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xa126/NCH Dropbox/Saeed Ahmad/CAR_NK_model/CAR_NK_Python/data/SKOV3_DIPG36_Her2/"/>
    </mc:Choice>
  </mc:AlternateContent>
  <xr:revisionPtr revIDLastSave="0" documentId="13_ncr:1_{8B318B3D-3333-014C-A532-F4026B617F75}" xr6:coauthVersionLast="47" xr6:coauthVersionMax="47" xr10:uidLastSave="{00000000-0000-0000-0000-000000000000}"/>
  <bookViews>
    <workbookView xWindow="1700" yWindow="1340" windowWidth="32200" windowHeight="20260" activeTab="3" xr2:uid="{B2C5BDCF-B25B-6B4E-BC5C-A34191CE747E}"/>
  </bookViews>
  <sheets>
    <sheet name="C SKOV3" sheetId="3" r:id="rId1"/>
    <sheet name="C DIPG36" sheetId="6" r:id="rId2"/>
    <sheet name="D SKOV3" sheetId="1" r:id="rId3"/>
    <sheet name="D DIPG36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7" l="1"/>
  <c r="D29" i="7"/>
  <c r="C29" i="7"/>
  <c r="B29" i="7"/>
  <c r="E20" i="7"/>
  <c r="D20" i="7"/>
  <c r="C20" i="7"/>
  <c r="Z17" i="7"/>
  <c r="Y17" i="7"/>
  <c r="X17" i="7"/>
  <c r="W17" i="7"/>
  <c r="V17" i="7"/>
  <c r="U17" i="7"/>
  <c r="T17" i="7"/>
  <c r="S17" i="7"/>
  <c r="R17" i="7"/>
  <c r="Q17" i="7"/>
  <c r="P17" i="7"/>
  <c r="O17" i="7"/>
  <c r="Z16" i="7"/>
  <c r="Y16" i="7"/>
  <c r="X16" i="7"/>
  <c r="W16" i="7"/>
  <c r="V16" i="7"/>
  <c r="U16" i="7"/>
  <c r="T16" i="7"/>
  <c r="S16" i="7"/>
  <c r="R16" i="7"/>
  <c r="Q16" i="7"/>
  <c r="P16" i="7"/>
  <c r="O16" i="7"/>
  <c r="Z15" i="7"/>
  <c r="Y15" i="7"/>
  <c r="X15" i="7"/>
  <c r="M6" i="7" s="1"/>
  <c r="W15" i="7"/>
  <c r="M5" i="7" s="1"/>
  <c r="V15" i="7"/>
  <c r="U15" i="7"/>
  <c r="M3" i="7" s="1"/>
  <c r="T15" i="7"/>
  <c r="J8" i="7" s="1"/>
  <c r="S15" i="7"/>
  <c r="R15" i="7"/>
  <c r="Q15" i="7"/>
  <c r="P15" i="7"/>
  <c r="J4" i="7" s="1"/>
  <c r="O15" i="7"/>
  <c r="J3" i="7" s="1"/>
  <c r="Z14" i="7"/>
  <c r="Y14" i="7"/>
  <c r="X14" i="7"/>
  <c r="W14" i="7"/>
  <c r="L5" i="7" s="1"/>
  <c r="V14" i="7"/>
  <c r="L4" i="7" s="1"/>
  <c r="U14" i="7"/>
  <c r="T14" i="7"/>
  <c r="I8" i="7" s="1"/>
  <c r="S14" i="7"/>
  <c r="R14" i="7"/>
  <c r="Q14" i="7"/>
  <c r="P14" i="7"/>
  <c r="O14" i="7"/>
  <c r="I3" i="7" s="1"/>
  <c r="Z13" i="7"/>
  <c r="Y13" i="7"/>
  <c r="X13" i="7"/>
  <c r="W13" i="7"/>
  <c r="K5" i="7" s="1"/>
  <c r="V13" i="7"/>
  <c r="K4" i="7" s="1"/>
  <c r="U13" i="7"/>
  <c r="T13" i="7"/>
  <c r="H8" i="7" s="1"/>
  <c r="S13" i="7"/>
  <c r="R13" i="7"/>
  <c r="Q13" i="7"/>
  <c r="P13" i="7"/>
  <c r="O13" i="7"/>
  <c r="H3" i="7" s="1"/>
  <c r="Z12" i="7"/>
  <c r="Y12" i="7"/>
  <c r="X12" i="7"/>
  <c r="W12" i="7"/>
  <c r="V12" i="7"/>
  <c r="U12" i="7"/>
  <c r="T12" i="7"/>
  <c r="S12" i="7"/>
  <c r="R12" i="7"/>
  <c r="Q12" i="7"/>
  <c r="P12" i="7"/>
  <c r="O12" i="7"/>
  <c r="Z11" i="7"/>
  <c r="Y11" i="7"/>
  <c r="X11" i="7"/>
  <c r="W11" i="7"/>
  <c r="V11" i="7"/>
  <c r="U11" i="7"/>
  <c r="T11" i="7"/>
  <c r="S11" i="7"/>
  <c r="R11" i="7"/>
  <c r="Q11" i="7"/>
  <c r="P11" i="7"/>
  <c r="O11" i="7"/>
  <c r="K11" i="7"/>
  <c r="H11" i="7"/>
  <c r="E11" i="7"/>
  <c r="B11" i="7"/>
  <c r="B20" i="7" s="1"/>
  <c r="Z10" i="7"/>
  <c r="Y10" i="7"/>
  <c r="X10" i="7"/>
  <c r="W10" i="7"/>
  <c r="V10" i="7"/>
  <c r="U10" i="7"/>
  <c r="T10" i="7"/>
  <c r="S10" i="7"/>
  <c r="R10" i="7"/>
  <c r="Q10" i="7"/>
  <c r="P10" i="7"/>
  <c r="O10" i="7"/>
  <c r="M8" i="7"/>
  <c r="L8" i="7"/>
  <c r="K8" i="7"/>
  <c r="M7" i="7"/>
  <c r="L7" i="7"/>
  <c r="K7" i="7"/>
  <c r="J7" i="7"/>
  <c r="I7" i="7"/>
  <c r="H7" i="7"/>
  <c r="L6" i="7"/>
  <c r="K6" i="7"/>
  <c r="J6" i="7"/>
  <c r="I6" i="7"/>
  <c r="H6" i="7"/>
  <c r="J5" i="7"/>
  <c r="I5" i="7"/>
  <c r="H5" i="7"/>
  <c r="X4" i="7"/>
  <c r="M4" i="7"/>
  <c r="I4" i="7"/>
  <c r="H4" i="7"/>
  <c r="L3" i="7"/>
  <c r="K3" i="7"/>
  <c r="X2" i="7"/>
  <c r="E29" i="6"/>
  <c r="D29" i="6"/>
  <c r="C29" i="6"/>
  <c r="B29" i="6"/>
  <c r="E20" i="6"/>
  <c r="D20" i="6"/>
  <c r="C20" i="6"/>
  <c r="Z17" i="6"/>
  <c r="Y17" i="6"/>
  <c r="X17" i="6"/>
  <c r="W17" i="6"/>
  <c r="V17" i="6"/>
  <c r="U17" i="6"/>
  <c r="T17" i="6"/>
  <c r="S17" i="6"/>
  <c r="R17" i="6"/>
  <c r="Q17" i="6"/>
  <c r="P17" i="6"/>
  <c r="O17" i="6"/>
  <c r="Z16" i="6"/>
  <c r="Y16" i="6"/>
  <c r="X16" i="6"/>
  <c r="W16" i="6"/>
  <c r="V16" i="6"/>
  <c r="U16" i="6"/>
  <c r="T16" i="6"/>
  <c r="S16" i="6"/>
  <c r="R16" i="6"/>
  <c r="Q16" i="6"/>
  <c r="P16" i="6"/>
  <c r="O16" i="6"/>
  <c r="Z15" i="6"/>
  <c r="Y15" i="6"/>
  <c r="X15" i="6"/>
  <c r="W15" i="6"/>
  <c r="M5" i="6" s="1"/>
  <c r="V15" i="6"/>
  <c r="U15" i="6"/>
  <c r="M3" i="6" s="1"/>
  <c r="T15" i="6"/>
  <c r="J8" i="6" s="1"/>
  <c r="S15" i="6"/>
  <c r="R15" i="6"/>
  <c r="Q15" i="6"/>
  <c r="P15" i="6"/>
  <c r="O15" i="6"/>
  <c r="J3" i="6" s="1"/>
  <c r="Z14" i="6"/>
  <c r="Y14" i="6"/>
  <c r="X14" i="6"/>
  <c r="W14" i="6"/>
  <c r="L5" i="6" s="1"/>
  <c r="V14" i="6"/>
  <c r="L4" i="6" s="1"/>
  <c r="U14" i="6"/>
  <c r="T14" i="6"/>
  <c r="I8" i="6" s="1"/>
  <c r="S14" i="6"/>
  <c r="R14" i="6"/>
  <c r="Q14" i="6"/>
  <c r="P14" i="6"/>
  <c r="O14" i="6"/>
  <c r="I3" i="6" s="1"/>
  <c r="Z13" i="6"/>
  <c r="Y13" i="6"/>
  <c r="X13" i="6"/>
  <c r="W13" i="6"/>
  <c r="K5" i="6" s="1"/>
  <c r="V13" i="6"/>
  <c r="K4" i="6" s="1"/>
  <c r="U13" i="6"/>
  <c r="T13" i="6"/>
  <c r="H8" i="6" s="1"/>
  <c r="S13" i="6"/>
  <c r="R13" i="6"/>
  <c r="Q13" i="6"/>
  <c r="P13" i="6"/>
  <c r="O13" i="6"/>
  <c r="H3" i="6" s="1"/>
  <c r="Z12" i="6"/>
  <c r="Y12" i="6"/>
  <c r="X12" i="6"/>
  <c r="W12" i="6"/>
  <c r="V12" i="6"/>
  <c r="U12" i="6"/>
  <c r="T12" i="6"/>
  <c r="S12" i="6"/>
  <c r="R12" i="6"/>
  <c r="Q12" i="6"/>
  <c r="P12" i="6"/>
  <c r="O12" i="6"/>
  <c r="Z11" i="6"/>
  <c r="Y11" i="6"/>
  <c r="X11" i="6"/>
  <c r="W11" i="6"/>
  <c r="V11" i="6"/>
  <c r="U11" i="6"/>
  <c r="T11" i="6"/>
  <c r="S11" i="6"/>
  <c r="R11" i="6"/>
  <c r="Q11" i="6"/>
  <c r="P11" i="6"/>
  <c r="O11" i="6"/>
  <c r="K11" i="6"/>
  <c r="H11" i="6"/>
  <c r="E11" i="6"/>
  <c r="B11" i="6"/>
  <c r="B20" i="6" s="1"/>
  <c r="Z10" i="6"/>
  <c r="Y10" i="6"/>
  <c r="X10" i="6"/>
  <c r="W10" i="6"/>
  <c r="V10" i="6"/>
  <c r="U10" i="6"/>
  <c r="T10" i="6"/>
  <c r="S10" i="6"/>
  <c r="R10" i="6"/>
  <c r="Q10" i="6"/>
  <c r="P10" i="6"/>
  <c r="O10" i="6"/>
  <c r="M8" i="6"/>
  <c r="L8" i="6"/>
  <c r="K8" i="6"/>
  <c r="M7" i="6"/>
  <c r="L7" i="6"/>
  <c r="K7" i="6"/>
  <c r="J7" i="6"/>
  <c r="I7" i="6"/>
  <c r="H7" i="6"/>
  <c r="M6" i="6"/>
  <c r="L6" i="6"/>
  <c r="K6" i="6"/>
  <c r="J6" i="6"/>
  <c r="I6" i="6"/>
  <c r="H6" i="6"/>
  <c r="J5" i="6"/>
  <c r="I5" i="6"/>
  <c r="H5" i="6"/>
  <c r="X4" i="6"/>
  <c r="M4" i="6"/>
  <c r="J4" i="6"/>
  <c r="I4" i="6"/>
  <c r="H4" i="6"/>
  <c r="L3" i="6"/>
  <c r="K3" i="6"/>
  <c r="X2" i="6"/>
  <c r="Q7" i="6" s="1"/>
  <c r="E29" i="3"/>
  <c r="D29" i="3"/>
  <c r="C29" i="3"/>
  <c r="B29" i="3"/>
  <c r="E20" i="3"/>
  <c r="D20" i="3"/>
  <c r="C20" i="3"/>
  <c r="Z17" i="3"/>
  <c r="Y17" i="3"/>
  <c r="X17" i="3"/>
  <c r="W17" i="3"/>
  <c r="V17" i="3"/>
  <c r="U17" i="3"/>
  <c r="T17" i="3"/>
  <c r="S17" i="3"/>
  <c r="R17" i="3"/>
  <c r="Q17" i="3"/>
  <c r="P17" i="3"/>
  <c r="O17" i="3"/>
  <c r="Z16" i="3"/>
  <c r="Y16" i="3"/>
  <c r="X16" i="3"/>
  <c r="W16" i="3"/>
  <c r="V16" i="3"/>
  <c r="U16" i="3"/>
  <c r="T16" i="3"/>
  <c r="S16" i="3"/>
  <c r="R16" i="3"/>
  <c r="Q16" i="3"/>
  <c r="P16" i="3"/>
  <c r="O16" i="3"/>
  <c r="Z15" i="3"/>
  <c r="M8" i="3" s="1"/>
  <c r="Y15" i="3"/>
  <c r="X15" i="3"/>
  <c r="W15" i="3"/>
  <c r="M5" i="3" s="1"/>
  <c r="V15" i="3"/>
  <c r="U15" i="3"/>
  <c r="T15" i="3"/>
  <c r="S15" i="3"/>
  <c r="R15" i="3"/>
  <c r="Q15" i="3"/>
  <c r="J5" i="3" s="1"/>
  <c r="P15" i="3"/>
  <c r="O15" i="3"/>
  <c r="Z14" i="3"/>
  <c r="Y14" i="3"/>
  <c r="X14" i="3"/>
  <c r="W14" i="3"/>
  <c r="L5" i="3" s="1"/>
  <c r="V14" i="3"/>
  <c r="U14" i="3"/>
  <c r="T14" i="3"/>
  <c r="I8" i="3" s="1"/>
  <c r="S14" i="3"/>
  <c r="R14" i="3"/>
  <c r="Q14" i="3"/>
  <c r="P14" i="3"/>
  <c r="I4" i="3" s="1"/>
  <c r="O14" i="3"/>
  <c r="I3" i="3" s="1"/>
  <c r="Z13" i="3"/>
  <c r="Y13" i="3"/>
  <c r="X13" i="3"/>
  <c r="W13" i="3"/>
  <c r="V13" i="3"/>
  <c r="U13" i="3"/>
  <c r="T13" i="3"/>
  <c r="H8" i="3" s="1"/>
  <c r="S13" i="3"/>
  <c r="R13" i="3"/>
  <c r="Q13" i="3"/>
  <c r="P13" i="3"/>
  <c r="H4" i="3" s="1"/>
  <c r="O13" i="3"/>
  <c r="Z12" i="3"/>
  <c r="Y12" i="3"/>
  <c r="X12" i="3"/>
  <c r="W12" i="3"/>
  <c r="V12" i="3"/>
  <c r="U12" i="3"/>
  <c r="T12" i="3"/>
  <c r="S12" i="3"/>
  <c r="R12" i="3"/>
  <c r="Q12" i="3"/>
  <c r="P12" i="3"/>
  <c r="O12" i="3"/>
  <c r="Z11" i="3"/>
  <c r="Y11" i="3"/>
  <c r="X11" i="3"/>
  <c r="W11" i="3"/>
  <c r="V11" i="3"/>
  <c r="U11" i="3"/>
  <c r="T11" i="3"/>
  <c r="S11" i="3"/>
  <c r="R11" i="3"/>
  <c r="Q11" i="3"/>
  <c r="P11" i="3"/>
  <c r="O11" i="3"/>
  <c r="K11" i="3"/>
  <c r="H11" i="3"/>
  <c r="E11" i="3"/>
  <c r="B11" i="3"/>
  <c r="B20" i="3" s="1"/>
  <c r="Z10" i="3"/>
  <c r="Y10" i="3"/>
  <c r="X10" i="3"/>
  <c r="W10" i="3"/>
  <c r="V10" i="3"/>
  <c r="U10" i="3"/>
  <c r="T10" i="3"/>
  <c r="S10" i="3"/>
  <c r="R10" i="3"/>
  <c r="Q10" i="3"/>
  <c r="P10" i="3"/>
  <c r="O10" i="3"/>
  <c r="L8" i="3"/>
  <c r="K8" i="3"/>
  <c r="J8" i="3"/>
  <c r="M7" i="3"/>
  <c r="L7" i="3"/>
  <c r="K7" i="3"/>
  <c r="J7" i="3"/>
  <c r="I7" i="3"/>
  <c r="H7" i="3"/>
  <c r="M6" i="3"/>
  <c r="L6" i="3"/>
  <c r="K6" i="3"/>
  <c r="J6" i="3"/>
  <c r="I6" i="3"/>
  <c r="H6" i="3"/>
  <c r="K5" i="3"/>
  <c r="I5" i="3"/>
  <c r="H5" i="3"/>
  <c r="X4" i="3"/>
  <c r="M4" i="3"/>
  <c r="L4" i="3"/>
  <c r="K4" i="3"/>
  <c r="J4" i="3"/>
  <c r="M3" i="3"/>
  <c r="L3" i="3"/>
  <c r="K3" i="3"/>
  <c r="J3" i="3"/>
  <c r="H3" i="3"/>
  <c r="M8" i="1"/>
  <c r="M7" i="1"/>
  <c r="L8" i="1"/>
  <c r="L7" i="1"/>
  <c r="K6" i="1"/>
  <c r="K5" i="1"/>
  <c r="K4" i="1"/>
  <c r="K3" i="1"/>
  <c r="J6" i="1"/>
  <c r="J5" i="1"/>
  <c r="J4" i="1"/>
  <c r="I8" i="1"/>
  <c r="H8" i="1"/>
  <c r="Q12" i="1"/>
  <c r="E29" i="1"/>
  <c r="E20" i="1"/>
  <c r="K11" i="1"/>
  <c r="D29" i="1"/>
  <c r="C29" i="1"/>
  <c r="D20" i="1"/>
  <c r="C20" i="1"/>
  <c r="B29" i="1"/>
  <c r="B20" i="1"/>
  <c r="H11" i="1"/>
  <c r="E11" i="1"/>
  <c r="B11" i="1"/>
  <c r="P10" i="1"/>
  <c r="Q10" i="1"/>
  <c r="R10" i="1"/>
  <c r="S10" i="1"/>
  <c r="T10" i="1"/>
  <c r="U10" i="1"/>
  <c r="V10" i="1"/>
  <c r="W10" i="1"/>
  <c r="X10" i="1"/>
  <c r="Y10" i="1"/>
  <c r="Z10" i="1"/>
  <c r="P11" i="1"/>
  <c r="Q11" i="1"/>
  <c r="R11" i="1"/>
  <c r="S11" i="1"/>
  <c r="T11" i="1"/>
  <c r="U11" i="1"/>
  <c r="V11" i="1"/>
  <c r="W11" i="1"/>
  <c r="X11" i="1"/>
  <c r="Y11" i="1"/>
  <c r="Z11" i="1"/>
  <c r="P12" i="1"/>
  <c r="R12" i="1"/>
  <c r="S12" i="1"/>
  <c r="T12" i="1"/>
  <c r="U12" i="1"/>
  <c r="V12" i="1"/>
  <c r="W12" i="1"/>
  <c r="X12" i="1"/>
  <c r="Y12" i="1"/>
  <c r="Z12" i="1"/>
  <c r="P13" i="1"/>
  <c r="H4" i="1" s="1"/>
  <c r="Q13" i="1"/>
  <c r="H5" i="1" s="1"/>
  <c r="R13" i="1"/>
  <c r="H6" i="1" s="1"/>
  <c r="S13" i="1"/>
  <c r="H7" i="1" s="1"/>
  <c r="T13" i="1"/>
  <c r="U13" i="1"/>
  <c r="V13" i="1"/>
  <c r="W13" i="1"/>
  <c r="X13" i="1"/>
  <c r="Y13" i="1"/>
  <c r="K7" i="1" s="1"/>
  <c r="Z13" i="1"/>
  <c r="K8" i="1" s="1"/>
  <c r="P14" i="1"/>
  <c r="I4" i="1" s="1"/>
  <c r="Q14" i="1"/>
  <c r="I5" i="1" s="1"/>
  <c r="R14" i="1"/>
  <c r="I6" i="1" s="1"/>
  <c r="S14" i="1"/>
  <c r="I7" i="1" s="1"/>
  <c r="T14" i="1"/>
  <c r="U14" i="1"/>
  <c r="L3" i="1" s="1"/>
  <c r="V14" i="1"/>
  <c r="L4" i="1" s="1"/>
  <c r="W14" i="1"/>
  <c r="L5" i="1" s="1"/>
  <c r="X14" i="1"/>
  <c r="L6" i="1" s="1"/>
  <c r="Y14" i="1"/>
  <c r="Z14" i="1"/>
  <c r="P15" i="1"/>
  <c r="Q15" i="1"/>
  <c r="R15" i="1"/>
  <c r="S15" i="1"/>
  <c r="J7" i="1" s="1"/>
  <c r="T15" i="1"/>
  <c r="J8" i="1" s="1"/>
  <c r="U15" i="1"/>
  <c r="M3" i="1" s="1"/>
  <c r="V15" i="1"/>
  <c r="M4" i="1" s="1"/>
  <c r="W15" i="1"/>
  <c r="M5" i="1" s="1"/>
  <c r="X15" i="1"/>
  <c r="M6" i="1" s="1"/>
  <c r="Y15" i="1"/>
  <c r="Z15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O11" i="1"/>
  <c r="O12" i="1"/>
  <c r="O13" i="1"/>
  <c r="H3" i="1" s="1"/>
  <c r="O14" i="1"/>
  <c r="I3" i="1" s="1"/>
  <c r="O15" i="1"/>
  <c r="J3" i="1" s="1"/>
  <c r="O16" i="1"/>
  <c r="O17" i="1"/>
  <c r="O10" i="1"/>
  <c r="Q7" i="7" l="1"/>
  <c r="H13" i="7" s="1"/>
  <c r="F13" i="7"/>
  <c r="D14" i="7"/>
  <c r="L15" i="7"/>
  <c r="D12" i="7"/>
  <c r="M13" i="6"/>
  <c r="I12" i="6"/>
  <c r="L14" i="6"/>
  <c r="M16" i="6"/>
  <c r="K17" i="6"/>
  <c r="H17" i="6"/>
  <c r="J17" i="6"/>
  <c r="J13" i="6"/>
  <c r="J15" i="6"/>
  <c r="L13" i="6"/>
  <c r="C16" i="6"/>
  <c r="C13" i="6"/>
  <c r="K16" i="6"/>
  <c r="C15" i="6"/>
  <c r="C12" i="6"/>
  <c r="C17" i="6"/>
  <c r="K15" i="6"/>
  <c r="C14" i="6"/>
  <c r="K12" i="6"/>
  <c r="H16" i="6"/>
  <c r="L12" i="6"/>
  <c r="J14" i="6"/>
  <c r="I16" i="6"/>
  <c r="H12" i="6"/>
  <c r="K14" i="6"/>
  <c r="J12" i="6"/>
  <c r="M14" i="6"/>
  <c r="L17" i="6"/>
  <c r="M12" i="6"/>
  <c r="M17" i="6"/>
  <c r="K13" i="6"/>
  <c r="H13" i="6"/>
  <c r="H15" i="6"/>
  <c r="J16" i="6"/>
  <c r="I17" i="6"/>
  <c r="H14" i="6"/>
  <c r="I14" i="6"/>
  <c r="I13" i="6"/>
  <c r="I15" i="6"/>
  <c r="D14" i="6"/>
  <c r="L15" i="6"/>
  <c r="E13" i="6"/>
  <c r="E15" i="6"/>
  <c r="F12" i="6"/>
  <c r="F13" i="6"/>
  <c r="F14" i="6"/>
  <c r="B12" i="6"/>
  <c r="B13" i="6"/>
  <c r="B14" i="6"/>
  <c r="B15" i="6"/>
  <c r="B16" i="6"/>
  <c r="B17" i="6"/>
  <c r="D15" i="6"/>
  <c r="L16" i="6"/>
  <c r="E14" i="6"/>
  <c r="E16" i="6"/>
  <c r="G12" i="6"/>
  <c r="G13" i="6"/>
  <c r="G14" i="6"/>
  <c r="G15" i="6"/>
  <c r="G16" i="6"/>
  <c r="G17" i="6"/>
  <c r="D13" i="6"/>
  <c r="E17" i="6"/>
  <c r="F15" i="6"/>
  <c r="F16" i="6"/>
  <c r="F17" i="6"/>
  <c r="D12" i="6"/>
  <c r="D16" i="6"/>
  <c r="D17" i="6"/>
  <c r="E12" i="6"/>
  <c r="M15" i="6"/>
  <c r="X2" i="3"/>
  <c r="Q7" i="3" s="1"/>
  <c r="J15" i="3" s="1"/>
  <c r="X2" i="1"/>
  <c r="X4" i="1"/>
  <c r="K17" i="7" l="1"/>
  <c r="F17" i="7"/>
  <c r="G17" i="7"/>
  <c r="D13" i="7"/>
  <c r="B22" i="7" s="1"/>
  <c r="E16" i="7"/>
  <c r="C25" i="7" s="1"/>
  <c r="K16" i="7"/>
  <c r="H16" i="7"/>
  <c r="M13" i="7"/>
  <c r="F16" i="7"/>
  <c r="G16" i="7"/>
  <c r="B17" i="7"/>
  <c r="E14" i="7"/>
  <c r="C23" i="7" s="1"/>
  <c r="M15" i="7"/>
  <c r="E33" i="7" s="1"/>
  <c r="M14" i="7"/>
  <c r="C12" i="7"/>
  <c r="H14" i="7"/>
  <c r="L14" i="7"/>
  <c r="C15" i="7"/>
  <c r="F15" i="7"/>
  <c r="M12" i="7"/>
  <c r="G14" i="7"/>
  <c r="D16" i="7"/>
  <c r="K14" i="7"/>
  <c r="E23" i="7" s="1"/>
  <c r="L17" i="7"/>
  <c r="F12" i="7"/>
  <c r="M16" i="7"/>
  <c r="G13" i="7"/>
  <c r="B14" i="7"/>
  <c r="B23" i="7" s="1"/>
  <c r="D15" i="7"/>
  <c r="J16" i="7"/>
  <c r="H12" i="7"/>
  <c r="D30" i="7" s="1"/>
  <c r="C17" i="7"/>
  <c r="B35" i="7" s="1"/>
  <c r="L13" i="7"/>
  <c r="I16" i="7"/>
  <c r="I13" i="7"/>
  <c r="B16" i="7"/>
  <c r="B25" i="7" s="1"/>
  <c r="C14" i="7"/>
  <c r="B32" i="7" s="1"/>
  <c r="E17" i="7"/>
  <c r="E12" i="7"/>
  <c r="C21" i="7" s="1"/>
  <c r="G12" i="7"/>
  <c r="B13" i="7"/>
  <c r="H15" i="7"/>
  <c r="J14" i="7"/>
  <c r="I14" i="7"/>
  <c r="C16" i="7"/>
  <c r="M17" i="7"/>
  <c r="J17" i="7"/>
  <c r="I15" i="7"/>
  <c r="D33" i="7" s="1"/>
  <c r="G15" i="7"/>
  <c r="D17" i="7"/>
  <c r="J13" i="7"/>
  <c r="D31" i="7" s="1"/>
  <c r="J12" i="7"/>
  <c r="I12" i="7"/>
  <c r="F14" i="7"/>
  <c r="B15" i="7"/>
  <c r="B24" i="7" s="1"/>
  <c r="I17" i="7"/>
  <c r="K15" i="7"/>
  <c r="J15" i="7"/>
  <c r="E13" i="7"/>
  <c r="L16" i="7"/>
  <c r="E25" i="7" s="1"/>
  <c r="E15" i="7"/>
  <c r="C33" i="7" s="1"/>
  <c r="B12" i="7"/>
  <c r="B21" i="7" s="1"/>
  <c r="L12" i="7"/>
  <c r="K12" i="7"/>
  <c r="E21" i="7" s="1"/>
  <c r="C13" i="7"/>
  <c r="K13" i="7"/>
  <c r="H17" i="7"/>
  <c r="C31" i="7"/>
  <c r="C22" i="7"/>
  <c r="B30" i="7"/>
  <c r="C34" i="7"/>
  <c r="E34" i="7"/>
  <c r="C32" i="7"/>
  <c r="E32" i="7"/>
  <c r="D21" i="7"/>
  <c r="D22" i="7"/>
  <c r="B33" i="7"/>
  <c r="E24" i="7"/>
  <c r="C35" i="7"/>
  <c r="C26" i="7"/>
  <c r="B31" i="7"/>
  <c r="D24" i="7"/>
  <c r="Q7" i="1"/>
  <c r="B12" i="1" s="1"/>
  <c r="D35" i="6"/>
  <c r="D26" i="6"/>
  <c r="E35" i="6"/>
  <c r="C33" i="6"/>
  <c r="C24" i="6"/>
  <c r="D25" i="6"/>
  <c r="D34" i="6"/>
  <c r="E21" i="6"/>
  <c r="E30" i="6"/>
  <c r="C25" i="6"/>
  <c r="C34" i="6"/>
  <c r="E23" i="6"/>
  <c r="E32" i="6"/>
  <c r="D22" i="6"/>
  <c r="D31" i="6"/>
  <c r="D30" i="6"/>
  <c r="D21" i="6"/>
  <c r="B25" i="6"/>
  <c r="B34" i="6"/>
  <c r="B33" i="6"/>
  <c r="B24" i="6"/>
  <c r="B23" i="6"/>
  <c r="B32" i="6"/>
  <c r="C35" i="6"/>
  <c r="C26" i="6"/>
  <c r="C32" i="6"/>
  <c r="C23" i="6"/>
  <c r="E31" i="6"/>
  <c r="E22" i="6"/>
  <c r="E26" i="6"/>
  <c r="E25" i="6"/>
  <c r="E34" i="6"/>
  <c r="C22" i="6"/>
  <c r="C31" i="6"/>
  <c r="B31" i="6"/>
  <c r="B22" i="6"/>
  <c r="C30" i="6"/>
  <c r="C21" i="6"/>
  <c r="B21" i="6"/>
  <c r="B30" i="6"/>
  <c r="D33" i="6"/>
  <c r="D24" i="6"/>
  <c r="E33" i="6"/>
  <c r="E24" i="6"/>
  <c r="B35" i="6"/>
  <c r="B26" i="6"/>
  <c r="D23" i="6"/>
  <c r="D32" i="6"/>
  <c r="H12" i="3"/>
  <c r="D14" i="3"/>
  <c r="L15" i="3"/>
  <c r="K15" i="3"/>
  <c r="H16" i="3"/>
  <c r="D25" i="3" s="1"/>
  <c r="D13" i="3"/>
  <c r="M12" i="3"/>
  <c r="I16" i="3"/>
  <c r="H14" i="3"/>
  <c r="L17" i="3"/>
  <c r="I14" i="3"/>
  <c r="D16" i="3"/>
  <c r="J13" i="3"/>
  <c r="E13" i="3"/>
  <c r="E12" i="3"/>
  <c r="F16" i="3"/>
  <c r="I17" i="3"/>
  <c r="B13" i="3"/>
  <c r="B14" i="3"/>
  <c r="M14" i="3"/>
  <c r="H17" i="3"/>
  <c r="D35" i="3" s="1"/>
  <c r="C17" i="3"/>
  <c r="B12" i="3"/>
  <c r="B17" i="3"/>
  <c r="M15" i="3"/>
  <c r="F14" i="3"/>
  <c r="J17" i="3"/>
  <c r="D15" i="3"/>
  <c r="M13" i="3"/>
  <c r="J16" i="3"/>
  <c r="E16" i="3"/>
  <c r="L13" i="3"/>
  <c r="G15" i="3"/>
  <c r="C15" i="3"/>
  <c r="K17" i="3"/>
  <c r="E17" i="3"/>
  <c r="H13" i="3"/>
  <c r="D31" i="3" s="1"/>
  <c r="G16" i="3"/>
  <c r="I15" i="3"/>
  <c r="D33" i="3" s="1"/>
  <c r="B16" i="3"/>
  <c r="H15" i="3"/>
  <c r="I13" i="3"/>
  <c r="G14" i="3"/>
  <c r="K14" i="3"/>
  <c r="C14" i="3"/>
  <c r="B23" i="3" s="1"/>
  <c r="G13" i="3"/>
  <c r="L14" i="3"/>
  <c r="E32" i="3" s="1"/>
  <c r="B15" i="3"/>
  <c r="B33" i="3" s="1"/>
  <c r="L16" i="3"/>
  <c r="K12" i="3"/>
  <c r="E33" i="3"/>
  <c r="E24" i="3"/>
  <c r="E15" i="3"/>
  <c r="L12" i="3"/>
  <c r="C16" i="3"/>
  <c r="D12" i="3"/>
  <c r="E14" i="3"/>
  <c r="C13" i="3"/>
  <c r="B31" i="3" s="1"/>
  <c r="M17" i="3"/>
  <c r="E26" i="3" s="1"/>
  <c r="K16" i="3"/>
  <c r="C12" i="3"/>
  <c r="F13" i="3"/>
  <c r="K13" i="3"/>
  <c r="D17" i="3"/>
  <c r="J14" i="3"/>
  <c r="D23" i="3" s="1"/>
  <c r="J12" i="3"/>
  <c r="I12" i="3"/>
  <c r="F15" i="3"/>
  <c r="G12" i="3"/>
  <c r="G17" i="3"/>
  <c r="M16" i="3"/>
  <c r="F12" i="3"/>
  <c r="F17" i="3"/>
  <c r="L15" i="1"/>
  <c r="I15" i="1"/>
  <c r="H13" i="1"/>
  <c r="M12" i="1"/>
  <c r="L14" i="1"/>
  <c r="H12" i="1"/>
  <c r="I17" i="1"/>
  <c r="E15" i="1"/>
  <c r="D16" i="1"/>
  <c r="G16" i="1"/>
  <c r="H17" i="1"/>
  <c r="B13" i="1"/>
  <c r="E14" i="1"/>
  <c r="G14" i="1"/>
  <c r="C16" i="1"/>
  <c r="K15" i="1"/>
  <c r="G15" i="1"/>
  <c r="L17" i="1"/>
  <c r="K12" i="1"/>
  <c r="E13" i="1"/>
  <c r="D12" i="1"/>
  <c r="J15" i="1"/>
  <c r="E12" i="1"/>
  <c r="M16" i="1"/>
  <c r="E16" i="1"/>
  <c r="L12" i="1"/>
  <c r="C15" i="1"/>
  <c r="L13" i="1"/>
  <c r="F15" i="1"/>
  <c r="B14" i="1"/>
  <c r="H15" i="1"/>
  <c r="D13" i="1"/>
  <c r="L16" i="1"/>
  <c r="G17" i="1"/>
  <c r="K17" i="1"/>
  <c r="I13" i="1"/>
  <c r="E17" i="1"/>
  <c r="M13" i="1"/>
  <c r="H14" i="1"/>
  <c r="D15" i="1"/>
  <c r="F14" i="1"/>
  <c r="J16" i="1"/>
  <c r="C14" i="1"/>
  <c r="M17" i="1"/>
  <c r="F17" i="1"/>
  <c r="B16" i="1"/>
  <c r="K13" i="1"/>
  <c r="F12" i="1"/>
  <c r="J12" i="1"/>
  <c r="D14" i="1"/>
  <c r="B15" i="1"/>
  <c r="I16" i="1"/>
  <c r="M14" i="1"/>
  <c r="B17" i="1"/>
  <c r="C17" i="1"/>
  <c r="J14" i="1"/>
  <c r="G12" i="1"/>
  <c r="G13" i="1"/>
  <c r="D17" i="1"/>
  <c r="F16" i="1"/>
  <c r="J17" i="1"/>
  <c r="K14" i="1"/>
  <c r="H16" i="1"/>
  <c r="M15" i="1"/>
  <c r="K16" i="1"/>
  <c r="I14" i="1"/>
  <c r="F13" i="1"/>
  <c r="I12" i="1"/>
  <c r="J13" i="1"/>
  <c r="C12" i="1"/>
  <c r="B30" i="1" s="1"/>
  <c r="D23" i="7" l="1"/>
  <c r="D32" i="7"/>
  <c r="C24" i="7"/>
  <c r="D34" i="7"/>
  <c r="D25" i="7"/>
  <c r="B26" i="7"/>
  <c r="C30" i="7"/>
  <c r="B34" i="7"/>
  <c r="E30" i="7"/>
  <c r="D35" i="7"/>
  <c r="D26" i="7"/>
  <c r="E31" i="7"/>
  <c r="E22" i="7"/>
  <c r="E35" i="7"/>
  <c r="E26" i="7"/>
  <c r="C13" i="1"/>
  <c r="C34" i="3"/>
  <c r="B25" i="3"/>
  <c r="D34" i="3"/>
  <c r="E23" i="3"/>
  <c r="B21" i="3"/>
  <c r="C25" i="3"/>
  <c r="D30" i="3"/>
  <c r="D26" i="3"/>
  <c r="D32" i="3"/>
  <c r="C35" i="3"/>
  <c r="D22" i="3"/>
  <c r="D24" i="3"/>
  <c r="B26" i="3"/>
  <c r="E30" i="3"/>
  <c r="C31" i="3"/>
  <c r="B32" i="3"/>
  <c r="B30" i="3"/>
  <c r="C30" i="3"/>
  <c r="E21" i="3"/>
  <c r="E35" i="3"/>
  <c r="B24" i="3"/>
  <c r="D21" i="3"/>
  <c r="C21" i="3"/>
  <c r="B35" i="3"/>
  <c r="B22" i="3"/>
  <c r="E31" i="3"/>
  <c r="E22" i="3"/>
  <c r="C26" i="3"/>
  <c r="C33" i="3"/>
  <c r="C24" i="3"/>
  <c r="E25" i="3"/>
  <c r="E34" i="3"/>
  <c r="C22" i="3"/>
  <c r="B34" i="3"/>
  <c r="C23" i="3"/>
  <c r="C32" i="3"/>
  <c r="B34" i="1"/>
  <c r="B25" i="1"/>
  <c r="D30" i="1"/>
  <c r="D21" i="1"/>
  <c r="C22" i="1"/>
  <c r="C31" i="1"/>
  <c r="D22" i="1"/>
  <c r="D31" i="1"/>
  <c r="E25" i="1"/>
  <c r="E34" i="1"/>
  <c r="C34" i="1"/>
  <c r="C25" i="1"/>
  <c r="E32" i="1"/>
  <c r="E23" i="1"/>
  <c r="B32" i="1"/>
  <c r="B23" i="1"/>
  <c r="C35" i="1"/>
  <c r="C26" i="1"/>
  <c r="B31" i="1"/>
  <c r="B22" i="1"/>
  <c r="B33" i="1"/>
  <c r="B24" i="1"/>
  <c r="E35" i="1"/>
  <c r="E26" i="1"/>
  <c r="D35" i="1"/>
  <c r="D26" i="1"/>
  <c r="E24" i="1"/>
  <c r="E33" i="1"/>
  <c r="C24" i="1"/>
  <c r="C33" i="1"/>
  <c r="B21" i="1"/>
  <c r="B35" i="1"/>
  <c r="B26" i="1"/>
  <c r="C32" i="1"/>
  <c r="C23" i="1"/>
  <c r="E21" i="1"/>
  <c r="E30" i="1"/>
  <c r="D34" i="1"/>
  <c r="D25" i="1"/>
  <c r="E31" i="1"/>
  <c r="E22" i="1"/>
  <c r="D32" i="1"/>
  <c r="D23" i="1"/>
  <c r="D33" i="1"/>
  <c r="D24" i="1"/>
  <c r="C30" i="1"/>
  <c r="C21" i="1"/>
</calcChain>
</file>

<file path=xl/sharedStrings.xml><?xml version="1.0" encoding="utf-8"?>
<sst xmlns="http://schemas.openxmlformats.org/spreadsheetml/2006/main" count="124" uniqueCount="13">
  <si>
    <t>10:1</t>
  </si>
  <si>
    <t>5:1</t>
  </si>
  <si>
    <t>2.5:1</t>
  </si>
  <si>
    <t>1.25:1</t>
  </si>
  <si>
    <t>0.625:1</t>
  </si>
  <si>
    <t>0.3125:1</t>
  </si>
  <si>
    <t>Maximum</t>
  </si>
  <si>
    <t>Spontaneous</t>
  </si>
  <si>
    <t>Max-Spon</t>
  </si>
  <si>
    <t>average</t>
  </si>
  <si>
    <t>Wildtype</t>
  </si>
  <si>
    <t>CD38-CAR V4</t>
  </si>
  <si>
    <t>Her2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</si>
</sst>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2" xfId="0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1" fillId="0" borderId="14" xfId="0" applyFont="1" applyBorder="1" applyAlignment="1">
      <alignment horizontal="left"/>
    </xf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SKOV3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 SKOV3'!$B$20</c:f>
              <c:strCache>
                <c:ptCount val="1"/>
                <c:pt idx="0">
                  <c:v>Wildtype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 SKOV3'!$B$30:$B$35</c:f>
                <c:numCache>
                  <c:formatCode>General</c:formatCode>
                  <c:ptCount val="6"/>
                  <c:pt idx="0">
                    <c:v>3.0229073704999365</c:v>
                  </c:pt>
                  <c:pt idx="1">
                    <c:v>5.238970813829698</c:v>
                  </c:pt>
                  <c:pt idx="2">
                    <c:v>4.1861589656307414</c:v>
                  </c:pt>
                  <c:pt idx="3">
                    <c:v>6.4199016883283493</c:v>
                  </c:pt>
                  <c:pt idx="4">
                    <c:v>7.4579802895939347</c:v>
                  </c:pt>
                  <c:pt idx="5">
                    <c:v>5.1094708762925132</c:v>
                  </c:pt>
                </c:numCache>
              </c:numRef>
            </c:plus>
            <c:minus>
              <c:numRef>
                <c:f>'C SKOV3'!$B$30:$B$35</c:f>
                <c:numCache>
                  <c:formatCode>General</c:formatCode>
                  <c:ptCount val="6"/>
                  <c:pt idx="0">
                    <c:v>3.0229073704999365</c:v>
                  </c:pt>
                  <c:pt idx="1">
                    <c:v>5.238970813829698</c:v>
                  </c:pt>
                  <c:pt idx="2">
                    <c:v>4.1861589656307414</c:v>
                  </c:pt>
                  <c:pt idx="3">
                    <c:v>6.4199016883283493</c:v>
                  </c:pt>
                  <c:pt idx="4">
                    <c:v>7.4579802895939347</c:v>
                  </c:pt>
                  <c:pt idx="5">
                    <c:v>5.1094708762925132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 SKOV3'!$A$21:$A$26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'C SKOV3'!$B$21:$B$26</c:f>
              <c:numCache>
                <c:formatCode>0.00</c:formatCode>
                <c:ptCount val="6"/>
                <c:pt idx="0">
                  <c:v>93.349526904920594</c:v>
                </c:pt>
                <c:pt idx="1">
                  <c:v>74.195303177100854</c:v>
                </c:pt>
                <c:pt idx="2">
                  <c:v>52.72152783026754</c:v>
                </c:pt>
                <c:pt idx="3">
                  <c:v>36.60972576289587</c:v>
                </c:pt>
                <c:pt idx="4">
                  <c:v>23.315650960963648</c:v>
                </c:pt>
                <c:pt idx="5">
                  <c:v>14.899116568520332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A-FA4A-B6E7-75080F68EA99}"/>
            </c:ext>
          </c:extLst>
        </c:ser>
        <c:ser>
          <c:idx val="1"/>
          <c:order val="1"/>
          <c:tx>
            <c:strRef>
              <c:f>'C SKOV3'!$C$20</c:f>
              <c:strCache>
                <c:ptCount val="1"/>
                <c:pt idx="0">
                  <c:v>Her2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 SKOV3'!$C$30:$C$35</c:f>
                <c:numCache>
                  <c:formatCode>General</c:formatCode>
                  <c:ptCount val="6"/>
                  <c:pt idx="0">
                    <c:v>8.2384600864956887</c:v>
                  </c:pt>
                  <c:pt idx="1">
                    <c:v>7.0360499129329916</c:v>
                  </c:pt>
                  <c:pt idx="2">
                    <c:v>7.7506850618867</c:v>
                  </c:pt>
                  <c:pt idx="3">
                    <c:v>9.0417458785015992</c:v>
                  </c:pt>
                  <c:pt idx="4">
                    <c:v>3.5757719515325395</c:v>
                  </c:pt>
                  <c:pt idx="5">
                    <c:v>1.0457568879935859</c:v>
                  </c:pt>
                </c:numCache>
              </c:numRef>
            </c:plus>
            <c:minus>
              <c:numRef>
                <c:f>'C SKOV3'!$C$30:$C$35</c:f>
                <c:numCache>
                  <c:formatCode>General</c:formatCode>
                  <c:ptCount val="6"/>
                  <c:pt idx="0">
                    <c:v>8.2384600864956887</c:v>
                  </c:pt>
                  <c:pt idx="1">
                    <c:v>7.0360499129329916</c:v>
                  </c:pt>
                  <c:pt idx="2">
                    <c:v>7.7506850618867</c:v>
                  </c:pt>
                  <c:pt idx="3">
                    <c:v>9.0417458785015992</c:v>
                  </c:pt>
                  <c:pt idx="4">
                    <c:v>3.5757719515325395</c:v>
                  </c:pt>
                  <c:pt idx="5">
                    <c:v>1.0457568879935859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 SKOV3'!$A$21:$A$26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'C SKOV3'!$C$21:$C$26</c:f>
              <c:numCache>
                <c:formatCode>0.00</c:formatCode>
                <c:ptCount val="6"/>
                <c:pt idx="0">
                  <c:v>89.933530771221697</c:v>
                </c:pt>
                <c:pt idx="1">
                  <c:v>84.235546607481112</c:v>
                </c:pt>
                <c:pt idx="2">
                  <c:v>75.609434874127601</c:v>
                </c:pt>
                <c:pt idx="3">
                  <c:v>54.552294700098251</c:v>
                </c:pt>
                <c:pt idx="4">
                  <c:v>34.076473970036169</c:v>
                </c:pt>
                <c:pt idx="5">
                  <c:v>23.638606207612124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A-FA4A-B6E7-75080F68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47536"/>
        <c:axId val="593049216"/>
      </c:lineChart>
      <c:catAx>
        <c:axId val="5930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9216"/>
        <c:crosses val="autoZero"/>
        <c:auto val="1"/>
        <c:lblAlgn val="ctr"/>
        <c:lblOffset val="100"/>
        <c:noMultiLvlLbl val="0"/>
      </c:catAx>
      <c:valAx>
        <c:axId val="5930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DIPG36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 DIPG36'!$B$20</c:f>
              <c:strCache>
                <c:ptCount val="1"/>
                <c:pt idx="0">
                  <c:v>Wildtype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 DIPG36'!$B$30:$B$35</c:f>
                <c:numCache>
                  <c:formatCode>General</c:formatCode>
                  <c:ptCount val="6"/>
                  <c:pt idx="0">
                    <c:v>4.9803046112602454</c:v>
                  </c:pt>
                  <c:pt idx="1">
                    <c:v>6.4379445702233244</c:v>
                  </c:pt>
                  <c:pt idx="2">
                    <c:v>6.3199792511342796</c:v>
                  </c:pt>
                  <c:pt idx="3">
                    <c:v>3.2855588892259266</c:v>
                  </c:pt>
                  <c:pt idx="4">
                    <c:v>5.3281756480123947</c:v>
                  </c:pt>
                  <c:pt idx="5">
                    <c:v>7.5669021629379039</c:v>
                  </c:pt>
                </c:numCache>
              </c:numRef>
            </c:plus>
            <c:minus>
              <c:numRef>
                <c:f>'C DIPG36'!$B$30:$B$35</c:f>
                <c:numCache>
                  <c:formatCode>General</c:formatCode>
                  <c:ptCount val="6"/>
                  <c:pt idx="0">
                    <c:v>4.9803046112602454</c:v>
                  </c:pt>
                  <c:pt idx="1">
                    <c:v>6.4379445702233244</c:v>
                  </c:pt>
                  <c:pt idx="2">
                    <c:v>6.3199792511342796</c:v>
                  </c:pt>
                  <c:pt idx="3">
                    <c:v>3.2855588892259266</c:v>
                  </c:pt>
                  <c:pt idx="4">
                    <c:v>5.3281756480123947</c:v>
                  </c:pt>
                  <c:pt idx="5">
                    <c:v>7.5669021629379039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 DIPG36'!$A$21:$A$26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'C DIPG36'!$B$21:$B$26</c:f>
              <c:numCache>
                <c:formatCode>0.00</c:formatCode>
                <c:ptCount val="6"/>
                <c:pt idx="0">
                  <c:v>62.881072377088593</c:v>
                </c:pt>
                <c:pt idx="1">
                  <c:v>48.076287668081704</c:v>
                </c:pt>
                <c:pt idx="2">
                  <c:v>30.476588803613613</c:v>
                </c:pt>
                <c:pt idx="3">
                  <c:v>20.026140237144215</c:v>
                </c:pt>
                <c:pt idx="4">
                  <c:v>10.526150693239083</c:v>
                </c:pt>
                <c:pt idx="5">
                  <c:v>10.476588803613614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AC4A-B38F-FC1431D7706F}"/>
            </c:ext>
          </c:extLst>
        </c:ser>
        <c:ser>
          <c:idx val="1"/>
          <c:order val="1"/>
          <c:tx>
            <c:strRef>
              <c:f>'C DIPG36'!$C$20</c:f>
              <c:strCache>
                <c:ptCount val="1"/>
                <c:pt idx="0">
                  <c:v>Her2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 DIPG36'!$C$30:$C$35</c:f>
                <c:numCache>
                  <c:formatCode>General</c:formatCode>
                  <c:ptCount val="6"/>
                  <c:pt idx="0">
                    <c:v>6.9381045566541824</c:v>
                  </c:pt>
                  <c:pt idx="1">
                    <c:v>7.0455271653200784</c:v>
                  </c:pt>
                  <c:pt idx="2">
                    <c:v>4.3636538865186481</c:v>
                  </c:pt>
                  <c:pt idx="3">
                    <c:v>6.3235562244885068</c:v>
                  </c:pt>
                  <c:pt idx="4">
                    <c:v>4.9180476238183335</c:v>
                  </c:pt>
                  <c:pt idx="5">
                    <c:v>5.1239277383453237</c:v>
                  </c:pt>
                </c:numCache>
              </c:numRef>
            </c:plus>
            <c:minus>
              <c:numRef>
                <c:f>'C DIPG36'!$C$30:$C$35</c:f>
                <c:numCache>
                  <c:formatCode>General</c:formatCode>
                  <c:ptCount val="6"/>
                  <c:pt idx="0">
                    <c:v>6.9381045566541824</c:v>
                  </c:pt>
                  <c:pt idx="1">
                    <c:v>7.0455271653200784</c:v>
                  </c:pt>
                  <c:pt idx="2">
                    <c:v>4.3636538865186481</c:v>
                  </c:pt>
                  <c:pt idx="3">
                    <c:v>6.3235562244885068</c:v>
                  </c:pt>
                  <c:pt idx="4">
                    <c:v>4.9180476238183335</c:v>
                  </c:pt>
                  <c:pt idx="5">
                    <c:v>5.1239277383453237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 DIPG36'!$A$21:$A$26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'C DIPG36'!$C$21:$C$26</c:f>
              <c:numCache>
                <c:formatCode>0.00</c:formatCode>
                <c:ptCount val="6"/>
                <c:pt idx="0">
                  <c:v>73.906187916936759</c:v>
                </c:pt>
                <c:pt idx="1">
                  <c:v>75.147744620339154</c:v>
                </c:pt>
                <c:pt idx="2">
                  <c:v>59.485769254898649</c:v>
                </c:pt>
                <c:pt idx="3">
                  <c:v>41.358246722014243</c:v>
                </c:pt>
                <c:pt idx="4">
                  <c:v>29.703674271732979</c:v>
                </c:pt>
                <c:pt idx="5">
                  <c:v>25.714883205420421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A-AC4A-B38F-FC1431D7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47536"/>
        <c:axId val="593049216"/>
      </c:lineChart>
      <c:catAx>
        <c:axId val="5930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9216"/>
        <c:crosses val="autoZero"/>
        <c:auto val="1"/>
        <c:lblAlgn val="ctr"/>
        <c:lblOffset val="100"/>
        <c:noMultiLvlLbl val="0"/>
      </c:catAx>
      <c:valAx>
        <c:axId val="5930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SKOV3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 SKOV3'!$B$20</c:f>
              <c:strCache>
                <c:ptCount val="1"/>
                <c:pt idx="0">
                  <c:v>Wildtype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 SKOV3'!$B$30:$B$35</c:f>
                <c:numCache>
                  <c:formatCode>General</c:formatCode>
                  <c:ptCount val="6"/>
                  <c:pt idx="0">
                    <c:v>4.7722117157195907</c:v>
                  </c:pt>
                  <c:pt idx="1">
                    <c:v>2.969837480045233</c:v>
                  </c:pt>
                  <c:pt idx="2">
                    <c:v>4.2855269360494841</c:v>
                  </c:pt>
                  <c:pt idx="3">
                    <c:v>6.4506088469031369</c:v>
                  </c:pt>
                  <c:pt idx="4">
                    <c:v>6.7246103588602502</c:v>
                  </c:pt>
                  <c:pt idx="5">
                    <c:v>4.1599879520220746</c:v>
                  </c:pt>
                </c:numCache>
              </c:numRef>
            </c:plus>
            <c:minus>
              <c:numRef>
                <c:f>'D SKOV3'!$B$30:$B$35</c:f>
                <c:numCache>
                  <c:formatCode>General</c:formatCode>
                  <c:ptCount val="6"/>
                  <c:pt idx="0">
                    <c:v>4.7722117157195907</c:v>
                  </c:pt>
                  <c:pt idx="1">
                    <c:v>2.969837480045233</c:v>
                  </c:pt>
                  <c:pt idx="2">
                    <c:v>4.2855269360494841</c:v>
                  </c:pt>
                  <c:pt idx="3">
                    <c:v>6.4506088469031369</c:v>
                  </c:pt>
                  <c:pt idx="4">
                    <c:v>6.7246103588602502</c:v>
                  </c:pt>
                  <c:pt idx="5">
                    <c:v>4.1599879520220746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 SKOV3'!$A$21:$A$26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'D SKOV3'!$B$21:$B$26</c:f>
              <c:numCache>
                <c:formatCode>0.00</c:formatCode>
                <c:ptCount val="6"/>
                <c:pt idx="0">
                  <c:v>92.850314935033609</c:v>
                </c:pt>
                <c:pt idx="1">
                  <c:v>78.533135499846054</c:v>
                </c:pt>
                <c:pt idx="2">
                  <c:v>62.492744853808141</c:v>
                </c:pt>
                <c:pt idx="3">
                  <c:v>45.303975873755633</c:v>
                </c:pt>
                <c:pt idx="4">
                  <c:v>28.805907539665942</c:v>
                </c:pt>
                <c:pt idx="5">
                  <c:v>17.799327752369113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2-0F44-A9D1-6FBBDDED9460}"/>
            </c:ext>
          </c:extLst>
        </c:ser>
        <c:ser>
          <c:idx val="1"/>
          <c:order val="1"/>
          <c:tx>
            <c:strRef>
              <c:f>'D SKOV3'!$C$20</c:f>
              <c:strCache>
                <c:ptCount val="1"/>
                <c:pt idx="0">
                  <c:v>Her2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 SKOV3'!$C$30:$C$35</c:f>
                <c:numCache>
                  <c:formatCode>General</c:formatCode>
                  <c:ptCount val="6"/>
                  <c:pt idx="0">
                    <c:v>1.2233715592617613</c:v>
                  </c:pt>
                  <c:pt idx="1">
                    <c:v>2.1753949923840432</c:v>
                  </c:pt>
                  <c:pt idx="2">
                    <c:v>0.99887567631459151</c:v>
                  </c:pt>
                  <c:pt idx="3">
                    <c:v>2.5069869130972111</c:v>
                  </c:pt>
                  <c:pt idx="4">
                    <c:v>4.5246517696812729</c:v>
                  </c:pt>
                  <c:pt idx="5">
                    <c:v>5.7208769697591073</c:v>
                  </c:pt>
                </c:numCache>
              </c:numRef>
            </c:plus>
            <c:minus>
              <c:numRef>
                <c:f>'D SKOV3'!$C$30:$C$35</c:f>
                <c:numCache>
                  <c:formatCode>General</c:formatCode>
                  <c:ptCount val="6"/>
                  <c:pt idx="0">
                    <c:v>1.2233715592617613</c:v>
                  </c:pt>
                  <c:pt idx="1">
                    <c:v>2.1753949923840432</c:v>
                  </c:pt>
                  <c:pt idx="2">
                    <c:v>0.99887567631459151</c:v>
                  </c:pt>
                  <c:pt idx="3">
                    <c:v>2.5069869130972111</c:v>
                  </c:pt>
                  <c:pt idx="4">
                    <c:v>4.5246517696812729</c:v>
                  </c:pt>
                  <c:pt idx="5">
                    <c:v>5.7208769697591073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 SKOV3'!$A$21:$A$26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'D SKOV3'!$C$21:$C$26</c:f>
              <c:numCache>
                <c:formatCode>0.00</c:formatCode>
                <c:ptCount val="6"/>
                <c:pt idx="0">
                  <c:v>93.380302693818351</c:v>
                </c:pt>
                <c:pt idx="1">
                  <c:v>83.533902587391651</c:v>
                </c:pt>
                <c:pt idx="2">
                  <c:v>73.63021230622995</c:v>
                </c:pt>
                <c:pt idx="3">
                  <c:v>54.21463645951011</c:v>
                </c:pt>
                <c:pt idx="4">
                  <c:v>38.642008288836898</c:v>
                </c:pt>
                <c:pt idx="5">
                  <c:v>22.915533469156106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2-0F44-A9D1-6FBBDDED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47536"/>
        <c:axId val="593049216"/>
      </c:lineChart>
      <c:catAx>
        <c:axId val="5930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9216"/>
        <c:crosses val="autoZero"/>
        <c:auto val="1"/>
        <c:lblAlgn val="ctr"/>
        <c:lblOffset val="100"/>
        <c:noMultiLvlLbl val="0"/>
      </c:catAx>
      <c:valAx>
        <c:axId val="5930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DIPG36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 DIPG36'!$B$20</c:f>
              <c:strCache>
                <c:ptCount val="1"/>
                <c:pt idx="0">
                  <c:v>Wildtype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 DIPG36'!$B$30:$B$35</c:f>
                <c:numCache>
                  <c:formatCode>General</c:formatCode>
                  <c:ptCount val="6"/>
                  <c:pt idx="0">
                    <c:v>5.1013483263564376</c:v>
                  </c:pt>
                  <c:pt idx="1">
                    <c:v>4.2002342449948848</c:v>
                  </c:pt>
                  <c:pt idx="2">
                    <c:v>5.0999057006617265</c:v>
                  </c:pt>
                  <c:pt idx="3">
                    <c:v>2.574555582513737</c:v>
                  </c:pt>
                  <c:pt idx="4">
                    <c:v>4.6512798166724894</c:v>
                  </c:pt>
                  <c:pt idx="5">
                    <c:v>9.4434187879311793</c:v>
                  </c:pt>
                </c:numCache>
              </c:numRef>
            </c:plus>
            <c:minus>
              <c:numRef>
                <c:f>'D DIPG36'!$B$30:$B$35</c:f>
                <c:numCache>
                  <c:formatCode>General</c:formatCode>
                  <c:ptCount val="6"/>
                  <c:pt idx="0">
                    <c:v>5.1013483263564376</c:v>
                  </c:pt>
                  <c:pt idx="1">
                    <c:v>4.2002342449948848</c:v>
                  </c:pt>
                  <c:pt idx="2">
                    <c:v>5.0999057006617265</c:v>
                  </c:pt>
                  <c:pt idx="3">
                    <c:v>2.574555582513737</c:v>
                  </c:pt>
                  <c:pt idx="4">
                    <c:v>4.6512798166724894</c:v>
                  </c:pt>
                  <c:pt idx="5">
                    <c:v>9.4434187879311793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 DIPG36'!$A$21:$A$26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'D DIPG36'!$B$21:$B$26</c:f>
              <c:numCache>
                <c:formatCode>0.00</c:formatCode>
                <c:ptCount val="6"/>
                <c:pt idx="0">
                  <c:v>71.867965427356282</c:v>
                </c:pt>
                <c:pt idx="1">
                  <c:v>58.101687474276311</c:v>
                </c:pt>
                <c:pt idx="2">
                  <c:v>40.92094937577172</c:v>
                </c:pt>
                <c:pt idx="3">
                  <c:v>29.716559198792719</c:v>
                </c:pt>
                <c:pt idx="4">
                  <c:v>17.737741802716439</c:v>
                </c:pt>
                <c:pt idx="5">
                  <c:v>22.958320757305547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0-4F43-A2AD-500E58048ABD}"/>
            </c:ext>
          </c:extLst>
        </c:ser>
        <c:ser>
          <c:idx val="1"/>
          <c:order val="1"/>
          <c:tx>
            <c:strRef>
              <c:f>'D DIPG36'!$C$20</c:f>
              <c:strCache>
                <c:ptCount val="1"/>
                <c:pt idx="0">
                  <c:v>Her2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 DIPG36'!$C$30:$C$35</c:f>
                <c:numCache>
                  <c:formatCode>General</c:formatCode>
                  <c:ptCount val="6"/>
                  <c:pt idx="0">
                    <c:v>2.475170061659473</c:v>
                  </c:pt>
                  <c:pt idx="1">
                    <c:v>2.8961005531187154</c:v>
                  </c:pt>
                  <c:pt idx="2">
                    <c:v>1.9954999893661427</c:v>
                  </c:pt>
                  <c:pt idx="3">
                    <c:v>0.31054699725191032</c:v>
                  </c:pt>
                  <c:pt idx="4">
                    <c:v>2.7337823108803327</c:v>
                  </c:pt>
                  <c:pt idx="5">
                    <c:v>0.87532001582777463</c:v>
                  </c:pt>
                </c:numCache>
              </c:numRef>
            </c:plus>
            <c:minus>
              <c:numRef>
                <c:f>'D DIPG36'!$C$30:$C$35</c:f>
                <c:numCache>
                  <c:formatCode>General</c:formatCode>
                  <c:ptCount val="6"/>
                  <c:pt idx="0">
                    <c:v>2.475170061659473</c:v>
                  </c:pt>
                  <c:pt idx="1">
                    <c:v>2.8961005531187154</c:v>
                  </c:pt>
                  <c:pt idx="2">
                    <c:v>1.9954999893661427</c:v>
                  </c:pt>
                  <c:pt idx="3">
                    <c:v>0.31054699725191032</c:v>
                  </c:pt>
                  <c:pt idx="4">
                    <c:v>2.7337823108803327</c:v>
                  </c:pt>
                  <c:pt idx="5">
                    <c:v>0.87532001582777463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 DIPG36'!$A$21:$A$26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'D DIPG36'!$C$21:$C$26</c:f>
              <c:numCache>
                <c:formatCode>0.00</c:formatCode>
                <c:ptCount val="6"/>
                <c:pt idx="0">
                  <c:v>80.284593222664284</c:v>
                </c:pt>
                <c:pt idx="1">
                  <c:v>71.992646453560155</c:v>
                </c:pt>
                <c:pt idx="2">
                  <c:v>57.862422828920295</c:v>
                </c:pt>
                <c:pt idx="3">
                  <c:v>41.835862258197302</c:v>
                </c:pt>
                <c:pt idx="4">
                  <c:v>31.416655233914138</c:v>
                </c:pt>
                <c:pt idx="5">
                  <c:v>24.119742077102501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0-4F43-A2AD-500E5804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47536"/>
        <c:axId val="593049216"/>
      </c:lineChart>
      <c:catAx>
        <c:axId val="5930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9216"/>
        <c:crosses val="autoZero"/>
        <c:auto val="1"/>
        <c:lblAlgn val="ctr"/>
        <c:lblOffset val="100"/>
        <c:noMultiLvlLbl val="0"/>
      </c:catAx>
      <c:valAx>
        <c:axId val="5930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160616</xdr:colOff>
      <xdr:row>19</xdr:row>
      <xdr:rowOff>94502</xdr:rowOff>
    </xdr:from>
    <xdr:to>
      <xdr:col>17</xdr:col>
      <xdr:colOff>373529</xdr:colOff>
      <xdr:row>42</xdr:row>
      <xdr:rowOff>93382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C82BF-33F3-E048-B561-EB9131CFC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160616</xdr:colOff>
      <xdr:row>19</xdr:row>
      <xdr:rowOff>94502</xdr:rowOff>
    </xdr:from>
    <xdr:to>
      <xdr:col>17</xdr:col>
      <xdr:colOff>373529</xdr:colOff>
      <xdr:row>42</xdr:row>
      <xdr:rowOff>93382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92B06-215A-6742-9A22-0F971B344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160616</xdr:colOff>
      <xdr:row>19</xdr:row>
      <xdr:rowOff>94502</xdr:rowOff>
    </xdr:from>
    <xdr:to>
      <xdr:col>17</xdr:col>
      <xdr:colOff>373529</xdr:colOff>
      <xdr:row>42</xdr:row>
      <xdr:rowOff>93382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0CA66-3896-2B42-AB6C-A078C4A09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160616</xdr:colOff>
      <xdr:row>19</xdr:row>
      <xdr:rowOff>94502</xdr:rowOff>
    </xdr:from>
    <xdr:to>
      <xdr:col>17</xdr:col>
      <xdr:colOff>373529</xdr:colOff>
      <xdr:row>42</xdr:row>
      <xdr:rowOff>93382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E9F66-88F8-2446-8B80-434E8991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1AEE-DF6A-B44B-9CA2-9468475F6136}">
  <dimension ref="A1:AM53"/>
  <sheetViews>
    <sheetView zoomScale="69" workbookViewId="0">
      <selection activeCell="T33" sqref="T33"/>
    </sheetView>
  </sheetViews>
  <sheetFormatPr baseColWidth="10" defaultRowHeight="16" x14ac:dyDescent="0.2"/>
  <sheetData>
    <row r="1" spans="1:39" x14ac:dyDescent="0.2">
      <c r="X1" t="s">
        <v>9</v>
      </c>
      <c r="AA1">
        <v>25.9</v>
      </c>
      <c r="AB1">
        <v>289.577</v>
      </c>
      <c r="AC1">
        <v>267.154</v>
      </c>
      <c r="AD1">
        <v>247.01499999999999</v>
      </c>
      <c r="AE1">
        <v>230.864</v>
      </c>
      <c r="AF1">
        <v>219.505</v>
      </c>
      <c r="AG1">
        <v>205.59</v>
      </c>
      <c r="AH1">
        <v>312.63200000000001</v>
      </c>
      <c r="AI1">
        <v>289.98700000000002</v>
      </c>
      <c r="AJ1">
        <v>287.96699999999998</v>
      </c>
      <c r="AK1">
        <v>270.88799999999998</v>
      </c>
      <c r="AL1">
        <v>248.929</v>
      </c>
      <c r="AM1">
        <v>256.762</v>
      </c>
    </row>
    <row r="2" spans="1:39" x14ac:dyDescent="0.2">
      <c r="A2" s="3"/>
      <c r="B2" s="48" t="s">
        <v>10</v>
      </c>
      <c r="C2" s="49"/>
      <c r="D2" s="49"/>
      <c r="E2" s="49" t="s">
        <v>12</v>
      </c>
      <c r="F2" s="49"/>
      <c r="G2" s="49"/>
      <c r="H2" s="49" t="s">
        <v>11</v>
      </c>
      <c r="I2" s="49"/>
      <c r="J2" s="49"/>
      <c r="K2" s="49">
        <v>4</v>
      </c>
      <c r="L2" s="49"/>
      <c r="M2" s="49"/>
      <c r="P2" s="2"/>
      <c r="Q2">
        <v>272.00700000000001</v>
      </c>
      <c r="R2">
        <v>248.56</v>
      </c>
      <c r="S2">
        <v>252.976</v>
      </c>
      <c r="T2">
        <v>255.66300000000001</v>
      </c>
      <c r="U2">
        <v>260.91300000000001</v>
      </c>
      <c r="V2">
        <v>253.822</v>
      </c>
      <c r="W2" s="2"/>
      <c r="X2" s="20">
        <f>AVERAGE(Q2:V3)</f>
        <v>257.32350000000002</v>
      </c>
      <c r="AB2">
        <v>254.53700000000001</v>
      </c>
      <c r="AC2">
        <v>248.577</v>
      </c>
      <c r="AD2">
        <v>241.33</v>
      </c>
      <c r="AE2">
        <v>224.31100000000001</v>
      </c>
      <c r="AF2">
        <v>208.49</v>
      </c>
      <c r="AG2">
        <v>188.67500000000001</v>
      </c>
      <c r="AH2">
        <v>282.53699999999998</v>
      </c>
      <c r="AI2">
        <v>284.99299999999999</v>
      </c>
      <c r="AJ2">
        <v>255.38900000000001</v>
      </c>
      <c r="AK2">
        <v>243.90600000000001</v>
      </c>
      <c r="AL2">
        <v>227.15199999999999</v>
      </c>
      <c r="AM2">
        <v>230.43299999999999</v>
      </c>
    </row>
    <row r="3" spans="1:39" x14ac:dyDescent="0.2">
      <c r="A3" s="4" t="s">
        <v>0</v>
      </c>
      <c r="B3">
        <v>249.01400000000001</v>
      </c>
      <c r="C3">
        <v>251.197</v>
      </c>
      <c r="D3">
        <v>242.72399999999999</v>
      </c>
      <c r="E3">
        <v>249</v>
      </c>
      <c r="F3">
        <v>250.17500000000001</v>
      </c>
      <c r="G3">
        <v>228.846</v>
      </c>
      <c r="H3" s="5">
        <f>O13</f>
        <v>278.18200000000002</v>
      </c>
      <c r="I3" s="6">
        <f>O14</f>
        <v>279.01299999999998</v>
      </c>
      <c r="J3" s="7">
        <f>O15</f>
        <v>280.363</v>
      </c>
      <c r="K3" s="5">
        <f>U13</f>
        <v>22.449000000000002</v>
      </c>
      <c r="L3" s="6">
        <f>U14</f>
        <v>21.497</v>
      </c>
      <c r="M3" s="7">
        <f>U15</f>
        <v>21.7</v>
      </c>
      <c r="P3" s="17" t="s">
        <v>6</v>
      </c>
      <c r="Q3" s="16"/>
      <c r="R3" s="16"/>
      <c r="S3" s="16"/>
      <c r="T3" s="16"/>
      <c r="U3" s="16"/>
      <c r="V3" s="16"/>
      <c r="W3" s="2"/>
      <c r="X3" s="18"/>
      <c r="AB3">
        <v>275.55799999999999</v>
      </c>
      <c r="AC3">
        <v>258.149</v>
      </c>
      <c r="AD3">
        <v>236.495</v>
      </c>
      <c r="AE3">
        <v>225.06100000000001</v>
      </c>
      <c r="AF3">
        <v>209.85300000000001</v>
      </c>
      <c r="AG3">
        <v>196.71199999999999</v>
      </c>
      <c r="AH3">
        <v>290.82900000000001</v>
      </c>
      <c r="AI3">
        <v>283.34300000000002</v>
      </c>
      <c r="AJ3">
        <v>260.46600000000001</v>
      </c>
      <c r="AK3">
        <v>248.84700000000001</v>
      </c>
      <c r="AL3">
        <v>225.87799999999999</v>
      </c>
      <c r="AM3">
        <v>260.089</v>
      </c>
    </row>
    <row r="4" spans="1:39" x14ac:dyDescent="0.2">
      <c r="A4" s="4" t="s">
        <v>1</v>
      </c>
      <c r="B4">
        <v>228.38200000000001</v>
      </c>
      <c r="C4">
        <v>217.04499999999999</v>
      </c>
      <c r="D4">
        <v>213.88200000000001</v>
      </c>
      <c r="E4">
        <v>233.08600000000001</v>
      </c>
      <c r="F4">
        <v>245.20699999999999</v>
      </c>
      <c r="G4">
        <v>224.851</v>
      </c>
      <c r="H4" s="8">
        <f>P13</f>
        <v>266.58499999999998</v>
      </c>
      <c r="I4">
        <f>P14</f>
        <v>266.81400000000002</v>
      </c>
      <c r="J4" s="9">
        <f>P15</f>
        <v>258.88499999999999</v>
      </c>
      <c r="K4" s="8">
        <f>V13</f>
        <v>22.681000000000001</v>
      </c>
      <c r="L4">
        <f>V14</f>
        <v>22.202000000000002</v>
      </c>
      <c r="M4" s="9">
        <f>V15</f>
        <v>22.119</v>
      </c>
      <c r="Q4">
        <v>112.86799999999999</v>
      </c>
      <c r="R4">
        <v>110.637</v>
      </c>
      <c r="S4">
        <v>114.45399999999999</v>
      </c>
      <c r="T4">
        <v>110.318</v>
      </c>
      <c r="U4">
        <v>109.544</v>
      </c>
      <c r="V4">
        <v>112.934</v>
      </c>
      <c r="W4" s="19"/>
      <c r="X4" s="21">
        <f>AVERAGE(Q4:V5)</f>
        <v>111.7925</v>
      </c>
      <c r="AB4">
        <v>278.18200000000002</v>
      </c>
      <c r="AC4">
        <v>266.58499999999998</v>
      </c>
      <c r="AD4">
        <v>263.31200000000001</v>
      </c>
      <c r="AE4">
        <v>254.44399999999999</v>
      </c>
      <c r="AF4">
        <v>218.102</v>
      </c>
      <c r="AG4">
        <v>200.459</v>
      </c>
      <c r="AH4">
        <v>22.449000000000002</v>
      </c>
      <c r="AI4">
        <v>22.681000000000001</v>
      </c>
      <c r="AJ4">
        <v>22.556999999999999</v>
      </c>
      <c r="AK4">
        <v>22.172999999999998</v>
      </c>
      <c r="AL4">
        <v>22.417000000000002</v>
      </c>
      <c r="AM4">
        <v>23.352</v>
      </c>
    </row>
    <row r="5" spans="1:39" x14ac:dyDescent="0.2">
      <c r="A5" s="4" t="s">
        <v>2</v>
      </c>
      <c r="B5">
        <v>193.64599999999999</v>
      </c>
      <c r="C5">
        <v>190.126</v>
      </c>
      <c r="D5">
        <v>181.78399999999999</v>
      </c>
      <c r="E5">
        <v>214.196</v>
      </c>
      <c r="F5">
        <v>216.50299999999999</v>
      </c>
      <c r="G5">
        <v>234.78399999999999</v>
      </c>
      <c r="H5" s="8">
        <f>Q13</f>
        <v>263.31200000000001</v>
      </c>
      <c r="I5">
        <f>Q14</f>
        <v>263.20100000000002</v>
      </c>
      <c r="J5" s="9">
        <f>Q15</f>
        <v>253.81700000000001</v>
      </c>
      <c r="K5" s="8">
        <f>W13</f>
        <v>22.556999999999999</v>
      </c>
      <c r="L5">
        <f>W14</f>
        <v>22.582999999999998</v>
      </c>
      <c r="M5" s="9">
        <f>W15</f>
        <v>22.07</v>
      </c>
      <c r="P5" s="2" t="s">
        <v>7</v>
      </c>
      <c r="Q5" s="16"/>
      <c r="R5" s="16"/>
      <c r="S5" s="16"/>
      <c r="T5" s="16"/>
      <c r="U5" s="16"/>
      <c r="V5" s="16"/>
      <c r="W5" s="2"/>
      <c r="AB5">
        <v>279.01299999999998</v>
      </c>
      <c r="AC5">
        <v>266.81400000000002</v>
      </c>
      <c r="AD5">
        <v>263.20100000000002</v>
      </c>
      <c r="AE5">
        <v>243.87200000000001</v>
      </c>
      <c r="AF5">
        <v>220.44499999999999</v>
      </c>
      <c r="AG5">
        <v>207.24199999999999</v>
      </c>
      <c r="AH5">
        <v>21.497</v>
      </c>
      <c r="AI5">
        <v>22.202000000000002</v>
      </c>
      <c r="AJ5">
        <v>22.582999999999998</v>
      </c>
      <c r="AK5">
        <v>22.114000000000001</v>
      </c>
      <c r="AL5">
        <v>22.099</v>
      </c>
      <c r="AM5">
        <v>22.434999999999999</v>
      </c>
    </row>
    <row r="6" spans="1:39" x14ac:dyDescent="0.2">
      <c r="A6" s="4" t="s">
        <v>3</v>
      </c>
      <c r="B6">
        <v>174.06700000000001</v>
      </c>
      <c r="C6">
        <v>165.73</v>
      </c>
      <c r="D6">
        <v>155.416</v>
      </c>
      <c r="E6">
        <v>185.238</v>
      </c>
      <c r="F6">
        <v>182.04599999999999</v>
      </c>
      <c r="G6">
        <v>206.26499999999999</v>
      </c>
      <c r="H6" s="8">
        <f>R13</f>
        <v>254.44399999999999</v>
      </c>
      <c r="I6">
        <f>R14</f>
        <v>243.87200000000001</v>
      </c>
      <c r="J6" s="9">
        <f>R15</f>
        <v>239.41</v>
      </c>
      <c r="K6" s="8">
        <f>X13</f>
        <v>22.172999999999998</v>
      </c>
      <c r="L6">
        <f>X14</f>
        <v>22.114000000000001</v>
      </c>
      <c r="M6" s="9">
        <f>X15</f>
        <v>21.681999999999999</v>
      </c>
      <c r="W6" s="2"/>
      <c r="X6" s="22"/>
      <c r="AB6">
        <v>280.363</v>
      </c>
      <c r="AC6">
        <v>258.88499999999999</v>
      </c>
      <c r="AD6">
        <v>253.81700000000001</v>
      </c>
      <c r="AE6">
        <v>239.41</v>
      </c>
      <c r="AF6">
        <v>222.88200000000001</v>
      </c>
      <c r="AG6">
        <v>203.10300000000001</v>
      </c>
      <c r="AH6">
        <v>21.7</v>
      </c>
      <c r="AI6">
        <v>22.119</v>
      </c>
      <c r="AJ6">
        <v>22.07</v>
      </c>
      <c r="AK6">
        <v>21.681999999999999</v>
      </c>
      <c r="AL6">
        <v>21.943999999999999</v>
      </c>
      <c r="AM6">
        <v>22.838999999999999</v>
      </c>
    </row>
    <row r="7" spans="1:39" x14ac:dyDescent="0.2">
      <c r="A7" s="4" t="s">
        <v>4</v>
      </c>
      <c r="B7">
        <v>157.61600000000001</v>
      </c>
      <c r="C7">
        <v>143.20400000000001</v>
      </c>
      <c r="D7">
        <v>136.352</v>
      </c>
      <c r="E7">
        <v>157.69200000000001</v>
      </c>
      <c r="F7">
        <v>167.33600000000001</v>
      </c>
      <c r="G7">
        <v>159.125</v>
      </c>
      <c r="H7" s="8">
        <f>S13</f>
        <v>218.102</v>
      </c>
      <c r="I7">
        <f>S14</f>
        <v>220.44499999999999</v>
      </c>
      <c r="J7" s="9">
        <f>S15</f>
        <v>222.88200000000001</v>
      </c>
      <c r="K7" s="8">
        <f>Y13</f>
        <v>22.417000000000002</v>
      </c>
      <c r="L7">
        <f>Y14</f>
        <v>22.099</v>
      </c>
      <c r="M7" s="9">
        <f>Y15</f>
        <v>21.943999999999999</v>
      </c>
      <c r="P7" s="18" t="s">
        <v>8</v>
      </c>
      <c r="Q7" s="22">
        <f>X2-X4</f>
        <v>145.53100000000001</v>
      </c>
      <c r="R7" s="2"/>
      <c r="S7" s="17"/>
      <c r="T7" s="2"/>
      <c r="U7" s="17"/>
      <c r="V7" s="17"/>
      <c r="W7" s="2"/>
      <c r="X7" s="22"/>
      <c r="AB7">
        <v>191.065</v>
      </c>
      <c r="AC7">
        <v>181.93700000000001</v>
      </c>
      <c r="AD7">
        <v>180.697</v>
      </c>
      <c r="AE7">
        <v>180.53700000000001</v>
      </c>
      <c r="AF7">
        <v>185.654</v>
      </c>
      <c r="AG7">
        <v>176.01599999999999</v>
      </c>
      <c r="AH7">
        <v>347.375</v>
      </c>
      <c r="AI7">
        <v>336.40600000000001</v>
      </c>
      <c r="AJ7">
        <v>340.13499999999999</v>
      </c>
      <c r="AK7">
        <v>333.37700000000001</v>
      </c>
      <c r="AL7">
        <v>331.24799999999999</v>
      </c>
      <c r="AM7">
        <v>336.17399999999998</v>
      </c>
    </row>
    <row r="8" spans="1:39" x14ac:dyDescent="0.2">
      <c r="A8" s="4" t="s">
        <v>5</v>
      </c>
      <c r="B8">
        <v>142.05699999999999</v>
      </c>
      <c r="C8">
        <v>129.42599999999999</v>
      </c>
      <c r="D8">
        <v>128.94300000000001</v>
      </c>
      <c r="E8">
        <v>145.238</v>
      </c>
      <c r="F8">
        <v>147.94900000000001</v>
      </c>
      <c r="G8">
        <v>145.39500000000001</v>
      </c>
      <c r="H8" s="10">
        <f>T13</f>
        <v>200.459</v>
      </c>
      <c r="I8" s="11">
        <f>T14</f>
        <v>207.24199999999999</v>
      </c>
      <c r="J8" s="12">
        <f>T15</f>
        <v>203.10300000000001</v>
      </c>
      <c r="K8" s="10">
        <f>Z13</f>
        <v>23.352</v>
      </c>
      <c r="L8" s="11">
        <f>Z14</f>
        <v>22.434999999999999</v>
      </c>
      <c r="M8" s="12">
        <f>Z15</f>
        <v>22.838999999999999</v>
      </c>
      <c r="AB8">
        <v>21.4</v>
      </c>
      <c r="AC8">
        <v>21.152000000000001</v>
      </c>
      <c r="AD8">
        <v>20.879000000000001</v>
      </c>
      <c r="AE8">
        <v>21.449000000000002</v>
      </c>
      <c r="AF8">
        <v>22.132999999999999</v>
      </c>
      <c r="AG8">
        <v>21.244</v>
      </c>
      <c r="AH8">
        <v>22.52</v>
      </c>
      <c r="AI8">
        <v>22.074000000000002</v>
      </c>
      <c r="AJ8">
        <v>21.95</v>
      </c>
      <c r="AK8">
        <v>21.885000000000002</v>
      </c>
      <c r="AL8">
        <v>22.355</v>
      </c>
      <c r="AM8">
        <v>22.07</v>
      </c>
    </row>
    <row r="10" spans="1:39" x14ac:dyDescent="0.2">
      <c r="O10" s="24">
        <f>AB1</f>
        <v>289.577</v>
      </c>
      <c r="P10" s="25">
        <f t="shared" ref="P10:Z17" si="0">AC1</f>
        <v>267.154</v>
      </c>
      <c r="Q10" s="25">
        <f t="shared" si="0"/>
        <v>247.01499999999999</v>
      </c>
      <c r="R10" s="25">
        <f t="shared" si="0"/>
        <v>230.864</v>
      </c>
      <c r="S10" s="25">
        <f t="shared" si="0"/>
        <v>219.505</v>
      </c>
      <c r="T10" s="26">
        <f t="shared" si="0"/>
        <v>205.59</v>
      </c>
      <c r="U10" s="24">
        <f t="shared" si="0"/>
        <v>312.63200000000001</v>
      </c>
      <c r="V10" s="25">
        <f t="shared" si="0"/>
        <v>289.98700000000002</v>
      </c>
      <c r="W10" s="25">
        <f t="shared" si="0"/>
        <v>287.96699999999998</v>
      </c>
      <c r="X10" s="25">
        <f t="shared" si="0"/>
        <v>270.88799999999998</v>
      </c>
      <c r="Y10" s="25">
        <f t="shared" si="0"/>
        <v>248.929</v>
      </c>
      <c r="Z10" s="26">
        <f t="shared" si="0"/>
        <v>256.762</v>
      </c>
    </row>
    <row r="11" spans="1:39" x14ac:dyDescent="0.2">
      <c r="A11" s="3"/>
      <c r="B11" s="50" t="str">
        <f>B2</f>
        <v>Wildtype</v>
      </c>
      <c r="C11" s="50"/>
      <c r="D11" s="50"/>
      <c r="E11" s="50" t="str">
        <f>E2</f>
        <v>Her2 CAR</v>
      </c>
      <c r="F11" s="50"/>
      <c r="G11" s="50"/>
      <c r="H11" s="50" t="str">
        <f>H2</f>
        <v>CD38-CAR V4</v>
      </c>
      <c r="I11" s="50"/>
      <c r="J11" s="50"/>
      <c r="K11" s="50">
        <f>K2</f>
        <v>4</v>
      </c>
      <c r="L11" s="50"/>
      <c r="M11" s="50"/>
      <c r="O11" s="27">
        <f t="shared" ref="O11:O17" si="1">AB2</f>
        <v>254.53700000000001</v>
      </c>
      <c r="P11" s="23">
        <f t="shared" si="0"/>
        <v>248.577</v>
      </c>
      <c r="Q11" s="23">
        <f t="shared" si="0"/>
        <v>241.33</v>
      </c>
      <c r="R11" s="23">
        <f t="shared" si="0"/>
        <v>224.31100000000001</v>
      </c>
      <c r="S11" s="23">
        <f t="shared" si="0"/>
        <v>208.49</v>
      </c>
      <c r="T11" s="28">
        <f t="shared" si="0"/>
        <v>188.67500000000001</v>
      </c>
      <c r="U11" s="27">
        <f t="shared" si="0"/>
        <v>282.53699999999998</v>
      </c>
      <c r="V11" s="23">
        <f t="shared" si="0"/>
        <v>284.99299999999999</v>
      </c>
      <c r="W11" s="23">
        <f t="shared" si="0"/>
        <v>255.38900000000001</v>
      </c>
      <c r="X11" s="23">
        <f t="shared" si="0"/>
        <v>243.90600000000001</v>
      </c>
      <c r="Y11" s="23">
        <f t="shared" si="0"/>
        <v>227.15199999999999</v>
      </c>
      <c r="Z11" s="28">
        <f t="shared" si="0"/>
        <v>230.43299999999999</v>
      </c>
    </row>
    <row r="12" spans="1:39" x14ac:dyDescent="0.2">
      <c r="A12" s="44" t="s">
        <v>0</v>
      </c>
      <c r="B12" s="35">
        <f>(B3-$X$4)/$Q$7*100</f>
        <v>94.290219953137125</v>
      </c>
      <c r="C12" s="36">
        <f t="shared" ref="C12:M12" si="2">(C3-$X$4)/$Q$7*100</f>
        <v>95.790244002995905</v>
      </c>
      <c r="D12" s="37">
        <f t="shared" si="2"/>
        <v>89.968116758628724</v>
      </c>
      <c r="E12" s="35">
        <f t="shared" si="2"/>
        <v>94.280600009619931</v>
      </c>
      <c r="F12" s="36">
        <f t="shared" si="2"/>
        <v>95.087988126241143</v>
      </c>
      <c r="G12" s="37">
        <f t="shared" si="2"/>
        <v>80.432004177804046</v>
      </c>
      <c r="H12" s="35">
        <f t="shared" si="2"/>
        <v>114.33268513237729</v>
      </c>
      <c r="I12" s="36">
        <f t="shared" si="2"/>
        <v>114.90369749400469</v>
      </c>
      <c r="J12" s="37">
        <f t="shared" si="2"/>
        <v>115.83133490459076</v>
      </c>
      <c r="K12" s="36">
        <f t="shared" si="2"/>
        <v>-61.391387401996823</v>
      </c>
      <c r="L12" s="36">
        <f t="shared" si="2"/>
        <v>-62.045543561165658</v>
      </c>
      <c r="M12" s="37">
        <f t="shared" si="2"/>
        <v>-61.906054380166417</v>
      </c>
      <c r="O12" s="29">
        <f t="shared" si="1"/>
        <v>275.55799999999999</v>
      </c>
      <c r="P12" s="30">
        <f t="shared" si="0"/>
        <v>258.149</v>
      </c>
      <c r="Q12" s="30">
        <f>AD3</f>
        <v>236.495</v>
      </c>
      <c r="R12" s="30">
        <f t="shared" si="0"/>
        <v>225.06100000000001</v>
      </c>
      <c r="S12" s="30">
        <f t="shared" si="0"/>
        <v>209.85300000000001</v>
      </c>
      <c r="T12" s="31">
        <f t="shared" si="0"/>
        <v>196.71199999999999</v>
      </c>
      <c r="U12" s="29">
        <f t="shared" si="0"/>
        <v>290.82900000000001</v>
      </c>
      <c r="V12" s="30">
        <f t="shared" si="0"/>
        <v>283.34300000000002</v>
      </c>
      <c r="W12" s="30">
        <f t="shared" si="0"/>
        <v>260.46600000000001</v>
      </c>
      <c r="X12" s="30">
        <f t="shared" si="0"/>
        <v>248.84700000000001</v>
      </c>
      <c r="Y12" s="30">
        <f t="shared" si="0"/>
        <v>225.87799999999999</v>
      </c>
      <c r="Z12" s="31">
        <f t="shared" si="0"/>
        <v>260.089</v>
      </c>
    </row>
    <row r="13" spans="1:39" x14ac:dyDescent="0.2">
      <c r="A13" s="44" t="s">
        <v>1</v>
      </c>
      <c r="B13" s="38">
        <f t="shared" ref="B13:M17" si="3">(B4-$X$4)/$Q$7*100</f>
        <v>80.11317176409149</v>
      </c>
      <c r="C13" s="39">
        <f t="shared" si="3"/>
        <v>72.323078931636545</v>
      </c>
      <c r="D13" s="40">
        <f t="shared" si="3"/>
        <v>70.149658835574542</v>
      </c>
      <c r="E13" s="38">
        <f t="shared" si="3"/>
        <v>83.345472785866932</v>
      </c>
      <c r="F13" s="39">
        <f t="shared" si="3"/>
        <v>91.674282455284413</v>
      </c>
      <c r="G13" s="40">
        <f t="shared" si="3"/>
        <v>77.686884581291949</v>
      </c>
      <c r="H13" s="38">
        <f t="shared" si="3"/>
        <v>106.36393620603168</v>
      </c>
      <c r="I13" s="39">
        <f t="shared" si="3"/>
        <v>106.52129099642001</v>
      </c>
      <c r="J13" s="40">
        <f t="shared" si="3"/>
        <v>101.07296727157787</v>
      </c>
      <c r="K13" s="39">
        <f t="shared" si="3"/>
        <v>-61.231971195140552</v>
      </c>
      <c r="L13" s="39">
        <f t="shared" si="3"/>
        <v>-61.561110691192944</v>
      </c>
      <c r="M13" s="40">
        <f t="shared" si="3"/>
        <v>-61.618143213473417</v>
      </c>
      <c r="O13" s="24">
        <f t="shared" si="1"/>
        <v>278.18200000000002</v>
      </c>
      <c r="P13" s="25">
        <f t="shared" si="0"/>
        <v>266.58499999999998</v>
      </c>
      <c r="Q13" s="25">
        <f t="shared" si="0"/>
        <v>263.31200000000001</v>
      </c>
      <c r="R13" s="25">
        <f t="shared" si="0"/>
        <v>254.44399999999999</v>
      </c>
      <c r="S13" s="25">
        <f t="shared" si="0"/>
        <v>218.102</v>
      </c>
      <c r="T13" s="26">
        <f t="shared" si="0"/>
        <v>200.459</v>
      </c>
      <c r="U13" s="23">
        <f t="shared" si="0"/>
        <v>22.449000000000002</v>
      </c>
      <c r="V13" s="23">
        <f t="shared" si="0"/>
        <v>22.681000000000001</v>
      </c>
      <c r="W13" s="23">
        <f t="shared" si="0"/>
        <v>22.556999999999999</v>
      </c>
      <c r="X13" s="23">
        <f t="shared" si="0"/>
        <v>22.172999999999998</v>
      </c>
      <c r="Y13" s="23">
        <f t="shared" si="0"/>
        <v>22.417000000000002</v>
      </c>
      <c r="Z13" s="23">
        <f t="shared" si="0"/>
        <v>23.352</v>
      </c>
    </row>
    <row r="14" spans="1:39" x14ac:dyDescent="0.2">
      <c r="A14" s="44" t="s">
        <v>2</v>
      </c>
      <c r="B14" s="38">
        <f t="shared" si="3"/>
        <v>56.244717620300811</v>
      </c>
      <c r="C14" s="39">
        <f t="shared" si="3"/>
        <v>53.825988964550511</v>
      </c>
      <c r="D14" s="40">
        <f t="shared" si="3"/>
        <v>48.093876905951298</v>
      </c>
      <c r="E14" s="38">
        <f t="shared" si="3"/>
        <v>70.36542042588863</v>
      </c>
      <c r="F14" s="39">
        <f t="shared" si="3"/>
        <v>71.950649689756801</v>
      </c>
      <c r="G14" s="40">
        <f t="shared" si="3"/>
        <v>84.512234506737386</v>
      </c>
      <c r="H14" s="38">
        <f t="shared" si="3"/>
        <v>104.11493083947749</v>
      </c>
      <c r="I14" s="39">
        <f t="shared" si="3"/>
        <v>104.03865843016264</v>
      </c>
      <c r="J14" s="40">
        <f t="shared" si="3"/>
        <v>97.590547718355523</v>
      </c>
      <c r="K14" s="39">
        <f t="shared" si="3"/>
        <v>-61.317176409149944</v>
      </c>
      <c r="L14" s="39">
        <f t="shared" si="3"/>
        <v>-61.299310799760875</v>
      </c>
      <c r="M14" s="40">
        <f t="shared" si="3"/>
        <v>-61.651813015783574</v>
      </c>
      <c r="O14" s="27">
        <f t="shared" si="1"/>
        <v>279.01299999999998</v>
      </c>
      <c r="P14" s="23">
        <f t="shared" si="0"/>
        <v>266.81400000000002</v>
      </c>
      <c r="Q14" s="23">
        <f t="shared" si="0"/>
        <v>263.20100000000002</v>
      </c>
      <c r="R14" s="23">
        <f t="shared" si="0"/>
        <v>243.87200000000001</v>
      </c>
      <c r="S14" s="23">
        <f t="shared" si="0"/>
        <v>220.44499999999999</v>
      </c>
      <c r="T14" s="28">
        <f t="shared" si="0"/>
        <v>207.24199999999999</v>
      </c>
      <c r="U14" s="23">
        <f t="shared" si="0"/>
        <v>21.497</v>
      </c>
      <c r="V14" s="23">
        <f t="shared" si="0"/>
        <v>22.202000000000002</v>
      </c>
      <c r="W14" s="23">
        <f t="shared" si="0"/>
        <v>22.582999999999998</v>
      </c>
      <c r="X14" s="23">
        <f t="shared" si="0"/>
        <v>22.114000000000001</v>
      </c>
      <c r="Y14" s="23">
        <f t="shared" si="0"/>
        <v>22.099</v>
      </c>
      <c r="Z14" s="23">
        <f t="shared" si="0"/>
        <v>22.434999999999999</v>
      </c>
    </row>
    <row r="15" spans="1:39" x14ac:dyDescent="0.2">
      <c r="A15" s="44" t="s">
        <v>3</v>
      </c>
      <c r="B15" s="38">
        <f t="shared" si="3"/>
        <v>42.791226611512322</v>
      </c>
      <c r="C15" s="39">
        <f t="shared" si="3"/>
        <v>37.062550247026394</v>
      </c>
      <c r="D15" s="40">
        <f t="shared" si="3"/>
        <v>29.975400430148895</v>
      </c>
      <c r="E15" s="38">
        <f t="shared" si="3"/>
        <v>50.467254399406301</v>
      </c>
      <c r="F15" s="39">
        <f t="shared" si="3"/>
        <v>48.273907277487261</v>
      </c>
      <c r="G15" s="40">
        <f t="shared" si="3"/>
        <v>64.915722423401192</v>
      </c>
      <c r="H15" s="38">
        <f t="shared" si="3"/>
        <v>98.021383760161058</v>
      </c>
      <c r="I15" s="39">
        <f t="shared" si="3"/>
        <v>90.756952127038218</v>
      </c>
      <c r="J15" s="40">
        <f t="shared" si="3"/>
        <v>87.690938700345626</v>
      </c>
      <c r="K15" s="39">
        <f t="shared" si="3"/>
        <v>-61.581037717049981</v>
      </c>
      <c r="L15" s="39">
        <f t="shared" si="3"/>
        <v>-61.621578907586695</v>
      </c>
      <c r="M15" s="40">
        <f t="shared" si="3"/>
        <v>-61.918422878974233</v>
      </c>
      <c r="O15" s="29">
        <f t="shared" si="1"/>
        <v>280.363</v>
      </c>
      <c r="P15" s="30">
        <f t="shared" si="0"/>
        <v>258.88499999999999</v>
      </c>
      <c r="Q15" s="30">
        <f t="shared" si="0"/>
        <v>253.81700000000001</v>
      </c>
      <c r="R15" s="30">
        <f t="shared" si="0"/>
        <v>239.41</v>
      </c>
      <c r="S15" s="30">
        <f t="shared" si="0"/>
        <v>222.88200000000001</v>
      </c>
      <c r="T15" s="31">
        <f t="shared" si="0"/>
        <v>203.10300000000001</v>
      </c>
      <c r="U15" s="23">
        <f t="shared" si="0"/>
        <v>21.7</v>
      </c>
      <c r="V15" s="23">
        <f t="shared" si="0"/>
        <v>22.119</v>
      </c>
      <c r="W15" s="23">
        <f t="shared" si="0"/>
        <v>22.07</v>
      </c>
      <c r="X15" s="23">
        <f t="shared" si="0"/>
        <v>21.681999999999999</v>
      </c>
      <c r="Y15" s="23">
        <f t="shared" si="0"/>
        <v>21.943999999999999</v>
      </c>
      <c r="Z15" s="23">
        <f t="shared" si="0"/>
        <v>22.838999999999999</v>
      </c>
    </row>
    <row r="16" spans="1:39" x14ac:dyDescent="0.2">
      <c r="A16" s="44" t="s">
        <v>4</v>
      </c>
      <c r="B16" s="38">
        <f t="shared" si="3"/>
        <v>31.487105839992857</v>
      </c>
      <c r="C16" s="39">
        <f t="shared" si="3"/>
        <v>21.584061127869667</v>
      </c>
      <c r="D16" s="40">
        <f t="shared" si="3"/>
        <v>16.875785915028413</v>
      </c>
      <c r="E16" s="38">
        <f t="shared" si="3"/>
        <v>31.539328390514736</v>
      </c>
      <c r="F16" s="39">
        <f t="shared" si="3"/>
        <v>38.166095196212495</v>
      </c>
      <c r="G16" s="40">
        <f t="shared" si="3"/>
        <v>32.523998323381271</v>
      </c>
      <c r="H16" s="38">
        <f t="shared" si="3"/>
        <v>73.049384667184299</v>
      </c>
      <c r="I16" s="39">
        <f t="shared" si="3"/>
        <v>74.659350928668118</v>
      </c>
      <c r="J16" s="40">
        <f t="shared" si="3"/>
        <v>76.333908239481616</v>
      </c>
      <c r="K16" s="39">
        <f t="shared" si="3"/>
        <v>-61.413375844321827</v>
      </c>
      <c r="L16" s="39">
        <f t="shared" si="3"/>
        <v>-61.631885989926538</v>
      </c>
      <c r="M16" s="40">
        <f t="shared" si="3"/>
        <v>-61.738392507438277</v>
      </c>
      <c r="O16" s="32">
        <f t="shared" si="1"/>
        <v>191.065</v>
      </c>
      <c r="P16" s="33">
        <f t="shared" si="0"/>
        <v>181.93700000000001</v>
      </c>
      <c r="Q16" s="33">
        <f t="shared" si="0"/>
        <v>180.697</v>
      </c>
      <c r="R16" s="33">
        <f t="shared" si="0"/>
        <v>180.53700000000001</v>
      </c>
      <c r="S16" s="33">
        <f t="shared" si="0"/>
        <v>185.654</v>
      </c>
      <c r="T16" s="34">
        <f t="shared" si="0"/>
        <v>176.01599999999999</v>
      </c>
      <c r="U16" s="32">
        <f t="shared" si="0"/>
        <v>347.375</v>
      </c>
      <c r="V16" s="33">
        <f t="shared" si="0"/>
        <v>336.40600000000001</v>
      </c>
      <c r="W16" s="33">
        <f t="shared" si="0"/>
        <v>340.13499999999999</v>
      </c>
      <c r="X16" s="33">
        <f t="shared" si="0"/>
        <v>333.37700000000001</v>
      </c>
      <c r="Y16" s="33">
        <f t="shared" si="0"/>
        <v>331.24799999999999</v>
      </c>
      <c r="Z16" s="34">
        <f t="shared" si="0"/>
        <v>336.17399999999998</v>
      </c>
    </row>
    <row r="17" spans="1:31" x14ac:dyDescent="0.2">
      <c r="A17" s="44" t="s">
        <v>5</v>
      </c>
      <c r="B17" s="41">
        <f t="shared" si="3"/>
        <v>20.795912898282829</v>
      </c>
      <c r="C17" s="42">
        <f t="shared" si="3"/>
        <v>12.116662429310582</v>
      </c>
      <c r="D17" s="43">
        <f t="shared" si="3"/>
        <v>11.784774377967585</v>
      </c>
      <c r="E17" s="41">
        <f t="shared" si="3"/>
        <v>22.981701493152656</v>
      </c>
      <c r="F17" s="42">
        <f t="shared" si="3"/>
        <v>24.844534841374006</v>
      </c>
      <c r="G17" s="43">
        <f t="shared" si="3"/>
        <v>23.08958228830971</v>
      </c>
      <c r="H17" s="41">
        <f t="shared" si="3"/>
        <v>60.926194419058476</v>
      </c>
      <c r="I17" s="42">
        <f t="shared" si="3"/>
        <v>65.587057053136434</v>
      </c>
      <c r="J17" s="43">
        <f t="shared" si="3"/>
        <v>62.742989466161845</v>
      </c>
      <c r="K17" s="42">
        <f t="shared" si="3"/>
        <v>-60.770901045138146</v>
      </c>
      <c r="L17" s="42">
        <f t="shared" si="3"/>
        <v>-61.401007345514017</v>
      </c>
      <c r="M17" s="43">
        <f t="shared" si="3"/>
        <v>-61.12340326116086</v>
      </c>
      <c r="O17" s="23">
        <f t="shared" si="1"/>
        <v>21.4</v>
      </c>
      <c r="P17" s="23">
        <f t="shared" si="0"/>
        <v>21.152000000000001</v>
      </c>
      <c r="Q17" s="23">
        <f t="shared" si="0"/>
        <v>20.879000000000001</v>
      </c>
      <c r="R17" s="23">
        <f t="shared" si="0"/>
        <v>21.449000000000002</v>
      </c>
      <c r="S17" s="23">
        <f t="shared" si="0"/>
        <v>22.132999999999999</v>
      </c>
      <c r="T17" s="23">
        <f t="shared" si="0"/>
        <v>21.244</v>
      </c>
      <c r="U17" s="23">
        <f t="shared" si="0"/>
        <v>22.52</v>
      </c>
      <c r="V17" s="23">
        <f t="shared" si="0"/>
        <v>22.074000000000002</v>
      </c>
      <c r="W17" s="23">
        <f t="shared" si="0"/>
        <v>21.95</v>
      </c>
      <c r="X17" s="23">
        <f t="shared" si="0"/>
        <v>21.885000000000002</v>
      </c>
      <c r="Y17" s="23">
        <f t="shared" si="0"/>
        <v>22.355</v>
      </c>
      <c r="Z17" s="23">
        <f t="shared" si="0"/>
        <v>22.07</v>
      </c>
    </row>
    <row r="20" spans="1:31" x14ac:dyDescent="0.2">
      <c r="A20" s="3"/>
      <c r="B20" s="13" t="str">
        <f>B11</f>
        <v>Wildtype</v>
      </c>
      <c r="C20" s="13" t="str">
        <f>E2</f>
        <v>Her2 CAR</v>
      </c>
      <c r="D20" s="13" t="str">
        <f>H2</f>
        <v>CD38-CAR V4</v>
      </c>
      <c r="E20" s="13">
        <f>K2</f>
        <v>4</v>
      </c>
    </row>
    <row r="21" spans="1:31" x14ac:dyDescent="0.2">
      <c r="A21" s="44" t="s">
        <v>0</v>
      </c>
      <c r="B21" s="45">
        <f>AVERAGE(B12:D12)</f>
        <v>93.349526904920594</v>
      </c>
      <c r="C21" s="45">
        <f>AVERAGE(E12:G12)</f>
        <v>89.933530771221697</v>
      </c>
      <c r="D21" s="45">
        <f>AVERAGE(H12:J12)</f>
        <v>115.02257251032425</v>
      </c>
      <c r="E21" s="45">
        <f>AVERAGE(K12:M12)</f>
        <v>-61.780995114442966</v>
      </c>
    </row>
    <row r="22" spans="1:31" x14ac:dyDescent="0.2">
      <c r="A22" s="44" t="s">
        <v>1</v>
      </c>
      <c r="B22" s="46">
        <f t="shared" ref="B22:B26" si="4">AVERAGE(B13:D13)</f>
        <v>74.195303177100854</v>
      </c>
      <c r="C22" s="46">
        <f t="shared" ref="C22:C26" si="5">AVERAGE(E13:G13)</f>
        <v>84.235546607481112</v>
      </c>
      <c r="D22" s="46">
        <f t="shared" ref="D22:D26" si="6">AVERAGE(H13:J13)</f>
        <v>104.65273149134318</v>
      </c>
      <c r="E22" s="46">
        <f t="shared" ref="E22:E26" si="7">AVERAGE(K13:M13)</f>
        <v>-61.470408366602307</v>
      </c>
    </row>
    <row r="23" spans="1:31" x14ac:dyDescent="0.2">
      <c r="A23" s="44" t="s">
        <v>2</v>
      </c>
      <c r="B23" s="46">
        <f t="shared" si="4"/>
        <v>52.72152783026754</v>
      </c>
      <c r="C23" s="46">
        <f t="shared" si="5"/>
        <v>75.609434874127601</v>
      </c>
      <c r="D23" s="46">
        <f t="shared" si="6"/>
        <v>101.91471232933189</v>
      </c>
      <c r="E23" s="46">
        <f t="shared" si="7"/>
        <v>-61.4227667415648</v>
      </c>
    </row>
    <row r="24" spans="1:31" x14ac:dyDescent="0.2">
      <c r="A24" s="44" t="s">
        <v>3</v>
      </c>
      <c r="B24" s="46">
        <f t="shared" si="4"/>
        <v>36.60972576289587</v>
      </c>
      <c r="C24" s="46">
        <f t="shared" si="5"/>
        <v>54.552294700098251</v>
      </c>
      <c r="D24" s="46">
        <f t="shared" si="6"/>
        <v>92.156424862514953</v>
      </c>
      <c r="E24" s="46">
        <f t="shared" si="7"/>
        <v>-61.707013167870308</v>
      </c>
    </row>
    <row r="25" spans="1:31" x14ac:dyDescent="0.2">
      <c r="A25" s="44" t="s">
        <v>4</v>
      </c>
      <c r="B25" s="46">
        <f t="shared" si="4"/>
        <v>23.315650960963648</v>
      </c>
      <c r="C25" s="46">
        <f t="shared" si="5"/>
        <v>34.076473970036169</v>
      </c>
      <c r="D25" s="46">
        <f t="shared" si="6"/>
        <v>74.680881278444687</v>
      </c>
      <c r="E25" s="46">
        <f t="shared" si="7"/>
        <v>-61.594551447228888</v>
      </c>
    </row>
    <row r="26" spans="1:31" x14ac:dyDescent="0.2">
      <c r="A26" s="44" t="s">
        <v>5</v>
      </c>
      <c r="B26" s="47">
        <f t="shared" si="4"/>
        <v>14.899116568520332</v>
      </c>
      <c r="C26" s="47">
        <f t="shared" si="5"/>
        <v>23.638606207612124</v>
      </c>
      <c r="D26" s="47">
        <f t="shared" si="6"/>
        <v>63.085413646118923</v>
      </c>
      <c r="E26" s="47">
        <f t="shared" si="7"/>
        <v>-61.098437217271005</v>
      </c>
    </row>
    <row r="29" spans="1:31" x14ac:dyDescent="0.2">
      <c r="A29" s="3"/>
      <c r="B29" s="13" t="str">
        <f>B2</f>
        <v>Wildtype</v>
      </c>
      <c r="C29" s="13" t="str">
        <f>E2</f>
        <v>Her2 CAR</v>
      </c>
      <c r="D29" s="13" t="str">
        <f>H2</f>
        <v>CD38-CAR V4</v>
      </c>
      <c r="E29" s="13">
        <f>K2</f>
        <v>4</v>
      </c>
    </row>
    <row r="30" spans="1:31" x14ac:dyDescent="0.2">
      <c r="A30" s="44" t="s">
        <v>0</v>
      </c>
      <c r="B30" s="13">
        <f>STDEV(B12:D12)</f>
        <v>3.0229073704999365</v>
      </c>
      <c r="C30" s="13">
        <f>STDEV(E12:G12)</f>
        <v>8.2384600864956887</v>
      </c>
      <c r="D30" s="13">
        <f>STDEV(H12:J12)</f>
        <v>0.75636382585869477</v>
      </c>
      <c r="E30" s="13">
        <f>STDEV(K12:M12)</f>
        <v>0.34454308163435382</v>
      </c>
      <c r="T30">
        <v>249.01400000000001</v>
      </c>
      <c r="U30">
        <v>228.38200000000001</v>
      </c>
      <c r="V30">
        <v>193.64599999999999</v>
      </c>
      <c r="W30">
        <v>174.06700000000001</v>
      </c>
      <c r="X30">
        <v>157.61600000000001</v>
      </c>
      <c r="Y30">
        <v>142.05699999999999</v>
      </c>
      <c r="Z30">
        <v>275.892</v>
      </c>
      <c r="AA30">
        <v>254.56800000000001</v>
      </c>
      <c r="AB30">
        <v>226.96</v>
      </c>
      <c r="AC30">
        <v>203.114</v>
      </c>
      <c r="AD30">
        <v>193.40100000000001</v>
      </c>
      <c r="AE30">
        <v>197.56700000000001</v>
      </c>
    </row>
    <row r="31" spans="1:31" x14ac:dyDescent="0.2">
      <c r="A31" s="44" t="s">
        <v>1</v>
      </c>
      <c r="B31" s="14">
        <f t="shared" ref="B31:B35" si="8">STDEV(B13:D13)</f>
        <v>5.238970813829698</v>
      </c>
      <c r="C31" s="14">
        <f t="shared" ref="C31:C35" si="9">STDEV(E13:G13)</f>
        <v>7.0360499129329916</v>
      </c>
      <c r="D31" s="14">
        <f t="shared" ref="D31:D35" si="10">STDEV(H13:J13)</f>
        <v>3.1011649479427144</v>
      </c>
      <c r="E31" s="14">
        <f t="shared" ref="E31:E35" si="11">STDEV(K13:M13)</f>
        <v>0.20845237034015429</v>
      </c>
      <c r="T31">
        <v>251.197</v>
      </c>
      <c r="U31">
        <v>217.04499999999999</v>
      </c>
      <c r="V31">
        <v>190.126</v>
      </c>
      <c r="W31">
        <v>165.73</v>
      </c>
      <c r="X31">
        <v>143.20400000000001</v>
      </c>
      <c r="Y31">
        <v>129.42599999999999</v>
      </c>
      <c r="Z31">
        <v>260.30099999999999</v>
      </c>
      <c r="AA31">
        <v>234.21299999999999</v>
      </c>
      <c r="AB31">
        <v>207.80600000000001</v>
      </c>
      <c r="AC31">
        <v>193.05099999999999</v>
      </c>
      <c r="AD31">
        <v>177.328</v>
      </c>
      <c r="AE31">
        <v>175.648</v>
      </c>
    </row>
    <row r="32" spans="1:31" x14ac:dyDescent="0.2">
      <c r="A32" s="44" t="s">
        <v>2</v>
      </c>
      <c r="B32" s="14">
        <f t="shared" si="8"/>
        <v>4.1861589656307414</v>
      </c>
      <c r="C32" s="14">
        <f t="shared" si="9"/>
        <v>7.7506850618867</v>
      </c>
      <c r="D32" s="14">
        <f t="shared" si="10"/>
        <v>3.7450305816135794</v>
      </c>
      <c r="E32" s="14">
        <f t="shared" si="11"/>
        <v>0.19856092717309201</v>
      </c>
      <c r="T32">
        <v>242.72399999999999</v>
      </c>
      <c r="U32">
        <v>213.88200000000001</v>
      </c>
      <c r="V32">
        <v>181.78399999999999</v>
      </c>
      <c r="W32">
        <v>155.416</v>
      </c>
      <c r="X32">
        <v>136.352</v>
      </c>
      <c r="Y32">
        <v>128.94300000000001</v>
      </c>
      <c r="Z32">
        <v>265.49900000000002</v>
      </c>
      <c r="AA32">
        <v>242.11600000000001</v>
      </c>
      <c r="AB32">
        <v>211.971</v>
      </c>
      <c r="AC32">
        <v>200.59899999999999</v>
      </c>
      <c r="AD32">
        <v>180.607</v>
      </c>
      <c r="AE32">
        <v>177.88399999999999</v>
      </c>
    </row>
    <row r="33" spans="1:31" x14ac:dyDescent="0.2">
      <c r="A33" s="44" t="s">
        <v>3</v>
      </c>
      <c r="B33" s="14">
        <f t="shared" si="8"/>
        <v>6.4199016883283493</v>
      </c>
      <c r="C33" s="14">
        <f t="shared" si="9"/>
        <v>9.0417458785015992</v>
      </c>
      <c r="D33" s="14">
        <f t="shared" si="10"/>
        <v>5.3055081506367836</v>
      </c>
      <c r="E33" s="14">
        <f t="shared" si="11"/>
        <v>0.18420490355666172</v>
      </c>
      <c r="T33">
        <v>249</v>
      </c>
      <c r="U33">
        <v>233.08600000000001</v>
      </c>
      <c r="V33">
        <v>214.196</v>
      </c>
      <c r="W33">
        <v>185.238</v>
      </c>
      <c r="X33">
        <v>157.69200000000001</v>
      </c>
      <c r="Y33">
        <v>145.238</v>
      </c>
      <c r="Z33">
        <v>289.892</v>
      </c>
      <c r="AA33">
        <v>291.07</v>
      </c>
      <c r="AB33">
        <v>259.72699999999998</v>
      </c>
      <c r="AC33">
        <v>239.60499999999999</v>
      </c>
      <c r="AD33">
        <v>207.352</v>
      </c>
      <c r="AE33">
        <v>200.952</v>
      </c>
    </row>
    <row r="34" spans="1:31" x14ac:dyDescent="0.2">
      <c r="A34" s="44" t="s">
        <v>4</v>
      </c>
      <c r="B34" s="14">
        <f t="shared" si="8"/>
        <v>7.4579802895939347</v>
      </c>
      <c r="C34" s="14">
        <f t="shared" si="9"/>
        <v>3.5757719515325395</v>
      </c>
      <c r="D34" s="14">
        <f t="shared" si="10"/>
        <v>1.6423676327836312</v>
      </c>
      <c r="E34" s="14">
        <f t="shared" si="11"/>
        <v>0.16569356923148956</v>
      </c>
      <c r="T34">
        <v>250.17500000000001</v>
      </c>
      <c r="U34">
        <v>245.20699999999999</v>
      </c>
      <c r="V34">
        <v>216.50299999999999</v>
      </c>
      <c r="W34">
        <v>182.04599999999999</v>
      </c>
      <c r="X34">
        <v>167.33600000000001</v>
      </c>
      <c r="Y34">
        <v>147.94900000000001</v>
      </c>
      <c r="Z34">
        <v>272.11700000000002</v>
      </c>
      <c r="AA34">
        <v>274.041</v>
      </c>
      <c r="AB34">
        <v>256.149</v>
      </c>
      <c r="AC34">
        <v>221.33</v>
      </c>
      <c r="AD34">
        <v>212.869</v>
      </c>
      <c r="AE34">
        <v>206.07</v>
      </c>
    </row>
    <row r="35" spans="1:31" x14ac:dyDescent="0.2">
      <c r="A35" s="44" t="s">
        <v>5</v>
      </c>
      <c r="B35" s="15">
        <f t="shared" si="8"/>
        <v>5.1094708762925132</v>
      </c>
      <c r="C35" s="15">
        <f t="shared" si="9"/>
        <v>1.0457568879935859</v>
      </c>
      <c r="D35" s="15">
        <f t="shared" si="10"/>
        <v>2.3492234595075212</v>
      </c>
      <c r="E35" s="15">
        <f t="shared" si="11"/>
        <v>0.31579418131747533</v>
      </c>
      <c r="T35">
        <v>228.846</v>
      </c>
      <c r="U35">
        <v>224.851</v>
      </c>
      <c r="V35">
        <v>234.78399999999999</v>
      </c>
      <c r="W35">
        <v>206.26499999999999</v>
      </c>
      <c r="X35">
        <v>159.125</v>
      </c>
      <c r="Y35">
        <v>145.39500000000001</v>
      </c>
      <c r="Z35">
        <v>292.404</v>
      </c>
      <c r="AA35">
        <v>295.23899999999998</v>
      </c>
      <c r="AB35">
        <v>269.58</v>
      </c>
      <c r="AC35">
        <v>237.83699999999999</v>
      </c>
      <c r="AD35">
        <v>222.82</v>
      </c>
      <c r="AE35">
        <v>216.94499999999999</v>
      </c>
    </row>
    <row r="36" spans="1:31" x14ac:dyDescent="0.2">
      <c r="T36">
        <v>112.86799999999999</v>
      </c>
      <c r="U36">
        <v>110.637</v>
      </c>
      <c r="V36">
        <v>114.45399999999999</v>
      </c>
      <c r="W36">
        <v>110.318</v>
      </c>
      <c r="X36">
        <v>109.544</v>
      </c>
      <c r="Y36">
        <v>112.934</v>
      </c>
      <c r="Z36">
        <v>168.739</v>
      </c>
      <c r="AA36">
        <v>170.18100000000001</v>
      </c>
      <c r="AB36">
        <v>168.57599999999999</v>
      </c>
      <c r="AC36">
        <v>168.858</v>
      </c>
      <c r="AD36">
        <v>161.864</v>
      </c>
      <c r="AE36">
        <v>163.78399999999999</v>
      </c>
    </row>
    <row r="37" spans="1:31" x14ac:dyDescent="0.2">
      <c r="T37">
        <v>272.00700000000001</v>
      </c>
      <c r="U37">
        <v>248.56</v>
      </c>
      <c r="V37">
        <v>252.976</v>
      </c>
      <c r="W37">
        <v>255.66300000000001</v>
      </c>
      <c r="X37">
        <v>260.91300000000001</v>
      </c>
      <c r="Y37">
        <v>253.822</v>
      </c>
      <c r="Z37">
        <v>327.80399999999997</v>
      </c>
      <c r="AA37">
        <v>312.17599999999999</v>
      </c>
      <c r="AB37">
        <v>325.01600000000002</v>
      </c>
      <c r="AC37">
        <v>333.96100000000001</v>
      </c>
      <c r="AD37">
        <v>325.07100000000003</v>
      </c>
      <c r="AE37">
        <v>334.35399999999998</v>
      </c>
    </row>
    <row r="39" spans="1:31" x14ac:dyDescent="0.2">
      <c r="A39" s="1"/>
    </row>
    <row r="40" spans="1:31" x14ac:dyDescent="0.2">
      <c r="A40" s="1"/>
    </row>
    <row r="41" spans="1:31" x14ac:dyDescent="0.2">
      <c r="A41" s="1"/>
    </row>
    <row r="42" spans="1:31" x14ac:dyDescent="0.2">
      <c r="A42" s="1"/>
    </row>
    <row r="43" spans="1:31" x14ac:dyDescent="0.2">
      <c r="A43" s="1"/>
    </row>
    <row r="44" spans="1:31" x14ac:dyDescent="0.2">
      <c r="A44" s="1"/>
    </row>
    <row r="48" spans="1:3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</sheetData>
  <mergeCells count="8">
    <mergeCell ref="B2:D2"/>
    <mergeCell ref="E2:G2"/>
    <mergeCell ref="H2:J2"/>
    <mergeCell ref="K2:M2"/>
    <mergeCell ref="B11:D11"/>
    <mergeCell ref="E11:G11"/>
    <mergeCell ref="H11:J11"/>
    <mergeCell ref="K11:M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310D-FF75-3047-AD67-87C00246E2CE}">
  <dimension ref="A1:AM53"/>
  <sheetViews>
    <sheetView zoomScale="50" workbookViewId="0">
      <selection activeCell="Z32" sqref="Z32"/>
    </sheetView>
  </sheetViews>
  <sheetFormatPr baseColWidth="10" defaultRowHeight="16" x14ac:dyDescent="0.2"/>
  <sheetData>
    <row r="1" spans="1:39" x14ac:dyDescent="0.2">
      <c r="X1" t="s">
        <v>9</v>
      </c>
      <c r="AA1">
        <v>25.9</v>
      </c>
      <c r="AB1">
        <v>289.577</v>
      </c>
      <c r="AC1">
        <v>267.154</v>
      </c>
      <c r="AD1">
        <v>247.01499999999999</v>
      </c>
      <c r="AE1">
        <v>230.864</v>
      </c>
      <c r="AF1">
        <v>219.505</v>
      </c>
      <c r="AG1">
        <v>205.59</v>
      </c>
      <c r="AH1">
        <v>312.63200000000001</v>
      </c>
      <c r="AI1">
        <v>289.98700000000002</v>
      </c>
      <c r="AJ1">
        <v>287.96699999999998</v>
      </c>
      <c r="AK1">
        <v>270.88799999999998</v>
      </c>
      <c r="AL1">
        <v>248.929</v>
      </c>
      <c r="AM1">
        <v>256.762</v>
      </c>
    </row>
    <row r="2" spans="1:39" x14ac:dyDescent="0.2">
      <c r="A2" s="3"/>
      <c r="B2" s="48" t="s">
        <v>10</v>
      </c>
      <c r="C2" s="49"/>
      <c r="D2" s="49"/>
      <c r="E2" s="49" t="s">
        <v>12</v>
      </c>
      <c r="F2" s="49"/>
      <c r="G2" s="49"/>
      <c r="H2" s="49" t="s">
        <v>11</v>
      </c>
      <c r="I2" s="49"/>
      <c r="J2" s="49"/>
      <c r="K2" s="49">
        <v>4</v>
      </c>
      <c r="L2" s="49"/>
      <c r="M2" s="49"/>
      <c r="P2" s="2"/>
      <c r="Q2">
        <v>327.80399999999997</v>
      </c>
      <c r="R2">
        <v>312.17599999999999</v>
      </c>
      <c r="S2">
        <v>325.01600000000002</v>
      </c>
      <c r="T2">
        <v>333.96100000000001</v>
      </c>
      <c r="U2">
        <v>325.07100000000003</v>
      </c>
      <c r="V2">
        <v>334.35399999999998</v>
      </c>
      <c r="W2" s="2"/>
      <c r="X2" s="20">
        <f>AVERAGE(Q2:V3)</f>
        <v>326.39700000000005</v>
      </c>
      <c r="AB2">
        <v>254.53700000000001</v>
      </c>
      <c r="AC2">
        <v>248.577</v>
      </c>
      <c r="AD2">
        <v>241.33</v>
      </c>
      <c r="AE2">
        <v>224.31100000000001</v>
      </c>
      <c r="AF2">
        <v>208.49</v>
      </c>
      <c r="AG2">
        <v>188.67500000000001</v>
      </c>
      <c r="AH2">
        <v>282.53699999999998</v>
      </c>
      <c r="AI2">
        <v>284.99299999999999</v>
      </c>
      <c r="AJ2">
        <v>255.38900000000001</v>
      </c>
      <c r="AK2">
        <v>243.90600000000001</v>
      </c>
      <c r="AL2">
        <v>227.15199999999999</v>
      </c>
      <c r="AM2">
        <v>230.43299999999999</v>
      </c>
    </row>
    <row r="3" spans="1:39" x14ac:dyDescent="0.2">
      <c r="A3" s="4" t="s">
        <v>0</v>
      </c>
      <c r="B3">
        <v>275.892</v>
      </c>
      <c r="C3">
        <v>260.30099999999999</v>
      </c>
      <c r="D3">
        <v>265.49900000000002</v>
      </c>
      <c r="E3">
        <v>289.892</v>
      </c>
      <c r="F3">
        <v>272.11700000000002</v>
      </c>
      <c r="G3">
        <v>292.404</v>
      </c>
      <c r="H3" s="5">
        <f>O13</f>
        <v>278.18200000000002</v>
      </c>
      <c r="I3" s="6">
        <f>O14</f>
        <v>279.01299999999998</v>
      </c>
      <c r="J3" s="7">
        <f>O15</f>
        <v>280.363</v>
      </c>
      <c r="K3" s="5">
        <f>U13</f>
        <v>22.449000000000002</v>
      </c>
      <c r="L3" s="6">
        <f>U14</f>
        <v>21.497</v>
      </c>
      <c r="M3" s="7">
        <f>U15</f>
        <v>21.7</v>
      </c>
      <c r="P3" s="17" t="s">
        <v>6</v>
      </c>
      <c r="Q3" s="16"/>
      <c r="R3" s="16"/>
      <c r="S3" s="16"/>
      <c r="T3" s="16"/>
      <c r="U3" s="16"/>
      <c r="V3" s="16"/>
      <c r="W3" s="2"/>
      <c r="X3" s="18"/>
      <c r="AB3">
        <v>275.55799999999999</v>
      </c>
      <c r="AC3">
        <v>258.149</v>
      </c>
      <c r="AD3">
        <v>236.495</v>
      </c>
      <c r="AE3">
        <v>225.06100000000001</v>
      </c>
      <c r="AF3">
        <v>209.85300000000001</v>
      </c>
      <c r="AG3">
        <v>196.71199999999999</v>
      </c>
      <c r="AH3">
        <v>290.82900000000001</v>
      </c>
      <c r="AI3">
        <v>283.34300000000002</v>
      </c>
      <c r="AJ3">
        <v>260.46600000000001</v>
      </c>
      <c r="AK3">
        <v>248.84700000000001</v>
      </c>
      <c r="AL3">
        <v>225.87799999999999</v>
      </c>
      <c r="AM3">
        <v>260.089</v>
      </c>
    </row>
    <row r="4" spans="1:39" x14ac:dyDescent="0.2">
      <c r="A4" s="4" t="s">
        <v>1</v>
      </c>
      <c r="B4">
        <v>254.56800000000001</v>
      </c>
      <c r="C4">
        <v>234.21299999999999</v>
      </c>
      <c r="D4">
        <v>242.11600000000001</v>
      </c>
      <c r="E4">
        <v>291.07</v>
      </c>
      <c r="F4">
        <v>274.041</v>
      </c>
      <c r="G4">
        <v>295.23899999999998</v>
      </c>
      <c r="H4" s="8">
        <f>P13</f>
        <v>266.58499999999998</v>
      </c>
      <c r="I4">
        <f>P14</f>
        <v>266.81400000000002</v>
      </c>
      <c r="J4" s="9">
        <f>P15</f>
        <v>258.88499999999999</v>
      </c>
      <c r="K4" s="8">
        <f>V13</f>
        <v>22.681000000000001</v>
      </c>
      <c r="L4">
        <f>V14</f>
        <v>22.202000000000002</v>
      </c>
      <c r="M4" s="9">
        <f>V15</f>
        <v>22.119</v>
      </c>
      <c r="Q4">
        <v>168.739</v>
      </c>
      <c r="R4">
        <v>170.18100000000001</v>
      </c>
      <c r="S4">
        <v>168.57599999999999</v>
      </c>
      <c r="T4">
        <v>168.858</v>
      </c>
      <c r="U4">
        <v>161.864</v>
      </c>
      <c r="V4">
        <v>163.78399999999999</v>
      </c>
      <c r="W4" s="19"/>
      <c r="X4" s="21">
        <f>AVERAGE(Q4:V5)</f>
        <v>167.00033333333334</v>
      </c>
      <c r="AB4">
        <v>278.18200000000002</v>
      </c>
      <c r="AC4">
        <v>266.58499999999998</v>
      </c>
      <c r="AD4">
        <v>263.31200000000001</v>
      </c>
      <c r="AE4">
        <v>254.44399999999999</v>
      </c>
      <c r="AF4">
        <v>218.102</v>
      </c>
      <c r="AG4">
        <v>200.459</v>
      </c>
      <c r="AH4">
        <v>22.449000000000002</v>
      </c>
      <c r="AI4">
        <v>22.681000000000001</v>
      </c>
      <c r="AJ4">
        <v>22.556999999999999</v>
      </c>
      <c r="AK4">
        <v>22.172999999999998</v>
      </c>
      <c r="AL4">
        <v>22.417000000000002</v>
      </c>
      <c r="AM4">
        <v>23.352</v>
      </c>
    </row>
    <row r="5" spans="1:39" x14ac:dyDescent="0.2">
      <c r="A5" s="4" t="s">
        <v>2</v>
      </c>
      <c r="B5">
        <v>226.96</v>
      </c>
      <c r="C5">
        <v>207.80600000000001</v>
      </c>
      <c r="D5">
        <v>211.971</v>
      </c>
      <c r="E5">
        <v>259.72699999999998</v>
      </c>
      <c r="F5">
        <v>256.149</v>
      </c>
      <c r="G5">
        <v>269.58</v>
      </c>
      <c r="H5" s="8">
        <f>Q13</f>
        <v>263.31200000000001</v>
      </c>
      <c r="I5">
        <f>Q14</f>
        <v>263.20100000000002</v>
      </c>
      <c r="J5" s="9">
        <f>Q15</f>
        <v>253.81700000000001</v>
      </c>
      <c r="K5" s="8">
        <f>W13</f>
        <v>22.556999999999999</v>
      </c>
      <c r="L5">
        <f>W14</f>
        <v>22.582999999999998</v>
      </c>
      <c r="M5" s="9">
        <f>W15</f>
        <v>22.07</v>
      </c>
      <c r="P5" s="2" t="s">
        <v>7</v>
      </c>
      <c r="Q5" s="16"/>
      <c r="R5" s="16"/>
      <c r="S5" s="16"/>
      <c r="T5" s="16"/>
      <c r="U5" s="16"/>
      <c r="V5" s="16"/>
      <c r="W5" s="2"/>
      <c r="AB5">
        <v>279.01299999999998</v>
      </c>
      <c r="AC5">
        <v>266.81400000000002</v>
      </c>
      <c r="AD5">
        <v>263.20100000000002</v>
      </c>
      <c r="AE5">
        <v>243.87200000000001</v>
      </c>
      <c r="AF5">
        <v>220.44499999999999</v>
      </c>
      <c r="AG5">
        <v>207.24199999999999</v>
      </c>
      <c r="AH5">
        <v>21.497</v>
      </c>
      <c r="AI5">
        <v>22.202000000000002</v>
      </c>
      <c r="AJ5">
        <v>22.582999999999998</v>
      </c>
      <c r="AK5">
        <v>22.114000000000001</v>
      </c>
      <c r="AL5">
        <v>22.099</v>
      </c>
      <c r="AM5">
        <v>22.434999999999999</v>
      </c>
    </row>
    <row r="6" spans="1:39" x14ac:dyDescent="0.2">
      <c r="A6" s="4" t="s">
        <v>3</v>
      </c>
      <c r="B6">
        <v>203.114</v>
      </c>
      <c r="C6">
        <v>193.05099999999999</v>
      </c>
      <c r="D6">
        <v>200.59899999999999</v>
      </c>
      <c r="E6">
        <v>239.60499999999999</v>
      </c>
      <c r="F6">
        <v>221.33</v>
      </c>
      <c r="G6">
        <v>237.83699999999999</v>
      </c>
      <c r="H6" s="8">
        <f>R13</f>
        <v>254.44399999999999</v>
      </c>
      <c r="I6">
        <f>R14</f>
        <v>243.87200000000001</v>
      </c>
      <c r="J6" s="9">
        <f>R15</f>
        <v>239.41</v>
      </c>
      <c r="K6" s="8">
        <f>X13</f>
        <v>22.172999999999998</v>
      </c>
      <c r="L6">
        <f>X14</f>
        <v>22.114000000000001</v>
      </c>
      <c r="M6" s="9">
        <f>X15</f>
        <v>21.681999999999999</v>
      </c>
      <c r="W6" s="2"/>
      <c r="X6" s="22"/>
      <c r="AB6">
        <v>280.363</v>
      </c>
      <c r="AC6">
        <v>258.88499999999999</v>
      </c>
      <c r="AD6">
        <v>253.81700000000001</v>
      </c>
      <c r="AE6">
        <v>239.41</v>
      </c>
      <c r="AF6">
        <v>222.88200000000001</v>
      </c>
      <c r="AG6">
        <v>203.10300000000001</v>
      </c>
      <c r="AH6">
        <v>21.7</v>
      </c>
      <c r="AI6">
        <v>22.119</v>
      </c>
      <c r="AJ6">
        <v>22.07</v>
      </c>
      <c r="AK6">
        <v>21.681999999999999</v>
      </c>
      <c r="AL6">
        <v>21.943999999999999</v>
      </c>
      <c r="AM6">
        <v>22.838999999999999</v>
      </c>
    </row>
    <row r="7" spans="1:39" x14ac:dyDescent="0.2">
      <c r="A7" s="4" t="s">
        <v>4</v>
      </c>
      <c r="B7">
        <v>193.40100000000001</v>
      </c>
      <c r="C7">
        <v>177.328</v>
      </c>
      <c r="D7">
        <v>180.607</v>
      </c>
      <c r="E7">
        <v>207.352</v>
      </c>
      <c r="F7">
        <v>212.869</v>
      </c>
      <c r="G7">
        <v>222.82</v>
      </c>
      <c r="H7" s="8">
        <f>S13</f>
        <v>218.102</v>
      </c>
      <c r="I7">
        <f>S14</f>
        <v>220.44499999999999</v>
      </c>
      <c r="J7" s="9">
        <f>S15</f>
        <v>222.88200000000001</v>
      </c>
      <c r="K7" s="8">
        <f>Y13</f>
        <v>22.417000000000002</v>
      </c>
      <c r="L7">
        <f>Y14</f>
        <v>22.099</v>
      </c>
      <c r="M7" s="9">
        <f>Y15</f>
        <v>21.943999999999999</v>
      </c>
      <c r="P7" s="18" t="s">
        <v>8</v>
      </c>
      <c r="Q7" s="22">
        <f>X2-X4</f>
        <v>159.3966666666667</v>
      </c>
      <c r="R7" s="2"/>
      <c r="S7" s="17"/>
      <c r="T7" s="2"/>
      <c r="U7" s="17"/>
      <c r="V7" s="17"/>
      <c r="W7" s="2"/>
      <c r="X7" s="22"/>
      <c r="AB7">
        <v>191.065</v>
      </c>
      <c r="AC7">
        <v>181.93700000000001</v>
      </c>
      <c r="AD7">
        <v>180.697</v>
      </c>
      <c r="AE7">
        <v>180.53700000000001</v>
      </c>
      <c r="AF7">
        <v>185.654</v>
      </c>
      <c r="AG7">
        <v>176.01599999999999</v>
      </c>
      <c r="AH7">
        <v>347.375</v>
      </c>
      <c r="AI7">
        <v>336.40600000000001</v>
      </c>
      <c r="AJ7">
        <v>340.13499999999999</v>
      </c>
      <c r="AK7">
        <v>333.37700000000001</v>
      </c>
      <c r="AL7">
        <v>331.24799999999999</v>
      </c>
      <c r="AM7">
        <v>336.17399999999998</v>
      </c>
    </row>
    <row r="8" spans="1:39" x14ac:dyDescent="0.2">
      <c r="A8" s="4" t="s">
        <v>5</v>
      </c>
      <c r="B8">
        <v>197.56700000000001</v>
      </c>
      <c r="C8">
        <v>175.648</v>
      </c>
      <c r="D8">
        <v>177.88399999999999</v>
      </c>
      <c r="E8">
        <v>200.952</v>
      </c>
      <c r="F8">
        <v>206.07</v>
      </c>
      <c r="G8">
        <v>216.94499999999999</v>
      </c>
      <c r="H8" s="10">
        <f>T13</f>
        <v>200.459</v>
      </c>
      <c r="I8" s="11">
        <f>T14</f>
        <v>207.24199999999999</v>
      </c>
      <c r="J8" s="12">
        <f>T15</f>
        <v>203.10300000000001</v>
      </c>
      <c r="K8" s="10">
        <f>Z13</f>
        <v>23.352</v>
      </c>
      <c r="L8" s="11">
        <f>Z14</f>
        <v>22.434999999999999</v>
      </c>
      <c r="M8" s="12">
        <f>Z15</f>
        <v>22.838999999999999</v>
      </c>
      <c r="AB8">
        <v>21.4</v>
      </c>
      <c r="AC8">
        <v>21.152000000000001</v>
      </c>
      <c r="AD8">
        <v>20.879000000000001</v>
      </c>
      <c r="AE8">
        <v>21.449000000000002</v>
      </c>
      <c r="AF8">
        <v>22.132999999999999</v>
      </c>
      <c r="AG8">
        <v>21.244</v>
      </c>
      <c r="AH8">
        <v>22.52</v>
      </c>
      <c r="AI8">
        <v>22.074000000000002</v>
      </c>
      <c r="AJ8">
        <v>21.95</v>
      </c>
      <c r="AK8">
        <v>21.885000000000002</v>
      </c>
      <c r="AL8">
        <v>22.355</v>
      </c>
      <c r="AM8">
        <v>22.07</v>
      </c>
    </row>
    <row r="10" spans="1:39" x14ac:dyDescent="0.2">
      <c r="O10" s="24">
        <f>AB1</f>
        <v>289.577</v>
      </c>
      <c r="P10" s="25">
        <f t="shared" ref="P10:Z17" si="0">AC1</f>
        <v>267.154</v>
      </c>
      <c r="Q10" s="25">
        <f t="shared" si="0"/>
        <v>247.01499999999999</v>
      </c>
      <c r="R10" s="25">
        <f t="shared" si="0"/>
        <v>230.864</v>
      </c>
      <c r="S10" s="25">
        <f t="shared" si="0"/>
        <v>219.505</v>
      </c>
      <c r="T10" s="26">
        <f t="shared" si="0"/>
        <v>205.59</v>
      </c>
      <c r="U10" s="24">
        <f t="shared" si="0"/>
        <v>312.63200000000001</v>
      </c>
      <c r="V10" s="25">
        <f t="shared" si="0"/>
        <v>289.98700000000002</v>
      </c>
      <c r="W10" s="25">
        <f t="shared" si="0"/>
        <v>287.96699999999998</v>
      </c>
      <c r="X10" s="25">
        <f t="shared" si="0"/>
        <v>270.88799999999998</v>
      </c>
      <c r="Y10" s="25">
        <f t="shared" si="0"/>
        <v>248.929</v>
      </c>
      <c r="Z10" s="26">
        <f t="shared" si="0"/>
        <v>256.762</v>
      </c>
    </row>
    <row r="11" spans="1:39" x14ac:dyDescent="0.2">
      <c r="A11" s="3"/>
      <c r="B11" s="50" t="str">
        <f>B2</f>
        <v>Wildtype</v>
      </c>
      <c r="C11" s="50"/>
      <c r="D11" s="50"/>
      <c r="E11" s="50" t="str">
        <f>E2</f>
        <v>Her2 CAR</v>
      </c>
      <c r="F11" s="50"/>
      <c r="G11" s="50"/>
      <c r="H11" s="50" t="str">
        <f>H2</f>
        <v>CD38-CAR V4</v>
      </c>
      <c r="I11" s="50"/>
      <c r="J11" s="50"/>
      <c r="K11" s="50">
        <f>K2</f>
        <v>4</v>
      </c>
      <c r="L11" s="50"/>
      <c r="M11" s="50"/>
      <c r="O11" s="27">
        <f t="shared" ref="O11:O17" si="1">AB2</f>
        <v>254.53700000000001</v>
      </c>
      <c r="P11" s="23">
        <f t="shared" si="0"/>
        <v>248.577</v>
      </c>
      <c r="Q11" s="23">
        <f t="shared" si="0"/>
        <v>241.33</v>
      </c>
      <c r="R11" s="23">
        <f t="shared" si="0"/>
        <v>224.31100000000001</v>
      </c>
      <c r="S11" s="23">
        <f t="shared" si="0"/>
        <v>208.49</v>
      </c>
      <c r="T11" s="28">
        <f t="shared" si="0"/>
        <v>188.67500000000001</v>
      </c>
      <c r="U11" s="27">
        <f t="shared" si="0"/>
        <v>282.53699999999998</v>
      </c>
      <c r="V11" s="23">
        <f t="shared" si="0"/>
        <v>284.99299999999999</v>
      </c>
      <c r="W11" s="23">
        <f t="shared" si="0"/>
        <v>255.38900000000001</v>
      </c>
      <c r="X11" s="23">
        <f t="shared" si="0"/>
        <v>243.90600000000001</v>
      </c>
      <c r="Y11" s="23">
        <f t="shared" si="0"/>
        <v>227.15199999999999</v>
      </c>
      <c r="Z11" s="28">
        <f t="shared" si="0"/>
        <v>230.43299999999999</v>
      </c>
    </row>
    <row r="12" spans="1:39" x14ac:dyDescent="0.2">
      <c r="A12" s="44" t="s">
        <v>0</v>
      </c>
      <c r="B12" s="35">
        <f>(B3-$X$4)/$Q$7*100</f>
        <v>68.314895752734245</v>
      </c>
      <c r="C12" s="36">
        <f t="shared" ref="C12:M12" si="2">(C3-$X$4)/$Q$7*100</f>
        <v>58.533637257157167</v>
      </c>
      <c r="D12" s="37">
        <f t="shared" si="2"/>
        <v>61.794684121374345</v>
      </c>
      <c r="E12" s="35">
        <f t="shared" si="2"/>
        <v>77.098015433195982</v>
      </c>
      <c r="F12" s="36">
        <f t="shared" si="2"/>
        <v>65.946590267466902</v>
      </c>
      <c r="G12" s="37">
        <f t="shared" si="2"/>
        <v>78.673958050147405</v>
      </c>
      <c r="H12" s="35">
        <f t="shared" si="2"/>
        <v>69.751563186181215</v>
      </c>
      <c r="I12" s="36">
        <f t="shared" si="2"/>
        <v>70.272904075785732</v>
      </c>
      <c r="J12" s="37">
        <f t="shared" si="2"/>
        <v>71.119847759258846</v>
      </c>
      <c r="K12" s="36">
        <f t="shared" si="2"/>
        <v>-90.686547188356073</v>
      </c>
      <c r="L12" s="36">
        <f t="shared" si="2"/>
        <v>-91.283799326627474</v>
      </c>
      <c r="M12" s="37">
        <f t="shared" si="2"/>
        <v>-91.156444091260795</v>
      </c>
      <c r="O12" s="29">
        <f t="shared" si="1"/>
        <v>275.55799999999999</v>
      </c>
      <c r="P12" s="30">
        <f t="shared" si="0"/>
        <v>258.149</v>
      </c>
      <c r="Q12" s="30">
        <f>AD3</f>
        <v>236.495</v>
      </c>
      <c r="R12" s="30">
        <f t="shared" si="0"/>
        <v>225.06100000000001</v>
      </c>
      <c r="S12" s="30">
        <f t="shared" si="0"/>
        <v>209.85300000000001</v>
      </c>
      <c r="T12" s="31">
        <f t="shared" si="0"/>
        <v>196.71199999999999</v>
      </c>
      <c r="U12" s="29">
        <f t="shared" si="0"/>
        <v>290.82900000000001</v>
      </c>
      <c r="V12" s="30">
        <f t="shared" si="0"/>
        <v>283.34300000000002</v>
      </c>
      <c r="W12" s="30">
        <f t="shared" si="0"/>
        <v>260.46600000000001</v>
      </c>
      <c r="X12" s="30">
        <f t="shared" si="0"/>
        <v>248.84700000000001</v>
      </c>
      <c r="Y12" s="30">
        <f t="shared" si="0"/>
        <v>225.87799999999999</v>
      </c>
      <c r="Z12" s="31">
        <f t="shared" si="0"/>
        <v>260.089</v>
      </c>
    </row>
    <row r="13" spans="1:39" x14ac:dyDescent="0.2">
      <c r="A13" s="44" t="s">
        <v>1</v>
      </c>
      <c r="B13" s="38">
        <f t="shared" ref="B13:M17" si="3">(B4-$X$4)/$Q$7*100</f>
        <v>54.936949748008104</v>
      </c>
      <c r="C13" s="39">
        <f t="shared" si="3"/>
        <v>42.166921098308187</v>
      </c>
      <c r="D13" s="40">
        <f t="shared" si="3"/>
        <v>47.124992157928844</v>
      </c>
      <c r="E13" s="38">
        <f t="shared" si="3"/>
        <v>77.837052217737693</v>
      </c>
      <c r="F13" s="39">
        <f t="shared" si="3"/>
        <v>67.153641857838906</v>
      </c>
      <c r="G13" s="40">
        <f t="shared" si="3"/>
        <v>80.452539785440891</v>
      </c>
      <c r="H13" s="38">
        <f t="shared" si="3"/>
        <v>62.47600326230156</v>
      </c>
      <c r="I13" s="39">
        <f t="shared" si="3"/>
        <v>62.619670005646292</v>
      </c>
      <c r="J13" s="40">
        <f t="shared" si="3"/>
        <v>57.64528743804761</v>
      </c>
      <c r="K13" s="39">
        <f t="shared" si="3"/>
        <v>-90.540998347936991</v>
      </c>
      <c r="L13" s="39">
        <f t="shared" si="3"/>
        <v>-90.841506514147085</v>
      </c>
      <c r="M13" s="40">
        <f t="shared" si="3"/>
        <v>-90.893577866538394</v>
      </c>
      <c r="O13" s="24">
        <f t="shared" si="1"/>
        <v>278.18200000000002</v>
      </c>
      <c r="P13" s="25">
        <f t="shared" si="0"/>
        <v>266.58499999999998</v>
      </c>
      <c r="Q13" s="25">
        <f t="shared" si="0"/>
        <v>263.31200000000001</v>
      </c>
      <c r="R13" s="25">
        <f t="shared" si="0"/>
        <v>254.44399999999999</v>
      </c>
      <c r="S13" s="25">
        <f t="shared" si="0"/>
        <v>218.102</v>
      </c>
      <c r="T13" s="26">
        <f t="shared" si="0"/>
        <v>200.459</v>
      </c>
      <c r="U13" s="23">
        <f t="shared" si="0"/>
        <v>22.449000000000002</v>
      </c>
      <c r="V13" s="23">
        <f t="shared" si="0"/>
        <v>22.681000000000001</v>
      </c>
      <c r="W13" s="23">
        <f t="shared" si="0"/>
        <v>22.556999999999999</v>
      </c>
      <c r="X13" s="23">
        <f t="shared" si="0"/>
        <v>22.172999999999998</v>
      </c>
      <c r="Y13" s="23">
        <f t="shared" si="0"/>
        <v>22.417000000000002</v>
      </c>
      <c r="Z13" s="23">
        <f t="shared" si="0"/>
        <v>23.352</v>
      </c>
    </row>
    <row r="14" spans="1:39" x14ac:dyDescent="0.2">
      <c r="A14" s="44" t="s">
        <v>2</v>
      </c>
      <c r="B14" s="38">
        <f t="shared" si="3"/>
        <v>37.616637738137548</v>
      </c>
      <c r="C14" s="39">
        <f t="shared" si="3"/>
        <v>25.600075283882965</v>
      </c>
      <c r="D14" s="40">
        <f t="shared" si="3"/>
        <v>28.213053388820331</v>
      </c>
      <c r="E14" s="38">
        <f t="shared" si="3"/>
        <v>58.173529350258235</v>
      </c>
      <c r="F14" s="39">
        <f t="shared" si="3"/>
        <v>55.928814906208814</v>
      </c>
      <c r="G14" s="40">
        <f t="shared" si="3"/>
        <v>64.354963508228906</v>
      </c>
      <c r="H14" s="38">
        <f t="shared" si="3"/>
        <v>60.422635354147921</v>
      </c>
      <c r="I14" s="39">
        <f t="shared" si="3"/>
        <v>60.352997762395688</v>
      </c>
      <c r="J14" s="40">
        <f t="shared" si="3"/>
        <v>54.465798113720474</v>
      </c>
      <c r="K14" s="39">
        <f t="shared" si="3"/>
        <v>-90.618791693678233</v>
      </c>
      <c r="L14" s="39">
        <f t="shared" si="3"/>
        <v>-90.60248018570023</v>
      </c>
      <c r="M14" s="40">
        <f t="shared" si="3"/>
        <v>-90.924318785420013</v>
      </c>
      <c r="O14" s="27">
        <f t="shared" si="1"/>
        <v>279.01299999999998</v>
      </c>
      <c r="P14" s="23">
        <f t="shared" si="0"/>
        <v>266.81400000000002</v>
      </c>
      <c r="Q14" s="23">
        <f t="shared" si="0"/>
        <v>263.20100000000002</v>
      </c>
      <c r="R14" s="23">
        <f t="shared" si="0"/>
        <v>243.87200000000001</v>
      </c>
      <c r="S14" s="23">
        <f t="shared" si="0"/>
        <v>220.44499999999999</v>
      </c>
      <c r="T14" s="28">
        <f t="shared" si="0"/>
        <v>207.24199999999999</v>
      </c>
      <c r="U14" s="23">
        <f t="shared" si="0"/>
        <v>21.497</v>
      </c>
      <c r="V14" s="23">
        <f t="shared" si="0"/>
        <v>22.202000000000002</v>
      </c>
      <c r="W14" s="23">
        <f t="shared" si="0"/>
        <v>22.582999999999998</v>
      </c>
      <c r="X14" s="23">
        <f t="shared" si="0"/>
        <v>22.114000000000001</v>
      </c>
      <c r="Y14" s="23">
        <f t="shared" si="0"/>
        <v>22.099</v>
      </c>
      <c r="Z14" s="23">
        <f t="shared" si="0"/>
        <v>22.434999999999999</v>
      </c>
    </row>
    <row r="15" spans="1:39" x14ac:dyDescent="0.2">
      <c r="A15" s="44" t="s">
        <v>3</v>
      </c>
      <c r="B15" s="38">
        <f t="shared" si="3"/>
        <v>22.656475459545359</v>
      </c>
      <c r="C15" s="39">
        <f t="shared" si="3"/>
        <v>16.343294506367741</v>
      </c>
      <c r="D15" s="40">
        <f t="shared" si="3"/>
        <v>21.078650745519546</v>
      </c>
      <c r="E15" s="38">
        <f t="shared" si="3"/>
        <v>45.549676906668871</v>
      </c>
      <c r="F15" s="39">
        <f t="shared" si="3"/>
        <v>34.08456889520901</v>
      </c>
      <c r="G15" s="40">
        <f t="shared" si="3"/>
        <v>44.440494364164849</v>
      </c>
      <c r="H15" s="38">
        <f t="shared" si="3"/>
        <v>54.859156402266848</v>
      </c>
      <c r="I15" s="39">
        <f t="shared" si="3"/>
        <v>48.226646312135337</v>
      </c>
      <c r="J15" s="40">
        <f t="shared" si="3"/>
        <v>45.427340596833879</v>
      </c>
      <c r="K15" s="39">
        <f t="shared" si="3"/>
        <v>-90.859700119199474</v>
      </c>
      <c r="L15" s="39">
        <f t="shared" si="3"/>
        <v>-90.896714694995694</v>
      </c>
      <c r="M15" s="40">
        <f t="shared" si="3"/>
        <v>-91.167736673707097</v>
      </c>
      <c r="O15" s="29">
        <f t="shared" si="1"/>
        <v>280.363</v>
      </c>
      <c r="P15" s="30">
        <f t="shared" si="0"/>
        <v>258.88499999999999</v>
      </c>
      <c r="Q15" s="30">
        <f t="shared" si="0"/>
        <v>253.81700000000001</v>
      </c>
      <c r="R15" s="30">
        <f t="shared" si="0"/>
        <v>239.41</v>
      </c>
      <c r="S15" s="30">
        <f t="shared" si="0"/>
        <v>222.88200000000001</v>
      </c>
      <c r="T15" s="31">
        <f t="shared" si="0"/>
        <v>203.10300000000001</v>
      </c>
      <c r="U15" s="23">
        <f t="shared" si="0"/>
        <v>21.7</v>
      </c>
      <c r="V15" s="23">
        <f t="shared" si="0"/>
        <v>22.119</v>
      </c>
      <c r="W15" s="23">
        <f t="shared" si="0"/>
        <v>22.07</v>
      </c>
      <c r="X15" s="23">
        <f t="shared" si="0"/>
        <v>21.681999999999999</v>
      </c>
      <c r="Y15" s="23">
        <f t="shared" si="0"/>
        <v>21.943999999999999</v>
      </c>
      <c r="Z15" s="23">
        <f t="shared" si="0"/>
        <v>22.838999999999999</v>
      </c>
    </row>
    <row r="16" spans="1:39" x14ac:dyDescent="0.2">
      <c r="A16" s="44" t="s">
        <v>4</v>
      </c>
      <c r="B16" s="38">
        <f t="shared" si="3"/>
        <v>16.562872498379303</v>
      </c>
      <c r="C16" s="39">
        <f t="shared" si="3"/>
        <v>6.4792237395177583</v>
      </c>
      <c r="D16" s="40">
        <f t="shared" si="3"/>
        <v>8.536355841820189</v>
      </c>
      <c r="E16" s="38">
        <f t="shared" si="3"/>
        <v>25.315251259959421</v>
      </c>
      <c r="F16" s="39">
        <f t="shared" si="3"/>
        <v>28.776427779752805</v>
      </c>
      <c r="G16" s="40">
        <f t="shared" si="3"/>
        <v>35.019343775486711</v>
      </c>
      <c r="H16" s="38">
        <f t="shared" si="3"/>
        <v>32.059432443171112</v>
      </c>
      <c r="I16" s="39">
        <f t="shared" si="3"/>
        <v>33.529350258265524</v>
      </c>
      <c r="J16" s="40">
        <f t="shared" si="3"/>
        <v>35.058240448357338</v>
      </c>
      <c r="K16" s="39">
        <f t="shared" si="3"/>
        <v>-90.706622890482848</v>
      </c>
      <c r="L16" s="39">
        <f t="shared" si="3"/>
        <v>-90.906125180367624</v>
      </c>
      <c r="M16" s="40">
        <f t="shared" si="3"/>
        <v>-91.003366862544169</v>
      </c>
      <c r="O16" s="32">
        <f t="shared" si="1"/>
        <v>191.065</v>
      </c>
      <c r="P16" s="33">
        <f t="shared" si="0"/>
        <v>181.93700000000001</v>
      </c>
      <c r="Q16" s="33">
        <f t="shared" si="0"/>
        <v>180.697</v>
      </c>
      <c r="R16" s="33">
        <f t="shared" si="0"/>
        <v>180.53700000000001</v>
      </c>
      <c r="S16" s="33">
        <f t="shared" si="0"/>
        <v>185.654</v>
      </c>
      <c r="T16" s="34">
        <f t="shared" si="0"/>
        <v>176.01599999999999</v>
      </c>
      <c r="U16" s="32">
        <f t="shared" si="0"/>
        <v>347.375</v>
      </c>
      <c r="V16" s="33">
        <f t="shared" si="0"/>
        <v>336.40600000000001</v>
      </c>
      <c r="W16" s="33">
        <f t="shared" si="0"/>
        <v>340.13499999999999</v>
      </c>
      <c r="X16" s="33">
        <f t="shared" si="0"/>
        <v>333.37700000000001</v>
      </c>
      <c r="Y16" s="33">
        <f t="shared" si="0"/>
        <v>331.24799999999999</v>
      </c>
      <c r="Z16" s="34">
        <f t="shared" si="0"/>
        <v>336.17399999999998</v>
      </c>
    </row>
    <row r="17" spans="1:31" x14ac:dyDescent="0.2">
      <c r="A17" s="44" t="s">
        <v>5</v>
      </c>
      <c r="B17" s="41">
        <f t="shared" si="3"/>
        <v>19.176477969008126</v>
      </c>
      <c r="C17" s="42">
        <f t="shared" si="3"/>
        <v>5.4252493778623458</v>
      </c>
      <c r="D17" s="43">
        <f t="shared" si="3"/>
        <v>6.8280390639703716</v>
      </c>
      <c r="E17" s="41">
        <f t="shared" si="3"/>
        <v>21.30011083460548</v>
      </c>
      <c r="F17" s="42">
        <f t="shared" si="3"/>
        <v>24.5109684435057</v>
      </c>
      <c r="G17" s="43">
        <f t="shared" si="3"/>
        <v>31.333570338150089</v>
      </c>
      <c r="H17" s="41">
        <f t="shared" si="3"/>
        <v>20.990819548714938</v>
      </c>
      <c r="I17" s="42">
        <f t="shared" si="3"/>
        <v>25.246241033898642</v>
      </c>
      <c r="J17" s="43">
        <f t="shared" si="3"/>
        <v>22.649574436939286</v>
      </c>
      <c r="K17" s="42">
        <f t="shared" si="3"/>
        <v>-90.120035968966292</v>
      </c>
      <c r="L17" s="42">
        <f t="shared" si="3"/>
        <v>-90.695330308036532</v>
      </c>
      <c r="M17" s="43">
        <f t="shared" si="3"/>
        <v>-90.441874568686075</v>
      </c>
      <c r="O17" s="23">
        <f t="shared" si="1"/>
        <v>21.4</v>
      </c>
      <c r="P17" s="23">
        <f t="shared" si="0"/>
        <v>21.152000000000001</v>
      </c>
      <c r="Q17" s="23">
        <f t="shared" si="0"/>
        <v>20.879000000000001</v>
      </c>
      <c r="R17" s="23">
        <f t="shared" si="0"/>
        <v>21.449000000000002</v>
      </c>
      <c r="S17" s="23">
        <f t="shared" si="0"/>
        <v>22.132999999999999</v>
      </c>
      <c r="T17" s="23">
        <f t="shared" si="0"/>
        <v>21.244</v>
      </c>
      <c r="U17" s="23">
        <f t="shared" si="0"/>
        <v>22.52</v>
      </c>
      <c r="V17" s="23">
        <f t="shared" si="0"/>
        <v>22.074000000000002</v>
      </c>
      <c r="W17" s="23">
        <f t="shared" si="0"/>
        <v>21.95</v>
      </c>
      <c r="X17" s="23">
        <f t="shared" si="0"/>
        <v>21.885000000000002</v>
      </c>
      <c r="Y17" s="23">
        <f t="shared" si="0"/>
        <v>22.355</v>
      </c>
      <c r="Z17" s="23">
        <f t="shared" si="0"/>
        <v>22.07</v>
      </c>
    </row>
    <row r="20" spans="1:31" x14ac:dyDescent="0.2">
      <c r="A20" s="3"/>
      <c r="B20" s="13" t="str">
        <f>B11</f>
        <v>Wildtype</v>
      </c>
      <c r="C20" s="13" t="str">
        <f>E2</f>
        <v>Her2 CAR</v>
      </c>
      <c r="D20" s="13" t="str">
        <f>H2</f>
        <v>CD38-CAR V4</v>
      </c>
      <c r="E20" s="13">
        <f>K2</f>
        <v>4</v>
      </c>
    </row>
    <row r="21" spans="1:31" x14ac:dyDescent="0.2">
      <c r="A21" s="44" t="s">
        <v>0</v>
      </c>
      <c r="B21" s="45">
        <f>AVERAGE(B12:D12)</f>
        <v>62.881072377088593</v>
      </c>
      <c r="C21" s="45">
        <f>AVERAGE(E12:G12)</f>
        <v>73.906187916936759</v>
      </c>
      <c r="D21" s="45">
        <f>AVERAGE(H12:J12)</f>
        <v>70.381438340408593</v>
      </c>
      <c r="E21" s="45">
        <f>AVERAGE(K12:M12)</f>
        <v>-91.042263535414762</v>
      </c>
    </row>
    <row r="22" spans="1:31" x14ac:dyDescent="0.2">
      <c r="A22" s="44" t="s">
        <v>1</v>
      </c>
      <c r="B22" s="46">
        <f t="shared" ref="B22:B26" si="4">AVERAGE(B13:D13)</f>
        <v>48.076287668081704</v>
      </c>
      <c r="C22" s="46">
        <f t="shared" ref="C22:C26" si="5">AVERAGE(E13:G13)</f>
        <v>75.147744620339154</v>
      </c>
      <c r="D22" s="46">
        <f t="shared" ref="D22:D26" si="6">AVERAGE(H13:J13)</f>
        <v>60.913653568665154</v>
      </c>
      <c r="E22" s="46">
        <f t="shared" ref="E22:E26" si="7">AVERAGE(K13:M13)</f>
        <v>-90.758694242874171</v>
      </c>
    </row>
    <row r="23" spans="1:31" x14ac:dyDescent="0.2">
      <c r="A23" s="44" t="s">
        <v>2</v>
      </c>
      <c r="B23" s="46">
        <f t="shared" si="4"/>
        <v>30.476588803613613</v>
      </c>
      <c r="C23" s="46">
        <f t="shared" si="5"/>
        <v>59.485769254898649</v>
      </c>
      <c r="D23" s="46">
        <f t="shared" si="6"/>
        <v>58.413810410088026</v>
      </c>
      <c r="E23" s="46">
        <f t="shared" si="7"/>
        <v>-90.715196888266163</v>
      </c>
    </row>
    <row r="24" spans="1:31" x14ac:dyDescent="0.2">
      <c r="A24" s="44" t="s">
        <v>3</v>
      </c>
      <c r="B24" s="46">
        <f t="shared" si="4"/>
        <v>20.026140237144215</v>
      </c>
      <c r="C24" s="46">
        <f t="shared" si="5"/>
        <v>41.358246722014243</v>
      </c>
      <c r="D24" s="46">
        <f t="shared" si="6"/>
        <v>49.504381103745352</v>
      </c>
      <c r="E24" s="46">
        <f t="shared" si="7"/>
        <v>-90.974717162634093</v>
      </c>
    </row>
    <row r="25" spans="1:31" x14ac:dyDescent="0.2">
      <c r="A25" s="44" t="s">
        <v>4</v>
      </c>
      <c r="B25" s="46">
        <f t="shared" si="4"/>
        <v>10.526150693239083</v>
      </c>
      <c r="C25" s="46">
        <f t="shared" si="5"/>
        <v>29.703674271732979</v>
      </c>
      <c r="D25" s="46">
        <f t="shared" si="6"/>
        <v>33.549007716597991</v>
      </c>
      <c r="E25" s="46">
        <f t="shared" si="7"/>
        <v>-90.872038311131561</v>
      </c>
    </row>
    <row r="26" spans="1:31" x14ac:dyDescent="0.2">
      <c r="A26" s="44" t="s">
        <v>5</v>
      </c>
      <c r="B26" s="47">
        <f t="shared" si="4"/>
        <v>10.476588803613614</v>
      </c>
      <c r="C26" s="47">
        <f t="shared" si="5"/>
        <v>25.714883205420421</v>
      </c>
      <c r="D26" s="47">
        <f t="shared" si="6"/>
        <v>22.962211673184289</v>
      </c>
      <c r="E26" s="47">
        <f t="shared" si="7"/>
        <v>-90.419080281896299</v>
      </c>
    </row>
    <row r="29" spans="1:31" x14ac:dyDescent="0.2">
      <c r="A29" s="3"/>
      <c r="B29" s="13" t="str">
        <f>B2</f>
        <v>Wildtype</v>
      </c>
      <c r="C29" s="13" t="str">
        <f>E2</f>
        <v>Her2 CAR</v>
      </c>
      <c r="D29" s="13" t="str">
        <f>H2</f>
        <v>CD38-CAR V4</v>
      </c>
      <c r="E29" s="13">
        <f>K2</f>
        <v>4</v>
      </c>
    </row>
    <row r="30" spans="1:31" x14ac:dyDescent="0.2">
      <c r="A30" s="44" t="s">
        <v>0</v>
      </c>
      <c r="B30" s="13">
        <f>STDEV(B12:D12)</f>
        <v>4.9803046112602454</v>
      </c>
      <c r="C30" s="13">
        <f>STDEV(E12:G12)</f>
        <v>6.9381045566541824</v>
      </c>
      <c r="D30" s="13">
        <f>STDEV(H12:J12)</f>
        <v>0.69056891993375891</v>
      </c>
      <c r="E30" s="13">
        <f>STDEV(K12:M12)</f>
        <v>0.31457181798028044</v>
      </c>
      <c r="T30">
        <v>249.01400000000001</v>
      </c>
      <c r="U30">
        <v>228.38200000000001</v>
      </c>
      <c r="V30">
        <v>193.64599999999999</v>
      </c>
      <c r="W30">
        <v>174.06700000000001</v>
      </c>
      <c r="X30">
        <v>157.61600000000001</v>
      </c>
      <c r="Y30">
        <v>142.05699999999999</v>
      </c>
      <c r="Z30">
        <v>275.892</v>
      </c>
      <c r="AA30">
        <v>254.56800000000001</v>
      </c>
      <c r="AB30">
        <v>226.96</v>
      </c>
      <c r="AC30">
        <v>203.114</v>
      </c>
      <c r="AD30">
        <v>193.40100000000001</v>
      </c>
      <c r="AE30">
        <v>197.56700000000001</v>
      </c>
    </row>
    <row r="31" spans="1:31" x14ac:dyDescent="0.2">
      <c r="A31" s="44" t="s">
        <v>1</v>
      </c>
      <c r="B31" s="14">
        <f t="shared" ref="B31:B35" si="8">STDEV(B13:D13)</f>
        <v>6.4379445702233244</v>
      </c>
      <c r="C31" s="14">
        <f t="shared" ref="C31:C35" si="9">STDEV(E13:G13)</f>
        <v>7.0455271653200784</v>
      </c>
      <c r="D31" s="14">
        <f t="shared" ref="D31:D35" si="10">STDEV(H13:J13)</f>
        <v>2.8313994607105055</v>
      </c>
      <c r="E31" s="14">
        <f t="shared" ref="E31:E35" si="11">STDEV(K13:M13)</f>
        <v>0.19031942475568522</v>
      </c>
      <c r="T31">
        <v>251.197</v>
      </c>
      <c r="U31">
        <v>217.04499999999999</v>
      </c>
      <c r="V31">
        <v>190.126</v>
      </c>
      <c r="W31">
        <v>165.73</v>
      </c>
      <c r="X31">
        <v>143.20400000000001</v>
      </c>
      <c r="Y31">
        <v>129.42599999999999</v>
      </c>
      <c r="Z31">
        <v>260.30099999999999</v>
      </c>
      <c r="AA31">
        <v>234.21299999999999</v>
      </c>
      <c r="AB31">
        <v>207.80600000000001</v>
      </c>
      <c r="AC31">
        <v>193.05099999999999</v>
      </c>
      <c r="AD31">
        <v>177.328</v>
      </c>
      <c r="AE31">
        <v>175.648</v>
      </c>
    </row>
    <row r="32" spans="1:31" x14ac:dyDescent="0.2">
      <c r="A32" s="44" t="s">
        <v>2</v>
      </c>
      <c r="B32" s="14">
        <f t="shared" si="8"/>
        <v>6.3199792511342796</v>
      </c>
      <c r="C32" s="14">
        <f t="shared" si="9"/>
        <v>4.3636538865186481</v>
      </c>
      <c r="D32" s="14">
        <f t="shared" si="10"/>
        <v>3.4192562301980698</v>
      </c>
      <c r="E32" s="14">
        <f t="shared" si="11"/>
        <v>0.1812884227551487</v>
      </c>
      <c r="T32">
        <v>242.72399999999999</v>
      </c>
      <c r="U32">
        <v>213.88200000000001</v>
      </c>
      <c r="V32">
        <v>181.78399999999999</v>
      </c>
      <c r="W32">
        <v>155.416</v>
      </c>
      <c r="X32">
        <v>136.352</v>
      </c>
      <c r="Y32">
        <v>128.94300000000001</v>
      </c>
      <c r="Z32">
        <v>265.49900000000002</v>
      </c>
      <c r="AA32">
        <v>242.11600000000001</v>
      </c>
      <c r="AB32">
        <v>211.971</v>
      </c>
      <c r="AC32">
        <v>200.59899999999999</v>
      </c>
      <c r="AD32">
        <v>180.607</v>
      </c>
      <c r="AE32">
        <v>177.88399999999999</v>
      </c>
    </row>
    <row r="33" spans="1:31" x14ac:dyDescent="0.2">
      <c r="A33" s="44" t="s">
        <v>3</v>
      </c>
      <c r="B33" s="14">
        <f t="shared" si="8"/>
        <v>3.2855588892259266</v>
      </c>
      <c r="C33" s="14">
        <f t="shared" si="9"/>
        <v>6.3235562244885068</v>
      </c>
      <c r="D33" s="14">
        <f t="shared" si="10"/>
        <v>4.8439902967668926</v>
      </c>
      <c r="E33" s="14">
        <f t="shared" si="11"/>
        <v>0.16818120717396173</v>
      </c>
      <c r="T33">
        <v>249</v>
      </c>
      <c r="U33">
        <v>233.08600000000001</v>
      </c>
      <c r="V33">
        <v>214.196</v>
      </c>
      <c r="W33">
        <v>185.238</v>
      </c>
      <c r="X33">
        <v>157.69200000000001</v>
      </c>
      <c r="Y33">
        <v>145.238</v>
      </c>
      <c r="Z33">
        <v>289.892</v>
      </c>
      <c r="AA33">
        <v>291.07</v>
      </c>
      <c r="AB33">
        <v>259.72699999999998</v>
      </c>
      <c r="AC33">
        <v>239.60499999999999</v>
      </c>
      <c r="AD33">
        <v>207.352</v>
      </c>
      <c r="AE33">
        <v>200.952</v>
      </c>
    </row>
    <row r="34" spans="1:31" x14ac:dyDescent="0.2">
      <c r="A34" s="44" t="s">
        <v>4</v>
      </c>
      <c r="B34" s="14">
        <f t="shared" si="8"/>
        <v>5.3281756480123947</v>
      </c>
      <c r="C34" s="14">
        <f t="shared" si="9"/>
        <v>4.9180476238183335</v>
      </c>
      <c r="D34" s="14">
        <f t="shared" si="10"/>
        <v>1.4995006417949006</v>
      </c>
      <c r="E34" s="14">
        <f t="shared" si="11"/>
        <v>0.15128014486184446</v>
      </c>
      <c r="T34">
        <v>250.17500000000001</v>
      </c>
      <c r="U34">
        <v>245.20699999999999</v>
      </c>
      <c r="V34">
        <v>216.50299999999999</v>
      </c>
      <c r="W34">
        <v>182.04599999999999</v>
      </c>
      <c r="X34">
        <v>167.33600000000001</v>
      </c>
      <c r="Y34">
        <v>147.94900000000001</v>
      </c>
      <c r="Z34">
        <v>272.11700000000002</v>
      </c>
      <c r="AA34">
        <v>274.041</v>
      </c>
      <c r="AB34">
        <v>256.149</v>
      </c>
      <c r="AC34">
        <v>221.33</v>
      </c>
      <c r="AD34">
        <v>212.869</v>
      </c>
      <c r="AE34">
        <v>206.07</v>
      </c>
    </row>
    <row r="35" spans="1:31" x14ac:dyDescent="0.2">
      <c r="A35" s="44" t="s">
        <v>5</v>
      </c>
      <c r="B35" s="15">
        <f t="shared" si="8"/>
        <v>7.5669021629379039</v>
      </c>
      <c r="C35" s="15">
        <f t="shared" si="9"/>
        <v>5.1239277383453237</v>
      </c>
      <c r="D35" s="15">
        <f t="shared" si="10"/>
        <v>2.1448681859862515</v>
      </c>
      <c r="E35" s="15">
        <f t="shared" si="11"/>
        <v>0.28832373952600038</v>
      </c>
      <c r="T35">
        <v>228.846</v>
      </c>
      <c r="U35">
        <v>224.851</v>
      </c>
      <c r="V35">
        <v>234.78399999999999</v>
      </c>
      <c r="W35">
        <v>206.26499999999999</v>
      </c>
      <c r="X35">
        <v>159.125</v>
      </c>
      <c r="Y35">
        <v>145.39500000000001</v>
      </c>
      <c r="Z35">
        <v>292.404</v>
      </c>
      <c r="AA35">
        <v>295.23899999999998</v>
      </c>
      <c r="AB35">
        <v>269.58</v>
      </c>
      <c r="AC35">
        <v>237.83699999999999</v>
      </c>
      <c r="AD35">
        <v>222.82</v>
      </c>
      <c r="AE35">
        <v>216.94499999999999</v>
      </c>
    </row>
    <row r="36" spans="1:31" x14ac:dyDescent="0.2">
      <c r="T36">
        <v>112.86799999999999</v>
      </c>
      <c r="U36">
        <v>110.637</v>
      </c>
      <c r="V36">
        <v>114.45399999999999</v>
      </c>
      <c r="W36">
        <v>110.318</v>
      </c>
      <c r="X36">
        <v>109.544</v>
      </c>
      <c r="Y36">
        <v>112.934</v>
      </c>
      <c r="Z36">
        <v>168.739</v>
      </c>
      <c r="AA36">
        <v>170.18100000000001</v>
      </c>
      <c r="AB36">
        <v>168.57599999999999</v>
      </c>
      <c r="AC36">
        <v>168.858</v>
      </c>
      <c r="AD36">
        <v>161.864</v>
      </c>
      <c r="AE36">
        <v>163.78399999999999</v>
      </c>
    </row>
    <row r="37" spans="1:31" x14ac:dyDescent="0.2">
      <c r="T37">
        <v>272.00700000000001</v>
      </c>
      <c r="U37">
        <v>248.56</v>
      </c>
      <c r="V37">
        <v>252.976</v>
      </c>
      <c r="W37">
        <v>255.66300000000001</v>
      </c>
      <c r="X37">
        <v>260.91300000000001</v>
      </c>
      <c r="Y37">
        <v>253.822</v>
      </c>
      <c r="Z37">
        <v>327.80399999999997</v>
      </c>
      <c r="AA37">
        <v>312.17599999999999</v>
      </c>
      <c r="AB37">
        <v>325.01600000000002</v>
      </c>
      <c r="AC37">
        <v>333.96100000000001</v>
      </c>
      <c r="AD37">
        <v>325.07100000000003</v>
      </c>
      <c r="AE37">
        <v>334.35399999999998</v>
      </c>
    </row>
    <row r="39" spans="1:31" x14ac:dyDescent="0.2">
      <c r="A39" s="1"/>
    </row>
    <row r="40" spans="1:31" x14ac:dyDescent="0.2">
      <c r="A40" s="1"/>
    </row>
    <row r="41" spans="1:31" x14ac:dyDescent="0.2">
      <c r="A41" s="1"/>
    </row>
    <row r="42" spans="1:31" x14ac:dyDescent="0.2">
      <c r="A42" s="1"/>
    </row>
    <row r="43" spans="1:31" x14ac:dyDescent="0.2">
      <c r="A43" s="1"/>
    </row>
    <row r="44" spans="1:31" x14ac:dyDescent="0.2">
      <c r="A44" s="1"/>
    </row>
    <row r="48" spans="1:3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</sheetData>
  <mergeCells count="8">
    <mergeCell ref="B2:D2"/>
    <mergeCell ref="E2:G2"/>
    <mergeCell ref="H2:J2"/>
    <mergeCell ref="K2:M2"/>
    <mergeCell ref="B11:D11"/>
    <mergeCell ref="E11:G11"/>
    <mergeCell ref="H11:J11"/>
    <mergeCell ref="K11:M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F427-8ACF-884D-AFA3-7B1D9C6413CA}">
  <dimension ref="A1:AM53"/>
  <sheetViews>
    <sheetView zoomScale="69" workbookViewId="0">
      <selection activeCell="Q2" sqref="Q2:V2"/>
    </sheetView>
  </sheetViews>
  <sheetFormatPr baseColWidth="10" defaultRowHeight="16" x14ac:dyDescent="0.2"/>
  <sheetData>
    <row r="1" spans="1:39" x14ac:dyDescent="0.2">
      <c r="X1" t="s">
        <v>9</v>
      </c>
      <c r="AA1">
        <v>25.9</v>
      </c>
      <c r="AB1">
        <v>289.577</v>
      </c>
      <c r="AC1">
        <v>267.154</v>
      </c>
      <c r="AD1">
        <v>247.01499999999999</v>
      </c>
      <c r="AE1">
        <v>230.864</v>
      </c>
      <c r="AF1">
        <v>219.505</v>
      </c>
      <c r="AG1">
        <v>205.59</v>
      </c>
      <c r="AH1">
        <v>312.63200000000001</v>
      </c>
      <c r="AI1">
        <v>289.98700000000002</v>
      </c>
      <c r="AJ1">
        <v>287.96699999999998</v>
      </c>
      <c r="AK1">
        <v>270.88799999999998</v>
      </c>
      <c r="AL1">
        <v>248.929</v>
      </c>
      <c r="AM1">
        <v>256.762</v>
      </c>
    </row>
    <row r="2" spans="1:39" x14ac:dyDescent="0.2">
      <c r="A2" s="3"/>
      <c r="B2" s="48" t="s">
        <v>10</v>
      </c>
      <c r="C2" s="49"/>
      <c r="D2" s="49"/>
      <c r="E2" s="49" t="s">
        <v>12</v>
      </c>
      <c r="F2" s="49"/>
      <c r="G2" s="49"/>
      <c r="H2" s="49" t="s">
        <v>11</v>
      </c>
      <c r="I2" s="49"/>
      <c r="J2" s="49"/>
      <c r="K2" s="49">
        <v>4</v>
      </c>
      <c r="L2" s="49"/>
      <c r="M2" s="49"/>
      <c r="P2" s="2"/>
      <c r="Q2">
        <v>275.96699999999998</v>
      </c>
      <c r="R2">
        <v>275.38799999999998</v>
      </c>
      <c r="S2">
        <v>271.15300000000002</v>
      </c>
      <c r="T2">
        <v>264.31</v>
      </c>
      <c r="U2">
        <v>268.16300000000001</v>
      </c>
      <c r="V2">
        <v>264.79300000000001</v>
      </c>
      <c r="W2" s="2"/>
      <c r="X2" s="20">
        <f>AVERAGE(Q2:V3)</f>
        <v>269.96233333333333</v>
      </c>
      <c r="AB2">
        <v>254.53700000000001</v>
      </c>
      <c r="AC2">
        <v>248.577</v>
      </c>
      <c r="AD2">
        <v>241.33</v>
      </c>
      <c r="AE2">
        <v>224.31100000000001</v>
      </c>
      <c r="AF2">
        <v>208.49</v>
      </c>
      <c r="AG2">
        <v>188.67500000000001</v>
      </c>
      <c r="AH2">
        <v>282.53699999999998</v>
      </c>
      <c r="AI2">
        <v>284.99299999999999</v>
      </c>
      <c r="AJ2">
        <v>255.38900000000001</v>
      </c>
      <c r="AK2">
        <v>243.90600000000001</v>
      </c>
      <c r="AL2">
        <v>227.15199999999999</v>
      </c>
      <c r="AM2">
        <v>230.43299999999999</v>
      </c>
    </row>
    <row r="3" spans="1:39" x14ac:dyDescent="0.2">
      <c r="A3" s="4" t="s">
        <v>0</v>
      </c>
      <c r="B3">
        <v>267.40800000000002</v>
      </c>
      <c r="C3">
        <v>254.89599999999999</v>
      </c>
      <c r="D3">
        <v>254.262</v>
      </c>
      <c r="E3">
        <v>261.72899999999998</v>
      </c>
      <c r="F3">
        <v>259.33100000000002</v>
      </c>
      <c r="G3">
        <v>257.976</v>
      </c>
      <c r="H3" s="5">
        <f>O13</f>
        <v>278.18200000000002</v>
      </c>
      <c r="I3" s="6">
        <f>O14</f>
        <v>279.01299999999998</v>
      </c>
      <c r="J3" s="7">
        <f>O15</f>
        <v>280.363</v>
      </c>
      <c r="K3" s="5">
        <f>U13</f>
        <v>22.449000000000002</v>
      </c>
      <c r="L3" s="6">
        <f>U14</f>
        <v>21.497</v>
      </c>
      <c r="M3" s="7">
        <f>U15</f>
        <v>21.7</v>
      </c>
      <c r="P3" s="17" t="s">
        <v>6</v>
      </c>
      <c r="Q3" s="16"/>
      <c r="R3" s="16"/>
      <c r="S3" s="16"/>
      <c r="T3" s="16"/>
      <c r="U3" s="16"/>
      <c r="V3" s="16"/>
      <c r="W3" s="2"/>
      <c r="X3" s="18"/>
      <c r="AB3">
        <v>275.55799999999999</v>
      </c>
      <c r="AC3">
        <v>258.149</v>
      </c>
      <c r="AD3">
        <v>236.495</v>
      </c>
      <c r="AE3">
        <v>225.06100000000001</v>
      </c>
      <c r="AF3">
        <v>209.85300000000001</v>
      </c>
      <c r="AG3">
        <v>196.71199999999999</v>
      </c>
      <c r="AH3">
        <v>290.82900000000001</v>
      </c>
      <c r="AI3">
        <v>283.34300000000002</v>
      </c>
      <c r="AJ3">
        <v>260.46600000000001</v>
      </c>
      <c r="AK3">
        <v>248.84700000000001</v>
      </c>
      <c r="AL3">
        <v>225.87799999999999</v>
      </c>
      <c r="AM3">
        <v>260.089</v>
      </c>
    </row>
    <row r="4" spans="1:39" x14ac:dyDescent="0.2">
      <c r="A4" s="4" t="s">
        <v>1</v>
      </c>
      <c r="B4">
        <v>241.94</v>
      </c>
      <c r="C4">
        <v>234.041</v>
      </c>
      <c r="D4">
        <v>233.86</v>
      </c>
      <c r="E4">
        <v>240.83699999999999</v>
      </c>
      <c r="F4">
        <v>247.56700000000001</v>
      </c>
      <c r="G4">
        <v>244.74299999999999</v>
      </c>
      <c r="H4" s="8">
        <f>P13</f>
        <v>266.58499999999998</v>
      </c>
      <c r="I4">
        <f>P14</f>
        <v>266.81400000000002</v>
      </c>
      <c r="J4" s="9">
        <f>P15</f>
        <v>258.88499999999999</v>
      </c>
      <c r="K4" s="8">
        <f>V13</f>
        <v>22.681000000000001</v>
      </c>
      <c r="L4">
        <f>V14</f>
        <v>22.202000000000002</v>
      </c>
      <c r="M4" s="9">
        <f>V15</f>
        <v>22.119</v>
      </c>
      <c r="Q4">
        <v>124.667</v>
      </c>
      <c r="R4">
        <v>116.017</v>
      </c>
      <c r="S4">
        <v>118.669</v>
      </c>
      <c r="T4">
        <v>118.616</v>
      </c>
      <c r="U4">
        <v>94.995999999999995</v>
      </c>
      <c r="V4">
        <v>114.712</v>
      </c>
      <c r="W4" s="19"/>
      <c r="X4" s="21">
        <f>AVERAGE(Q4:V5)</f>
        <v>114.61283333333334</v>
      </c>
      <c r="AB4">
        <v>278.18200000000002</v>
      </c>
      <c r="AC4">
        <v>266.58499999999998</v>
      </c>
      <c r="AD4">
        <v>263.31200000000001</v>
      </c>
      <c r="AE4">
        <v>254.44399999999999</v>
      </c>
      <c r="AF4">
        <v>218.102</v>
      </c>
      <c r="AG4">
        <v>200.459</v>
      </c>
      <c r="AH4">
        <v>22.449000000000002</v>
      </c>
      <c r="AI4">
        <v>22.681000000000001</v>
      </c>
      <c r="AJ4">
        <v>22.556999999999999</v>
      </c>
      <c r="AK4">
        <v>22.172999999999998</v>
      </c>
      <c r="AL4">
        <v>22.417000000000002</v>
      </c>
      <c r="AM4">
        <v>23.352</v>
      </c>
    </row>
    <row r="5" spans="1:39" x14ac:dyDescent="0.2">
      <c r="A5" s="4" t="s">
        <v>2</v>
      </c>
      <c r="B5">
        <v>218.09899999999999</v>
      </c>
      <c r="C5">
        <v>204.81</v>
      </c>
      <c r="D5">
        <v>212.17599999999999</v>
      </c>
      <c r="E5">
        <v>228.05500000000001</v>
      </c>
      <c r="F5">
        <v>228.148</v>
      </c>
      <c r="G5">
        <v>230.78800000000001</v>
      </c>
      <c r="H5" s="8">
        <f>Q13</f>
        <v>263.31200000000001</v>
      </c>
      <c r="I5">
        <f>Q14</f>
        <v>263.20100000000002</v>
      </c>
      <c r="J5" s="9">
        <f>Q15</f>
        <v>253.81700000000001</v>
      </c>
      <c r="K5" s="8">
        <f>W13</f>
        <v>22.556999999999999</v>
      </c>
      <c r="L5">
        <f>W14</f>
        <v>22.582999999999998</v>
      </c>
      <c r="M5" s="9">
        <f>W15</f>
        <v>22.07</v>
      </c>
      <c r="P5" s="2" t="s">
        <v>7</v>
      </c>
      <c r="Q5" s="16"/>
      <c r="R5" s="16"/>
      <c r="S5" s="16"/>
      <c r="T5" s="16"/>
      <c r="U5" s="16"/>
      <c r="V5" s="16"/>
      <c r="W5" s="2"/>
      <c r="AB5">
        <v>279.01299999999998</v>
      </c>
      <c r="AC5">
        <v>266.81400000000002</v>
      </c>
      <c r="AD5">
        <v>263.20100000000002</v>
      </c>
      <c r="AE5">
        <v>243.87200000000001</v>
      </c>
      <c r="AF5">
        <v>220.44499999999999</v>
      </c>
      <c r="AG5">
        <v>207.24199999999999</v>
      </c>
      <c r="AH5">
        <v>21.497</v>
      </c>
      <c r="AI5">
        <v>22.202000000000002</v>
      </c>
      <c r="AJ5">
        <v>22.582999999999998</v>
      </c>
      <c r="AK5">
        <v>22.114000000000001</v>
      </c>
      <c r="AL5">
        <v>22.099</v>
      </c>
      <c r="AM5">
        <v>22.434999999999999</v>
      </c>
    </row>
    <row r="6" spans="1:39" x14ac:dyDescent="0.2">
      <c r="A6" s="4" t="s">
        <v>3</v>
      </c>
      <c r="B6">
        <v>196.28399999999999</v>
      </c>
      <c r="C6">
        <v>177.15700000000001</v>
      </c>
      <c r="D6">
        <v>181.536</v>
      </c>
      <c r="E6">
        <v>195.15700000000001</v>
      </c>
      <c r="F6">
        <v>198.43299999999999</v>
      </c>
      <c r="G6">
        <v>202.91499999999999</v>
      </c>
      <c r="H6" s="8">
        <f>R13</f>
        <v>254.44399999999999</v>
      </c>
      <c r="I6">
        <f>R14</f>
        <v>243.87200000000001</v>
      </c>
      <c r="J6" s="9">
        <f>R15</f>
        <v>239.41</v>
      </c>
      <c r="K6" s="8">
        <f>X13</f>
        <v>22.172999999999998</v>
      </c>
      <c r="L6">
        <f>X14</f>
        <v>22.114000000000001</v>
      </c>
      <c r="M6" s="9">
        <f>X15</f>
        <v>21.681999999999999</v>
      </c>
      <c r="W6" s="2"/>
      <c r="X6" s="22"/>
      <c r="AB6">
        <v>280.363</v>
      </c>
      <c r="AC6">
        <v>258.88499999999999</v>
      </c>
      <c r="AD6">
        <v>253.81700000000001</v>
      </c>
      <c r="AE6">
        <v>239.41</v>
      </c>
      <c r="AF6">
        <v>222.88200000000001</v>
      </c>
      <c r="AG6">
        <v>203.10300000000001</v>
      </c>
      <c r="AH6">
        <v>21.7</v>
      </c>
      <c r="AI6">
        <v>22.119</v>
      </c>
      <c r="AJ6">
        <v>22.07</v>
      </c>
      <c r="AK6">
        <v>21.681999999999999</v>
      </c>
      <c r="AL6">
        <v>21.943999999999999</v>
      </c>
      <c r="AM6">
        <v>22.838999999999999</v>
      </c>
    </row>
    <row r="7" spans="1:39" x14ac:dyDescent="0.2">
      <c r="A7" s="4" t="s">
        <v>4</v>
      </c>
      <c r="B7">
        <v>171.34</v>
      </c>
      <c r="C7">
        <v>154.61500000000001</v>
      </c>
      <c r="D7">
        <v>152.13300000000001</v>
      </c>
      <c r="E7">
        <v>168.45599999999999</v>
      </c>
      <c r="F7">
        <v>182.286</v>
      </c>
      <c r="G7">
        <v>173.18700000000001</v>
      </c>
      <c r="H7" s="8">
        <f>S13</f>
        <v>218.102</v>
      </c>
      <c r="I7">
        <f>S14</f>
        <v>220.44499999999999</v>
      </c>
      <c r="J7" s="9">
        <f>S15</f>
        <v>222.88200000000001</v>
      </c>
      <c r="K7" s="8">
        <f>Y13</f>
        <v>22.417000000000002</v>
      </c>
      <c r="L7">
        <f>Y14</f>
        <v>22.099</v>
      </c>
      <c r="M7" s="9">
        <f>Y15</f>
        <v>21.943999999999999</v>
      </c>
      <c r="P7" s="18" t="s">
        <v>8</v>
      </c>
      <c r="Q7" s="22">
        <f>X2-X4</f>
        <v>155.34949999999998</v>
      </c>
      <c r="R7" s="2"/>
      <c r="S7" s="17"/>
      <c r="T7" s="2"/>
      <c r="U7" s="17"/>
      <c r="V7" s="17"/>
      <c r="W7" s="2"/>
      <c r="X7" s="22"/>
      <c r="AB7">
        <v>191.065</v>
      </c>
      <c r="AC7">
        <v>181.93700000000001</v>
      </c>
      <c r="AD7">
        <v>180.697</v>
      </c>
      <c r="AE7">
        <v>180.53700000000001</v>
      </c>
      <c r="AF7">
        <v>185.654</v>
      </c>
      <c r="AG7">
        <v>176.01599999999999</v>
      </c>
      <c r="AH7">
        <v>347.375</v>
      </c>
      <c r="AI7">
        <v>336.40600000000001</v>
      </c>
      <c r="AJ7">
        <v>340.13499999999999</v>
      </c>
      <c r="AK7">
        <v>333.37700000000001</v>
      </c>
      <c r="AL7">
        <v>331.24799999999999</v>
      </c>
      <c r="AM7">
        <v>336.17399999999998</v>
      </c>
    </row>
    <row r="8" spans="1:39" x14ac:dyDescent="0.2">
      <c r="A8" s="4" t="s">
        <v>5</v>
      </c>
      <c r="B8">
        <v>149.72499999999999</v>
      </c>
      <c r="C8">
        <v>138.65299999999999</v>
      </c>
      <c r="D8">
        <v>138.41399999999999</v>
      </c>
      <c r="E8">
        <v>147.20400000000001</v>
      </c>
      <c r="F8">
        <v>160.21299999999999</v>
      </c>
      <c r="G8">
        <v>143.21899999999999</v>
      </c>
      <c r="H8" s="10">
        <f>T13</f>
        <v>200.459</v>
      </c>
      <c r="I8" s="11">
        <f>T14</f>
        <v>207.24199999999999</v>
      </c>
      <c r="J8" s="12">
        <f>T15</f>
        <v>203.10300000000001</v>
      </c>
      <c r="K8" s="10">
        <f>Z13</f>
        <v>23.352</v>
      </c>
      <c r="L8" s="11">
        <f>Z14</f>
        <v>22.434999999999999</v>
      </c>
      <c r="M8" s="12">
        <f>Z15</f>
        <v>22.838999999999999</v>
      </c>
      <c r="AB8">
        <v>21.4</v>
      </c>
      <c r="AC8">
        <v>21.152000000000001</v>
      </c>
      <c r="AD8">
        <v>20.879000000000001</v>
      </c>
      <c r="AE8">
        <v>21.449000000000002</v>
      </c>
      <c r="AF8">
        <v>22.132999999999999</v>
      </c>
      <c r="AG8">
        <v>21.244</v>
      </c>
      <c r="AH8">
        <v>22.52</v>
      </c>
      <c r="AI8">
        <v>22.074000000000002</v>
      </c>
      <c r="AJ8">
        <v>21.95</v>
      </c>
      <c r="AK8">
        <v>21.885000000000002</v>
      </c>
      <c r="AL8">
        <v>22.355</v>
      </c>
      <c r="AM8">
        <v>22.07</v>
      </c>
    </row>
    <row r="10" spans="1:39" x14ac:dyDescent="0.2">
      <c r="O10" s="24">
        <f>AB1</f>
        <v>289.577</v>
      </c>
      <c r="P10" s="25">
        <f t="shared" ref="P10:Z17" si="0">AC1</f>
        <v>267.154</v>
      </c>
      <c r="Q10" s="25">
        <f t="shared" si="0"/>
        <v>247.01499999999999</v>
      </c>
      <c r="R10" s="25">
        <f t="shared" si="0"/>
        <v>230.864</v>
      </c>
      <c r="S10" s="25">
        <f t="shared" si="0"/>
        <v>219.505</v>
      </c>
      <c r="T10" s="26">
        <f t="shared" si="0"/>
        <v>205.59</v>
      </c>
      <c r="U10" s="24">
        <f t="shared" si="0"/>
        <v>312.63200000000001</v>
      </c>
      <c r="V10" s="25">
        <f t="shared" si="0"/>
        <v>289.98700000000002</v>
      </c>
      <c r="W10" s="25">
        <f t="shared" si="0"/>
        <v>287.96699999999998</v>
      </c>
      <c r="X10" s="25">
        <f t="shared" si="0"/>
        <v>270.88799999999998</v>
      </c>
      <c r="Y10" s="25">
        <f t="shared" si="0"/>
        <v>248.929</v>
      </c>
      <c r="Z10" s="26">
        <f t="shared" si="0"/>
        <v>256.762</v>
      </c>
    </row>
    <row r="11" spans="1:39" x14ac:dyDescent="0.2">
      <c r="A11" s="3"/>
      <c r="B11" s="50" t="str">
        <f>B2</f>
        <v>Wildtype</v>
      </c>
      <c r="C11" s="50"/>
      <c r="D11" s="50"/>
      <c r="E11" s="50" t="str">
        <f>E2</f>
        <v>Her2 CAR</v>
      </c>
      <c r="F11" s="50"/>
      <c r="G11" s="50"/>
      <c r="H11" s="50" t="str">
        <f>H2</f>
        <v>CD38-CAR V4</v>
      </c>
      <c r="I11" s="50"/>
      <c r="J11" s="50"/>
      <c r="K11" s="50">
        <f>K2</f>
        <v>4</v>
      </c>
      <c r="L11" s="50"/>
      <c r="M11" s="50"/>
      <c r="O11" s="27">
        <f t="shared" ref="O11:O17" si="1">AB2</f>
        <v>254.53700000000001</v>
      </c>
      <c r="P11" s="23">
        <f t="shared" si="0"/>
        <v>248.577</v>
      </c>
      <c r="Q11" s="23">
        <f t="shared" si="0"/>
        <v>241.33</v>
      </c>
      <c r="R11" s="23">
        <f t="shared" si="0"/>
        <v>224.31100000000001</v>
      </c>
      <c r="S11" s="23">
        <f t="shared" si="0"/>
        <v>208.49</v>
      </c>
      <c r="T11" s="28">
        <f t="shared" si="0"/>
        <v>188.67500000000001</v>
      </c>
      <c r="U11" s="27">
        <f t="shared" si="0"/>
        <v>282.53699999999998</v>
      </c>
      <c r="V11" s="23">
        <f t="shared" si="0"/>
        <v>284.99299999999999</v>
      </c>
      <c r="W11" s="23">
        <f t="shared" si="0"/>
        <v>255.38900000000001</v>
      </c>
      <c r="X11" s="23">
        <f t="shared" si="0"/>
        <v>243.90600000000001</v>
      </c>
      <c r="Y11" s="23">
        <f t="shared" si="0"/>
        <v>227.15199999999999</v>
      </c>
      <c r="Z11" s="28">
        <f t="shared" si="0"/>
        <v>230.43299999999999</v>
      </c>
    </row>
    <row r="12" spans="1:39" x14ac:dyDescent="0.2">
      <c r="A12" s="44" t="s">
        <v>0</v>
      </c>
      <c r="B12" s="35">
        <f>(B3-$X$4)/$Q$7*100</f>
        <v>98.355750528110292</v>
      </c>
      <c r="C12" s="36">
        <f t="shared" ref="C12:M12" si="2">(C3-$X$4)/$Q$7*100</f>
        <v>90.301653154124523</v>
      </c>
      <c r="D12" s="37">
        <f t="shared" si="2"/>
        <v>89.893541122865969</v>
      </c>
      <c r="E12" s="35">
        <f t="shared" si="2"/>
        <v>94.700122412152382</v>
      </c>
      <c r="F12" s="36">
        <f t="shared" si="2"/>
        <v>93.156506243448916</v>
      </c>
      <c r="G12" s="37">
        <f t="shared" si="2"/>
        <v>92.28427942585374</v>
      </c>
      <c r="H12" s="35">
        <f t="shared" si="2"/>
        <v>105.29108022019169</v>
      </c>
      <c r="I12" s="36">
        <f t="shared" si="2"/>
        <v>105.82600308766146</v>
      </c>
      <c r="J12" s="37">
        <f t="shared" si="2"/>
        <v>106.69501135611424</v>
      </c>
      <c r="K12" s="36">
        <f t="shared" si="2"/>
        <v>-59.326765347383393</v>
      </c>
      <c r="L12" s="36">
        <f t="shared" si="2"/>
        <v>-59.939577104099698</v>
      </c>
      <c r="M12" s="37">
        <f t="shared" si="2"/>
        <v>-59.808904008917537</v>
      </c>
      <c r="O12" s="29">
        <f t="shared" si="1"/>
        <v>275.55799999999999</v>
      </c>
      <c r="P12" s="30">
        <f t="shared" si="0"/>
        <v>258.149</v>
      </c>
      <c r="Q12" s="30">
        <f>AD3</f>
        <v>236.495</v>
      </c>
      <c r="R12" s="30">
        <f t="shared" si="0"/>
        <v>225.06100000000001</v>
      </c>
      <c r="S12" s="30">
        <f t="shared" si="0"/>
        <v>209.85300000000001</v>
      </c>
      <c r="T12" s="31">
        <f t="shared" si="0"/>
        <v>196.71199999999999</v>
      </c>
      <c r="U12" s="29">
        <f t="shared" si="0"/>
        <v>290.82900000000001</v>
      </c>
      <c r="V12" s="30">
        <f t="shared" si="0"/>
        <v>283.34300000000002</v>
      </c>
      <c r="W12" s="30">
        <f t="shared" si="0"/>
        <v>260.46600000000001</v>
      </c>
      <c r="X12" s="30">
        <f t="shared" si="0"/>
        <v>248.84700000000001</v>
      </c>
      <c r="Y12" s="30">
        <f t="shared" si="0"/>
        <v>225.87799999999999</v>
      </c>
      <c r="Z12" s="31">
        <f t="shared" si="0"/>
        <v>260.089</v>
      </c>
    </row>
    <row r="13" spans="1:39" x14ac:dyDescent="0.2">
      <c r="A13" s="44" t="s">
        <v>1</v>
      </c>
      <c r="B13" s="38">
        <f t="shared" ref="B13:M17" si="3">(B4-$X$4)/$Q$7*100</f>
        <v>81.961748616292084</v>
      </c>
      <c r="C13" s="39">
        <f t="shared" si="3"/>
        <v>76.877084681100797</v>
      </c>
      <c r="D13" s="40">
        <f t="shared" si="3"/>
        <v>76.760573202145281</v>
      </c>
      <c r="E13" s="38">
        <f t="shared" si="3"/>
        <v>81.25173667547476</v>
      </c>
      <c r="F13" s="39">
        <f t="shared" si="3"/>
        <v>85.583903821168832</v>
      </c>
      <c r="G13" s="40">
        <f t="shared" si="3"/>
        <v>83.766067265531376</v>
      </c>
      <c r="H13" s="38">
        <f t="shared" si="3"/>
        <v>97.82597733926832</v>
      </c>
      <c r="I13" s="39">
        <f t="shared" si="3"/>
        <v>97.973386889991076</v>
      </c>
      <c r="J13" s="40">
        <f t="shared" si="3"/>
        <v>92.869411659945257</v>
      </c>
      <c r="K13" s="39">
        <f t="shared" si="3"/>
        <v>-59.177424667175217</v>
      </c>
      <c r="L13" s="39">
        <f t="shared" si="3"/>
        <v>-59.485761675018814</v>
      </c>
      <c r="M13" s="40">
        <f t="shared" si="3"/>
        <v>-59.539189590782946</v>
      </c>
      <c r="O13" s="24">
        <f t="shared" si="1"/>
        <v>278.18200000000002</v>
      </c>
      <c r="P13" s="25">
        <f t="shared" si="0"/>
        <v>266.58499999999998</v>
      </c>
      <c r="Q13" s="25">
        <f t="shared" si="0"/>
        <v>263.31200000000001</v>
      </c>
      <c r="R13" s="25">
        <f t="shared" si="0"/>
        <v>254.44399999999999</v>
      </c>
      <c r="S13" s="25">
        <f t="shared" si="0"/>
        <v>218.102</v>
      </c>
      <c r="T13" s="26">
        <f t="shared" si="0"/>
        <v>200.459</v>
      </c>
      <c r="U13" s="23">
        <f t="shared" si="0"/>
        <v>22.449000000000002</v>
      </c>
      <c r="V13" s="23">
        <f t="shared" si="0"/>
        <v>22.681000000000001</v>
      </c>
      <c r="W13" s="23">
        <f t="shared" si="0"/>
        <v>22.556999999999999</v>
      </c>
      <c r="X13" s="23">
        <f t="shared" si="0"/>
        <v>22.172999999999998</v>
      </c>
      <c r="Y13" s="23">
        <f t="shared" si="0"/>
        <v>22.417000000000002</v>
      </c>
      <c r="Z13" s="23">
        <f t="shared" si="0"/>
        <v>23.352</v>
      </c>
    </row>
    <row r="14" spans="1:39" x14ac:dyDescent="0.2">
      <c r="A14" s="44" t="s">
        <v>2</v>
      </c>
      <c r="B14" s="38">
        <f t="shared" si="3"/>
        <v>66.615062595416575</v>
      </c>
      <c r="C14" s="39">
        <f t="shared" si="3"/>
        <v>58.060802684699134</v>
      </c>
      <c r="D14" s="40">
        <f t="shared" si="3"/>
        <v>62.8023692813087</v>
      </c>
      <c r="E14" s="38">
        <f t="shared" si="3"/>
        <v>73.023837647798473</v>
      </c>
      <c r="F14" s="39">
        <f t="shared" si="3"/>
        <v>73.083702661847425</v>
      </c>
      <c r="G14" s="40">
        <f t="shared" si="3"/>
        <v>74.783096609043923</v>
      </c>
      <c r="H14" s="38">
        <f t="shared" si="3"/>
        <v>95.719115070641791</v>
      </c>
      <c r="I14" s="39">
        <f t="shared" si="3"/>
        <v>95.647663279680131</v>
      </c>
      <c r="J14" s="40">
        <f t="shared" si="3"/>
        <v>89.607090249190804</v>
      </c>
      <c r="K14" s="39">
        <f t="shared" si="3"/>
        <v>-59.25724468590716</v>
      </c>
      <c r="L14" s="39">
        <f t="shared" si="3"/>
        <v>-59.240508230366594</v>
      </c>
      <c r="M14" s="40">
        <f t="shared" si="3"/>
        <v>-59.570731372378638</v>
      </c>
      <c r="O14" s="27">
        <f t="shared" si="1"/>
        <v>279.01299999999998</v>
      </c>
      <c r="P14" s="23">
        <f t="shared" si="0"/>
        <v>266.81400000000002</v>
      </c>
      <c r="Q14" s="23">
        <f t="shared" si="0"/>
        <v>263.20100000000002</v>
      </c>
      <c r="R14" s="23">
        <f t="shared" si="0"/>
        <v>243.87200000000001</v>
      </c>
      <c r="S14" s="23">
        <f t="shared" si="0"/>
        <v>220.44499999999999</v>
      </c>
      <c r="T14" s="28">
        <f t="shared" si="0"/>
        <v>207.24199999999999</v>
      </c>
      <c r="U14" s="23">
        <f t="shared" si="0"/>
        <v>21.497</v>
      </c>
      <c r="V14" s="23">
        <f t="shared" si="0"/>
        <v>22.202000000000002</v>
      </c>
      <c r="W14" s="23">
        <f t="shared" si="0"/>
        <v>22.582999999999998</v>
      </c>
      <c r="X14" s="23">
        <f t="shared" si="0"/>
        <v>22.114000000000001</v>
      </c>
      <c r="Y14" s="23">
        <f t="shared" si="0"/>
        <v>22.099</v>
      </c>
      <c r="Z14" s="23">
        <f t="shared" si="0"/>
        <v>22.434999999999999</v>
      </c>
    </row>
    <row r="15" spans="1:39" x14ac:dyDescent="0.2">
      <c r="A15" s="44" t="s">
        <v>3</v>
      </c>
      <c r="B15" s="38">
        <f t="shared" si="3"/>
        <v>52.572532687048664</v>
      </c>
      <c r="C15" s="39">
        <f t="shared" si="3"/>
        <v>40.260294797644455</v>
      </c>
      <c r="D15" s="40">
        <f t="shared" si="3"/>
        <v>43.079100136573771</v>
      </c>
      <c r="E15" s="38">
        <f t="shared" si="3"/>
        <v>51.847071710347748</v>
      </c>
      <c r="F15" s="39">
        <f t="shared" si="3"/>
        <v>53.955865108459747</v>
      </c>
      <c r="G15" s="40">
        <f t="shared" si="3"/>
        <v>56.840972559722857</v>
      </c>
      <c r="H15" s="38">
        <f t="shared" si="3"/>
        <v>90.01069631164998</v>
      </c>
      <c r="I15" s="39">
        <f t="shared" si="3"/>
        <v>83.205396004922235</v>
      </c>
      <c r="J15" s="40">
        <f t="shared" si="3"/>
        <v>80.333162750228794</v>
      </c>
      <c r="K15" s="39">
        <f t="shared" si="3"/>
        <v>-59.50442926004483</v>
      </c>
      <c r="L15" s="39">
        <f t="shared" si="3"/>
        <v>-59.542408139925364</v>
      </c>
      <c r="M15" s="40">
        <f t="shared" si="3"/>
        <v>-59.820490785830238</v>
      </c>
      <c r="O15" s="29">
        <f t="shared" si="1"/>
        <v>280.363</v>
      </c>
      <c r="P15" s="30">
        <f t="shared" si="0"/>
        <v>258.88499999999999</v>
      </c>
      <c r="Q15" s="30">
        <f t="shared" si="0"/>
        <v>253.81700000000001</v>
      </c>
      <c r="R15" s="30">
        <f t="shared" si="0"/>
        <v>239.41</v>
      </c>
      <c r="S15" s="30">
        <f t="shared" si="0"/>
        <v>222.88200000000001</v>
      </c>
      <c r="T15" s="31">
        <f t="shared" si="0"/>
        <v>203.10300000000001</v>
      </c>
      <c r="U15" s="23">
        <f t="shared" si="0"/>
        <v>21.7</v>
      </c>
      <c r="V15" s="23">
        <f t="shared" si="0"/>
        <v>22.119</v>
      </c>
      <c r="W15" s="23">
        <f t="shared" si="0"/>
        <v>22.07</v>
      </c>
      <c r="X15" s="23">
        <f t="shared" si="0"/>
        <v>21.681999999999999</v>
      </c>
      <c r="Y15" s="23">
        <f t="shared" si="0"/>
        <v>21.943999999999999</v>
      </c>
      <c r="Z15" s="23">
        <f t="shared" si="0"/>
        <v>22.838999999999999</v>
      </c>
    </row>
    <row r="16" spans="1:39" x14ac:dyDescent="0.2">
      <c r="A16" s="44" t="s">
        <v>4</v>
      </c>
      <c r="B16" s="38">
        <f t="shared" si="3"/>
        <v>36.515834725355838</v>
      </c>
      <c r="C16" s="39">
        <f t="shared" si="3"/>
        <v>25.749787843969035</v>
      </c>
      <c r="D16" s="40">
        <f t="shared" si="3"/>
        <v>24.152100049672946</v>
      </c>
      <c r="E16" s="38">
        <f t="shared" si="3"/>
        <v>34.659375580009375</v>
      </c>
      <c r="F16" s="39">
        <f t="shared" si="3"/>
        <v>43.561882507936403</v>
      </c>
      <c r="G16" s="40">
        <f t="shared" si="3"/>
        <v>37.704766778564903</v>
      </c>
      <c r="H16" s="38">
        <f t="shared" si="3"/>
        <v>66.616993724902031</v>
      </c>
      <c r="I16" s="39">
        <f t="shared" si="3"/>
        <v>68.125205853038906</v>
      </c>
      <c r="J16" s="40">
        <f t="shared" si="3"/>
        <v>69.693926705053229</v>
      </c>
      <c r="K16" s="39">
        <f t="shared" si="3"/>
        <v>-59.347364061894858</v>
      </c>
      <c r="L16" s="39">
        <f t="shared" si="3"/>
        <v>-59.552063787352616</v>
      </c>
      <c r="M16" s="40">
        <f t="shared" si="3"/>
        <v>-59.651838810767565</v>
      </c>
      <c r="O16" s="32">
        <f t="shared" si="1"/>
        <v>191.065</v>
      </c>
      <c r="P16" s="33">
        <f t="shared" si="0"/>
        <v>181.93700000000001</v>
      </c>
      <c r="Q16" s="33">
        <f t="shared" si="0"/>
        <v>180.697</v>
      </c>
      <c r="R16" s="33">
        <f t="shared" si="0"/>
        <v>180.53700000000001</v>
      </c>
      <c r="S16" s="33">
        <f t="shared" si="0"/>
        <v>185.654</v>
      </c>
      <c r="T16" s="34">
        <f t="shared" si="0"/>
        <v>176.01599999999999</v>
      </c>
      <c r="U16" s="32">
        <f t="shared" si="0"/>
        <v>347.375</v>
      </c>
      <c r="V16" s="33">
        <f t="shared" si="0"/>
        <v>336.40600000000001</v>
      </c>
      <c r="W16" s="33">
        <f t="shared" si="0"/>
        <v>340.13499999999999</v>
      </c>
      <c r="X16" s="33">
        <f t="shared" si="0"/>
        <v>333.37700000000001</v>
      </c>
      <c r="Y16" s="33">
        <f t="shared" si="0"/>
        <v>331.24799999999999</v>
      </c>
      <c r="Z16" s="34">
        <f t="shared" si="0"/>
        <v>336.17399999999998</v>
      </c>
    </row>
    <row r="17" spans="1:31" x14ac:dyDescent="0.2">
      <c r="A17" s="44" t="s">
        <v>5</v>
      </c>
      <c r="B17" s="41">
        <f t="shared" si="3"/>
        <v>22.602046782684628</v>
      </c>
      <c r="C17" s="42">
        <f t="shared" si="3"/>
        <v>15.474891561715134</v>
      </c>
      <c r="D17" s="43">
        <f t="shared" si="3"/>
        <v>15.321044912707571</v>
      </c>
      <c r="E17" s="41">
        <f t="shared" si="3"/>
        <v>20.979254305077692</v>
      </c>
      <c r="F17" s="42">
        <f t="shared" si="3"/>
        <v>29.353275463819749</v>
      </c>
      <c r="G17" s="43">
        <f t="shared" si="3"/>
        <v>18.414070638570873</v>
      </c>
      <c r="H17" s="41">
        <f t="shared" si="3"/>
        <v>55.260021220967346</v>
      </c>
      <c r="I17" s="42">
        <f t="shared" si="3"/>
        <v>59.626304987571032</v>
      </c>
      <c r="J17" s="43">
        <f t="shared" si="3"/>
        <v>56.961990007477766</v>
      </c>
      <c r="K17" s="42">
        <f t="shared" si="3"/>
        <v>-58.745495372262766</v>
      </c>
      <c r="L17" s="42">
        <f t="shared" si="3"/>
        <v>-59.33577728498215</v>
      </c>
      <c r="M17" s="43">
        <f t="shared" si="3"/>
        <v>-59.075718514274826</v>
      </c>
      <c r="O17" s="23">
        <f t="shared" si="1"/>
        <v>21.4</v>
      </c>
      <c r="P17" s="23">
        <f t="shared" si="0"/>
        <v>21.152000000000001</v>
      </c>
      <c r="Q17" s="23">
        <f t="shared" si="0"/>
        <v>20.879000000000001</v>
      </c>
      <c r="R17" s="23">
        <f t="shared" si="0"/>
        <v>21.449000000000002</v>
      </c>
      <c r="S17" s="23">
        <f t="shared" si="0"/>
        <v>22.132999999999999</v>
      </c>
      <c r="T17" s="23">
        <f t="shared" si="0"/>
        <v>21.244</v>
      </c>
      <c r="U17" s="23">
        <f t="shared" si="0"/>
        <v>22.52</v>
      </c>
      <c r="V17" s="23">
        <f t="shared" si="0"/>
        <v>22.074000000000002</v>
      </c>
      <c r="W17" s="23">
        <f t="shared" si="0"/>
        <v>21.95</v>
      </c>
      <c r="X17" s="23">
        <f t="shared" si="0"/>
        <v>21.885000000000002</v>
      </c>
      <c r="Y17" s="23">
        <f t="shared" si="0"/>
        <v>22.355</v>
      </c>
      <c r="Z17" s="23">
        <f t="shared" si="0"/>
        <v>22.07</v>
      </c>
    </row>
    <row r="20" spans="1:31" x14ac:dyDescent="0.2">
      <c r="A20" s="3"/>
      <c r="B20" s="13" t="str">
        <f>B11</f>
        <v>Wildtype</v>
      </c>
      <c r="C20" s="13" t="str">
        <f>E2</f>
        <v>Her2 CAR</v>
      </c>
      <c r="D20" s="13" t="str">
        <f>H2</f>
        <v>CD38-CAR V4</v>
      </c>
      <c r="E20" s="13">
        <f>K2</f>
        <v>4</v>
      </c>
    </row>
    <row r="21" spans="1:31" x14ac:dyDescent="0.2">
      <c r="A21" s="44" t="s">
        <v>0</v>
      </c>
      <c r="B21" s="45">
        <f>AVERAGE(B12:D12)</f>
        <v>92.850314935033609</v>
      </c>
      <c r="C21" s="45">
        <f>AVERAGE(E12:G12)</f>
        <v>93.380302693818351</v>
      </c>
      <c r="D21" s="45">
        <f>AVERAGE(H12:J12)</f>
        <v>105.93736488798913</v>
      </c>
      <c r="E21" s="45">
        <f>AVERAGE(K12:M12)</f>
        <v>-59.691748820133547</v>
      </c>
    </row>
    <row r="22" spans="1:31" x14ac:dyDescent="0.2">
      <c r="A22" s="44" t="s">
        <v>1</v>
      </c>
      <c r="B22" s="46">
        <f t="shared" ref="B22:B26" si="4">AVERAGE(B13:D13)</f>
        <v>78.533135499846054</v>
      </c>
      <c r="C22" s="46">
        <f t="shared" ref="C22:C26" si="5">AVERAGE(E13:G13)</f>
        <v>83.533902587391651</v>
      </c>
      <c r="D22" s="46">
        <f t="shared" ref="D22:D26" si="6">AVERAGE(H13:J13)</f>
        <v>96.222925296401556</v>
      </c>
      <c r="E22" s="46">
        <f t="shared" ref="E22:E26" si="7">AVERAGE(K13:M13)</f>
        <v>-59.40079197765899</v>
      </c>
    </row>
    <row r="23" spans="1:31" x14ac:dyDescent="0.2">
      <c r="A23" s="44" t="s">
        <v>2</v>
      </c>
      <c r="B23" s="46">
        <f t="shared" si="4"/>
        <v>62.492744853808141</v>
      </c>
      <c r="C23" s="46">
        <f t="shared" si="5"/>
        <v>73.63021230622995</v>
      </c>
      <c r="D23" s="46">
        <f t="shared" si="6"/>
        <v>93.657956199837557</v>
      </c>
      <c r="E23" s="46">
        <f t="shared" si="7"/>
        <v>-59.356161429550802</v>
      </c>
    </row>
    <row r="24" spans="1:31" x14ac:dyDescent="0.2">
      <c r="A24" s="44" t="s">
        <v>3</v>
      </c>
      <c r="B24" s="46">
        <f t="shared" si="4"/>
        <v>45.303975873755633</v>
      </c>
      <c r="C24" s="46">
        <f t="shared" si="5"/>
        <v>54.21463645951011</v>
      </c>
      <c r="D24" s="46">
        <f t="shared" si="6"/>
        <v>84.516418355600322</v>
      </c>
      <c r="E24" s="46">
        <f t="shared" si="7"/>
        <v>-59.622442728600141</v>
      </c>
    </row>
    <row r="25" spans="1:31" x14ac:dyDescent="0.2">
      <c r="A25" s="44" t="s">
        <v>4</v>
      </c>
      <c r="B25" s="46">
        <f t="shared" si="4"/>
        <v>28.805907539665942</v>
      </c>
      <c r="C25" s="46">
        <f t="shared" si="5"/>
        <v>38.642008288836898</v>
      </c>
      <c r="D25" s="46">
        <f t="shared" si="6"/>
        <v>68.145375427664717</v>
      </c>
      <c r="E25" s="46">
        <f t="shared" si="7"/>
        <v>-59.517088886671679</v>
      </c>
    </row>
    <row r="26" spans="1:31" x14ac:dyDescent="0.2">
      <c r="A26" s="44" t="s">
        <v>5</v>
      </c>
      <c r="B26" s="47">
        <f t="shared" si="4"/>
        <v>17.799327752369113</v>
      </c>
      <c r="C26" s="47">
        <f t="shared" si="5"/>
        <v>22.915533469156106</v>
      </c>
      <c r="D26" s="47">
        <f t="shared" si="6"/>
        <v>57.282772072005379</v>
      </c>
      <c r="E26" s="47">
        <f t="shared" si="7"/>
        <v>-59.052330390506576</v>
      </c>
    </row>
    <row r="29" spans="1:31" x14ac:dyDescent="0.2">
      <c r="A29" s="3"/>
      <c r="B29" s="13" t="str">
        <f>B2</f>
        <v>Wildtype</v>
      </c>
      <c r="C29" s="13" t="str">
        <f>E2</f>
        <v>Her2 CAR</v>
      </c>
      <c r="D29" s="13" t="str">
        <f>H2</f>
        <v>CD38-CAR V4</v>
      </c>
      <c r="E29" s="13">
        <f>K2</f>
        <v>4</v>
      </c>
    </row>
    <row r="30" spans="1:31" x14ac:dyDescent="0.2">
      <c r="A30" s="44" t="s">
        <v>0</v>
      </c>
      <c r="B30" s="13">
        <f>STDEV(B12:D12)</f>
        <v>4.7722117157195907</v>
      </c>
      <c r="C30" s="13">
        <f>STDEV(E12:G12)</f>
        <v>1.2233715592617613</v>
      </c>
      <c r="D30" s="13">
        <f>STDEV(H12:J12)</f>
        <v>0.70855962807117245</v>
      </c>
      <c r="E30" s="13">
        <f>STDEV(K12:M12)</f>
        <v>0.32276704600484046</v>
      </c>
      <c r="T30">
        <v>267.40800000000002</v>
      </c>
      <c r="U30">
        <v>241.94</v>
      </c>
      <c r="V30">
        <v>218.09899999999999</v>
      </c>
      <c r="W30">
        <v>196.28399999999999</v>
      </c>
      <c r="X30">
        <v>171.34</v>
      </c>
      <c r="Y30">
        <v>149.72499999999999</v>
      </c>
      <c r="Z30">
        <v>294.94200000000001</v>
      </c>
      <c r="AA30">
        <v>271.79700000000003</v>
      </c>
      <c r="AB30">
        <v>247.83099999999999</v>
      </c>
      <c r="AC30">
        <v>226.214</v>
      </c>
      <c r="AD30">
        <v>212.024</v>
      </c>
      <c r="AE30">
        <v>226.82400000000001</v>
      </c>
    </row>
    <row r="31" spans="1:31" x14ac:dyDescent="0.2">
      <c r="A31" s="44" t="s">
        <v>1</v>
      </c>
      <c r="B31" s="14">
        <f t="shared" ref="B31:B35" si="8">STDEV(B13:D13)</f>
        <v>2.969837480045233</v>
      </c>
      <c r="C31" s="14">
        <f t="shared" ref="C31:C35" si="9">STDEV(E13:G13)</f>
        <v>2.1753949923840432</v>
      </c>
      <c r="D31" s="14">
        <f t="shared" ref="D31:D35" si="10">STDEV(H13:J13)</f>
        <v>2.9051631066662691</v>
      </c>
      <c r="E31" s="14">
        <f t="shared" ref="E31:E35" si="11">STDEV(K13:M13)</f>
        <v>0.19527762823808426</v>
      </c>
      <c r="T31">
        <v>254.89599999999999</v>
      </c>
      <c r="U31">
        <v>234.041</v>
      </c>
      <c r="V31">
        <v>204.81</v>
      </c>
      <c r="W31">
        <v>177.15700000000001</v>
      </c>
      <c r="X31">
        <v>154.61500000000001</v>
      </c>
      <c r="Y31">
        <v>138.65299999999999</v>
      </c>
      <c r="Z31">
        <v>280.52499999999998</v>
      </c>
      <c r="AA31">
        <v>259.06799999999998</v>
      </c>
      <c r="AB31">
        <v>233.05699999999999</v>
      </c>
      <c r="AC31">
        <v>218.43899999999999</v>
      </c>
      <c r="AD31">
        <v>200.423</v>
      </c>
      <c r="AE31">
        <v>198.25</v>
      </c>
    </row>
    <row r="32" spans="1:31" x14ac:dyDescent="0.2">
      <c r="A32" s="44" t="s">
        <v>2</v>
      </c>
      <c r="B32" s="14">
        <f t="shared" si="8"/>
        <v>4.2855269360494841</v>
      </c>
      <c r="C32" s="14">
        <f t="shared" si="9"/>
        <v>0.99887567631459151</v>
      </c>
      <c r="D32" s="14">
        <f t="shared" si="10"/>
        <v>3.5083347263609177</v>
      </c>
      <c r="E32" s="14">
        <f t="shared" si="11"/>
        <v>0.18601135048666401</v>
      </c>
      <c r="T32">
        <v>254.262</v>
      </c>
      <c r="U32">
        <v>233.86</v>
      </c>
      <c r="V32">
        <v>212.17599999999999</v>
      </c>
      <c r="W32">
        <v>181.536</v>
      </c>
      <c r="X32">
        <v>152.13300000000001</v>
      </c>
      <c r="Y32">
        <v>138.41399999999999</v>
      </c>
      <c r="Z32">
        <v>282.82</v>
      </c>
      <c r="AA32">
        <v>264.70800000000003</v>
      </c>
      <c r="AB32">
        <v>236.416</v>
      </c>
      <c r="AC32">
        <v>221.608</v>
      </c>
      <c r="AD32">
        <v>199.24299999999999</v>
      </c>
      <c r="AE32">
        <v>210.399</v>
      </c>
    </row>
    <row r="33" spans="1:31" x14ac:dyDescent="0.2">
      <c r="A33" s="44" t="s">
        <v>3</v>
      </c>
      <c r="B33" s="14">
        <f t="shared" si="8"/>
        <v>6.4506088469031369</v>
      </c>
      <c r="C33" s="14">
        <f t="shared" si="9"/>
        <v>2.5069869130972111</v>
      </c>
      <c r="D33" s="14">
        <f t="shared" si="10"/>
        <v>4.9701859785214779</v>
      </c>
      <c r="E33" s="14">
        <f t="shared" si="11"/>
        <v>0.17256266559921327</v>
      </c>
      <c r="T33">
        <v>261.72899999999998</v>
      </c>
      <c r="U33">
        <v>240.83699999999999</v>
      </c>
      <c r="V33">
        <v>228.05500000000001</v>
      </c>
      <c r="W33">
        <v>195.15700000000001</v>
      </c>
      <c r="X33">
        <v>168.45599999999999</v>
      </c>
      <c r="Y33">
        <v>147.20400000000001</v>
      </c>
      <c r="Z33">
        <v>299.67200000000003</v>
      </c>
      <c r="AA33">
        <v>282.56799999999998</v>
      </c>
      <c r="AB33">
        <v>261.33600000000001</v>
      </c>
      <c r="AC33">
        <v>239.97499999999999</v>
      </c>
      <c r="AD33">
        <v>221.40799999999999</v>
      </c>
      <c r="AE33">
        <v>214.69800000000001</v>
      </c>
    </row>
    <row r="34" spans="1:31" x14ac:dyDescent="0.2">
      <c r="A34" s="44" t="s">
        <v>4</v>
      </c>
      <c r="B34" s="14">
        <f t="shared" si="8"/>
        <v>6.7246103588602502</v>
      </c>
      <c r="C34" s="14">
        <f t="shared" si="9"/>
        <v>4.5246517696812729</v>
      </c>
      <c r="D34" s="14">
        <f t="shared" si="10"/>
        <v>1.5385656469228</v>
      </c>
      <c r="E34" s="14">
        <f t="shared" si="11"/>
        <v>0.15522129664934992</v>
      </c>
      <c r="T34">
        <v>259.33100000000002</v>
      </c>
      <c r="U34">
        <v>247.56700000000001</v>
      </c>
      <c r="V34">
        <v>228.148</v>
      </c>
      <c r="W34">
        <v>198.43299999999999</v>
      </c>
      <c r="X34">
        <v>182.286</v>
      </c>
      <c r="Y34">
        <v>160.21299999999999</v>
      </c>
      <c r="Z34">
        <v>294.78399999999999</v>
      </c>
      <c r="AA34">
        <v>291.14</v>
      </c>
      <c r="AB34">
        <v>266.77</v>
      </c>
      <c r="AC34">
        <v>240.9</v>
      </c>
      <c r="AD34">
        <v>223.256</v>
      </c>
      <c r="AE34">
        <v>213.95099999999999</v>
      </c>
    </row>
    <row r="35" spans="1:31" x14ac:dyDescent="0.2">
      <c r="A35" s="44" t="s">
        <v>5</v>
      </c>
      <c r="B35" s="15">
        <f t="shared" si="8"/>
        <v>4.1599879520220746</v>
      </c>
      <c r="C35" s="15">
        <f t="shared" si="9"/>
        <v>5.7208769697591073</v>
      </c>
      <c r="D35" s="15">
        <f t="shared" si="10"/>
        <v>2.2007463125764106</v>
      </c>
      <c r="E35" s="15">
        <f t="shared" si="11"/>
        <v>0.29583515235847579</v>
      </c>
      <c r="T35">
        <v>257.976</v>
      </c>
      <c r="U35">
        <v>244.74299999999999</v>
      </c>
      <c r="V35">
        <v>230.78800000000001</v>
      </c>
      <c r="W35">
        <v>202.91499999999999</v>
      </c>
      <c r="X35">
        <v>173.18700000000001</v>
      </c>
      <c r="Y35">
        <v>143.21899999999999</v>
      </c>
      <c r="Z35">
        <v>302.17399999999998</v>
      </c>
      <c r="AA35">
        <v>285.14699999999999</v>
      </c>
      <c r="AB35">
        <v>266.37700000000001</v>
      </c>
      <c r="AC35">
        <v>240.59700000000001</v>
      </c>
      <c r="AD35">
        <v>229.34200000000001</v>
      </c>
      <c r="AE35">
        <v>212.11500000000001</v>
      </c>
    </row>
    <row r="36" spans="1:31" x14ac:dyDescent="0.2">
      <c r="T36">
        <v>124.667</v>
      </c>
      <c r="U36">
        <v>116.017</v>
      </c>
      <c r="V36">
        <v>118.669</v>
      </c>
      <c r="W36">
        <v>118.616</v>
      </c>
      <c r="X36">
        <v>94.995999999999995</v>
      </c>
      <c r="Y36">
        <v>114.712</v>
      </c>
      <c r="Z36">
        <v>174.107</v>
      </c>
      <c r="AA36">
        <v>171.029</v>
      </c>
      <c r="AB36">
        <v>175.23699999999999</v>
      </c>
      <c r="AC36">
        <v>176.285</v>
      </c>
      <c r="AD36">
        <v>181.21199999999999</v>
      </c>
      <c r="AE36">
        <v>183.89699999999999</v>
      </c>
    </row>
    <row r="37" spans="1:31" x14ac:dyDescent="0.2">
      <c r="T37">
        <v>275.96699999999998</v>
      </c>
      <c r="U37">
        <v>275.38799999999998</v>
      </c>
      <c r="V37">
        <v>271.15300000000002</v>
      </c>
      <c r="W37">
        <v>264.31</v>
      </c>
      <c r="X37">
        <v>268.16300000000001</v>
      </c>
      <c r="Y37">
        <v>264.79300000000001</v>
      </c>
      <c r="Z37">
        <v>307.69600000000003</v>
      </c>
      <c r="AA37">
        <v>331.77600000000001</v>
      </c>
      <c r="AB37">
        <v>335.29700000000003</v>
      </c>
      <c r="AC37">
        <v>332.35300000000001</v>
      </c>
      <c r="AD37">
        <v>334.65600000000001</v>
      </c>
      <c r="AE37">
        <v>331.11399999999998</v>
      </c>
    </row>
    <row r="39" spans="1:31" x14ac:dyDescent="0.2">
      <c r="A39" s="1"/>
    </row>
    <row r="40" spans="1:31" x14ac:dyDescent="0.2">
      <c r="A40" s="1"/>
    </row>
    <row r="41" spans="1:31" x14ac:dyDescent="0.2">
      <c r="A41" s="1"/>
    </row>
    <row r="42" spans="1:31" x14ac:dyDescent="0.2">
      <c r="A42" s="1"/>
    </row>
    <row r="43" spans="1:31" x14ac:dyDescent="0.2">
      <c r="A43" s="1"/>
    </row>
    <row r="44" spans="1:31" x14ac:dyDescent="0.2">
      <c r="A44" s="1"/>
    </row>
    <row r="48" spans="1:3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</sheetData>
  <mergeCells count="8">
    <mergeCell ref="H11:J11"/>
    <mergeCell ref="K11:M11"/>
    <mergeCell ref="B2:D2"/>
    <mergeCell ref="E2:G2"/>
    <mergeCell ref="H2:J2"/>
    <mergeCell ref="K2:M2"/>
    <mergeCell ref="B11:D11"/>
    <mergeCell ref="E11:G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BC9C-E034-234E-B148-64E8E359214E}">
  <dimension ref="A1:AM53"/>
  <sheetViews>
    <sheetView tabSelected="1" zoomScale="69" workbookViewId="0">
      <selection activeCell="Z37" sqref="Z37"/>
    </sheetView>
  </sheetViews>
  <sheetFormatPr baseColWidth="10" defaultRowHeight="16" x14ac:dyDescent="0.2"/>
  <sheetData>
    <row r="1" spans="1:39" x14ac:dyDescent="0.2">
      <c r="X1" t="s">
        <v>9</v>
      </c>
      <c r="AA1">
        <v>25.9</v>
      </c>
      <c r="AB1">
        <v>289.577</v>
      </c>
      <c r="AC1">
        <v>267.154</v>
      </c>
      <c r="AD1">
        <v>247.01499999999999</v>
      </c>
      <c r="AE1">
        <v>230.864</v>
      </c>
      <c r="AF1">
        <v>219.505</v>
      </c>
      <c r="AG1">
        <v>205.59</v>
      </c>
      <c r="AH1">
        <v>312.63200000000001</v>
      </c>
      <c r="AI1">
        <v>289.98700000000002</v>
      </c>
      <c r="AJ1">
        <v>287.96699999999998</v>
      </c>
      <c r="AK1">
        <v>270.88799999999998</v>
      </c>
      <c r="AL1">
        <v>248.929</v>
      </c>
      <c r="AM1">
        <v>256.762</v>
      </c>
    </row>
    <row r="2" spans="1:39" x14ac:dyDescent="0.2">
      <c r="A2" s="3"/>
      <c r="B2" s="48" t="s">
        <v>10</v>
      </c>
      <c r="C2" s="49"/>
      <c r="D2" s="49"/>
      <c r="E2" s="49" t="s">
        <v>12</v>
      </c>
      <c r="F2" s="49"/>
      <c r="G2" s="49"/>
      <c r="H2" s="49" t="s">
        <v>11</v>
      </c>
      <c r="I2" s="49"/>
      <c r="J2" s="49"/>
      <c r="K2" s="49">
        <v>4</v>
      </c>
      <c r="L2" s="49"/>
      <c r="M2" s="49"/>
      <c r="P2" s="2"/>
      <c r="Q2">
        <v>307.69600000000003</v>
      </c>
      <c r="R2">
        <v>331.77600000000001</v>
      </c>
      <c r="S2">
        <v>335.29700000000003</v>
      </c>
      <c r="T2">
        <v>332.35300000000001</v>
      </c>
      <c r="U2">
        <v>334.65600000000001</v>
      </c>
      <c r="V2">
        <v>331.11399999999998</v>
      </c>
      <c r="W2" s="2"/>
      <c r="X2" s="20">
        <f>AVERAGE(Q2:V3)</f>
        <v>328.81533333333334</v>
      </c>
      <c r="AB2">
        <v>254.53700000000001</v>
      </c>
      <c r="AC2">
        <v>248.577</v>
      </c>
      <c r="AD2">
        <v>241.33</v>
      </c>
      <c r="AE2">
        <v>224.31100000000001</v>
      </c>
      <c r="AF2">
        <v>208.49</v>
      </c>
      <c r="AG2">
        <v>188.67500000000001</v>
      </c>
      <c r="AH2">
        <v>282.53699999999998</v>
      </c>
      <c r="AI2">
        <v>284.99299999999999</v>
      </c>
      <c r="AJ2">
        <v>255.38900000000001</v>
      </c>
      <c r="AK2">
        <v>243.90600000000001</v>
      </c>
      <c r="AL2">
        <v>227.15199999999999</v>
      </c>
      <c r="AM2">
        <v>230.43299999999999</v>
      </c>
    </row>
    <row r="3" spans="1:39" x14ac:dyDescent="0.2">
      <c r="A3" s="4" t="s">
        <v>0</v>
      </c>
      <c r="B3">
        <v>294.94200000000001</v>
      </c>
      <c r="C3">
        <v>280.52499999999998</v>
      </c>
      <c r="D3">
        <v>282.82</v>
      </c>
      <c r="E3">
        <v>299.67200000000003</v>
      </c>
      <c r="F3">
        <v>294.78399999999999</v>
      </c>
      <c r="G3">
        <v>302.17399999999998</v>
      </c>
      <c r="H3" s="5">
        <f>O13</f>
        <v>278.18200000000002</v>
      </c>
      <c r="I3" s="6">
        <f>O14</f>
        <v>279.01299999999998</v>
      </c>
      <c r="J3" s="7">
        <f>O15</f>
        <v>280.363</v>
      </c>
      <c r="K3" s="5">
        <f>U13</f>
        <v>22.449000000000002</v>
      </c>
      <c r="L3" s="6">
        <f>U14</f>
        <v>21.497</v>
      </c>
      <c r="M3" s="7">
        <f>U15</f>
        <v>21.7</v>
      </c>
      <c r="P3" s="17" t="s">
        <v>6</v>
      </c>
      <c r="Q3" s="16"/>
      <c r="R3" s="16"/>
      <c r="S3" s="16"/>
      <c r="T3" s="16"/>
      <c r="U3" s="16"/>
      <c r="V3" s="16"/>
      <c r="W3" s="2"/>
      <c r="X3" s="18"/>
      <c r="AB3">
        <v>275.55799999999999</v>
      </c>
      <c r="AC3">
        <v>258.149</v>
      </c>
      <c r="AD3">
        <v>236.495</v>
      </c>
      <c r="AE3">
        <v>225.06100000000001</v>
      </c>
      <c r="AF3">
        <v>209.85300000000001</v>
      </c>
      <c r="AG3">
        <v>196.71199999999999</v>
      </c>
      <c r="AH3">
        <v>290.82900000000001</v>
      </c>
      <c r="AI3">
        <v>283.34300000000002</v>
      </c>
      <c r="AJ3">
        <v>260.46600000000001</v>
      </c>
      <c r="AK3">
        <v>248.84700000000001</v>
      </c>
      <c r="AL3">
        <v>225.87799999999999</v>
      </c>
      <c r="AM3">
        <v>260.089</v>
      </c>
    </row>
    <row r="4" spans="1:39" x14ac:dyDescent="0.2">
      <c r="A4" s="4" t="s">
        <v>1</v>
      </c>
      <c r="B4">
        <v>271.79700000000003</v>
      </c>
      <c r="C4">
        <v>259.06799999999998</v>
      </c>
      <c r="D4">
        <v>264.70800000000003</v>
      </c>
      <c r="E4">
        <v>282.56799999999998</v>
      </c>
      <c r="F4">
        <v>291.14</v>
      </c>
      <c r="G4">
        <v>285.14699999999999</v>
      </c>
      <c r="H4" s="8">
        <f>P13</f>
        <v>266.58499999999998</v>
      </c>
      <c r="I4">
        <f>P14</f>
        <v>266.81400000000002</v>
      </c>
      <c r="J4" s="9">
        <f>P15</f>
        <v>258.88499999999999</v>
      </c>
      <c r="K4" s="8">
        <f>V13</f>
        <v>22.681000000000001</v>
      </c>
      <c r="L4">
        <f>V14</f>
        <v>22.202000000000002</v>
      </c>
      <c r="M4" s="9">
        <f>V15</f>
        <v>22.119</v>
      </c>
      <c r="Q4">
        <v>174.107</v>
      </c>
      <c r="R4">
        <v>171.029</v>
      </c>
      <c r="S4">
        <v>175.23699999999999</v>
      </c>
      <c r="T4">
        <v>176.285</v>
      </c>
      <c r="U4">
        <v>181.21199999999999</v>
      </c>
      <c r="V4">
        <v>183.89699999999999</v>
      </c>
      <c r="W4" s="19"/>
      <c r="X4" s="21">
        <f>AVERAGE(Q4:V5)</f>
        <v>176.96116666666663</v>
      </c>
      <c r="AB4">
        <v>278.18200000000002</v>
      </c>
      <c r="AC4">
        <v>266.58499999999998</v>
      </c>
      <c r="AD4">
        <v>263.31200000000001</v>
      </c>
      <c r="AE4">
        <v>254.44399999999999</v>
      </c>
      <c r="AF4">
        <v>218.102</v>
      </c>
      <c r="AG4">
        <v>200.459</v>
      </c>
      <c r="AH4">
        <v>22.449000000000002</v>
      </c>
      <c r="AI4">
        <v>22.681000000000001</v>
      </c>
      <c r="AJ4">
        <v>22.556999999999999</v>
      </c>
      <c r="AK4">
        <v>22.172999999999998</v>
      </c>
      <c r="AL4">
        <v>22.417000000000002</v>
      </c>
      <c r="AM4">
        <v>23.352</v>
      </c>
    </row>
    <row r="5" spans="1:39" x14ac:dyDescent="0.2">
      <c r="A5" s="4" t="s">
        <v>2</v>
      </c>
      <c r="B5">
        <v>247.83099999999999</v>
      </c>
      <c r="C5">
        <v>233.05699999999999</v>
      </c>
      <c r="D5">
        <v>236.416</v>
      </c>
      <c r="E5">
        <v>261.33600000000001</v>
      </c>
      <c r="F5">
        <v>266.77</v>
      </c>
      <c r="G5">
        <v>266.37700000000001</v>
      </c>
      <c r="H5" s="8">
        <f>Q13</f>
        <v>263.31200000000001</v>
      </c>
      <c r="I5">
        <f>Q14</f>
        <v>263.20100000000002</v>
      </c>
      <c r="J5" s="9">
        <f>Q15</f>
        <v>253.81700000000001</v>
      </c>
      <c r="K5" s="8">
        <f>W13</f>
        <v>22.556999999999999</v>
      </c>
      <c r="L5">
        <f>W14</f>
        <v>22.582999999999998</v>
      </c>
      <c r="M5" s="9">
        <f>W15</f>
        <v>22.07</v>
      </c>
      <c r="P5" s="2" t="s">
        <v>7</v>
      </c>
      <c r="Q5" s="16"/>
      <c r="R5" s="16"/>
      <c r="S5" s="16"/>
      <c r="T5" s="16"/>
      <c r="U5" s="16"/>
      <c r="V5" s="16"/>
      <c r="W5" s="2"/>
      <c r="AB5">
        <v>279.01299999999998</v>
      </c>
      <c r="AC5">
        <v>266.81400000000002</v>
      </c>
      <c r="AD5">
        <v>263.20100000000002</v>
      </c>
      <c r="AE5">
        <v>243.87200000000001</v>
      </c>
      <c r="AF5">
        <v>220.44499999999999</v>
      </c>
      <c r="AG5">
        <v>207.24199999999999</v>
      </c>
      <c r="AH5">
        <v>21.497</v>
      </c>
      <c r="AI5">
        <v>22.202000000000002</v>
      </c>
      <c r="AJ5">
        <v>22.582999999999998</v>
      </c>
      <c r="AK5">
        <v>22.114000000000001</v>
      </c>
      <c r="AL5">
        <v>22.099</v>
      </c>
      <c r="AM5">
        <v>22.434999999999999</v>
      </c>
    </row>
    <row r="6" spans="1:39" x14ac:dyDescent="0.2">
      <c r="A6" s="4" t="s">
        <v>3</v>
      </c>
      <c r="B6">
        <v>226.214</v>
      </c>
      <c r="C6">
        <v>218.43899999999999</v>
      </c>
      <c r="D6">
        <v>221.608</v>
      </c>
      <c r="E6">
        <v>239.97499999999999</v>
      </c>
      <c r="F6">
        <v>240.9</v>
      </c>
      <c r="G6">
        <v>240.59700000000001</v>
      </c>
      <c r="H6" s="8">
        <f>R13</f>
        <v>254.44399999999999</v>
      </c>
      <c r="I6">
        <f>R14</f>
        <v>243.87200000000001</v>
      </c>
      <c r="J6" s="9">
        <f>R15</f>
        <v>239.41</v>
      </c>
      <c r="K6" s="8">
        <f>X13</f>
        <v>22.172999999999998</v>
      </c>
      <c r="L6">
        <f>X14</f>
        <v>22.114000000000001</v>
      </c>
      <c r="M6" s="9">
        <f>X15</f>
        <v>21.681999999999999</v>
      </c>
      <c r="W6" s="2"/>
      <c r="X6" s="22"/>
      <c r="AB6">
        <v>280.363</v>
      </c>
      <c r="AC6">
        <v>258.88499999999999</v>
      </c>
      <c r="AD6">
        <v>253.81700000000001</v>
      </c>
      <c r="AE6">
        <v>239.41</v>
      </c>
      <c r="AF6">
        <v>222.88200000000001</v>
      </c>
      <c r="AG6">
        <v>203.10300000000001</v>
      </c>
      <c r="AH6">
        <v>21.7</v>
      </c>
      <c r="AI6">
        <v>22.119</v>
      </c>
      <c r="AJ6">
        <v>22.07</v>
      </c>
      <c r="AK6">
        <v>21.681999999999999</v>
      </c>
      <c r="AL6">
        <v>21.943999999999999</v>
      </c>
      <c r="AM6">
        <v>22.838999999999999</v>
      </c>
    </row>
    <row r="7" spans="1:39" x14ac:dyDescent="0.2">
      <c r="A7" s="4" t="s">
        <v>4</v>
      </c>
      <c r="B7">
        <v>212.024</v>
      </c>
      <c r="C7">
        <v>200.423</v>
      </c>
      <c r="D7">
        <v>199.24299999999999</v>
      </c>
      <c r="E7">
        <v>221.40799999999999</v>
      </c>
      <c r="F7">
        <v>223.256</v>
      </c>
      <c r="G7">
        <v>229.34200000000001</v>
      </c>
      <c r="H7" s="8">
        <f>S13</f>
        <v>218.102</v>
      </c>
      <c r="I7">
        <f>S14</f>
        <v>220.44499999999999</v>
      </c>
      <c r="J7" s="9">
        <f>S15</f>
        <v>222.88200000000001</v>
      </c>
      <c r="K7" s="8">
        <f>Y13</f>
        <v>22.417000000000002</v>
      </c>
      <c r="L7">
        <f>Y14</f>
        <v>22.099</v>
      </c>
      <c r="M7" s="9">
        <f>Y15</f>
        <v>21.943999999999999</v>
      </c>
      <c r="P7" s="18" t="s">
        <v>8</v>
      </c>
      <c r="Q7" s="22">
        <f>X2-X4</f>
        <v>151.85416666666671</v>
      </c>
      <c r="R7" s="2"/>
      <c r="S7" s="17"/>
      <c r="T7" s="2"/>
      <c r="U7" s="17"/>
      <c r="V7" s="17"/>
      <c r="W7" s="2"/>
      <c r="X7" s="22"/>
      <c r="AB7">
        <v>191.065</v>
      </c>
      <c r="AC7">
        <v>181.93700000000001</v>
      </c>
      <c r="AD7">
        <v>180.697</v>
      </c>
      <c r="AE7">
        <v>180.53700000000001</v>
      </c>
      <c r="AF7">
        <v>185.654</v>
      </c>
      <c r="AG7">
        <v>176.01599999999999</v>
      </c>
      <c r="AH7">
        <v>347.375</v>
      </c>
      <c r="AI7">
        <v>336.40600000000001</v>
      </c>
      <c r="AJ7">
        <v>340.13499999999999</v>
      </c>
      <c r="AK7">
        <v>333.37700000000001</v>
      </c>
      <c r="AL7">
        <v>331.24799999999999</v>
      </c>
      <c r="AM7">
        <v>336.17399999999998</v>
      </c>
    </row>
    <row r="8" spans="1:39" x14ac:dyDescent="0.2">
      <c r="A8" s="4" t="s">
        <v>5</v>
      </c>
      <c r="B8">
        <v>226.82400000000001</v>
      </c>
      <c r="C8">
        <v>198.25</v>
      </c>
      <c r="D8">
        <v>210.399</v>
      </c>
      <c r="E8">
        <v>214.69800000000001</v>
      </c>
      <c r="F8">
        <v>213.95099999999999</v>
      </c>
      <c r="G8">
        <v>212.11500000000001</v>
      </c>
      <c r="H8" s="10">
        <f>T13</f>
        <v>200.459</v>
      </c>
      <c r="I8" s="11">
        <f>T14</f>
        <v>207.24199999999999</v>
      </c>
      <c r="J8" s="12">
        <f>T15</f>
        <v>203.10300000000001</v>
      </c>
      <c r="K8" s="10">
        <f>Z13</f>
        <v>23.352</v>
      </c>
      <c r="L8" s="11">
        <f>Z14</f>
        <v>22.434999999999999</v>
      </c>
      <c r="M8" s="12">
        <f>Z15</f>
        <v>22.838999999999999</v>
      </c>
      <c r="AB8">
        <v>21.4</v>
      </c>
      <c r="AC8">
        <v>21.152000000000001</v>
      </c>
      <c r="AD8">
        <v>20.879000000000001</v>
      </c>
      <c r="AE8">
        <v>21.449000000000002</v>
      </c>
      <c r="AF8">
        <v>22.132999999999999</v>
      </c>
      <c r="AG8">
        <v>21.244</v>
      </c>
      <c r="AH8">
        <v>22.52</v>
      </c>
      <c r="AI8">
        <v>22.074000000000002</v>
      </c>
      <c r="AJ8">
        <v>21.95</v>
      </c>
      <c r="AK8">
        <v>21.885000000000002</v>
      </c>
      <c r="AL8">
        <v>22.355</v>
      </c>
      <c r="AM8">
        <v>22.07</v>
      </c>
    </row>
    <row r="10" spans="1:39" x14ac:dyDescent="0.2">
      <c r="O10" s="24">
        <f>AB1</f>
        <v>289.577</v>
      </c>
      <c r="P10" s="25">
        <f t="shared" ref="P10:Z17" si="0">AC1</f>
        <v>267.154</v>
      </c>
      <c r="Q10" s="25">
        <f t="shared" si="0"/>
        <v>247.01499999999999</v>
      </c>
      <c r="R10" s="25">
        <f t="shared" si="0"/>
        <v>230.864</v>
      </c>
      <c r="S10" s="25">
        <f t="shared" si="0"/>
        <v>219.505</v>
      </c>
      <c r="T10" s="26">
        <f t="shared" si="0"/>
        <v>205.59</v>
      </c>
      <c r="U10" s="24">
        <f t="shared" si="0"/>
        <v>312.63200000000001</v>
      </c>
      <c r="V10" s="25">
        <f t="shared" si="0"/>
        <v>289.98700000000002</v>
      </c>
      <c r="W10" s="25">
        <f t="shared" si="0"/>
        <v>287.96699999999998</v>
      </c>
      <c r="X10" s="25">
        <f t="shared" si="0"/>
        <v>270.88799999999998</v>
      </c>
      <c r="Y10" s="25">
        <f t="shared" si="0"/>
        <v>248.929</v>
      </c>
      <c r="Z10" s="26">
        <f t="shared" si="0"/>
        <v>256.762</v>
      </c>
    </row>
    <row r="11" spans="1:39" x14ac:dyDescent="0.2">
      <c r="A11" s="3"/>
      <c r="B11" s="50" t="str">
        <f>B2</f>
        <v>Wildtype</v>
      </c>
      <c r="C11" s="50"/>
      <c r="D11" s="50"/>
      <c r="E11" s="50" t="str">
        <f>E2</f>
        <v>Her2 CAR</v>
      </c>
      <c r="F11" s="50"/>
      <c r="G11" s="50"/>
      <c r="H11" s="50" t="str">
        <f>H2</f>
        <v>CD38-CAR V4</v>
      </c>
      <c r="I11" s="50"/>
      <c r="J11" s="50"/>
      <c r="K11" s="50">
        <f>K2</f>
        <v>4</v>
      </c>
      <c r="L11" s="50"/>
      <c r="M11" s="50"/>
      <c r="O11" s="27">
        <f t="shared" ref="O11:O17" si="1">AB2</f>
        <v>254.53700000000001</v>
      </c>
      <c r="P11" s="23">
        <f t="shared" si="0"/>
        <v>248.577</v>
      </c>
      <c r="Q11" s="23">
        <f t="shared" si="0"/>
        <v>241.33</v>
      </c>
      <c r="R11" s="23">
        <f t="shared" si="0"/>
        <v>224.31100000000001</v>
      </c>
      <c r="S11" s="23">
        <f t="shared" si="0"/>
        <v>208.49</v>
      </c>
      <c r="T11" s="28">
        <f t="shared" si="0"/>
        <v>188.67500000000001</v>
      </c>
      <c r="U11" s="27">
        <f t="shared" si="0"/>
        <v>282.53699999999998</v>
      </c>
      <c r="V11" s="23">
        <f t="shared" si="0"/>
        <v>284.99299999999999</v>
      </c>
      <c r="W11" s="23">
        <f t="shared" si="0"/>
        <v>255.38900000000001</v>
      </c>
      <c r="X11" s="23">
        <f t="shared" si="0"/>
        <v>243.90600000000001</v>
      </c>
      <c r="Y11" s="23">
        <f t="shared" si="0"/>
        <v>227.15199999999999</v>
      </c>
      <c r="Z11" s="28">
        <f t="shared" si="0"/>
        <v>230.43299999999999</v>
      </c>
    </row>
    <row r="12" spans="1:39" x14ac:dyDescent="0.2">
      <c r="A12" s="44" t="s">
        <v>0</v>
      </c>
      <c r="B12" s="35">
        <f>(B3-$X$4)/$Q$7*100</f>
        <v>77.693510769652903</v>
      </c>
      <c r="C12" s="36">
        <f t="shared" ref="C12:M12" si="2">(C3-$X$4)/$Q$7*100</f>
        <v>68.199533543695964</v>
      </c>
      <c r="D12" s="37">
        <f t="shared" si="2"/>
        <v>69.710851968719993</v>
      </c>
      <c r="E12" s="35">
        <f t="shared" si="2"/>
        <v>80.808341336260142</v>
      </c>
      <c r="F12" s="36">
        <f t="shared" si="2"/>
        <v>77.589463575250377</v>
      </c>
      <c r="G12" s="37">
        <f t="shared" si="2"/>
        <v>82.455974756482348</v>
      </c>
      <c r="H12" s="35">
        <f t="shared" si="2"/>
        <v>66.656605844423126</v>
      </c>
      <c r="I12" s="36">
        <f t="shared" si="2"/>
        <v>67.203841404856618</v>
      </c>
      <c r="J12" s="37">
        <f t="shared" si="2"/>
        <v>68.092852243106051</v>
      </c>
      <c r="K12" s="36">
        <f t="shared" si="2"/>
        <v>-101.750363561531</v>
      </c>
      <c r="L12" s="36">
        <f t="shared" si="2"/>
        <v>-102.37728083413357</v>
      </c>
      <c r="M12" s="37">
        <f t="shared" si="2"/>
        <v>-102.24359994512272</v>
      </c>
      <c r="O12" s="29">
        <f t="shared" si="1"/>
        <v>275.55799999999999</v>
      </c>
      <c r="P12" s="30">
        <f t="shared" si="0"/>
        <v>258.149</v>
      </c>
      <c r="Q12" s="30">
        <f>AD3</f>
        <v>236.495</v>
      </c>
      <c r="R12" s="30">
        <f t="shared" si="0"/>
        <v>225.06100000000001</v>
      </c>
      <c r="S12" s="30">
        <f t="shared" si="0"/>
        <v>209.85300000000001</v>
      </c>
      <c r="T12" s="31">
        <f t="shared" si="0"/>
        <v>196.71199999999999</v>
      </c>
      <c r="U12" s="29">
        <f t="shared" si="0"/>
        <v>290.82900000000001</v>
      </c>
      <c r="V12" s="30">
        <f t="shared" si="0"/>
        <v>283.34300000000002</v>
      </c>
      <c r="W12" s="30">
        <f t="shared" si="0"/>
        <v>260.46600000000001</v>
      </c>
      <c r="X12" s="30">
        <f t="shared" si="0"/>
        <v>248.84700000000001</v>
      </c>
      <c r="Y12" s="30">
        <f t="shared" si="0"/>
        <v>225.87799999999999</v>
      </c>
      <c r="Z12" s="31">
        <f t="shared" si="0"/>
        <v>260.089</v>
      </c>
    </row>
    <row r="13" spans="1:39" x14ac:dyDescent="0.2">
      <c r="A13" s="44" t="s">
        <v>1</v>
      </c>
      <c r="B13" s="38">
        <f t="shared" ref="B13:M17" si="3">(B4-$X$4)/$Q$7*100</f>
        <v>62.451913842776804</v>
      </c>
      <c r="C13" s="39">
        <f t="shared" si="3"/>
        <v>54.06952942790506</v>
      </c>
      <c r="D13" s="40">
        <f t="shared" si="3"/>
        <v>57.783619152147089</v>
      </c>
      <c r="E13" s="38">
        <f t="shared" si="3"/>
        <v>69.544903278913424</v>
      </c>
      <c r="F13" s="39">
        <f t="shared" si="3"/>
        <v>75.1897928385238</v>
      </c>
      <c r="G13" s="40">
        <f t="shared" si="3"/>
        <v>71.243243243243242</v>
      </c>
      <c r="H13" s="38">
        <f t="shared" si="3"/>
        <v>59.019673480587173</v>
      </c>
      <c r="I13" s="39">
        <f t="shared" si="3"/>
        <v>59.170476059816181</v>
      </c>
      <c r="J13" s="40">
        <f t="shared" si="3"/>
        <v>53.949019069831252</v>
      </c>
      <c r="K13" s="39">
        <f t="shared" si="3"/>
        <v>-101.59758540266148</v>
      </c>
      <c r="L13" s="39">
        <f t="shared" si="3"/>
        <v>-101.91301961860333</v>
      </c>
      <c r="M13" s="40">
        <f t="shared" si="3"/>
        <v>-101.96767732199199</v>
      </c>
      <c r="O13" s="24">
        <f t="shared" si="1"/>
        <v>278.18200000000002</v>
      </c>
      <c r="P13" s="25">
        <f t="shared" si="0"/>
        <v>266.58499999999998</v>
      </c>
      <c r="Q13" s="25">
        <f t="shared" si="0"/>
        <v>263.31200000000001</v>
      </c>
      <c r="R13" s="25">
        <f t="shared" si="0"/>
        <v>254.44399999999999</v>
      </c>
      <c r="S13" s="25">
        <f t="shared" si="0"/>
        <v>218.102</v>
      </c>
      <c r="T13" s="26">
        <f t="shared" si="0"/>
        <v>200.459</v>
      </c>
      <c r="U13" s="23">
        <f t="shared" si="0"/>
        <v>22.449000000000002</v>
      </c>
      <c r="V13" s="23">
        <f t="shared" si="0"/>
        <v>22.681000000000001</v>
      </c>
      <c r="W13" s="23">
        <f t="shared" si="0"/>
        <v>22.556999999999999</v>
      </c>
      <c r="X13" s="23">
        <f t="shared" si="0"/>
        <v>22.172999999999998</v>
      </c>
      <c r="Y13" s="23">
        <f t="shared" si="0"/>
        <v>22.417000000000002</v>
      </c>
      <c r="Z13" s="23">
        <f t="shared" si="0"/>
        <v>23.352</v>
      </c>
    </row>
    <row r="14" spans="1:39" x14ac:dyDescent="0.2">
      <c r="A14" s="44" t="s">
        <v>2</v>
      </c>
      <c r="B14" s="38">
        <f t="shared" si="3"/>
        <v>46.669666620935665</v>
      </c>
      <c r="C14" s="39">
        <f t="shared" si="3"/>
        <v>36.940595417752789</v>
      </c>
      <c r="D14" s="40">
        <f t="shared" si="3"/>
        <v>39.152586088626705</v>
      </c>
      <c r="E14" s="38">
        <f t="shared" si="3"/>
        <v>55.563067636164099</v>
      </c>
      <c r="F14" s="39">
        <f t="shared" si="3"/>
        <v>59.141500891754696</v>
      </c>
      <c r="G14" s="40">
        <f t="shared" si="3"/>
        <v>58.882699958842096</v>
      </c>
      <c r="H14" s="38">
        <f t="shared" si="3"/>
        <v>56.864316092742506</v>
      </c>
      <c r="I14" s="39">
        <f t="shared" si="3"/>
        <v>56.791219646042002</v>
      </c>
      <c r="J14" s="40">
        <f t="shared" si="3"/>
        <v>50.611606530388272</v>
      </c>
      <c r="K14" s="39">
        <f t="shared" si="3"/>
        <v>-101.67924269447106</v>
      </c>
      <c r="L14" s="39">
        <f t="shared" si="3"/>
        <v>-101.66212100425294</v>
      </c>
      <c r="M14" s="40">
        <f t="shared" si="3"/>
        <v>-101.99994512278772</v>
      </c>
      <c r="O14" s="27">
        <f t="shared" si="1"/>
        <v>279.01299999999998</v>
      </c>
      <c r="P14" s="23">
        <f t="shared" si="0"/>
        <v>266.81400000000002</v>
      </c>
      <c r="Q14" s="23">
        <f t="shared" si="0"/>
        <v>263.20100000000002</v>
      </c>
      <c r="R14" s="23">
        <f t="shared" si="0"/>
        <v>243.87200000000001</v>
      </c>
      <c r="S14" s="23">
        <f t="shared" si="0"/>
        <v>220.44499999999999</v>
      </c>
      <c r="T14" s="28">
        <f t="shared" si="0"/>
        <v>207.24199999999999</v>
      </c>
      <c r="U14" s="23">
        <f t="shared" si="0"/>
        <v>21.497</v>
      </c>
      <c r="V14" s="23">
        <f t="shared" si="0"/>
        <v>22.202000000000002</v>
      </c>
      <c r="W14" s="23">
        <f t="shared" si="0"/>
        <v>22.582999999999998</v>
      </c>
      <c r="X14" s="23">
        <f t="shared" si="0"/>
        <v>22.114000000000001</v>
      </c>
      <c r="Y14" s="23">
        <f t="shared" si="0"/>
        <v>22.099</v>
      </c>
      <c r="Z14" s="23">
        <f t="shared" si="0"/>
        <v>22.434999999999999</v>
      </c>
    </row>
    <row r="15" spans="1:39" x14ac:dyDescent="0.2">
      <c r="A15" s="44" t="s">
        <v>3</v>
      </c>
      <c r="B15" s="38">
        <f t="shared" si="3"/>
        <v>32.434298257648528</v>
      </c>
      <c r="C15" s="39">
        <f t="shared" si="3"/>
        <v>27.314254355878731</v>
      </c>
      <c r="D15" s="40">
        <f t="shared" si="3"/>
        <v>29.401124982850892</v>
      </c>
      <c r="E15" s="38">
        <f t="shared" si="3"/>
        <v>41.496282068870912</v>
      </c>
      <c r="F15" s="39">
        <f t="shared" si="3"/>
        <v>42.105419124708483</v>
      </c>
      <c r="G15" s="40">
        <f t="shared" si="3"/>
        <v>41.905885581012505</v>
      </c>
      <c r="H15" s="38">
        <f t="shared" si="3"/>
        <v>51.024502675264095</v>
      </c>
      <c r="I15" s="39">
        <f t="shared" si="3"/>
        <v>44.062560021950908</v>
      </c>
      <c r="J15" s="40">
        <f t="shared" si="3"/>
        <v>41.124214569899856</v>
      </c>
      <c r="K15" s="39">
        <f t="shared" si="3"/>
        <v>-101.93211688846201</v>
      </c>
      <c r="L15" s="39">
        <f t="shared" si="3"/>
        <v>-101.97096995472623</v>
      </c>
      <c r="M15" s="40">
        <f t="shared" si="3"/>
        <v>-102.25545342296607</v>
      </c>
      <c r="O15" s="29">
        <f t="shared" si="1"/>
        <v>280.363</v>
      </c>
      <c r="P15" s="30">
        <f t="shared" si="0"/>
        <v>258.88499999999999</v>
      </c>
      <c r="Q15" s="30">
        <f t="shared" si="0"/>
        <v>253.81700000000001</v>
      </c>
      <c r="R15" s="30">
        <f t="shared" si="0"/>
        <v>239.41</v>
      </c>
      <c r="S15" s="30">
        <f t="shared" si="0"/>
        <v>222.88200000000001</v>
      </c>
      <c r="T15" s="31">
        <f t="shared" si="0"/>
        <v>203.10300000000001</v>
      </c>
      <c r="U15" s="23">
        <f t="shared" si="0"/>
        <v>21.7</v>
      </c>
      <c r="V15" s="23">
        <f t="shared" si="0"/>
        <v>22.119</v>
      </c>
      <c r="W15" s="23">
        <f t="shared" si="0"/>
        <v>22.07</v>
      </c>
      <c r="X15" s="23">
        <f t="shared" si="0"/>
        <v>21.681999999999999</v>
      </c>
      <c r="Y15" s="23">
        <f t="shared" si="0"/>
        <v>21.943999999999999</v>
      </c>
      <c r="Z15" s="23">
        <f t="shared" si="0"/>
        <v>22.838999999999999</v>
      </c>
    </row>
    <row r="16" spans="1:39" x14ac:dyDescent="0.2">
      <c r="A16" s="44" t="s">
        <v>4</v>
      </c>
      <c r="B16" s="38">
        <f t="shared" si="3"/>
        <v>23.089806557826879</v>
      </c>
      <c r="C16" s="39">
        <f t="shared" si="3"/>
        <v>15.450240087803561</v>
      </c>
      <c r="D16" s="40">
        <f t="shared" si="3"/>
        <v>14.673178762518882</v>
      </c>
      <c r="E16" s="38">
        <f t="shared" si="3"/>
        <v>29.269419673480595</v>
      </c>
      <c r="F16" s="39">
        <f t="shared" si="3"/>
        <v>30.486376732062027</v>
      </c>
      <c r="G16" s="40">
        <f t="shared" si="3"/>
        <v>34.494169296199779</v>
      </c>
      <c r="H16" s="38">
        <f t="shared" si="3"/>
        <v>27.092330909589812</v>
      </c>
      <c r="I16" s="39">
        <f t="shared" si="3"/>
        <v>28.635258608862678</v>
      </c>
      <c r="J16" s="40">
        <f t="shared" si="3"/>
        <v>30.240087803539602</v>
      </c>
      <c r="K16" s="39">
        <f t="shared" si="3"/>
        <v>-101.77143641103027</v>
      </c>
      <c r="L16" s="39">
        <f t="shared" si="3"/>
        <v>-101.98084785292903</v>
      </c>
      <c r="M16" s="40">
        <f t="shared" si="3"/>
        <v>-102.08291946769099</v>
      </c>
      <c r="O16" s="32">
        <f t="shared" si="1"/>
        <v>191.065</v>
      </c>
      <c r="P16" s="33">
        <f t="shared" si="0"/>
        <v>181.93700000000001</v>
      </c>
      <c r="Q16" s="33">
        <f t="shared" si="0"/>
        <v>180.697</v>
      </c>
      <c r="R16" s="33">
        <f t="shared" si="0"/>
        <v>180.53700000000001</v>
      </c>
      <c r="S16" s="33">
        <f t="shared" si="0"/>
        <v>185.654</v>
      </c>
      <c r="T16" s="34">
        <f t="shared" si="0"/>
        <v>176.01599999999999</v>
      </c>
      <c r="U16" s="32">
        <f t="shared" si="0"/>
        <v>347.375</v>
      </c>
      <c r="V16" s="33">
        <f t="shared" si="0"/>
        <v>336.40600000000001</v>
      </c>
      <c r="W16" s="33">
        <f t="shared" si="0"/>
        <v>340.13499999999999</v>
      </c>
      <c r="X16" s="33">
        <f t="shared" si="0"/>
        <v>333.37700000000001</v>
      </c>
      <c r="Y16" s="33">
        <f t="shared" si="0"/>
        <v>331.24799999999999</v>
      </c>
      <c r="Z16" s="34">
        <f t="shared" si="0"/>
        <v>336.17399999999998</v>
      </c>
    </row>
    <row r="17" spans="1:31" x14ac:dyDescent="0.2">
      <c r="A17" s="44" t="s">
        <v>5</v>
      </c>
      <c r="B17" s="41">
        <f t="shared" si="3"/>
        <v>32.835999451227899</v>
      </c>
      <c r="C17" s="42">
        <f t="shared" si="3"/>
        <v>14.019261901495424</v>
      </c>
      <c r="D17" s="43">
        <f t="shared" si="3"/>
        <v>22.019700919193326</v>
      </c>
      <c r="E17" s="41">
        <f t="shared" si="3"/>
        <v>24.850706544107581</v>
      </c>
      <c r="F17" s="42">
        <f t="shared" si="3"/>
        <v>24.358787213609563</v>
      </c>
      <c r="G17" s="43">
        <f t="shared" si="3"/>
        <v>23.149732473590365</v>
      </c>
      <c r="H17" s="41">
        <f t="shared" si="3"/>
        <v>15.473947043490213</v>
      </c>
      <c r="I17" s="42">
        <f t="shared" si="3"/>
        <v>19.940732610783385</v>
      </c>
      <c r="J17" s="43">
        <f t="shared" si="3"/>
        <v>17.215091233365371</v>
      </c>
      <c r="K17" s="42">
        <f t="shared" si="3"/>
        <v>-101.15571408972419</v>
      </c>
      <c r="L17" s="42">
        <f t="shared" si="3"/>
        <v>-101.75958293318695</v>
      </c>
      <c r="M17" s="43">
        <f t="shared" si="3"/>
        <v>-101.49353820825897</v>
      </c>
      <c r="O17" s="23">
        <f t="shared" si="1"/>
        <v>21.4</v>
      </c>
      <c r="P17" s="23">
        <f t="shared" si="0"/>
        <v>21.152000000000001</v>
      </c>
      <c r="Q17" s="23">
        <f t="shared" si="0"/>
        <v>20.879000000000001</v>
      </c>
      <c r="R17" s="23">
        <f t="shared" si="0"/>
        <v>21.449000000000002</v>
      </c>
      <c r="S17" s="23">
        <f t="shared" si="0"/>
        <v>22.132999999999999</v>
      </c>
      <c r="T17" s="23">
        <f t="shared" si="0"/>
        <v>21.244</v>
      </c>
      <c r="U17" s="23">
        <f t="shared" si="0"/>
        <v>22.52</v>
      </c>
      <c r="V17" s="23">
        <f t="shared" si="0"/>
        <v>22.074000000000002</v>
      </c>
      <c r="W17" s="23">
        <f t="shared" si="0"/>
        <v>21.95</v>
      </c>
      <c r="X17" s="23">
        <f t="shared" si="0"/>
        <v>21.885000000000002</v>
      </c>
      <c r="Y17" s="23">
        <f t="shared" si="0"/>
        <v>22.355</v>
      </c>
      <c r="Z17" s="23">
        <f t="shared" si="0"/>
        <v>22.07</v>
      </c>
    </row>
    <row r="20" spans="1:31" x14ac:dyDescent="0.2">
      <c r="A20" s="3"/>
      <c r="B20" s="13" t="str">
        <f>B11</f>
        <v>Wildtype</v>
      </c>
      <c r="C20" s="13" t="str">
        <f>E2</f>
        <v>Her2 CAR</v>
      </c>
      <c r="D20" s="13" t="str">
        <f>H2</f>
        <v>CD38-CAR V4</v>
      </c>
      <c r="E20" s="13">
        <f>K2</f>
        <v>4</v>
      </c>
    </row>
    <row r="21" spans="1:31" x14ac:dyDescent="0.2">
      <c r="A21" s="44" t="s">
        <v>0</v>
      </c>
      <c r="B21" s="45">
        <f>AVERAGE(B12:D12)</f>
        <v>71.867965427356282</v>
      </c>
      <c r="C21" s="45">
        <f>AVERAGE(E12:G12)</f>
        <v>80.284593222664284</v>
      </c>
      <c r="D21" s="45">
        <f>AVERAGE(H12:J12)</f>
        <v>67.317766497461932</v>
      </c>
      <c r="E21" s="45">
        <f>AVERAGE(K12:M12)</f>
        <v>-102.12374811359575</v>
      </c>
    </row>
    <row r="22" spans="1:31" x14ac:dyDescent="0.2">
      <c r="A22" s="44" t="s">
        <v>1</v>
      </c>
      <c r="B22" s="46">
        <f t="shared" ref="B22:B26" si="4">AVERAGE(B13:D13)</f>
        <v>58.101687474276311</v>
      </c>
      <c r="C22" s="46">
        <f t="shared" ref="C22:C26" si="5">AVERAGE(E13:G13)</f>
        <v>71.992646453560155</v>
      </c>
      <c r="D22" s="46">
        <f t="shared" ref="D22:D26" si="6">AVERAGE(H13:J13)</f>
        <v>57.379722870078204</v>
      </c>
      <c r="E22" s="46">
        <f t="shared" ref="E22:E26" si="7">AVERAGE(K13:M13)</f>
        <v>-101.82609411441894</v>
      </c>
    </row>
    <row r="23" spans="1:31" x14ac:dyDescent="0.2">
      <c r="A23" s="44" t="s">
        <v>2</v>
      </c>
      <c r="B23" s="46">
        <f t="shared" si="4"/>
        <v>40.92094937577172</v>
      </c>
      <c r="C23" s="46">
        <f t="shared" si="5"/>
        <v>57.862422828920295</v>
      </c>
      <c r="D23" s="46">
        <f t="shared" si="6"/>
        <v>54.755714089724258</v>
      </c>
      <c r="E23" s="46">
        <f t="shared" si="7"/>
        <v>-101.78043627383722</v>
      </c>
    </row>
    <row r="24" spans="1:31" x14ac:dyDescent="0.2">
      <c r="A24" s="44" t="s">
        <v>3</v>
      </c>
      <c r="B24" s="46">
        <f t="shared" si="4"/>
        <v>29.716559198792719</v>
      </c>
      <c r="C24" s="46">
        <f t="shared" si="5"/>
        <v>41.835862258197302</v>
      </c>
      <c r="D24" s="46">
        <f t="shared" si="6"/>
        <v>45.403759089038289</v>
      </c>
      <c r="E24" s="46">
        <f t="shared" si="7"/>
        <v>-102.05284675538478</v>
      </c>
    </row>
    <row r="25" spans="1:31" x14ac:dyDescent="0.2">
      <c r="A25" s="44" t="s">
        <v>4</v>
      </c>
      <c r="B25" s="46">
        <f t="shared" si="4"/>
        <v>17.737741802716439</v>
      </c>
      <c r="C25" s="46">
        <f t="shared" si="5"/>
        <v>31.416655233914138</v>
      </c>
      <c r="D25" s="46">
        <f t="shared" si="6"/>
        <v>28.655892440664029</v>
      </c>
      <c r="E25" s="46">
        <f t="shared" si="7"/>
        <v>-101.94506791055009</v>
      </c>
    </row>
    <row r="26" spans="1:31" x14ac:dyDescent="0.2">
      <c r="A26" s="44" t="s">
        <v>5</v>
      </c>
      <c r="B26" s="47">
        <f t="shared" si="4"/>
        <v>22.958320757305547</v>
      </c>
      <c r="C26" s="47">
        <f t="shared" si="5"/>
        <v>24.119742077102501</v>
      </c>
      <c r="D26" s="47">
        <f t="shared" si="6"/>
        <v>17.543256962546323</v>
      </c>
      <c r="E26" s="47">
        <f t="shared" si="7"/>
        <v>-101.46961174372336</v>
      </c>
    </row>
    <row r="29" spans="1:31" x14ac:dyDescent="0.2">
      <c r="A29" s="3"/>
      <c r="B29" s="13" t="str">
        <f>B2</f>
        <v>Wildtype</v>
      </c>
      <c r="C29" s="13" t="str">
        <f>E2</f>
        <v>Her2 CAR</v>
      </c>
      <c r="D29" s="13" t="str">
        <f>H2</f>
        <v>CD38-CAR V4</v>
      </c>
      <c r="E29" s="13">
        <f>K2</f>
        <v>4</v>
      </c>
    </row>
    <row r="30" spans="1:31" x14ac:dyDescent="0.2">
      <c r="A30" s="44" t="s">
        <v>0</v>
      </c>
      <c r="B30" s="13">
        <f>STDEV(B12:D12)</f>
        <v>5.1013483263564376</v>
      </c>
      <c r="C30" s="13">
        <f>STDEV(E12:G12)</f>
        <v>2.475170061659473</v>
      </c>
      <c r="D30" s="13">
        <f>STDEV(H12:J12)</f>
        <v>0.72486903953491155</v>
      </c>
      <c r="E30" s="13">
        <f>STDEV(K12:M12)</f>
        <v>0.33019640036217174</v>
      </c>
      <c r="T30">
        <v>267.40800000000002</v>
      </c>
      <c r="U30">
        <v>241.94</v>
      </c>
      <c r="V30">
        <v>218.09899999999999</v>
      </c>
      <c r="W30">
        <v>196.28399999999999</v>
      </c>
      <c r="X30">
        <v>171.34</v>
      </c>
      <c r="Y30">
        <v>149.72499999999999</v>
      </c>
      <c r="Z30">
        <v>294.94200000000001</v>
      </c>
      <c r="AA30">
        <v>271.79700000000003</v>
      </c>
      <c r="AB30">
        <v>247.83099999999999</v>
      </c>
      <c r="AC30">
        <v>226.214</v>
      </c>
      <c r="AD30">
        <v>212.024</v>
      </c>
      <c r="AE30">
        <v>226.82400000000001</v>
      </c>
    </row>
    <row r="31" spans="1:31" x14ac:dyDescent="0.2">
      <c r="A31" s="44" t="s">
        <v>1</v>
      </c>
      <c r="B31" s="14">
        <f t="shared" ref="B31:B35" si="8">STDEV(B13:D13)</f>
        <v>4.2002342449948848</v>
      </c>
      <c r="C31" s="14">
        <f t="shared" ref="C31:C35" si="9">STDEV(E13:G13)</f>
        <v>2.8961005531187154</v>
      </c>
      <c r="D31" s="14">
        <f t="shared" ref="D31:D35" si="10">STDEV(H13:J13)</f>
        <v>2.9720332734084889</v>
      </c>
      <c r="E31" s="14">
        <f t="shared" ref="E31:E35" si="11">STDEV(K13:M13)</f>
        <v>0.19977246969169232</v>
      </c>
      <c r="T31">
        <v>254.89599999999999</v>
      </c>
      <c r="U31">
        <v>234.041</v>
      </c>
      <c r="V31">
        <v>204.81</v>
      </c>
      <c r="W31">
        <v>177.15700000000001</v>
      </c>
      <c r="X31">
        <v>154.61500000000001</v>
      </c>
      <c r="Y31">
        <v>138.65299999999999</v>
      </c>
      <c r="Z31">
        <v>280.52499999999998</v>
      </c>
      <c r="AA31">
        <v>259.06799999999998</v>
      </c>
      <c r="AB31">
        <v>233.05699999999999</v>
      </c>
      <c r="AC31">
        <v>218.43899999999999</v>
      </c>
      <c r="AD31">
        <v>200.423</v>
      </c>
      <c r="AE31">
        <v>198.25</v>
      </c>
    </row>
    <row r="32" spans="1:31" x14ac:dyDescent="0.2">
      <c r="A32" s="44" t="s">
        <v>2</v>
      </c>
      <c r="B32" s="14">
        <f t="shared" si="8"/>
        <v>5.0999057006617265</v>
      </c>
      <c r="C32" s="14">
        <f t="shared" si="9"/>
        <v>1.9954999893661427</v>
      </c>
      <c r="D32" s="14">
        <f t="shared" si="10"/>
        <v>3.5890885152276923</v>
      </c>
      <c r="E32" s="14">
        <f t="shared" si="11"/>
        <v>0.19029290355831888</v>
      </c>
      <c r="T32">
        <v>254.262</v>
      </c>
      <c r="U32">
        <v>233.86</v>
      </c>
      <c r="V32">
        <v>212.17599999999999</v>
      </c>
      <c r="W32">
        <v>181.536</v>
      </c>
      <c r="X32">
        <v>152.13300000000001</v>
      </c>
      <c r="Y32">
        <v>138.41399999999999</v>
      </c>
      <c r="Z32">
        <v>282.82</v>
      </c>
      <c r="AA32">
        <v>264.70800000000003</v>
      </c>
      <c r="AB32">
        <v>236.416</v>
      </c>
      <c r="AC32">
        <v>221.608</v>
      </c>
      <c r="AD32">
        <v>199.24299999999999</v>
      </c>
      <c r="AE32">
        <v>210.399</v>
      </c>
    </row>
    <row r="33" spans="1:31" x14ac:dyDescent="0.2">
      <c r="A33" s="44" t="s">
        <v>3</v>
      </c>
      <c r="B33" s="14">
        <f t="shared" si="8"/>
        <v>2.574555582513737</v>
      </c>
      <c r="C33" s="14">
        <f t="shared" si="9"/>
        <v>0.31054699725191032</v>
      </c>
      <c r="D33" s="14">
        <f t="shared" si="10"/>
        <v>5.0845882178865978</v>
      </c>
      <c r="E33" s="14">
        <f t="shared" si="11"/>
        <v>0.1765346609049715</v>
      </c>
      <c r="T33">
        <v>261.72899999999998</v>
      </c>
      <c r="U33">
        <v>240.83699999999999</v>
      </c>
      <c r="V33">
        <v>228.05500000000001</v>
      </c>
      <c r="W33">
        <v>195.15700000000001</v>
      </c>
      <c r="X33">
        <v>168.45599999999999</v>
      </c>
      <c r="Y33">
        <v>147.20400000000001</v>
      </c>
      <c r="Z33">
        <v>299.67200000000003</v>
      </c>
      <c r="AA33">
        <v>282.56799999999998</v>
      </c>
      <c r="AB33">
        <v>261.33600000000001</v>
      </c>
      <c r="AC33">
        <v>239.97499999999999</v>
      </c>
      <c r="AD33">
        <v>221.40799999999999</v>
      </c>
      <c r="AE33">
        <v>214.69800000000001</v>
      </c>
    </row>
    <row r="34" spans="1:31" x14ac:dyDescent="0.2">
      <c r="A34" s="44" t="s">
        <v>4</v>
      </c>
      <c r="B34" s="14">
        <f t="shared" si="8"/>
        <v>4.6512798166724894</v>
      </c>
      <c r="C34" s="14">
        <f t="shared" si="9"/>
        <v>2.7337823108803327</v>
      </c>
      <c r="D34" s="14">
        <f t="shared" si="10"/>
        <v>1.5739798861844494</v>
      </c>
      <c r="E34" s="14">
        <f t="shared" si="11"/>
        <v>0.15879413356341704</v>
      </c>
      <c r="T34">
        <v>259.33100000000002</v>
      </c>
      <c r="U34">
        <v>247.56700000000001</v>
      </c>
      <c r="V34">
        <v>228.148</v>
      </c>
      <c r="W34">
        <v>198.43299999999999</v>
      </c>
      <c r="X34">
        <v>182.286</v>
      </c>
      <c r="Y34">
        <v>160.21299999999999</v>
      </c>
      <c r="Z34">
        <v>294.78399999999999</v>
      </c>
      <c r="AA34">
        <v>291.14</v>
      </c>
      <c r="AB34">
        <v>266.77</v>
      </c>
      <c r="AC34">
        <v>240.9</v>
      </c>
      <c r="AD34">
        <v>223.256</v>
      </c>
      <c r="AE34">
        <v>213.95099999999999</v>
      </c>
    </row>
    <row r="35" spans="1:31" x14ac:dyDescent="0.2">
      <c r="A35" s="44" t="s">
        <v>5</v>
      </c>
      <c r="B35" s="15">
        <f t="shared" si="8"/>
        <v>9.4434187879311793</v>
      </c>
      <c r="C35" s="15">
        <f t="shared" si="9"/>
        <v>0.87532001582777463</v>
      </c>
      <c r="D35" s="15">
        <f t="shared" si="10"/>
        <v>2.2514024263559178</v>
      </c>
      <c r="E35" s="15">
        <f t="shared" si="11"/>
        <v>0.30264459652394882</v>
      </c>
      <c r="T35">
        <v>257.976</v>
      </c>
      <c r="U35">
        <v>244.74299999999999</v>
      </c>
      <c r="V35">
        <v>230.78800000000001</v>
      </c>
      <c r="W35">
        <v>202.91499999999999</v>
      </c>
      <c r="X35">
        <v>173.18700000000001</v>
      </c>
      <c r="Y35">
        <v>143.21899999999999</v>
      </c>
      <c r="Z35">
        <v>302.17399999999998</v>
      </c>
      <c r="AA35">
        <v>285.14699999999999</v>
      </c>
      <c r="AB35">
        <v>266.37700000000001</v>
      </c>
      <c r="AC35">
        <v>240.59700000000001</v>
      </c>
      <c r="AD35">
        <v>229.34200000000001</v>
      </c>
      <c r="AE35">
        <v>212.11500000000001</v>
      </c>
    </row>
    <row r="36" spans="1:31" x14ac:dyDescent="0.2">
      <c r="T36">
        <v>124.667</v>
      </c>
      <c r="U36">
        <v>116.017</v>
      </c>
      <c r="V36">
        <v>118.669</v>
      </c>
      <c r="W36">
        <v>118.616</v>
      </c>
      <c r="X36">
        <v>94.995999999999995</v>
      </c>
      <c r="Y36">
        <v>114.712</v>
      </c>
      <c r="Z36">
        <v>174.107</v>
      </c>
      <c r="AA36">
        <v>171.029</v>
      </c>
      <c r="AB36">
        <v>175.23699999999999</v>
      </c>
      <c r="AC36">
        <v>176.285</v>
      </c>
      <c r="AD36">
        <v>181.21199999999999</v>
      </c>
      <c r="AE36">
        <v>183.89699999999999</v>
      </c>
    </row>
    <row r="37" spans="1:31" x14ac:dyDescent="0.2">
      <c r="T37">
        <v>275.96699999999998</v>
      </c>
      <c r="U37">
        <v>275.38799999999998</v>
      </c>
      <c r="V37">
        <v>271.15300000000002</v>
      </c>
      <c r="W37">
        <v>264.31</v>
      </c>
      <c r="X37">
        <v>268.16300000000001</v>
      </c>
      <c r="Y37">
        <v>264.79300000000001</v>
      </c>
      <c r="Z37">
        <v>307.69600000000003</v>
      </c>
      <c r="AA37">
        <v>331.77600000000001</v>
      </c>
      <c r="AB37">
        <v>335.29700000000003</v>
      </c>
      <c r="AC37">
        <v>332.35300000000001</v>
      </c>
      <c r="AD37">
        <v>334.65600000000001</v>
      </c>
      <c r="AE37">
        <v>331.11399999999998</v>
      </c>
    </row>
    <row r="39" spans="1:31" x14ac:dyDescent="0.2">
      <c r="A39" s="1"/>
    </row>
    <row r="40" spans="1:31" x14ac:dyDescent="0.2">
      <c r="A40" s="1"/>
    </row>
    <row r="41" spans="1:31" x14ac:dyDescent="0.2">
      <c r="A41" s="1"/>
    </row>
    <row r="42" spans="1:31" x14ac:dyDescent="0.2">
      <c r="A42" s="1"/>
    </row>
    <row r="43" spans="1:31" x14ac:dyDescent="0.2">
      <c r="A43" s="1"/>
    </row>
    <row r="44" spans="1:31" x14ac:dyDescent="0.2">
      <c r="A44" s="1"/>
    </row>
    <row r="48" spans="1:3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</sheetData>
  <mergeCells count="8">
    <mergeCell ref="B2:D2"/>
    <mergeCell ref="E2:G2"/>
    <mergeCell ref="H2:J2"/>
    <mergeCell ref="K2:M2"/>
    <mergeCell ref="B11:D11"/>
    <mergeCell ref="E11:G11"/>
    <mergeCell ref="H11:J11"/>
    <mergeCell ref="K11:M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 SKOV3</vt:lpstr>
      <vt:lpstr>C DIPG36</vt:lpstr>
      <vt:lpstr>D SKOV3</vt:lpstr>
      <vt:lpstr>D DIPG36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Ahmad, Saeed</cp:lastModifiedBy>
  <dcterms:created xsi:type="dcterms:W3CDTF">2022-11-29T16:23:46Z</dcterms:created>
  <dcterms:modified xsi:type="dcterms:W3CDTF">2025-08-13T13:59:52Z</dcterms:modified>
</cp:coreProperties>
</file>