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rio\Desktop\ProfessionAI- Progetti\Data Analyst\Progetto Excel Avanzato\"/>
    </mc:Choice>
  </mc:AlternateContent>
  <xr:revisionPtr revIDLastSave="0" documentId="8_{DDF4EEF6-D734-4E7F-B8D8-51AC557B8D4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My trades" sheetId="1" r:id="rId1"/>
    <sheet name="Stock Exchanges" sheetId="2" r:id="rId2"/>
    <sheet name="Profit Insights" sheetId="3" r:id="rId3"/>
    <sheet name="Number of Trades Exchanged" sheetId="5" r:id="rId4"/>
  </sheets>
  <definedNames>
    <definedName name="_xlchart.v1.0" hidden="1">'Profit Insights'!$B$1</definedName>
    <definedName name="_xlchart.v1.1" hidden="1">'Profit Insights'!$B$2:$B$200</definedName>
    <definedName name="_xlchart.v1.2" hidden="1">'Profit Insights'!$C$1</definedName>
    <definedName name="_xlchart.v1.3" hidden="1">'Profit Insights'!$C$2:$C$200</definedName>
  </definedNames>
  <calcPr calcId="191028"/>
  <pivotCaches>
    <pivotCache cacheId="0" r:id="rId5"/>
  </pivotCaches>
  <fileRecoveryPr repairLoad="1"/>
</workbook>
</file>

<file path=xl/calcChain.xml><?xml version="1.0" encoding="utf-8"?>
<calcChain xmlns="http://schemas.openxmlformats.org/spreadsheetml/2006/main">
  <c r="M20" i="5" l="1"/>
  <c r="H29" i="5"/>
  <c r="H28" i="5"/>
  <c r="H55" i="5"/>
  <c r="H56" i="5" s="1"/>
  <c r="M43" i="5"/>
  <c r="M44" i="5"/>
  <c r="M45" i="5"/>
  <c r="M46" i="5"/>
  <c r="M47" i="5"/>
  <c r="M48" i="5"/>
  <c r="M49" i="5"/>
  <c r="M42" i="5"/>
  <c r="E6" i="5"/>
  <c r="F6" i="5"/>
  <c r="G6" i="5"/>
  <c r="H6" i="5"/>
  <c r="E4" i="5"/>
  <c r="D4" i="5"/>
  <c r="C4" i="5"/>
  <c r="E3" i="5"/>
  <c r="D3" i="5"/>
  <c r="C3" i="5"/>
  <c r="K7" i="5"/>
  <c r="C19" i="5"/>
  <c r="L15" i="5"/>
  <c r="G15" i="5"/>
  <c r="J9" i="5"/>
  <c r="L19" i="5"/>
  <c r="L18" i="5"/>
  <c r="L17" i="5"/>
  <c r="L16" i="5"/>
  <c r="L14" i="5"/>
  <c r="L13" i="5"/>
  <c r="L12" i="5"/>
  <c r="L11" i="5"/>
  <c r="L10" i="5"/>
  <c r="K12" i="5"/>
  <c r="K16" i="5"/>
  <c r="K10" i="5"/>
  <c r="K11" i="5"/>
  <c r="K13" i="5"/>
  <c r="K14" i="5"/>
  <c r="K15" i="5"/>
  <c r="K17" i="5"/>
  <c r="K18" i="5"/>
  <c r="K19" i="5"/>
  <c r="K9" i="5"/>
  <c r="L9" i="5"/>
  <c r="J8" i="5"/>
  <c r="J11" i="5"/>
  <c r="J12" i="5"/>
  <c r="J10" i="5"/>
  <c r="J13" i="5"/>
  <c r="J14" i="5"/>
  <c r="J15" i="5"/>
  <c r="J16" i="5"/>
  <c r="J17" i="5"/>
  <c r="J18" i="5"/>
  <c r="J19" i="5"/>
  <c r="L8" i="5"/>
  <c r="K8" i="5"/>
  <c r="J7" i="5"/>
  <c r="I13" i="5"/>
  <c r="I12" i="5"/>
  <c r="I11" i="5"/>
  <c r="I8" i="5"/>
  <c r="I9" i="5"/>
  <c r="I10" i="5"/>
  <c r="I14" i="5"/>
  <c r="I15" i="5"/>
  <c r="I16" i="5"/>
  <c r="I17" i="5"/>
  <c r="I18" i="5"/>
  <c r="I19" i="5"/>
  <c r="I7" i="5"/>
  <c r="I6" i="5"/>
  <c r="H12" i="5"/>
  <c r="H11" i="5"/>
  <c r="H10" i="5"/>
  <c r="H9" i="5"/>
  <c r="H8" i="5"/>
  <c r="H13" i="5"/>
  <c r="H14" i="5"/>
  <c r="H15" i="5"/>
  <c r="H16" i="5"/>
  <c r="H17" i="5"/>
  <c r="H18" i="5"/>
  <c r="H19" i="5"/>
  <c r="L7" i="5"/>
  <c r="H7" i="5"/>
  <c r="G9" i="5"/>
  <c r="G10" i="5"/>
  <c r="G11" i="5"/>
  <c r="G12" i="5"/>
  <c r="G13" i="5"/>
  <c r="G14" i="5"/>
  <c r="G16" i="5"/>
  <c r="G17" i="5"/>
  <c r="G18" i="5"/>
  <c r="G19" i="5"/>
  <c r="G8" i="5"/>
  <c r="G7" i="5"/>
  <c r="L6" i="5"/>
  <c r="K6" i="5"/>
  <c r="J6" i="5"/>
  <c r="L5" i="5"/>
  <c r="J5" i="5"/>
  <c r="I5" i="5"/>
  <c r="H5" i="5"/>
  <c r="G5" i="5"/>
  <c r="D14" i="5"/>
  <c r="F16" i="5"/>
  <c r="F14" i="5"/>
  <c r="F10" i="5"/>
  <c r="F7" i="5"/>
  <c r="F8" i="5"/>
  <c r="F9" i="5"/>
  <c r="F11" i="5"/>
  <c r="F12" i="5"/>
  <c r="F13" i="5"/>
  <c r="F15" i="5"/>
  <c r="F17" i="5"/>
  <c r="F18" i="5"/>
  <c r="F19" i="5"/>
  <c r="E15" i="5"/>
  <c r="E19" i="5"/>
  <c r="E8" i="5"/>
  <c r="E9" i="5"/>
  <c r="E10" i="5"/>
  <c r="E11" i="5"/>
  <c r="E12" i="5"/>
  <c r="E13" i="5"/>
  <c r="E14" i="5"/>
  <c r="E16" i="5"/>
  <c r="E17" i="5"/>
  <c r="E18" i="5"/>
  <c r="E7" i="5"/>
  <c r="E5" i="5"/>
  <c r="F5" i="5"/>
  <c r="K5" i="5"/>
  <c r="F3" i="5"/>
  <c r="G3" i="5"/>
  <c r="H3" i="5"/>
  <c r="I3" i="5"/>
  <c r="J3" i="5"/>
  <c r="K3" i="5"/>
  <c r="L3" i="5"/>
  <c r="F4" i="5"/>
  <c r="G4" i="5"/>
  <c r="H4" i="5"/>
  <c r="I4" i="5"/>
  <c r="J4" i="5"/>
  <c r="K4" i="5"/>
  <c r="L4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C15" i="5"/>
  <c r="D15" i="5"/>
  <c r="C16" i="5"/>
  <c r="D16" i="5"/>
  <c r="C17" i="5"/>
  <c r="D17" i="5"/>
  <c r="C18" i="5"/>
  <c r="D18" i="5"/>
  <c r="D19" i="5"/>
  <c r="D5" i="5"/>
  <c r="C5" i="5"/>
  <c r="M5" i="5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" i="3"/>
  <c r="B2" i="3"/>
  <c r="F2" i="3" s="1" a="1"/>
  <c r="F2" i="3" s="1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2" i="2"/>
  <c r="M11" i="5" l="1"/>
  <c r="M12" i="5"/>
  <c r="M8" i="5"/>
  <c r="M16" i="5"/>
  <c r="M7" i="5"/>
  <c r="F20" i="5"/>
  <c r="M15" i="5"/>
  <c r="M10" i="5"/>
  <c r="L20" i="5"/>
  <c r="M18" i="5"/>
  <c r="K20" i="5"/>
  <c r="M13" i="5"/>
  <c r="M9" i="5"/>
  <c r="J20" i="5"/>
  <c r="M14" i="5"/>
  <c r="M51" i="5"/>
  <c r="M17" i="5"/>
  <c r="I20" i="5"/>
  <c r="M19" i="5"/>
  <c r="H20" i="5"/>
  <c r="G20" i="5"/>
  <c r="D20" i="5"/>
  <c r="M4" i="5"/>
  <c r="M6" i="5"/>
  <c r="M3" i="5"/>
  <c r="C20" i="5"/>
  <c r="F5" i="3"/>
  <c r="F7" i="3"/>
  <c r="F6" i="3"/>
  <c r="F4" i="3"/>
  <c r="F3" i="3"/>
  <c r="F17" i="3"/>
  <c r="F18" i="3"/>
  <c r="E20" i="5" l="1"/>
  <c r="F8" i="3"/>
</calcChain>
</file>

<file path=xl/sharedStrings.xml><?xml version="1.0" encoding="utf-8"?>
<sst xmlns="http://schemas.openxmlformats.org/spreadsheetml/2006/main" count="705" uniqueCount="272">
  <si>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</si>
  <si>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</si>
  <si>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</si>
  <si>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</si>
  <si>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</si>
  <si>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</si>
  <si>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</si>
  <si>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</si>
  <si>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</si>
  <si>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</si>
  <si>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</si>
  <si>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</si>
  <si>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</si>
  <si>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</si>
  <si>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</si>
  <si>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</si>
  <si>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</si>
  <si>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</si>
  <si>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</si>
  <si>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</si>
  <si>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</si>
  <si>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</si>
  <si>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</si>
  <si>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</si>
  <si>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</si>
  <si>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</si>
  <si>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</si>
  <si>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</si>
  <si>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</si>
  <si>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</si>
  <si>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</si>
  <si>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</si>
  <si>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</si>
  <si>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</si>
  <si>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</si>
  <si>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</si>
  <si>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</si>
  <si>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</si>
  <si>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</si>
  <si>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</si>
  <si>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</si>
  <si>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</si>
  <si>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</si>
  <si>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</si>
  <si>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</si>
  <si>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</si>
  <si>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</si>
  <si>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</si>
  <si>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</si>
  <si>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</si>
  <si>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</si>
  <si>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</si>
  <si>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</si>
  <si>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</si>
  <si>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</si>
  <si>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</si>
  <si>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</si>
  <si>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</si>
  <si>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</si>
  <si>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</si>
  <si>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</si>
  <si>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</si>
  <si>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</si>
  <si>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</si>
  <si>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</si>
  <si>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</si>
  <si>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</si>
  <si>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</si>
  <si>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</si>
  <si>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</si>
  <si>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</si>
  <si>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</si>
  <si>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</si>
  <si>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</si>
  <si>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</si>
  <si>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</si>
  <si>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</si>
  <si>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</si>
  <si>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</si>
  <si>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</si>
  <si>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</si>
  <si>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</si>
  <si>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</si>
  <si>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</si>
  <si>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</si>
  <si>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</si>
  <si>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</si>
  <si>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</si>
  <si>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</si>
  <si>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</si>
  <si>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</si>
  <si>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</si>
  <si>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</si>
  <si>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</si>
  <si>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</si>
  <si>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</si>
  <si>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</si>
  <si>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</si>
  <si>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</si>
  <si>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</si>
  <si>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</si>
  <si>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</si>
  <si>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</si>
  <si>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</si>
  <si>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</si>
  <si>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</si>
  <si>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</si>
  <si>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</si>
  <si>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</si>
  <si>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</si>
  <si>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</si>
  <si>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</si>
  <si>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</si>
  <si>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</si>
  <si>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</si>
  <si>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</si>
  <si>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</si>
  <si>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</si>
  <si>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</si>
  <si>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</si>
  <si>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</si>
  <si>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</si>
  <si>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</si>
  <si>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</si>
  <si>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</si>
  <si>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</si>
  <si>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</si>
  <si>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</si>
  <si>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</si>
  <si>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</si>
  <si>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</si>
  <si>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</si>
  <si>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</si>
  <si>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</si>
  <si>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</si>
  <si>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</si>
  <si>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</si>
  <si>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</si>
  <si>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</si>
  <si>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</si>
  <si>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</si>
  <si>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</si>
  <si>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</si>
  <si>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</si>
  <si>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</si>
  <si>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</si>
  <si>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</si>
  <si>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</si>
  <si>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</si>
  <si>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</si>
  <si>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</si>
  <si>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</si>
  <si>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</si>
  <si>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</si>
  <si>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</si>
  <si>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</si>
  <si>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</si>
  <si>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</si>
  <si>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</si>
  <si>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</si>
  <si>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</si>
  <si>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</si>
  <si>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</si>
  <si>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</si>
  <si>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</si>
  <si>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</si>
  <si>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</si>
  <si>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</si>
  <si>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</si>
  <si>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</si>
  <si>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</si>
  <si>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</si>
  <si>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</si>
  <si>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</si>
  <si>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</si>
  <si>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</si>
  <si>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</si>
  <si>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</si>
  <si>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</si>
  <si>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</si>
  <si>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</si>
  <si>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</si>
  <si>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</si>
  <si>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</si>
  <si>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</si>
  <si>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</si>
  <si>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</si>
  <si>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</si>
  <si>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</si>
  <si>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</si>
  <si>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</si>
  <si>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</si>
  <si>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</si>
  <si>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</si>
  <si>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</si>
  <si>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</si>
  <si>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</si>
  <si>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</si>
  <si>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</si>
  <si>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</si>
  <si>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</si>
  <si>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</si>
  <si>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</si>
  <si>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</si>
  <si>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</si>
  <si>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</si>
  <si>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</si>
  <si>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</si>
  <si>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</si>
  <si>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</si>
  <si>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</si>
  <si>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</si>
  <si>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</si>
  <si>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</si>
  <si>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</si>
  <si>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</si>
  <si>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</si>
  <si>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</si>
  <si>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</si>
  <si>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</si>
  <si>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</si>
  <si>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</si>
  <si>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</si>
  <si>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</si>
  <si>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</si>
  <si>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</si>
  <si>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</si>
  <si>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</si>
  <si>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</si>
  <si>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</si>
  <si>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</si>
  <si>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</si>
  <si>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</si>
  <si>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</si>
  <si>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</si>
  <si>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</si>
  <si>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</si>
  <si>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</si>
  <si>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</si>
  <si>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</si>
  <si>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</si>
  <si>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</si>
  <si>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</si>
  <si>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</si>
  <si>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</si>
  <si>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</si>
  <si>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</si>
  <si>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Etichette di riga</t>
  </si>
  <si>
    <t>Somma di Quantity</t>
  </si>
  <si>
    <t>Tasse</t>
  </si>
  <si>
    <t>MyTrades</t>
  </si>
  <si>
    <t>Durata possesso</t>
  </si>
  <si>
    <t>Profitto per trade</t>
  </si>
  <si>
    <t>Intervalli durata</t>
  </si>
  <si>
    <t>Frequenza</t>
  </si>
  <si>
    <t>Totale</t>
  </si>
  <si>
    <t>Massimo valore</t>
  </si>
  <si>
    <t>Minimo valore</t>
  </si>
  <si>
    <t xml:space="preserve"> </t>
  </si>
  <si>
    <t>Number of Trades</t>
  </si>
  <si>
    <t>marginale</t>
  </si>
  <si>
    <t>Calcolo delle probabilità:</t>
  </si>
  <si>
    <t>1/200</t>
  </si>
  <si>
    <t>Estraggo quindi dalla tabella di contingenza i valori che rispettano questa condizione:</t>
  </si>
  <si>
    <t>Somma</t>
  </si>
  <si>
    <t>Regione</t>
  </si>
  <si>
    <t>74/200</t>
  </si>
  <si>
    <t xml:space="preserve">Frequenza </t>
  </si>
  <si>
    <t>Rapporto</t>
  </si>
  <si>
    <t>Probabilità</t>
  </si>
  <si>
    <t>Probabilità %</t>
  </si>
  <si>
    <t>Probabilità che siano trade &lt;= 8 per il continente Asia. Quindi fra i paesi : China, Hong Kong, India,Iran, Japan, Saudi Arabia, South Korea,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</si>
</sst>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_-[$$-409]* #,##0.00000_ ;_-[$$-409]* \-#,##0.00000\ ;_-[$$-409]* &quot;-&quot;?????_ ;_-@_ "/>
  </numFmts>
  <fonts count="18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2"/>
      <color theme="4" tint="-0.249977111117893"/>
      <name val="Comic Sans MS"/>
      <family val="4"/>
    </font>
    <font>
      <sz val="10"/>
      <color rgb="FF000000"/>
      <name val="Arial"/>
      <family val="2"/>
      <scheme val="minor"/>
    </font>
    <font>
      <sz val="10"/>
      <color theme="4" tint="-0.249977111117893"/>
      <name val="Comic Sans MS"/>
      <family val="4"/>
    </font>
    <font>
      <sz val="10"/>
      <color rgb="FF000000"/>
      <name val="Arial"/>
      <scheme val="minor"/>
    </font>
    <font>
      <b/>
      <sz val="12"/>
      <color theme="4" tint="-0.249977111117893"/>
      <name val="Comic Sans MS"/>
      <family val="4"/>
    </font>
    <font>
      <sz val="12"/>
      <color theme="1"/>
      <name val="Arial"/>
      <family val="2"/>
      <scheme val="major"/>
    </font>
    <font>
      <sz val="10"/>
      <color rgb="FF000000"/>
      <name val="Comic"/>
    </font>
    <font>
      <sz val="11"/>
      <color rgb="FF000000"/>
      <name val="Arial"/>
      <family val="2"/>
      <scheme val="minor"/>
    </font>
    <font>
      <sz val="12"/>
      <color rgb="FF000000"/>
      <name val="Comic Sans MS"/>
      <family val="4"/>
    </font>
  </fonts>
  <fills count="15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5" fillId="2" borderId="0" xfId="0" applyFont="1" applyFill="1" applyAlignment="1">
      <alignment wrapText="1"/>
    </xf>
    <xf numFmtId="0" fontId="8" fillId="0" borderId="0" xfId="0" applyFont="1" applyAlignment="1">
      <alignment horizontal="right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11" fontId="5" fillId="5" borderId="3" xfId="0" applyNumberFormat="1" applyFont="1" applyFill="1" applyBorder="1" applyAlignment="1">
      <alignment horizontal="left" wrapText="1"/>
    </xf>
    <xf numFmtId="164" fontId="2" fillId="6" borderId="4" xfId="0" applyNumberFormat="1" applyFont="1" applyFill="1" applyBorder="1" applyAlignment="1">
      <alignment horizontal="left" wrapText="1"/>
    </xf>
    <xf numFmtId="164" fontId="2" fillId="6" borderId="3" xfId="0" applyNumberFormat="1" applyFont="1" applyFill="1" applyBorder="1" applyAlignment="1">
      <alignment horizontal="left" wrapText="1"/>
    </xf>
    <xf numFmtId="0" fontId="5" fillId="7" borderId="4" xfId="0" applyFont="1" applyFill="1" applyBorder="1" applyAlignment="1">
      <alignment horizontal="left" wrapText="1"/>
    </xf>
    <xf numFmtId="0" fontId="5" fillId="7" borderId="3" xfId="0" applyFont="1" applyFill="1" applyBorder="1" applyAlignment="1">
      <alignment horizontal="left" wrapText="1"/>
    </xf>
    <xf numFmtId="0" fontId="4" fillId="8" borderId="4" xfId="0" applyFont="1" applyFill="1" applyBorder="1"/>
    <xf numFmtId="0" fontId="4" fillId="8" borderId="3" xfId="0" applyFont="1" applyFill="1" applyBorder="1"/>
    <xf numFmtId="0" fontId="3" fillId="9" borderId="4" xfId="0" applyFont="1" applyFill="1" applyBorder="1"/>
    <xf numFmtId="0" fontId="3" fillId="9" borderId="3" xfId="0" applyFont="1" applyFill="1" applyBorder="1"/>
    <xf numFmtId="0" fontId="10" fillId="0" borderId="0" xfId="0" applyFont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 indent="1"/>
    </xf>
    <xf numFmtId="0" fontId="10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3" xfId="0" applyNumberFormat="1" applyBorder="1"/>
    <xf numFmtId="0" fontId="11" fillId="0" borderId="1" xfId="0" applyFont="1" applyBorder="1"/>
    <xf numFmtId="0" fontId="9" fillId="9" borderId="1" xfId="0" applyFont="1" applyFill="1" applyBorder="1"/>
    <xf numFmtId="0" fontId="10" fillId="0" borderId="5" xfId="0" applyFont="1" applyBorder="1"/>
    <xf numFmtId="0" fontId="10" fillId="0" borderId="6" xfId="0" applyFont="1" applyBorder="1"/>
    <xf numFmtId="0" fontId="0" fillId="0" borderId="14" xfId="0" applyBorder="1"/>
    <xf numFmtId="0" fontId="9" fillId="10" borderId="1" xfId="0" applyFont="1" applyFill="1" applyBorder="1"/>
    <xf numFmtId="0" fontId="13" fillId="10" borderId="2" xfId="0" applyFont="1" applyFill="1" applyBorder="1"/>
    <xf numFmtId="0" fontId="0" fillId="0" borderId="7" xfId="0" applyBorder="1"/>
    <xf numFmtId="0" fontId="10" fillId="0" borderId="15" xfId="0" applyFont="1" applyBorder="1"/>
    <xf numFmtId="0" fontId="0" fillId="0" borderId="16" xfId="0" applyBorder="1"/>
    <xf numFmtId="0" fontId="0" fillId="0" borderId="17" xfId="0" applyBorder="1"/>
    <xf numFmtId="9" fontId="0" fillId="0" borderId="0" xfId="1" applyFont="1"/>
    <xf numFmtId="0" fontId="0" fillId="0" borderId="25" xfId="0" applyBorder="1"/>
    <xf numFmtId="0" fontId="9" fillId="0" borderId="7" xfId="0" applyFont="1" applyBorder="1"/>
    <xf numFmtId="0" fontId="0" fillId="0" borderId="2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26" xfId="0" applyBorder="1"/>
    <xf numFmtId="0" fontId="9" fillId="0" borderId="27" xfId="0" applyFont="1" applyBorder="1"/>
    <xf numFmtId="0" fontId="0" fillId="0" borderId="33" xfId="0" applyBorder="1"/>
    <xf numFmtId="0" fontId="0" fillId="0" borderId="34" xfId="0" applyBorder="1"/>
    <xf numFmtId="0" fontId="9" fillId="0" borderId="35" xfId="0" applyFont="1" applyBorder="1"/>
    <xf numFmtId="0" fontId="9" fillId="0" borderId="36" xfId="0" applyFont="1" applyBorder="1"/>
    <xf numFmtId="0" fontId="9" fillId="0" borderId="37" xfId="0" applyFont="1" applyBorder="1"/>
    <xf numFmtId="0" fontId="9" fillId="0" borderId="38" xfId="0" applyFont="1" applyBorder="1"/>
    <xf numFmtId="0" fontId="0" fillId="0" borderId="32" xfId="0" applyBorder="1"/>
    <xf numFmtId="0" fontId="14" fillId="9" borderId="3" xfId="0" applyFont="1" applyFill="1" applyBorder="1"/>
    <xf numFmtId="0" fontId="16" fillId="0" borderId="3" xfId="0" applyFont="1" applyBorder="1"/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9" fillId="11" borderId="4" xfId="0" applyFont="1" applyFill="1" applyBorder="1"/>
    <xf numFmtId="0" fontId="0" fillId="11" borderId="4" xfId="0" applyFill="1" applyBorder="1"/>
    <xf numFmtId="0" fontId="0" fillId="11" borderId="22" xfId="0" applyFill="1" applyBorder="1"/>
    <xf numFmtId="0" fontId="0" fillId="11" borderId="27" xfId="0" applyFill="1" applyBorder="1"/>
    <xf numFmtId="0" fontId="0" fillId="11" borderId="21" xfId="0" applyFill="1" applyBorder="1"/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8" xfId="0" applyFill="1" applyBorder="1"/>
    <xf numFmtId="0" fontId="0" fillId="12" borderId="27" xfId="0" applyFill="1" applyBorder="1"/>
    <xf numFmtId="0" fontId="0" fillId="0" borderId="0" xfId="0" applyAlignment="1">
      <alignment vertical="center"/>
    </xf>
    <xf numFmtId="0" fontId="0" fillId="8" borderId="15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14" borderId="16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9" fontId="0" fillId="14" borderId="17" xfId="1" applyFont="1" applyFill="1" applyBorder="1" applyAlignment="1">
      <alignment horizontal="center"/>
    </xf>
    <xf numFmtId="0" fontId="0" fillId="13" borderId="0" xfId="0" applyFill="1" applyBorder="1"/>
    <xf numFmtId="9" fontId="0" fillId="13" borderId="0" xfId="1" applyFont="1" applyFill="1" applyBorder="1"/>
    <xf numFmtId="0" fontId="10" fillId="0" borderId="19" xfId="0" applyFont="1" applyBorder="1"/>
    <xf numFmtId="0" fontId="10" fillId="0" borderId="22" xfId="0" applyFont="1" applyBorder="1" applyAlignment="1"/>
    <xf numFmtId="0" fontId="10" fillId="0" borderId="23" xfId="0" applyFont="1" applyBorder="1" applyAlignment="1"/>
    <xf numFmtId="0" fontId="10" fillId="0" borderId="24" xfId="0" applyFont="1" applyBorder="1" applyAlignment="1"/>
    <xf numFmtId="0" fontId="10" fillId="0" borderId="20" xfId="0" applyFont="1" applyBorder="1"/>
    <xf numFmtId="0" fontId="10" fillId="14" borderId="25" xfId="0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0" fillId="13" borderId="13" xfId="0" applyFill="1" applyBorder="1"/>
    <xf numFmtId="9" fontId="0" fillId="13" borderId="13" xfId="1" applyFont="1" applyFill="1" applyBorder="1"/>
    <xf numFmtId="0" fontId="10" fillId="0" borderId="12" xfId="0" applyFont="1" applyBorder="1" applyAlignment="1">
      <alignment horizontal="center"/>
    </xf>
    <xf numFmtId="0" fontId="10" fillId="13" borderId="3" xfId="0" applyFont="1" applyFill="1" applyBorder="1"/>
    <xf numFmtId="0" fontId="0" fillId="12" borderId="3" xfId="0" applyFill="1" applyBorder="1"/>
    <xf numFmtId="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 indent="1"/>
    </xf>
  </cellXfs>
  <cellStyles count="3">
    <cellStyle name="Normale" xfId="0" builtinId="0"/>
    <cellStyle name="Normale 2" xfId="2" xr:uid="{409BC1CF-40A1-4C93-9FE4-A68050D448D4}"/>
    <cellStyle name="Percentuale" xfId="1" builtinId="5"/>
  </cellStyles>
  <dxfs count="107">
    <dxf>
      <border>
        <left style="thin">
          <color indexed="64"/>
        </left>
        <bottom style="thin">
          <color indexed="64"/>
        </bottom>
        <horizontal style="thin">
          <color indexed="64"/>
        </horizontal>
      </border>
    </dxf>
    <dxf>
      <font>
        <color theme="4" tint="-0.249977111117893"/>
      </font>
    </dxf>
    <dxf>
      <font>
        <color theme="4" tint="-0.249977111117893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i val="0"/>
      </font>
    </dxf>
    <dxf>
      <font>
        <i val="0"/>
      </font>
    </dxf>
    <dxf>
      <font>
        <b val="0"/>
      </font>
    </dxf>
    <dxf>
      <font>
        <b val="0"/>
      </font>
    </dxf>
    <dxf>
      <font>
        <sz val="12"/>
      </font>
    </dxf>
    <dxf>
      <font>
        <sz val="12"/>
      </font>
    </dxf>
    <dxf>
      <font>
        <color theme="4" tint="-0.249977111117893"/>
      </font>
    </dxf>
    <dxf>
      <font>
        <color theme="4" tint="-0.249977111117893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name val="Comic Sans MS"/>
        <family val="4"/>
        <scheme val="none"/>
      </font>
    </dxf>
    <dxf>
      <font>
        <name val="Comic Sans MS"/>
        <family val="4"/>
        <scheme val="none"/>
      </font>
    </dxf>
    <dxf>
      <font>
        <i val="0"/>
      </font>
    </dxf>
    <dxf>
      <font>
        <i val="0"/>
      </font>
    </dxf>
    <dxf>
      <font>
        <b val="0"/>
      </font>
    </dxf>
    <dxf>
      <font>
        <b val="0"/>
      </font>
    </dxf>
    <dxf>
      <font>
        <sz val="12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Durata possesso azioni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7916885389326316E-2"/>
          <c:y val="0.16712962962962963"/>
          <c:w val="0.9020831146106737"/>
          <c:h val="0.73111111111111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 Insights'!$F$1</c:f>
              <c:strCache>
                <c:ptCount val="1"/>
                <c:pt idx="0">
                  <c:v>Frequenza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'Profit Insights'!$E$3:$E$6</c:f>
              <c:numCache>
                <c:formatCode>General</c:formatCode>
                <c:ptCount val="4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</c:numCache>
            </c:numRef>
          </c:cat>
          <c:val>
            <c:numRef>
              <c:f>'Profit Insights'!$F$3:$F$6</c:f>
              <c:numCache>
                <c:formatCode>General</c:formatCode>
                <c:ptCount val="4"/>
                <c:pt idx="0">
                  <c:v>53</c:v>
                </c:pt>
                <c:pt idx="1">
                  <c:v>53</c:v>
                </c:pt>
                <c:pt idx="2">
                  <c:v>55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0-4F14-A1AB-48D3A9533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761776"/>
        <c:axId val="551759256"/>
      </c:barChart>
      <c:catAx>
        <c:axId val="55176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Intervallo</a:t>
                </a:r>
                <a:r>
                  <a:rPr lang="it-IT" baseline="0"/>
                  <a:t> di durata possesso</a:t>
                </a:r>
              </a:p>
            </c:rich>
          </c:tx>
          <c:layout>
            <c:manualLayout>
              <c:xMode val="edge"/>
              <c:yMode val="edge"/>
              <c:x val="0.36940288713910763"/>
              <c:y val="0.9453860802271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759256"/>
        <c:crosses val="autoZero"/>
        <c:auto val="1"/>
        <c:lblAlgn val="ctr"/>
        <c:lblOffset val="100"/>
        <c:noMultiLvlLbl val="0"/>
      </c:catAx>
      <c:valAx>
        <c:axId val="55175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Frequenza</a:t>
                </a:r>
                <a:r>
                  <a:rPr lang="it-IT" baseline="0"/>
                  <a:t> per inrtervallo</a:t>
                </a:r>
              </a:p>
            </c:rich>
          </c:tx>
          <c:layout>
            <c:manualLayout>
              <c:xMode val="edge"/>
              <c:yMode val="edge"/>
              <c:x val="0"/>
              <c:y val="0.24426702128890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176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Distribuizione posseso azioni con raggruppamento automatico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Distribuizione posseso azioni con raggruppamento automatico</a:t>
          </a:r>
        </a:p>
      </cx:txPr>
    </cx:title>
    <cx:plotArea>
      <cx:plotAreaRegion>
        <cx:series layoutId="clusteredColumn" uniqueId="{350FB623-E6D2-4816-B75A-C15F4DE81860}" formatIdx="0">
          <cx:tx>
            <cx:txData>
              <cx:f>_xlchart.v1.0</cx:f>
              <cx:v>Durata possesso</cx:v>
            </cx:txData>
          </cx:tx>
          <cx:dataId val="0"/>
          <cx:layoutPr>
            <cx:binning intervalClosed="r"/>
          </cx:layoutPr>
        </cx:series>
        <cx:series layoutId="clusteredColumn" hidden="1" uniqueId="{341B8548-AE0B-48EB-AD1A-12FED9718395}" formatIdx="1">
          <cx:tx>
            <cx:txData>
              <cx:f>_xlchart.v1.2</cx:f>
              <cx:v>Profitto per trade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Intervalli giorni di possesso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Intervalli giorni di possesso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t-IT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Numero di trade </a:t>
                </a:r>
              </a:p>
              <a:p>
                <a:pPr algn="ctr" rtl="0">
                  <a:defRPr/>
                </a:pPr>
                <a:endParaRPr lang="it-IT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0</xdr:row>
      <xdr:rowOff>133351</xdr:rowOff>
    </xdr:from>
    <xdr:to>
      <xdr:col>10</xdr:col>
      <xdr:colOff>333374</xdr:colOff>
      <xdr:row>5</xdr:row>
      <xdr:rowOff>133351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EF2FECB-2AB0-20BD-E7CC-DCBC7D2D4B27}"/>
            </a:ext>
          </a:extLst>
        </xdr:cNvPr>
        <xdr:cNvSpPr txBox="1"/>
      </xdr:nvSpPr>
      <xdr:spPr>
        <a:xfrm>
          <a:off x="5238749" y="133351"/>
          <a:ext cx="4333875" cy="838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colonna aggiuntiva 'Tasse' indica se è necessario pagare tasse basate su un valore soglia di 67 azioni scambiate. 'SI' se bisogna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pagare le tasse, 'NO' altrimenti.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0</xdr:row>
      <xdr:rowOff>133349</xdr:rowOff>
    </xdr:from>
    <xdr:to>
      <xdr:col>14</xdr:col>
      <xdr:colOff>52387</xdr:colOff>
      <xdr:row>20</xdr:row>
      <xdr:rowOff>47625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4CECD1D-E8FF-F771-98C1-A69530277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9</xdr:row>
      <xdr:rowOff>104774</xdr:rowOff>
    </xdr:from>
    <xdr:to>
      <xdr:col>6</xdr:col>
      <xdr:colOff>285750</xdr:colOff>
      <xdr:row>14</xdr:row>
      <xdr:rowOff>47625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4E924DF-4BB6-ABB0-2151-A62048977CDD}"/>
            </a:ext>
          </a:extLst>
        </xdr:cNvPr>
        <xdr:cNvSpPr txBox="1"/>
      </xdr:nvSpPr>
      <xdr:spPr>
        <a:xfrm>
          <a:off x="2933700" y="1619249"/>
          <a:ext cx="2733675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Sopra</a:t>
          </a:r>
          <a:r>
            <a:rPr lang="it-IT" sz="1100" baseline="0"/>
            <a:t> una divisone in classi di intervalli definiti di durata possesso azioni e relative frequenze .</a:t>
          </a:r>
        </a:p>
        <a:p>
          <a:r>
            <a:rPr lang="it-IT" sz="1100" baseline="0"/>
            <a:t>A destra la rappresentazione grafica.</a:t>
          </a:r>
        </a:p>
        <a:p>
          <a:endParaRPr lang="it-IT" sz="1100"/>
        </a:p>
      </xdr:txBody>
    </xdr:sp>
    <xdr:clientData/>
  </xdr:twoCellAnchor>
  <xdr:twoCellAnchor>
    <xdr:from>
      <xdr:col>4</xdr:col>
      <xdr:colOff>247650</xdr:colOff>
      <xdr:row>21</xdr:row>
      <xdr:rowOff>152400</xdr:rowOff>
    </xdr:from>
    <xdr:to>
      <xdr:col>10</xdr:col>
      <xdr:colOff>476250</xdr:colOff>
      <xdr:row>38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B2FF0EB-3995-477D-8174-C942293413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4275" y="3629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4</xdr:col>
      <xdr:colOff>209549</xdr:colOff>
      <xdr:row>40</xdr:row>
      <xdr:rowOff>66675</xdr:rowOff>
    </xdr:from>
    <xdr:to>
      <xdr:col>10</xdr:col>
      <xdr:colOff>495300</xdr:colOff>
      <xdr:row>43</xdr:row>
      <xdr:rowOff>19050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063C27B0-3A3C-D9D2-9A86-36B39189B2C2}"/>
            </a:ext>
          </a:extLst>
        </xdr:cNvPr>
        <xdr:cNvSpPr txBox="1"/>
      </xdr:nvSpPr>
      <xdr:spPr>
        <a:xfrm>
          <a:off x="3686174" y="6619875"/>
          <a:ext cx="4629151" cy="4381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CONCLUSIONE:</a:t>
          </a:r>
          <a:r>
            <a:rPr lang="it-IT" sz="1100" baseline="0"/>
            <a:t> </a:t>
          </a:r>
          <a:r>
            <a:rPr lang="it-IT" sz="1100"/>
            <a:t>Dal</a:t>
          </a:r>
          <a:r>
            <a:rPr lang="it-IT" sz="1100" baseline="0"/>
            <a:t> grafico è possibile evincere che l</a:t>
          </a:r>
          <a:r>
            <a:rPr lang="it-IT" sz="1100"/>
            <a:t>a distribuzione</a:t>
          </a:r>
          <a:r>
            <a:rPr lang="it-IT" sz="1100" baseline="0"/>
            <a:t> non è normale.</a:t>
          </a:r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819151</xdr:colOff>
      <xdr:row>56</xdr:row>
      <xdr:rowOff>142875</xdr:rowOff>
    </xdr:from>
    <xdr:to>
      <xdr:col>13</xdr:col>
      <xdr:colOff>400051</xdr:colOff>
      <xdr:row>58</xdr:row>
      <xdr:rowOff>104775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81A00FB-C9B4-3E4F-C829-DCF63EC1A635}"/>
            </a:ext>
          </a:extLst>
        </xdr:cNvPr>
        <xdr:cNvSpPr txBox="1"/>
      </xdr:nvSpPr>
      <xdr:spPr>
        <a:xfrm>
          <a:off x="2571751" y="9629775"/>
          <a:ext cx="7134225" cy="285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Ci</a:t>
          </a:r>
          <a:r>
            <a:rPr lang="it-IT" sz="1100" baseline="0"/>
            <a:t> sono 74 casi di paese asiatici con numero di trade &lt;= 8, che rappresentano il 37% del totale.</a:t>
          </a:r>
        </a:p>
        <a:p>
          <a:endParaRPr lang="it-IT" sz="1100"/>
        </a:p>
      </xdr:txBody>
    </xdr:sp>
    <xdr:clientData/>
  </xdr:twoCellAnchor>
  <xdr:twoCellAnchor>
    <xdr:from>
      <xdr:col>2</xdr:col>
      <xdr:colOff>114300</xdr:colOff>
      <xdr:row>30</xdr:row>
      <xdr:rowOff>0</xdr:rowOff>
    </xdr:from>
    <xdr:to>
      <xdr:col>12</xdr:col>
      <xdr:colOff>28576</xdr:colOff>
      <xdr:row>31</xdr:row>
      <xdr:rowOff>123825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210BAB3E-E5D7-428A-8C8A-72B47AC17820}"/>
            </a:ext>
          </a:extLst>
        </xdr:cNvPr>
        <xdr:cNvSpPr txBox="1"/>
      </xdr:nvSpPr>
      <xdr:spPr>
        <a:xfrm>
          <a:off x="1866900" y="6972300"/>
          <a:ext cx="6734176" cy="285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C'è</a:t>
          </a:r>
          <a:r>
            <a:rPr lang="it-IT" sz="1100" baseline="0"/>
            <a:t> un solo caso di numero trade pari a 1 in UK, che rappresentano l'1% del totale.</a:t>
          </a:r>
        </a:p>
        <a:p>
          <a:endParaRPr lang="it-IT" sz="1100"/>
        </a:p>
      </xdr:txBody>
    </xdr:sp>
    <xdr:clientData/>
  </xdr:twoCellAnchor>
  <xdr:twoCellAnchor>
    <xdr:from>
      <xdr:col>0</xdr:col>
      <xdr:colOff>114300</xdr:colOff>
      <xdr:row>33</xdr:row>
      <xdr:rowOff>38100</xdr:rowOff>
    </xdr:from>
    <xdr:to>
      <xdr:col>16</xdr:col>
      <xdr:colOff>590550</xdr:colOff>
      <xdr:row>33</xdr:row>
      <xdr:rowOff>47625</xdr:rowOff>
    </xdr:to>
    <xdr:cxnSp macro="">
      <xdr:nvCxnSpPr>
        <xdr:cNvPr id="6" name="Connettore diritto 5">
          <a:extLst>
            <a:ext uri="{FF2B5EF4-FFF2-40B4-BE49-F238E27FC236}">
              <a16:creationId xmlns:a16="http://schemas.microsoft.com/office/drawing/2014/main" id="{A9966866-AAAC-915F-7CE5-99E9EE0094F2}"/>
            </a:ext>
          </a:extLst>
        </xdr:cNvPr>
        <xdr:cNvCxnSpPr/>
      </xdr:nvCxnSpPr>
      <xdr:spPr>
        <a:xfrm flipV="1">
          <a:off x="114300" y="7496175"/>
          <a:ext cx="120872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io Saporito" refreshedDate="45859.699616666665" createdVersion="8" refreshedVersion="8" minRefreshableVersion="3" recordCount="200" xr:uid="{F9BA98B2-2017-4BF9-95BB-C8F1AB4978F9}">
  <cacheSource type="worksheet">
    <worksheetSource ref="A1:H201" sheet="My trades"/>
  </cacheSource>
  <cacheFields count="8">
    <cacheField name="Trade" numFmtId="0">
      <sharedItems count="200">
        <s v="agfgcfxt"/>
        <s v="aieoltom"/>
        <s v="almuieaq"/>
        <s v="apxkynfx"/>
        <s v="bbjeprsq"/>
        <s v="bcizkhng"/>
        <s v="bdkloegq"/>
        <s v="beszhcyh"/>
        <s v="bjfxoyxb"/>
        <s v="bpjmrhjo"/>
        <s v="brxwzrct"/>
        <s v="bumcnvke"/>
        <s v="cesjzpbs"/>
        <s v="cetffxgx"/>
        <s v="chhqshvn"/>
        <s v="ciykrilb"/>
        <s v="cnitsbpk"/>
        <s v="cntrbotn"/>
        <s v="cwuqczya"/>
        <s v="cymioqte"/>
        <s v="dcnexoao"/>
        <s v="dcplrgaa"/>
        <s v="dieionnl"/>
        <s v="dlgsjszn"/>
        <s v="dpaxyvrx"/>
        <s v="dspetbsq"/>
        <s v="ebkkmqbi"/>
        <s v="egvfikiy"/>
        <s v="eknpqcge"/>
        <s v="ekteqlhb"/>
        <s v="emjmheht"/>
        <s v="eodhevfz"/>
        <s v="ewzlrcco"/>
        <s v="fenldjbq"/>
        <s v="fipcayvv"/>
        <s v="fjcdzhde"/>
        <s v="fjhbimle"/>
        <s v="fkgjitio"/>
        <s v="frlnnmpc"/>
        <s v="fucpzbpk"/>
        <s v="fzpkolfu"/>
        <s v="gcndrwci"/>
        <s v="gfiuzniq"/>
        <s v="giuqiukz"/>
        <s v="gnghjpok"/>
        <s v="goxmkirb"/>
        <s v="gsarsxnf"/>
        <s v="hafqyymf"/>
        <s v="hdpggnqd"/>
        <s v="hdslpwul"/>
        <s v="heuzjzpi"/>
        <s v="hfdavabb"/>
        <s v="hfjghpbq"/>
        <s v="hflsqchs"/>
        <s v="hfwtmipz"/>
        <s v="hkesgmfj"/>
        <s v="hmtiybmi"/>
        <s v="hnmvqkxv"/>
        <s v="hpvfzslv"/>
        <s v="hrfilyua"/>
        <s v="hutszssu"/>
        <s v="iagrfath"/>
        <s v="icbmbfqb"/>
        <s v="icgddrqk"/>
        <s v="ifomvwpk"/>
        <s v="ifskxsgr"/>
        <s v="ivnpgban"/>
        <s v="iztdnkqz"/>
        <s v="jarhgmub"/>
        <s v="jgrpnvil"/>
        <s v="jhrvrggo"/>
        <s v="jszxcuxx"/>
        <s v="jvcllvko"/>
        <s v="jxgqnvpx"/>
        <s v="jyrrbwon"/>
        <s v="kcqqvvon"/>
        <s v="kdxpqsjj"/>
        <s v="kltxxoqv"/>
        <s v="kmlcsefq"/>
        <s v="knifvikn"/>
        <s v="knrhgdai"/>
        <s v="koqfbdwf"/>
        <s v="kpoujdyl"/>
        <s v="kqbdcljv"/>
        <s v="krqkwnaw"/>
        <s v="kwbxqlin"/>
        <s v="kweyaukr"/>
        <s v="ldjllwvy"/>
        <s v="lenpuaop"/>
        <s v="lkxgzzvq"/>
        <s v="loffykcg"/>
        <s v="lpzjhtkm"/>
        <s v="maizvkuo"/>
        <s v="mfdlyjqb"/>
        <s v="mfwvjgje"/>
        <s v="mghfyjbr"/>
        <s v="mjbwcafl"/>
        <s v="mjyuxzvj"/>
        <s v="mkxkerbr"/>
        <s v="mxmztjnk"/>
        <s v="mxpzparg"/>
        <s v="nheepbxg"/>
        <s v="njxhycea"/>
        <s v="nklszbdc"/>
        <s v="nqgoiuik"/>
        <s v="nriklgrf"/>
        <s v="nuleyiit"/>
        <s v="nzyednpn"/>
        <s v="ogszgnpm"/>
        <s v="ohtzxhrm"/>
        <s v="olnjegug"/>
        <s v="oplgqwal"/>
        <s v="orgnwenh"/>
        <s v="ossshndu"/>
        <s v="pberstsl"/>
        <s v="pcifviip"/>
        <s v="pnsxdhqo"/>
        <s v="poohpdwc"/>
        <s v="pswtoazn"/>
        <s v="pxkjcmpp"/>
        <s v="pxzcvvvv"/>
        <s v="pyljmfku"/>
        <s v="pysaclod"/>
        <s v="pywztrno"/>
        <s v="qdqbwhng"/>
        <s v="qexyofhb"/>
        <s v="qhprzdnb"/>
        <s v="qklyndfp"/>
        <s v="qonnwndv"/>
        <s v="rcmrnpig"/>
        <s v="rfngluke"/>
        <s v="rgbcrwet"/>
        <s v="rkupdsbn"/>
        <s v="rxbzlipl"/>
        <s v="rypujago"/>
        <s v="scoljxeg"/>
        <s v="seaeoiib"/>
        <s v="sejklwar"/>
        <s v="seszlhqz"/>
        <s v="sgdkuekd"/>
        <s v="slqawwyu"/>
        <s v="stsjuvrd"/>
        <s v="tazccemg"/>
        <s v="tgayvhvz"/>
        <s v="tiebtpqq"/>
        <s v="tjtyuhoi"/>
        <s v="tsmbtvip"/>
        <s v="tsrjnkjg"/>
        <s v="ttxgpfqy"/>
        <s v="tuneagik"/>
        <s v="twxakkhn"/>
        <s v="txuwmhfn"/>
        <s v="tyoavqhc"/>
        <s v="ucjtvrzo"/>
        <s v="ueoaufxg"/>
        <s v="ugegxjpi"/>
        <s v="uijhzhtp"/>
        <s v="uiytklhp"/>
        <s v="umdvcmek"/>
        <s v="unxxstxp"/>
        <s v="upcbwvls"/>
        <s v="uvenvheh"/>
        <s v="vajwbmmv"/>
        <s v="vggvbbxh"/>
        <s v="vjtxbscg"/>
        <s v="vnkvbrpg"/>
        <s v="vqkagvwm"/>
        <s v="waxzujox"/>
        <s v="wfglkcmq"/>
        <s v="wgpoqytj"/>
        <s v="wgzgfkki"/>
        <s v="wiujcxll"/>
        <s v="wmesgogf"/>
        <s v="wzerurjz"/>
        <s v="xbcdvdtp"/>
        <s v="xgimgqvp"/>
        <s v="xgszegxx"/>
        <s v="xgxazdwr"/>
        <s v="xkdlzakx"/>
        <s v="xmfevyrg"/>
        <s v="xmzhzbvl"/>
        <s v="xslzwome"/>
        <s v="xydeqivj"/>
        <s v="ybasexlh"/>
        <s v="ydcmffnz"/>
        <s v="yjrqvwdc"/>
        <s v="ynqvlbrq"/>
        <s v="ynrcizqr"/>
        <s v="ypdwpcvo"/>
        <s v="yrvvdedn"/>
        <s v="ysndnwiy"/>
        <s v="ywfotaaf"/>
        <s v="yyclexzy"/>
        <s v="zhhtkovi"/>
        <s v="zkxftiop"/>
        <s v="zlqfijoe"/>
        <s v="zrgkwdyf"/>
        <s v="zsbkamjf"/>
        <s v="zsylhezi"/>
        <s v="zvxjotpr"/>
      </sharedItems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/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2-10-06T00:00:00" maxDate="2023-05-0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  <d v="2022-10-07T00:00:00"/>
    <n v="7"/>
    <n v="0.28318547112501802"/>
    <d v="2022-10-06T00:00:00"/>
    <n v="0.557129814707503"/>
  </r>
  <r>
    <x v="1"/>
    <x v="1"/>
    <x v="1"/>
    <d v="2021-01-04T00:00:00"/>
    <n v="2"/>
    <n v="0.64142747007026002"/>
    <d v="2022-10-07T00:00:00"/>
    <n v="0.88983597888511301"/>
  </r>
  <r>
    <x v="2"/>
    <x v="2"/>
    <x v="0"/>
    <d v="2021-11-19T00:00:00"/>
    <n v="6"/>
    <n v="0.98092817996517101"/>
    <d v="2022-10-08T00:00:00"/>
    <n v="0.72256312699759195"/>
  </r>
  <r>
    <x v="3"/>
    <x v="3"/>
    <x v="2"/>
    <d v="2022-04-13T00:00:00"/>
    <n v="1"/>
    <n v="0.46027529609517198"/>
    <d v="2022-10-09T00:00:00"/>
    <n v="0.82793169583258497"/>
  </r>
  <r>
    <x v="4"/>
    <x v="0"/>
    <x v="0"/>
    <d v="2021-06-04T00:00:00"/>
    <n v="9"/>
    <n v="0.55179844990216698"/>
    <d v="2022-10-10T00:00:00"/>
    <n v="0.19789786446941801"/>
  </r>
  <r>
    <x v="5"/>
    <x v="4"/>
    <x v="3"/>
    <d v="2021-11-29T00:00:00"/>
    <n v="1"/>
    <n v="0.30386848867018701"/>
    <d v="2022-10-11T00:00:00"/>
    <n v="0.97814412656590199"/>
  </r>
  <r>
    <x v="6"/>
    <x v="5"/>
    <x v="4"/>
    <d v="2021-10-31T00:00:00"/>
    <n v="3"/>
    <n v="0.100945559071712"/>
    <d v="2022-10-12T00:00:00"/>
    <n v="0.407405377776074"/>
  </r>
  <r>
    <x v="7"/>
    <x v="6"/>
    <x v="5"/>
    <d v="2022-01-23T00:00:00"/>
    <n v="4"/>
    <n v="0.13652069785058399"/>
    <d v="2022-10-13T00:00:00"/>
    <n v="0.38969057106772598"/>
  </r>
  <r>
    <x v="8"/>
    <x v="7"/>
    <x v="6"/>
    <d v="2021-10-03T00:00:00"/>
    <n v="10"/>
    <n v="0.41670439236003598"/>
    <d v="2022-10-14T00:00:00"/>
    <n v="0.54934508287877304"/>
  </r>
  <r>
    <x v="9"/>
    <x v="4"/>
    <x v="3"/>
    <d v="2022-01-26T00:00:00"/>
    <n v="6"/>
    <n v="0.24316986891245501"/>
    <d v="2022-10-15T00:00:00"/>
    <n v="0.420232824731951"/>
  </r>
  <r>
    <x v="10"/>
    <x v="8"/>
    <x v="7"/>
    <d v="2021-07-30T00:00:00"/>
    <n v="5"/>
    <n v="0.80079383386161695"/>
    <d v="2022-10-16T00:00:00"/>
    <n v="0.89666229529100405"/>
  </r>
  <r>
    <x v="11"/>
    <x v="0"/>
    <x v="0"/>
    <d v="2021-12-13T00:00:00"/>
    <n v="10"/>
    <n v="0.638981266676107"/>
    <d v="2022-10-17T00:00:00"/>
    <n v="0.77496721699985804"/>
  </r>
  <r>
    <x v="12"/>
    <x v="0"/>
    <x v="0"/>
    <d v="2022-12-30T00:00:00"/>
    <n v="8"/>
    <n v="0.34625418958602699"/>
    <d v="2022-10-18T00:00:00"/>
    <n v="0.71065052633396197"/>
  </r>
  <r>
    <x v="13"/>
    <x v="9"/>
    <x v="8"/>
    <d v="2021-06-08T00:00:00"/>
    <n v="6"/>
    <n v="0.36584758654187899"/>
    <d v="2022-10-19T00:00:00"/>
    <n v="0.45311698845143"/>
  </r>
  <r>
    <x v="14"/>
    <x v="6"/>
    <x v="5"/>
    <d v="2022-05-29T00:00:00"/>
    <n v="6"/>
    <n v="0.379060395757914"/>
    <d v="2022-10-20T00:00:00"/>
    <n v="0.31616207722275602"/>
  </r>
  <r>
    <x v="15"/>
    <x v="10"/>
    <x v="9"/>
    <d v="2022-12-27T00:00:00"/>
    <n v="8"/>
    <n v="0.72895214290311094"/>
    <d v="2022-10-21T00:00:00"/>
    <n v="0.22418004410534101"/>
  </r>
  <r>
    <x v="16"/>
    <x v="11"/>
    <x v="10"/>
    <d v="2021-04-08T00:00:00"/>
    <n v="5"/>
    <n v="0.42202075102150899"/>
    <d v="2022-10-22T00:00:00"/>
    <n v="0.38793156543941099"/>
  </r>
  <r>
    <x v="17"/>
    <x v="12"/>
    <x v="11"/>
    <d v="2021-05-25T00:00:00"/>
    <n v="4"/>
    <n v="0.221183884694959"/>
    <d v="2022-10-23T00:00:00"/>
    <n v="0.33188863151931702"/>
  </r>
  <r>
    <x v="18"/>
    <x v="2"/>
    <x v="0"/>
    <d v="2021-01-09T00:00:00"/>
    <n v="1"/>
    <n v="0.33608049957319502"/>
    <d v="2022-10-24T00:00:00"/>
    <n v="0.632173644236244"/>
  </r>
  <r>
    <x v="19"/>
    <x v="10"/>
    <x v="9"/>
    <d v="2021-07-08T00:00:00"/>
    <n v="1"/>
    <n v="0.66879924137456503"/>
    <d v="2022-10-25T00:00:00"/>
    <n v="0.97050369055421803"/>
  </r>
  <r>
    <x v="20"/>
    <x v="13"/>
    <x v="12"/>
    <d v="2021-08-10T00:00:00"/>
    <n v="1"/>
    <n v="0.94855371414201095"/>
    <d v="2022-10-26T00:00:00"/>
    <n v="0.335795433783181"/>
  </r>
  <r>
    <x v="21"/>
    <x v="0"/>
    <x v="0"/>
    <d v="2021-04-17T00:00:00"/>
    <n v="9"/>
    <n v="0.84008770787604403"/>
    <d v="2022-10-27T00:00:00"/>
    <n v="0.55247139186324401"/>
  </r>
  <r>
    <x v="22"/>
    <x v="14"/>
    <x v="13"/>
    <d v="2021-09-30T00:00:00"/>
    <n v="2"/>
    <n v="2.2027610408179498E-3"/>
    <d v="2022-10-28T00:00:00"/>
    <n v="0.38274839978632802"/>
  </r>
  <r>
    <x v="23"/>
    <x v="15"/>
    <x v="14"/>
    <d v="2022-08-13T00:00:00"/>
    <n v="3"/>
    <n v="0.70520735936114698"/>
    <d v="2022-10-29T00:00:00"/>
    <n v="0.85427426099032899"/>
  </r>
  <r>
    <x v="24"/>
    <x v="7"/>
    <x v="6"/>
    <d v="2022-11-17T00:00:00"/>
    <n v="2"/>
    <n v="0.83894286337563995"/>
    <d v="2022-10-30T00:00:00"/>
    <n v="0.67630232908539301"/>
  </r>
  <r>
    <x v="25"/>
    <x v="14"/>
    <x v="13"/>
    <d v="2022-06-13T00:00:00"/>
    <n v="8"/>
    <n v="0.87889715359181098"/>
    <d v="2022-10-31T00:00:00"/>
    <n v="0.20020556920871699"/>
  </r>
  <r>
    <x v="26"/>
    <x v="5"/>
    <x v="4"/>
    <d v="2022-02-07T00:00:00"/>
    <n v="7"/>
    <n v="0.81200798012546904"/>
    <d v="2022-11-01T00:00:00"/>
    <n v="0.26150647842758601"/>
  </r>
  <r>
    <x v="27"/>
    <x v="0"/>
    <x v="0"/>
    <d v="2021-10-23T00:00:00"/>
    <n v="1"/>
    <n v="0.27554760755730201"/>
    <d v="2022-11-02T00:00:00"/>
    <n v="0.19858809226913399"/>
  </r>
  <r>
    <x v="28"/>
    <x v="0"/>
    <x v="0"/>
    <d v="2021-11-23T00:00:00"/>
    <n v="3"/>
    <n v="0.15183590676997499"/>
    <d v="2022-11-03T00:00:00"/>
    <n v="0.96263635120934099"/>
  </r>
  <r>
    <x v="29"/>
    <x v="8"/>
    <x v="7"/>
    <d v="2021-03-26T00:00:00"/>
    <n v="1"/>
    <n v="0.31751651418006399"/>
    <d v="2022-11-04T00:00:00"/>
    <n v="0.47080505116614901"/>
  </r>
  <r>
    <x v="30"/>
    <x v="13"/>
    <x v="12"/>
    <d v="2022-02-02T00:00:00"/>
    <n v="7"/>
    <n v="8.2508842921547004E-2"/>
    <d v="2022-11-05T00:00:00"/>
    <n v="0.90723039307728803"/>
  </r>
  <r>
    <x v="31"/>
    <x v="16"/>
    <x v="11"/>
    <d v="2021-02-12T00:00:00"/>
    <n v="9"/>
    <n v="3.8415611438702597E-2"/>
    <d v="2022-11-06T00:00:00"/>
    <n v="0.69214535069910299"/>
  </r>
  <r>
    <x v="32"/>
    <x v="17"/>
    <x v="15"/>
    <d v="2021-12-11T00:00:00"/>
    <n v="9"/>
    <n v="0.215773738787989"/>
    <d v="2022-11-07T00:00:00"/>
    <n v="0.54884364241615202"/>
  </r>
  <r>
    <x v="33"/>
    <x v="8"/>
    <x v="7"/>
    <d v="2021-09-07T00:00:00"/>
    <n v="5"/>
    <n v="0.72585135876436702"/>
    <d v="2022-11-08T00:00:00"/>
    <n v="0.173994592694031"/>
  </r>
  <r>
    <x v="34"/>
    <x v="3"/>
    <x v="2"/>
    <d v="2021-12-24T00:00:00"/>
    <n v="8"/>
    <n v="0.68255570090641804"/>
    <d v="2022-11-09T00:00:00"/>
    <n v="0.60454082217188998"/>
  </r>
  <r>
    <x v="35"/>
    <x v="4"/>
    <x v="3"/>
    <d v="2021-01-02T00:00:00"/>
    <n v="3"/>
    <n v="0.80123839065137303"/>
    <d v="2022-11-10T00:00:00"/>
    <n v="0.30527628395158701"/>
  </r>
  <r>
    <x v="36"/>
    <x v="17"/>
    <x v="15"/>
    <d v="2022-10-04T00:00:00"/>
    <n v="4"/>
    <n v="0.86036052556079601"/>
    <d v="2022-11-11T00:00:00"/>
    <n v="0.75556235613803402"/>
  </r>
  <r>
    <x v="37"/>
    <x v="8"/>
    <x v="7"/>
    <d v="2021-11-03T00:00:00"/>
    <n v="3"/>
    <n v="0.89411437906362101"/>
    <d v="2022-11-12T00:00:00"/>
    <n v="0.15236785201696099"/>
  </r>
  <r>
    <x v="38"/>
    <x v="18"/>
    <x v="14"/>
    <d v="2022-01-18T00:00:00"/>
    <n v="10"/>
    <n v="0.93792316902615502"/>
    <d v="2022-11-13T00:00:00"/>
    <n v="0.45551581516099299"/>
  </r>
  <r>
    <x v="39"/>
    <x v="1"/>
    <x v="1"/>
    <d v="2022-12-03T00:00:00"/>
    <n v="4"/>
    <n v="0.70777097045034598"/>
    <d v="2022-11-14T00:00:00"/>
    <n v="0.29010240599643"/>
  </r>
  <r>
    <x v="40"/>
    <x v="18"/>
    <x v="14"/>
    <d v="2021-04-29T00:00:00"/>
    <n v="10"/>
    <n v="0.32809052787687998"/>
    <d v="2022-11-15T00:00:00"/>
    <n v="0.53620178529362506"/>
  </r>
  <r>
    <x v="41"/>
    <x v="1"/>
    <x v="1"/>
    <d v="2022-12-26T00:00:00"/>
    <n v="10"/>
    <n v="0.20148931810460499"/>
    <d v="2022-11-16T00:00:00"/>
    <n v="0.37346939187061601"/>
  </r>
  <r>
    <x v="42"/>
    <x v="10"/>
    <x v="9"/>
    <d v="2022-05-27T00:00:00"/>
    <n v="6"/>
    <n v="3.5993791246495099E-2"/>
    <d v="2022-11-17T00:00:00"/>
    <n v="0.97861539568179701"/>
  </r>
  <r>
    <x v="43"/>
    <x v="0"/>
    <x v="0"/>
    <d v="2022-08-22T00:00:00"/>
    <n v="1"/>
    <n v="0.71704537744139196"/>
    <d v="2022-11-18T00:00:00"/>
    <n v="0.16233553287650401"/>
  </r>
  <r>
    <x v="44"/>
    <x v="12"/>
    <x v="11"/>
    <d v="2021-05-22T00:00:00"/>
    <n v="9"/>
    <n v="0.71155870482197403"/>
    <d v="2022-11-19T00:00:00"/>
    <n v="0.15390650537949099"/>
  </r>
  <r>
    <x v="45"/>
    <x v="8"/>
    <x v="7"/>
    <d v="2021-03-19T00:00:00"/>
    <n v="6"/>
    <n v="6.4033223650055093E-2"/>
    <d v="2022-11-20T00:00:00"/>
    <n v="4.2104998611888203E-3"/>
  </r>
  <r>
    <x v="46"/>
    <x v="11"/>
    <x v="10"/>
    <d v="2022-06-13T00:00:00"/>
    <n v="7"/>
    <n v="0.97988976578176401"/>
    <d v="2022-11-21T00:00:00"/>
    <n v="4.3763329833777703E-2"/>
  </r>
  <r>
    <x v="47"/>
    <x v="7"/>
    <x v="6"/>
    <d v="2021-05-24T00:00:00"/>
    <n v="10"/>
    <n v="0.702645841021446"/>
    <d v="2022-11-22T00:00:00"/>
    <n v="0.369783832169231"/>
  </r>
  <r>
    <x v="48"/>
    <x v="5"/>
    <x v="4"/>
    <d v="2021-11-02T00:00:00"/>
    <n v="3"/>
    <n v="6.7860349366877903E-2"/>
    <d v="2022-11-23T00:00:00"/>
    <n v="0.67274821533457596"/>
  </r>
  <r>
    <x v="49"/>
    <x v="13"/>
    <x v="12"/>
    <d v="2021-12-30T00:00:00"/>
    <n v="9"/>
    <n v="0.407593318710052"/>
    <d v="2022-11-24T00:00:00"/>
    <n v="0.63816582309695902"/>
  </r>
  <r>
    <x v="50"/>
    <x v="15"/>
    <x v="14"/>
    <d v="2021-06-14T00:00:00"/>
    <n v="4"/>
    <n v="0.52920695915069904"/>
    <d v="2022-11-25T00:00:00"/>
    <n v="0.13238552807963799"/>
  </r>
  <r>
    <x v="51"/>
    <x v="3"/>
    <x v="2"/>
    <d v="2021-05-27T00:00:00"/>
    <n v="1"/>
    <n v="0.83003541427247696"/>
    <d v="2022-11-26T00:00:00"/>
    <n v="0.52621974753425005"/>
  </r>
  <r>
    <x v="52"/>
    <x v="3"/>
    <x v="2"/>
    <d v="2021-07-05T00:00:00"/>
    <n v="9"/>
    <n v="0.13503720101241901"/>
    <d v="2022-11-27T00:00:00"/>
    <n v="0.85749627053317901"/>
  </r>
  <r>
    <x v="53"/>
    <x v="13"/>
    <x v="12"/>
    <d v="2022-04-29T00:00:00"/>
    <n v="2"/>
    <n v="0.18457397753690899"/>
    <d v="2022-11-28T00:00:00"/>
    <n v="0.74032989684219797"/>
  </r>
  <r>
    <x v="54"/>
    <x v="5"/>
    <x v="4"/>
    <d v="2022-09-12T00:00:00"/>
    <n v="7"/>
    <n v="1.4827494446379701E-2"/>
    <d v="2022-11-29T00:00:00"/>
    <n v="0.41833053891377597"/>
  </r>
  <r>
    <x v="55"/>
    <x v="6"/>
    <x v="5"/>
    <d v="2021-03-23T00:00:00"/>
    <n v="4"/>
    <n v="0.27577765609607802"/>
    <d v="2022-11-30T00:00:00"/>
    <n v="0.84349820990746505"/>
  </r>
  <r>
    <x v="56"/>
    <x v="10"/>
    <x v="9"/>
    <d v="2022-04-16T00:00:00"/>
    <n v="2"/>
    <n v="1.4798370860461801E-2"/>
    <d v="2022-12-01T00:00:00"/>
    <n v="0.65581817056759795"/>
  </r>
  <r>
    <x v="57"/>
    <x v="16"/>
    <x v="11"/>
    <d v="2021-08-12T00:00:00"/>
    <n v="4"/>
    <n v="0.71929697815108395"/>
    <d v="2022-12-02T00:00:00"/>
    <n v="5.4091466872212501E-2"/>
  </r>
  <r>
    <x v="58"/>
    <x v="8"/>
    <x v="7"/>
    <d v="2022-12-27T00:00:00"/>
    <n v="6"/>
    <n v="0.45894107528788403"/>
    <d v="2022-12-03T00:00:00"/>
    <n v="0.64879966285478297"/>
  </r>
  <r>
    <x v="59"/>
    <x v="19"/>
    <x v="16"/>
    <d v="2021-06-09T00:00:00"/>
    <n v="6"/>
    <n v="0.75369284563293804"/>
    <d v="2022-12-04T00:00:00"/>
    <n v="0.95310350121023102"/>
  </r>
  <r>
    <x v="60"/>
    <x v="9"/>
    <x v="8"/>
    <d v="2021-04-29T00:00:00"/>
    <n v="7"/>
    <n v="0.73835370024837998"/>
    <d v="2022-12-05T00:00:00"/>
    <n v="0.10264222958663"/>
  </r>
  <r>
    <x v="61"/>
    <x v="1"/>
    <x v="1"/>
    <d v="2022-10-26T00:00:00"/>
    <n v="8"/>
    <n v="0.585256316656942"/>
    <d v="2022-12-06T00:00:00"/>
    <n v="0.63534355964006295"/>
  </r>
  <r>
    <x v="62"/>
    <x v="14"/>
    <x v="13"/>
    <d v="2021-05-24T00:00:00"/>
    <n v="9"/>
    <n v="0.87646719833682096"/>
    <d v="2022-12-07T00:00:00"/>
    <n v="0.32932752883912297"/>
  </r>
  <r>
    <x v="63"/>
    <x v="8"/>
    <x v="7"/>
    <d v="2022-07-31T00:00:00"/>
    <n v="5"/>
    <n v="0.68720157697523698"/>
    <d v="2022-12-08T00:00:00"/>
    <n v="0.79990973215818495"/>
  </r>
  <r>
    <x v="64"/>
    <x v="6"/>
    <x v="5"/>
    <d v="2021-05-31T00:00:00"/>
    <n v="1"/>
    <n v="0.48588703608226103"/>
    <d v="2022-12-09T00:00:00"/>
    <n v="0.45518918214522902"/>
  </r>
  <r>
    <x v="65"/>
    <x v="16"/>
    <x v="11"/>
    <d v="2022-04-08T00:00:00"/>
    <n v="2"/>
    <n v="0.68555193640676504"/>
    <d v="2022-12-10T00:00:00"/>
    <n v="0.40035912772023502"/>
  </r>
  <r>
    <x v="66"/>
    <x v="14"/>
    <x v="13"/>
    <d v="2022-04-28T00:00:00"/>
    <n v="1"/>
    <n v="0.574831092396204"/>
    <d v="2022-12-11T00:00:00"/>
    <n v="0.14703843884491"/>
  </r>
  <r>
    <x v="67"/>
    <x v="18"/>
    <x v="14"/>
    <d v="2022-08-27T00:00:00"/>
    <n v="4"/>
    <n v="0.89057060464664195"/>
    <d v="2022-12-12T00:00:00"/>
    <n v="0.24766978894018499"/>
  </r>
  <r>
    <x v="68"/>
    <x v="0"/>
    <x v="0"/>
    <d v="2022-11-24T00:00:00"/>
    <n v="4"/>
    <n v="0.64606533640427699"/>
    <d v="2022-12-13T00:00:00"/>
    <n v="0.75502767909149604"/>
  </r>
  <r>
    <x v="69"/>
    <x v="19"/>
    <x v="16"/>
    <d v="2022-01-13T00:00:00"/>
    <n v="5"/>
    <n v="2.4408043245797401E-2"/>
    <d v="2022-12-14T00:00:00"/>
    <n v="0.11842008103757801"/>
  </r>
  <r>
    <x v="70"/>
    <x v="15"/>
    <x v="14"/>
    <d v="2022-07-10T00:00:00"/>
    <n v="1"/>
    <n v="0.144587962809021"/>
    <d v="2022-12-15T00:00:00"/>
    <n v="0.22337306376263399"/>
  </r>
  <r>
    <x v="71"/>
    <x v="11"/>
    <x v="10"/>
    <d v="2022-08-13T00:00:00"/>
    <n v="7"/>
    <n v="1.31744392227479E-2"/>
    <d v="2022-12-16T00:00:00"/>
    <n v="0.97185682841004495"/>
  </r>
  <r>
    <x v="72"/>
    <x v="4"/>
    <x v="3"/>
    <d v="2022-03-24T00:00:00"/>
    <n v="4"/>
    <n v="0.81530857906975795"/>
    <d v="2022-12-17T00:00:00"/>
    <n v="0.48260987316073201"/>
  </r>
  <r>
    <x v="73"/>
    <x v="3"/>
    <x v="2"/>
    <d v="2021-12-24T00:00:00"/>
    <n v="6"/>
    <n v="0.15491081045699601"/>
    <d v="2022-12-18T00:00:00"/>
    <n v="0.76802453424894601"/>
  </r>
  <r>
    <x v="74"/>
    <x v="14"/>
    <x v="13"/>
    <d v="2022-05-25T00:00:00"/>
    <n v="1"/>
    <n v="0.269555056043635"/>
    <d v="2022-12-19T00:00:00"/>
    <n v="0.122182361751799"/>
  </r>
  <r>
    <x v="75"/>
    <x v="2"/>
    <x v="0"/>
    <d v="2022-08-21T00:00:00"/>
    <n v="3"/>
    <n v="0.71512622981990404"/>
    <d v="2022-12-20T00:00:00"/>
    <n v="2.82332058926804E-3"/>
  </r>
  <r>
    <x v="76"/>
    <x v="8"/>
    <x v="7"/>
    <d v="2021-08-15T00:00:00"/>
    <n v="5"/>
    <n v="0.517478802978105"/>
    <d v="2022-12-21T00:00:00"/>
    <n v="0.194941670945359"/>
  </r>
  <r>
    <x v="77"/>
    <x v="14"/>
    <x v="13"/>
    <d v="2021-03-15T00:00:00"/>
    <n v="3"/>
    <n v="0.98933192835650696"/>
    <d v="2022-12-22T00:00:00"/>
    <n v="0.116747383128981"/>
  </r>
  <r>
    <x v="78"/>
    <x v="17"/>
    <x v="15"/>
    <d v="2022-10-18T00:00:00"/>
    <n v="5"/>
    <n v="0.32415684712172899"/>
    <d v="2022-12-23T00:00:00"/>
    <n v="0.28398523541759901"/>
  </r>
  <r>
    <x v="79"/>
    <x v="0"/>
    <x v="0"/>
    <d v="2021-05-27T00:00:00"/>
    <n v="6"/>
    <n v="0.64559425958074801"/>
    <d v="2022-12-24T00:00:00"/>
    <n v="0.74976354481356899"/>
  </r>
  <r>
    <x v="80"/>
    <x v="19"/>
    <x v="16"/>
    <d v="2022-03-23T00:00:00"/>
    <n v="10"/>
    <n v="0.13502577444900801"/>
    <d v="2022-12-25T00:00:00"/>
    <n v="9.7289928257875094E-2"/>
  </r>
  <r>
    <x v="81"/>
    <x v="10"/>
    <x v="9"/>
    <d v="2021-06-06T00:00:00"/>
    <n v="8"/>
    <n v="0.74864767306151003"/>
    <d v="2022-12-26T00:00:00"/>
    <n v="0.91487830622236999"/>
  </r>
  <r>
    <x v="82"/>
    <x v="12"/>
    <x v="11"/>
    <d v="2022-05-22T00:00:00"/>
    <n v="1"/>
    <n v="0.105161391848884"/>
    <d v="2022-12-27T00:00:00"/>
    <n v="0.22690729464404399"/>
  </r>
  <r>
    <x v="83"/>
    <x v="20"/>
    <x v="3"/>
    <d v="2022-06-30T00:00:00"/>
    <n v="6"/>
    <n v="0.11408685507641"/>
    <d v="2022-12-28T00:00:00"/>
    <n v="0.33571676903915298"/>
  </r>
  <r>
    <x v="84"/>
    <x v="15"/>
    <x v="14"/>
    <d v="2022-02-08T00:00:00"/>
    <n v="1"/>
    <n v="0.58372843681935904"/>
    <d v="2022-12-29T00:00:00"/>
    <n v="0.38186645762982302"/>
  </r>
  <r>
    <x v="85"/>
    <x v="20"/>
    <x v="3"/>
    <d v="2022-06-09T00:00:00"/>
    <n v="6"/>
    <n v="1.6069181318315098E-2"/>
    <d v="2022-12-30T00:00:00"/>
    <n v="0.93551003990677095"/>
  </r>
  <r>
    <x v="86"/>
    <x v="19"/>
    <x v="16"/>
    <d v="2021-12-14T00:00:00"/>
    <n v="7"/>
    <n v="0.77483286137645402"/>
    <d v="2022-12-31T00:00:00"/>
    <n v="0.83972936204120796"/>
  </r>
  <r>
    <x v="87"/>
    <x v="8"/>
    <x v="7"/>
    <d v="2021-04-18T00:00:00"/>
    <n v="6"/>
    <n v="0.83415711448827101"/>
    <d v="2023-01-01T00:00:00"/>
    <n v="0.73754903864989096"/>
  </r>
  <r>
    <x v="88"/>
    <x v="2"/>
    <x v="0"/>
    <d v="2021-03-30T00:00:00"/>
    <n v="7"/>
    <n v="0.27349998025771599"/>
    <d v="2023-01-02T00:00:00"/>
    <n v="0.398707058551939"/>
  </r>
  <r>
    <x v="89"/>
    <x v="4"/>
    <x v="3"/>
    <d v="2021-03-24T00:00:00"/>
    <n v="10"/>
    <n v="0.17894362318854701"/>
    <d v="2023-01-03T00:00:00"/>
    <n v="0.27983535659688702"/>
  </r>
  <r>
    <x v="90"/>
    <x v="0"/>
    <x v="0"/>
    <d v="2021-01-10T00:00:00"/>
    <n v="2"/>
    <n v="0.90504227111458202"/>
    <d v="2023-01-04T00:00:00"/>
    <n v="0.45883084719257899"/>
  </r>
  <r>
    <x v="91"/>
    <x v="14"/>
    <x v="13"/>
    <d v="2021-12-27T00:00:00"/>
    <n v="4"/>
    <n v="3.6105377236760302E-3"/>
    <d v="2023-01-05T00:00:00"/>
    <n v="0.430410454177235"/>
  </r>
  <r>
    <x v="92"/>
    <x v="18"/>
    <x v="14"/>
    <d v="2021-06-19T00:00:00"/>
    <n v="2"/>
    <n v="0.256532208615462"/>
    <d v="2023-01-06T00:00:00"/>
    <n v="0.25683090454434099"/>
  </r>
  <r>
    <x v="93"/>
    <x v="19"/>
    <x v="16"/>
    <d v="2021-02-23T00:00:00"/>
    <n v="5"/>
    <n v="0.70021844930653598"/>
    <d v="2023-01-07T00:00:00"/>
    <n v="0.61187665279577597"/>
  </r>
  <r>
    <x v="94"/>
    <x v="4"/>
    <x v="3"/>
    <d v="2021-02-08T00:00:00"/>
    <n v="2"/>
    <n v="0.86236623667253698"/>
    <d v="2023-01-08T00:00:00"/>
    <n v="0.56413054876588398"/>
  </r>
  <r>
    <x v="95"/>
    <x v="20"/>
    <x v="3"/>
    <d v="2022-08-01T00:00:00"/>
    <n v="5"/>
    <n v="0.309379274915278"/>
    <d v="2023-01-09T00:00:00"/>
    <n v="6.4512653240185102E-3"/>
  </r>
  <r>
    <x v="96"/>
    <x v="19"/>
    <x v="16"/>
    <d v="2021-07-19T00:00:00"/>
    <n v="7"/>
    <n v="0.55211790295911001"/>
    <d v="2023-01-10T00:00:00"/>
    <n v="0.33871055216854301"/>
  </r>
  <r>
    <x v="97"/>
    <x v="20"/>
    <x v="3"/>
    <d v="2021-10-22T00:00:00"/>
    <n v="4"/>
    <n v="0.20150989296011099"/>
    <d v="2023-01-11T00:00:00"/>
    <n v="0.23936851527945999"/>
  </r>
  <r>
    <x v="98"/>
    <x v="2"/>
    <x v="0"/>
    <d v="2021-12-04T00:00:00"/>
    <n v="5"/>
    <n v="0.18484009932934201"/>
    <d v="2023-01-12T00:00:00"/>
    <n v="0.17511595791935999"/>
  </r>
  <r>
    <x v="99"/>
    <x v="7"/>
    <x v="6"/>
    <d v="2022-11-07T00:00:00"/>
    <n v="6"/>
    <n v="0.34955930087119302"/>
    <d v="2023-01-13T00:00:00"/>
    <n v="0.53327527116873796"/>
  </r>
  <r>
    <x v="100"/>
    <x v="19"/>
    <x v="16"/>
    <d v="2021-09-29T00:00:00"/>
    <n v="3"/>
    <n v="0.93189165277683395"/>
    <d v="2023-01-14T00:00:00"/>
    <n v="2.43785689040747E-2"/>
  </r>
  <r>
    <x v="101"/>
    <x v="17"/>
    <x v="15"/>
    <d v="2022-12-26T00:00:00"/>
    <n v="10"/>
    <n v="0.68735083469695002"/>
    <d v="2023-01-15T00:00:00"/>
    <n v="0.41787841201432302"/>
  </r>
  <r>
    <x v="102"/>
    <x v="9"/>
    <x v="8"/>
    <d v="2022-02-13T00:00:00"/>
    <n v="5"/>
    <n v="0.17493546348643599"/>
    <d v="2023-01-16T00:00:00"/>
    <n v="0.83666855090333903"/>
  </r>
  <r>
    <x v="103"/>
    <x v="19"/>
    <x v="16"/>
    <d v="2022-04-08T00:00:00"/>
    <n v="7"/>
    <n v="0.75215132834364595"/>
    <d v="2023-01-17T00:00:00"/>
    <n v="2.6168363795351798E-2"/>
  </r>
  <r>
    <x v="104"/>
    <x v="9"/>
    <x v="8"/>
    <d v="2021-03-08T00:00:00"/>
    <n v="1"/>
    <n v="0.30953917056170199"/>
    <d v="2023-01-18T00:00:00"/>
    <n v="0.66043948995340296"/>
  </r>
  <r>
    <x v="105"/>
    <x v="15"/>
    <x v="14"/>
    <d v="2021-08-14T00:00:00"/>
    <n v="10"/>
    <n v="0.62147829765565299"/>
    <d v="2023-01-19T00:00:00"/>
    <n v="0.44466276095616802"/>
  </r>
  <r>
    <x v="106"/>
    <x v="14"/>
    <x v="13"/>
    <d v="2022-12-08T00:00:00"/>
    <n v="7"/>
    <n v="0.60752716500644899"/>
    <d v="2023-01-20T00:00:00"/>
    <n v="0.90286839870973001"/>
  </r>
  <r>
    <x v="107"/>
    <x v="11"/>
    <x v="10"/>
    <d v="2022-09-06T00:00:00"/>
    <n v="10"/>
    <n v="8.0126723415399101E-2"/>
    <d v="2023-01-21T00:00:00"/>
    <n v="0.51635999068168204"/>
  </r>
  <r>
    <x v="108"/>
    <x v="4"/>
    <x v="3"/>
    <d v="2022-06-04T00:00:00"/>
    <n v="1"/>
    <n v="0.165768699711766"/>
    <d v="2023-01-22T00:00:00"/>
    <n v="0.35219920122081899"/>
  </r>
  <r>
    <x v="109"/>
    <x v="14"/>
    <x v="13"/>
    <d v="2021-03-21T00:00:00"/>
    <n v="7"/>
    <n v="0.95038285910889397"/>
    <d v="2023-01-23T00:00:00"/>
    <n v="0.493774747227402"/>
  </r>
  <r>
    <x v="110"/>
    <x v="3"/>
    <x v="2"/>
    <d v="2022-05-28T00:00:00"/>
    <n v="8"/>
    <n v="0.34324624551472199"/>
    <d v="2023-01-24T00:00:00"/>
    <n v="5.5941217861464797E-2"/>
  </r>
  <r>
    <x v="111"/>
    <x v="14"/>
    <x v="13"/>
    <d v="2022-12-12T00:00:00"/>
    <n v="9"/>
    <n v="0.88394112549340798"/>
    <d v="2023-01-25T00:00:00"/>
    <n v="0.170650898099275"/>
  </r>
  <r>
    <x v="112"/>
    <x v="1"/>
    <x v="1"/>
    <d v="2022-01-17T00:00:00"/>
    <n v="2"/>
    <n v="0.19124266932346201"/>
    <d v="2023-01-26T00:00:00"/>
    <n v="0.44988838372928502"/>
  </r>
  <r>
    <x v="113"/>
    <x v="10"/>
    <x v="9"/>
    <d v="2021-05-08T00:00:00"/>
    <n v="9"/>
    <n v="0.70237024955138705"/>
    <d v="2023-01-27T00:00:00"/>
    <n v="0.23474526869976101"/>
  </r>
  <r>
    <x v="114"/>
    <x v="5"/>
    <x v="4"/>
    <d v="2021-09-25T00:00:00"/>
    <n v="1"/>
    <n v="0.47664293083306503"/>
    <d v="2023-01-28T00:00:00"/>
    <n v="0.23032087534575099"/>
  </r>
  <r>
    <x v="115"/>
    <x v="15"/>
    <x v="14"/>
    <d v="2022-01-20T00:00:00"/>
    <n v="8"/>
    <n v="0.52894618812607497"/>
    <d v="2023-01-29T00:00:00"/>
    <n v="0.14894391596640999"/>
  </r>
  <r>
    <x v="116"/>
    <x v="19"/>
    <x v="16"/>
    <d v="2022-02-03T00:00:00"/>
    <n v="1"/>
    <n v="0.90771622925444195"/>
    <d v="2023-01-30T00:00:00"/>
    <n v="0.76439006848756197"/>
  </r>
  <r>
    <x v="117"/>
    <x v="13"/>
    <x v="12"/>
    <d v="2022-03-05T00:00:00"/>
    <n v="4"/>
    <n v="0.93532778717298004"/>
    <d v="2023-01-31T00:00:00"/>
    <n v="2.9378328012187802E-2"/>
  </r>
  <r>
    <x v="118"/>
    <x v="0"/>
    <x v="0"/>
    <d v="2022-08-28T00:00:00"/>
    <n v="6"/>
    <n v="0.103932010083317"/>
    <d v="2023-02-01T00:00:00"/>
    <n v="6.0761804468123501E-5"/>
  </r>
  <r>
    <x v="119"/>
    <x v="2"/>
    <x v="0"/>
    <d v="2022-01-28T00:00:00"/>
    <n v="3"/>
    <n v="0.33696098865178298"/>
    <d v="2023-02-02T00:00:00"/>
    <n v="0.68587611661549097"/>
  </r>
  <r>
    <x v="120"/>
    <x v="11"/>
    <x v="10"/>
    <d v="2022-06-21T00:00:00"/>
    <n v="9"/>
    <n v="0.32825674154548301"/>
    <d v="2023-02-03T00:00:00"/>
    <n v="0.48045519677837101"/>
  </r>
  <r>
    <x v="121"/>
    <x v="3"/>
    <x v="2"/>
    <d v="2022-11-14T00:00:00"/>
    <n v="10"/>
    <n v="0.47307005712237998"/>
    <d v="2023-02-04T00:00:00"/>
    <n v="0.10169187940690801"/>
  </r>
  <r>
    <x v="122"/>
    <x v="8"/>
    <x v="7"/>
    <d v="2021-06-24T00:00:00"/>
    <n v="9"/>
    <n v="0.71248835178386805"/>
    <d v="2023-02-05T00:00:00"/>
    <n v="0.42914106932160101"/>
  </r>
  <r>
    <x v="123"/>
    <x v="6"/>
    <x v="5"/>
    <d v="2022-08-19T00:00:00"/>
    <n v="1"/>
    <n v="0.87147093954098998"/>
    <d v="2023-02-06T00:00:00"/>
    <n v="0.35443622359295701"/>
  </r>
  <r>
    <x v="124"/>
    <x v="1"/>
    <x v="1"/>
    <d v="2021-03-17T00:00:00"/>
    <n v="6"/>
    <n v="5.4464754581670202E-2"/>
    <d v="2023-02-07T00:00:00"/>
    <n v="0.49434155447053002"/>
  </r>
  <r>
    <x v="125"/>
    <x v="19"/>
    <x v="16"/>
    <d v="2022-11-21T00:00:00"/>
    <n v="8"/>
    <n v="0.46539821567982897"/>
    <d v="2023-02-08T00:00:00"/>
    <n v="0.39766402949830199"/>
  </r>
  <r>
    <x v="126"/>
    <x v="14"/>
    <x v="13"/>
    <d v="2021-07-03T00:00:00"/>
    <n v="2"/>
    <n v="0.41769016811982401"/>
    <d v="2023-02-09T00:00:00"/>
    <n v="0.67060305745283799"/>
  </r>
  <r>
    <x v="127"/>
    <x v="11"/>
    <x v="10"/>
    <d v="2022-04-10T00:00:00"/>
    <n v="5"/>
    <n v="0.90898321519765801"/>
    <d v="2023-02-10T00:00:00"/>
    <n v="0.71076510162728801"/>
  </r>
  <r>
    <x v="128"/>
    <x v="19"/>
    <x v="16"/>
    <d v="2021-04-11T00:00:00"/>
    <n v="2"/>
    <n v="2.2277472344418001E-2"/>
    <d v="2023-02-11T00:00:00"/>
    <n v="0.31572522679826798"/>
  </r>
  <r>
    <x v="129"/>
    <x v="2"/>
    <x v="0"/>
    <d v="2021-01-27T00:00:00"/>
    <n v="10"/>
    <n v="4.84656763549157E-2"/>
    <d v="2023-02-12T00:00:00"/>
    <n v="0.76568330987062005"/>
  </r>
  <r>
    <x v="130"/>
    <x v="17"/>
    <x v="15"/>
    <d v="2022-02-24T00:00:00"/>
    <n v="10"/>
    <n v="0.29076178482231801"/>
    <d v="2023-02-13T00:00:00"/>
    <n v="0.33143123502147698"/>
  </r>
  <r>
    <x v="131"/>
    <x v="18"/>
    <x v="14"/>
    <d v="2021-07-21T00:00:00"/>
    <n v="6"/>
    <n v="0.74483031602755301"/>
    <d v="2023-02-14T00:00:00"/>
    <n v="0.45618689536000101"/>
  </r>
  <r>
    <x v="132"/>
    <x v="7"/>
    <x v="6"/>
    <d v="2021-02-17T00:00:00"/>
    <n v="2"/>
    <n v="0.55145811024395297"/>
    <d v="2023-02-15T00:00:00"/>
    <n v="0.43942741221319298"/>
  </r>
  <r>
    <x v="133"/>
    <x v="8"/>
    <x v="7"/>
    <d v="2022-06-03T00:00:00"/>
    <n v="2"/>
    <n v="0.75204781971908696"/>
    <d v="2023-02-16T00:00:00"/>
    <n v="0.46296822834011098"/>
  </r>
  <r>
    <x v="134"/>
    <x v="15"/>
    <x v="14"/>
    <d v="2021-01-29T00:00:00"/>
    <n v="7"/>
    <n v="0.47691846634392299"/>
    <d v="2023-02-17T00:00:00"/>
    <n v="0.46204966570717498"/>
  </r>
  <r>
    <x v="135"/>
    <x v="20"/>
    <x v="3"/>
    <d v="2021-09-03T00:00:00"/>
    <n v="9"/>
    <n v="0.351563700735118"/>
    <d v="2023-02-18T00:00:00"/>
    <n v="0.95442216883254405"/>
  </r>
  <r>
    <x v="136"/>
    <x v="8"/>
    <x v="7"/>
    <d v="2022-11-13T00:00:00"/>
    <n v="3"/>
    <n v="0.708252824575899"/>
    <d v="2023-02-19T00:00:00"/>
    <n v="0.25743349659995701"/>
  </r>
  <r>
    <x v="137"/>
    <x v="13"/>
    <x v="12"/>
    <d v="2021-12-05T00:00:00"/>
    <n v="6"/>
    <n v="8.1168066351901699E-2"/>
    <d v="2023-02-20T00:00:00"/>
    <n v="0.51544985308443603"/>
  </r>
  <r>
    <x v="138"/>
    <x v="17"/>
    <x v="15"/>
    <d v="2022-09-11T00:00:00"/>
    <n v="3"/>
    <n v="0.44727279397540398"/>
    <d v="2023-02-21T00:00:00"/>
    <n v="0.72124646028638995"/>
  </r>
  <r>
    <x v="139"/>
    <x v="7"/>
    <x v="6"/>
    <d v="2022-05-09T00:00:00"/>
    <n v="5"/>
    <n v="0.55996144918041602"/>
    <d v="2023-02-22T00:00:00"/>
    <n v="4.0845294204603297E-3"/>
  </r>
  <r>
    <x v="140"/>
    <x v="20"/>
    <x v="3"/>
    <d v="2021-11-21T00:00:00"/>
    <n v="4"/>
    <n v="0.56230632063577901"/>
    <d v="2023-02-23T00:00:00"/>
    <n v="0.68743114384612203"/>
  </r>
  <r>
    <x v="141"/>
    <x v="7"/>
    <x v="6"/>
    <d v="2022-07-27T00:00:00"/>
    <n v="5"/>
    <n v="0.72618042932337601"/>
    <d v="2023-02-24T00:00:00"/>
    <n v="0.31138195774945998"/>
  </r>
  <r>
    <x v="142"/>
    <x v="16"/>
    <x v="11"/>
    <d v="2021-01-10T00:00:00"/>
    <n v="3"/>
    <n v="0.113699112632604"/>
    <d v="2023-02-25T00:00:00"/>
    <n v="3.0869795040312301E-2"/>
  </r>
  <r>
    <x v="143"/>
    <x v="20"/>
    <x v="3"/>
    <d v="2022-09-18T00:00:00"/>
    <n v="1"/>
    <n v="8.6409222229514596E-2"/>
    <d v="2023-02-26T00:00:00"/>
    <n v="0.720395287309052"/>
  </r>
  <r>
    <x v="144"/>
    <x v="16"/>
    <x v="11"/>
    <d v="2021-10-15T00:00:00"/>
    <n v="4"/>
    <n v="0.573839853564304"/>
    <d v="2023-02-27T00:00:00"/>
    <n v="0.74143260510805697"/>
  </r>
  <r>
    <x v="145"/>
    <x v="6"/>
    <x v="5"/>
    <d v="2022-06-22T00:00:00"/>
    <n v="10"/>
    <n v="5.8312359538940997E-2"/>
    <d v="2023-02-28T00:00:00"/>
    <n v="0.50418526458823998"/>
  </r>
  <r>
    <x v="146"/>
    <x v="13"/>
    <x v="12"/>
    <d v="2021-10-11T00:00:00"/>
    <n v="7"/>
    <n v="0.717702757066082"/>
    <d v="2023-03-01T00:00:00"/>
    <n v="0.1182538345041"/>
  </r>
  <r>
    <x v="147"/>
    <x v="5"/>
    <x v="4"/>
    <d v="2021-12-04T00:00:00"/>
    <n v="1"/>
    <n v="0.29181649358212502"/>
    <d v="2023-03-02T00:00:00"/>
    <n v="0.59525600260086198"/>
  </r>
  <r>
    <x v="148"/>
    <x v="14"/>
    <x v="13"/>
    <d v="2022-02-24T00:00:00"/>
    <n v="7"/>
    <n v="0.41475447056245102"/>
    <d v="2023-03-03T00:00:00"/>
    <n v="0.41302964862980401"/>
  </r>
  <r>
    <x v="149"/>
    <x v="1"/>
    <x v="1"/>
    <d v="2022-07-24T00:00:00"/>
    <n v="3"/>
    <n v="0.273622029983696"/>
    <d v="2023-03-04T00:00:00"/>
    <n v="0.28004873586635498"/>
  </r>
  <r>
    <x v="150"/>
    <x v="19"/>
    <x v="16"/>
    <d v="2022-10-23T00:00:00"/>
    <n v="5"/>
    <n v="0.36944159210677702"/>
    <d v="2023-03-05T00:00:00"/>
    <n v="0.83598479662907399"/>
  </r>
  <r>
    <x v="151"/>
    <x v="19"/>
    <x v="16"/>
    <d v="2022-02-15T00:00:00"/>
    <n v="1"/>
    <n v="0.58311714000128001"/>
    <d v="2023-03-06T00:00:00"/>
    <n v="0.132094119226041"/>
  </r>
  <r>
    <x v="152"/>
    <x v="8"/>
    <x v="7"/>
    <d v="2021-04-26T00:00:00"/>
    <n v="6"/>
    <n v="0.65300297719761102"/>
    <d v="2023-03-07T00:00:00"/>
    <n v="0.67542025364515701"/>
  </r>
  <r>
    <x v="153"/>
    <x v="16"/>
    <x v="11"/>
    <d v="2022-05-03T00:00:00"/>
    <n v="8"/>
    <n v="0.29111039384551202"/>
    <d v="2023-03-08T00:00:00"/>
    <n v="0.67736656660512595"/>
  </r>
  <r>
    <x v="154"/>
    <x v="16"/>
    <x v="11"/>
    <d v="2021-02-13T00:00:00"/>
    <n v="4"/>
    <n v="0.112536236136402"/>
    <d v="2023-03-09T00:00:00"/>
    <n v="0.73892418680528005"/>
  </r>
  <r>
    <x v="155"/>
    <x v="8"/>
    <x v="7"/>
    <d v="2022-01-18T00:00:00"/>
    <n v="9"/>
    <n v="0.15192205963339001"/>
    <d v="2023-03-10T00:00:00"/>
    <n v="0.20150857478536399"/>
  </r>
  <r>
    <x v="156"/>
    <x v="19"/>
    <x v="16"/>
    <d v="2022-09-26T00:00:00"/>
    <n v="2"/>
    <n v="0.28151547287029699"/>
    <d v="2023-03-11T00:00:00"/>
    <n v="0.112845737208008"/>
  </r>
  <r>
    <x v="157"/>
    <x v="0"/>
    <x v="0"/>
    <d v="2022-01-19T00:00:00"/>
    <n v="2"/>
    <n v="0.47294292208057698"/>
    <d v="2023-03-12T00:00:00"/>
    <n v="0.79212265204075905"/>
  </r>
  <r>
    <x v="158"/>
    <x v="0"/>
    <x v="0"/>
    <d v="2022-02-13T00:00:00"/>
    <n v="2"/>
    <n v="0.95827680251471803"/>
    <d v="2023-03-13T00:00:00"/>
    <n v="0.89660265479322399"/>
  </r>
  <r>
    <x v="159"/>
    <x v="9"/>
    <x v="8"/>
    <d v="2022-02-12T00:00:00"/>
    <n v="2"/>
    <n v="0.27963347908695002"/>
    <d v="2023-03-14T00:00:00"/>
    <n v="0.24854191017697499"/>
  </r>
  <r>
    <x v="160"/>
    <x v="15"/>
    <x v="14"/>
    <d v="2021-03-02T00:00:00"/>
    <n v="8"/>
    <n v="0.434644149591145"/>
    <d v="2023-03-15T00:00:00"/>
    <n v="0.625342854199327"/>
  </r>
  <r>
    <x v="161"/>
    <x v="12"/>
    <x v="11"/>
    <d v="2022-07-03T00:00:00"/>
    <n v="5"/>
    <n v="0.74838580953710099"/>
    <d v="2023-03-16T00:00:00"/>
    <n v="0.56239389347784197"/>
  </r>
  <r>
    <x v="162"/>
    <x v="7"/>
    <x v="6"/>
    <d v="2022-12-21T00:00:00"/>
    <n v="6"/>
    <n v="0.48045901029779903"/>
    <d v="2023-03-17T00:00:00"/>
    <n v="0.433788778732414"/>
  </r>
  <r>
    <x v="163"/>
    <x v="14"/>
    <x v="13"/>
    <d v="2021-06-07T00:00:00"/>
    <n v="7"/>
    <n v="0.98744929724646802"/>
    <d v="2023-03-18T00:00:00"/>
    <n v="0.21163360381443899"/>
  </r>
  <r>
    <x v="164"/>
    <x v="0"/>
    <x v="0"/>
    <d v="2022-05-30T00:00:00"/>
    <n v="3"/>
    <n v="5.2479096578398297E-2"/>
    <d v="2023-03-19T00:00:00"/>
    <n v="5.8390055671951401E-2"/>
  </r>
  <r>
    <x v="165"/>
    <x v="12"/>
    <x v="11"/>
    <d v="2022-08-28T00:00:00"/>
    <n v="4"/>
    <n v="6.3638338964366797E-2"/>
    <d v="2023-03-20T00:00:00"/>
    <n v="0.82222519151117301"/>
  </r>
  <r>
    <x v="166"/>
    <x v="4"/>
    <x v="3"/>
    <d v="2021-11-15T00:00:00"/>
    <n v="3"/>
    <n v="7.0327700844507193E-2"/>
    <d v="2023-03-21T00:00:00"/>
    <n v="9.4112460113233404E-2"/>
  </r>
  <r>
    <x v="167"/>
    <x v="18"/>
    <x v="14"/>
    <d v="2022-12-02T00:00:00"/>
    <n v="3"/>
    <n v="0.95057620706778501"/>
    <d v="2023-03-22T00:00:00"/>
    <n v="0.96163422719710601"/>
  </r>
  <r>
    <x v="168"/>
    <x v="19"/>
    <x v="16"/>
    <d v="2022-12-08T00:00:00"/>
    <n v="1"/>
    <n v="0.48177369539871401"/>
    <d v="2023-03-23T00:00:00"/>
    <n v="0.92834498334210402"/>
  </r>
  <r>
    <x v="169"/>
    <x v="13"/>
    <x v="12"/>
    <d v="2021-01-08T00:00:00"/>
    <n v="2"/>
    <n v="0.43098053100217298"/>
    <d v="2023-03-24T00:00:00"/>
    <n v="0.43731221847381901"/>
  </r>
  <r>
    <x v="170"/>
    <x v="5"/>
    <x v="4"/>
    <d v="2021-08-31T00:00:00"/>
    <n v="8"/>
    <n v="0.59735476523394404"/>
    <d v="2023-03-25T00:00:00"/>
    <n v="0.16822758298431501"/>
  </r>
  <r>
    <x v="171"/>
    <x v="5"/>
    <x v="4"/>
    <d v="2021-09-10T00:00:00"/>
    <n v="6"/>
    <n v="0.26280269378864801"/>
    <d v="2023-03-26T00:00:00"/>
    <n v="0.14823080489066301"/>
  </r>
  <r>
    <x v="172"/>
    <x v="12"/>
    <x v="11"/>
    <d v="2022-08-06T00:00:00"/>
    <n v="4"/>
    <n v="0.90284110874477896"/>
    <d v="2023-03-27T00:00:00"/>
    <n v="0.63507569454438495"/>
  </r>
  <r>
    <x v="173"/>
    <x v="3"/>
    <x v="2"/>
    <d v="2021-02-14T00:00:00"/>
    <n v="6"/>
    <n v="0.98199261995326603"/>
    <d v="2023-03-28T00:00:00"/>
    <n v="0.54481123922804697"/>
  </r>
  <r>
    <x v="174"/>
    <x v="10"/>
    <x v="9"/>
    <d v="2021-02-02T00:00:00"/>
    <n v="3"/>
    <n v="0.84716039463076198"/>
    <d v="2023-03-29T00:00:00"/>
    <n v="1.3086187744415801E-2"/>
  </r>
  <r>
    <x v="175"/>
    <x v="20"/>
    <x v="3"/>
    <d v="2022-10-02T00:00:00"/>
    <n v="5"/>
    <n v="0.30637569785375002"/>
    <d v="2023-03-30T00:00:00"/>
    <n v="1.25503463839893E-3"/>
  </r>
  <r>
    <x v="176"/>
    <x v="12"/>
    <x v="11"/>
    <d v="2021-01-15T00:00:00"/>
    <n v="6"/>
    <n v="0.76879912576772802"/>
    <d v="2023-03-31T00:00:00"/>
    <n v="0.86548533755676105"/>
  </r>
  <r>
    <x v="177"/>
    <x v="8"/>
    <x v="7"/>
    <d v="2021-11-14T00:00:00"/>
    <n v="7"/>
    <n v="0.38563992038543599"/>
    <d v="2023-04-01T00:00:00"/>
    <n v="0.508902669316179"/>
  </r>
  <r>
    <x v="178"/>
    <x v="18"/>
    <x v="14"/>
    <d v="2021-04-23T00:00:00"/>
    <n v="8"/>
    <n v="0.85335977277591302"/>
    <d v="2023-04-02T00:00:00"/>
    <n v="0.99207281995433205"/>
  </r>
  <r>
    <x v="179"/>
    <x v="1"/>
    <x v="1"/>
    <d v="2021-04-03T00:00:00"/>
    <n v="5"/>
    <n v="0.28334897654743202"/>
    <d v="2023-04-03T00:00:00"/>
    <n v="0.63454053513977304"/>
  </r>
  <r>
    <x v="180"/>
    <x v="18"/>
    <x v="14"/>
    <d v="2022-01-11T00:00:00"/>
    <n v="3"/>
    <n v="0.117748642112043"/>
    <d v="2023-04-04T00:00:00"/>
    <n v="0.67092430905617095"/>
  </r>
  <r>
    <x v="181"/>
    <x v="9"/>
    <x v="8"/>
    <d v="2022-08-17T00:00:00"/>
    <n v="5"/>
    <n v="0.76783916519082696"/>
    <d v="2023-04-05T00:00:00"/>
    <n v="0.24099871039557799"/>
  </r>
  <r>
    <x v="182"/>
    <x v="9"/>
    <x v="8"/>
    <d v="2022-07-24T00:00:00"/>
    <n v="2"/>
    <n v="0.14806713315151801"/>
    <d v="2023-05-05T00:00:00"/>
    <n v="0.312315972509696"/>
  </r>
  <r>
    <x v="183"/>
    <x v="9"/>
    <x v="8"/>
    <d v="2022-01-16T00:00:00"/>
    <n v="7"/>
    <n v="7.8885651390256904E-3"/>
    <d v="2023-04-21T00:00:00"/>
    <n v="0.42001946730883299"/>
  </r>
  <r>
    <x v="184"/>
    <x v="17"/>
    <x v="15"/>
    <d v="2021-08-08T00:00:00"/>
    <n v="7"/>
    <n v="6.5026558074850402E-2"/>
    <d v="2023-03-20T00:00:00"/>
    <n v="0.566596656084567"/>
  </r>
  <r>
    <x v="185"/>
    <x v="2"/>
    <x v="0"/>
    <d v="2022-11-18T00:00:00"/>
    <n v="1"/>
    <n v="0.30777843623572698"/>
    <d v="2023-02-06T00:00:00"/>
    <n v="0.172453184843159"/>
  </r>
  <r>
    <x v="186"/>
    <x v="6"/>
    <x v="5"/>
    <d v="2021-01-18T00:00:00"/>
    <n v="5"/>
    <n v="0.1874453216227"/>
    <d v="2023-02-04T00:00:00"/>
    <n v="0.22911064366850301"/>
  </r>
  <r>
    <x v="187"/>
    <x v="10"/>
    <x v="9"/>
    <d v="2021-07-26T00:00:00"/>
    <n v="6"/>
    <n v="0.83300140406454304"/>
    <d v="2023-04-10T00:00:00"/>
    <n v="0.70242147925557197"/>
  </r>
  <r>
    <x v="188"/>
    <x v="8"/>
    <x v="7"/>
    <d v="2022-05-13T00:00:00"/>
    <n v="3"/>
    <n v="0.27727516856333601"/>
    <d v="2023-04-20T00:00:00"/>
    <n v="0.34199564672456301"/>
  </r>
  <r>
    <x v="189"/>
    <x v="0"/>
    <x v="0"/>
    <d v="2021-01-03T00:00:00"/>
    <n v="2"/>
    <n v="0.22356266053190499"/>
    <d v="2023-01-25T00:00:00"/>
    <n v="0.43217504342818902"/>
  </r>
  <r>
    <x v="190"/>
    <x v="11"/>
    <x v="10"/>
    <d v="2022-02-14T00:00:00"/>
    <n v="6"/>
    <n v="0.64447099494037297"/>
    <d v="2023-02-18T00:00:00"/>
    <n v="0.96567027076396705"/>
  </r>
  <r>
    <x v="191"/>
    <x v="12"/>
    <x v="11"/>
    <d v="2022-07-18T00:00:00"/>
    <n v="6"/>
    <n v="0.91937449423976403"/>
    <d v="2023-01-15T00:00:00"/>
    <n v="0.80855685548065803"/>
  </r>
  <r>
    <x v="192"/>
    <x v="16"/>
    <x v="11"/>
    <d v="2021-07-14T00:00:00"/>
    <n v="1"/>
    <n v="0.26377783191771698"/>
    <d v="2023-01-17T00:00:00"/>
    <n v="0.53464391868976202"/>
  </r>
  <r>
    <x v="193"/>
    <x v="6"/>
    <x v="5"/>
    <d v="2021-09-18T00:00:00"/>
    <n v="3"/>
    <n v="0.48376018648020602"/>
    <d v="2023-02-26T00:00:00"/>
    <n v="0.28976743361438201"/>
  </r>
  <r>
    <x v="194"/>
    <x v="14"/>
    <x v="13"/>
    <d v="2021-08-01T00:00:00"/>
    <n v="2"/>
    <n v="0.56649641364178105"/>
    <d v="2023-01-22T00:00:00"/>
    <n v="0.76019400248091895"/>
  </r>
  <r>
    <x v="195"/>
    <x v="19"/>
    <x v="16"/>
    <d v="2021-02-02T00:00:00"/>
    <n v="10"/>
    <n v="0.81758392927810297"/>
    <d v="2023-01-11T00:00:00"/>
    <n v="0.16419798109251399"/>
  </r>
  <r>
    <x v="196"/>
    <x v="11"/>
    <x v="10"/>
    <d v="2021-08-04T00:00:00"/>
    <n v="5"/>
    <n v="0.24147425161639699"/>
    <d v="2023-03-20T00:00:00"/>
    <n v="0.23302367858983999"/>
  </r>
  <r>
    <x v="197"/>
    <x v="14"/>
    <x v="13"/>
    <d v="2022-09-24T00:00:00"/>
    <n v="6"/>
    <n v="0.51291771398490105"/>
    <d v="2023-03-02T00:00:00"/>
    <n v="0.755021488484095"/>
  </r>
  <r>
    <x v="198"/>
    <x v="17"/>
    <x v="15"/>
    <d v="2022-06-30T00:00:00"/>
    <n v="9"/>
    <n v="0.30094368268289601"/>
    <d v="2023-04-21T00:00:00"/>
    <n v="0.55983002083455202"/>
  </r>
  <r>
    <x v="199"/>
    <x v="14"/>
    <x v="13"/>
    <d v="2021-11-02T00:00:00"/>
    <n v="8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88735-1071-418B-A5E0-F26096C1125D}" name="Tabella pivot1" cacheId="0" applyNumberFormats="0" applyBorderFormats="0" applyFontFormats="0" applyPatternFormats="0" applyAlignmentFormats="0" applyWidthHeightFormats="1" dataCaption="Valori" updatedVersion="8" minRefreshableVersion="3" useAutoFormatting="1" rowGrandTotals="0" itemPrintTitles="1" createdVersion="8" indent="0" outline="1" outlineData="1" multipleFieldFilters="0">
  <location ref="A1:B39" firstHeaderRow="1" firstDataRow="1" firstDataCol="1"/>
  <pivotFields count="8">
    <pivotField showAll="0"/>
    <pivotField axis="axisRow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numFmtId="164" showAll="0"/>
    <pivotField dataField="1" showAll="0"/>
    <pivotField showAll="0"/>
    <pivotField numFmtId="164" showAll="0"/>
    <pivotField showAll="0"/>
  </pivotFields>
  <rowFields count="2">
    <field x="2"/>
    <field x="1"/>
  </rowFields>
  <rowItems count="38">
    <i>
      <x/>
    </i>
    <i r="1">
      <x/>
    </i>
    <i>
      <x v="1"/>
    </i>
    <i r="1">
      <x v="1"/>
    </i>
    <i>
      <x v="2"/>
    </i>
    <i r="1">
      <x v="20"/>
    </i>
    <i>
      <x v="3"/>
    </i>
    <i r="1">
      <x v="15"/>
    </i>
    <i r="1">
      <x v="16"/>
    </i>
    <i>
      <x v="4"/>
    </i>
    <i r="1">
      <x v="4"/>
    </i>
    <i r="1">
      <x v="11"/>
    </i>
    <i>
      <x v="5"/>
    </i>
    <i r="1">
      <x v="3"/>
    </i>
    <i>
      <x v="6"/>
    </i>
    <i r="1">
      <x v="5"/>
    </i>
    <i>
      <x v="7"/>
    </i>
    <i r="1">
      <x v="2"/>
    </i>
    <i r="1">
      <x v="12"/>
    </i>
    <i>
      <x v="8"/>
    </i>
    <i r="1">
      <x v="19"/>
    </i>
    <i>
      <x v="9"/>
    </i>
    <i r="1">
      <x v="6"/>
    </i>
    <i>
      <x v="10"/>
    </i>
    <i r="1">
      <x v="14"/>
    </i>
    <i>
      <x v="11"/>
    </i>
    <i r="1">
      <x v="7"/>
    </i>
    <i>
      <x v="12"/>
    </i>
    <i r="1">
      <x v="8"/>
    </i>
    <i>
      <x v="13"/>
    </i>
    <i r="1">
      <x v="17"/>
    </i>
    <i>
      <x v="14"/>
    </i>
    <i r="1">
      <x v="18"/>
    </i>
    <i>
      <x v="15"/>
    </i>
    <i r="1">
      <x v="9"/>
    </i>
    <i>
      <x v="16"/>
    </i>
    <i r="1">
      <x v="10"/>
    </i>
    <i r="1">
      <x v="13"/>
    </i>
  </rowItems>
  <colItems count="1">
    <i/>
  </colItems>
  <dataFields count="1">
    <dataField name="Somma di Quantity" fld="4" baseField="0" baseItem="0"/>
  </dataFields>
  <formats count="54">
    <format dxfId="54">
      <pivotArea field="2" type="button" dataOnly="0" labelOnly="1" outline="0" axis="axisRow" fieldPosition="0"/>
    </format>
    <format dxfId="55">
      <pivotArea dataOnly="0" labelOnly="1" outline="0" axis="axisValues" fieldPosition="0"/>
    </format>
    <format dxfId="56">
      <pivotArea field="2" type="button" dataOnly="0" labelOnly="1" outline="0" axis="axisRow" fieldPosition="0"/>
    </format>
    <format dxfId="57">
      <pivotArea dataOnly="0" labelOnly="1" outline="0" axis="axisValues" fieldPosition="0"/>
    </format>
    <format dxfId="58">
      <pivotArea outline="0" collapsedLevelsAreSubtotals="1" fieldPosition="0"/>
    </format>
    <format dxfId="59">
      <pivotArea dataOnly="0" labelOnly="1" fieldPosition="0">
        <references count="1">
          <reference field="2" count="0"/>
        </references>
      </pivotArea>
    </format>
    <format dxfId="60">
      <pivotArea dataOnly="0" labelOnly="1" grandRow="1" outline="0" fieldPosition="0"/>
    </format>
    <format dxfId="61">
      <pivotArea field="2" type="button" dataOnly="0" labelOnly="1" outline="0" axis="axisRow" fieldPosition="0"/>
    </format>
    <format dxfId="62">
      <pivotArea dataOnly="0" labelOnly="1" outline="0" axis="axisValues" fieldPosition="0"/>
    </format>
    <format dxfId="63">
      <pivotArea collapsedLevelsAreSubtotals="1" fieldPosition="0">
        <references count="1">
          <reference field="2" count="1">
            <x v="0"/>
          </reference>
        </references>
      </pivotArea>
    </format>
    <format dxfId="64">
      <pivotArea collapsedLevelsAreSubtotals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65">
      <pivotArea collapsedLevelsAreSubtotals="1" fieldPosition="0">
        <references count="1">
          <reference field="2" count="1">
            <x v="1"/>
          </reference>
        </references>
      </pivotArea>
    </format>
    <format dxfId="66">
      <pivotArea collapsedLevelsAreSubtotals="1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67">
      <pivotArea collapsedLevelsAreSubtotals="1" fieldPosition="0">
        <references count="1">
          <reference field="2" count="1">
            <x v="2"/>
          </reference>
        </references>
      </pivotArea>
    </format>
    <format dxfId="68">
      <pivotArea collapsedLevelsAreSubtotals="1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69">
      <pivotArea collapsedLevelsAreSubtotals="1" fieldPosition="0">
        <references count="1">
          <reference field="2" count="1">
            <x v="3"/>
          </reference>
        </references>
      </pivotArea>
    </format>
    <format dxfId="70">
      <pivotArea collapsedLevelsAreSubtotals="1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71">
      <pivotArea collapsedLevelsAreSubtotals="1" fieldPosition="0">
        <references count="1">
          <reference field="2" count="1">
            <x v="4"/>
          </reference>
        </references>
      </pivotArea>
    </format>
    <format dxfId="72">
      <pivotArea collapsedLevelsAreSubtotals="1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73">
      <pivotArea collapsedLevelsAreSubtotals="1" fieldPosition="0">
        <references count="1">
          <reference field="2" count="1">
            <x v="5"/>
          </reference>
        </references>
      </pivotArea>
    </format>
    <format dxfId="74">
      <pivotArea collapsedLevelsAreSubtotals="1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75">
      <pivotArea collapsedLevelsAreSubtotals="1" fieldPosition="0">
        <references count="1">
          <reference field="2" count="1">
            <x v="6"/>
          </reference>
        </references>
      </pivotArea>
    </format>
    <format dxfId="76">
      <pivotArea collapsedLevelsAreSubtotals="1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77">
      <pivotArea collapsedLevelsAreSubtotals="1" fieldPosition="0">
        <references count="1">
          <reference field="2" count="1">
            <x v="7"/>
          </reference>
        </references>
      </pivotArea>
    </format>
    <format dxfId="78">
      <pivotArea collapsedLevelsAreSubtotals="1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79">
      <pivotArea collapsedLevelsAreSubtotals="1" fieldPosition="0">
        <references count="1">
          <reference field="2" count="1">
            <x v="8"/>
          </reference>
        </references>
      </pivotArea>
    </format>
    <format dxfId="80">
      <pivotArea collapsedLevelsAreSubtotals="1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81">
      <pivotArea collapsedLevelsAreSubtotals="1" fieldPosition="0">
        <references count="1">
          <reference field="2" count="1">
            <x v="9"/>
          </reference>
        </references>
      </pivotArea>
    </format>
    <format dxfId="82">
      <pivotArea collapsedLevelsAreSubtotals="1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83">
      <pivotArea collapsedLevelsAreSubtotals="1" fieldPosition="0">
        <references count="1">
          <reference field="2" count="1">
            <x v="10"/>
          </reference>
        </references>
      </pivotArea>
    </format>
    <format dxfId="84">
      <pivotArea collapsedLevelsAreSubtotals="1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85">
      <pivotArea collapsedLevelsAreSubtotals="1" fieldPosition="0">
        <references count="1">
          <reference field="2" count="1">
            <x v="11"/>
          </reference>
        </references>
      </pivotArea>
    </format>
    <format dxfId="86">
      <pivotArea collapsedLevelsAreSubtotals="1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87">
      <pivotArea collapsedLevelsAreSubtotals="1" fieldPosition="0">
        <references count="1">
          <reference field="2" count="1">
            <x v="12"/>
          </reference>
        </references>
      </pivotArea>
    </format>
    <format dxfId="88">
      <pivotArea collapsedLevelsAreSubtotals="1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89">
      <pivotArea collapsedLevelsAreSubtotals="1" fieldPosition="0">
        <references count="1">
          <reference field="2" count="1">
            <x v="13"/>
          </reference>
        </references>
      </pivotArea>
    </format>
    <format dxfId="90">
      <pivotArea collapsedLevelsAreSubtotals="1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91">
      <pivotArea collapsedLevelsAreSubtotals="1" fieldPosition="0">
        <references count="1">
          <reference field="2" count="1">
            <x v="14"/>
          </reference>
        </references>
      </pivotArea>
    </format>
    <format dxfId="92">
      <pivotArea collapsedLevelsAreSubtotals="1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93">
      <pivotArea collapsedLevelsAreSubtotals="1" fieldPosition="0">
        <references count="1">
          <reference field="2" count="1">
            <x v="15"/>
          </reference>
        </references>
      </pivotArea>
    </format>
    <format dxfId="94">
      <pivotArea collapsedLevelsAreSubtotals="1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95">
      <pivotArea collapsedLevelsAreSubtotals="1" fieldPosition="0">
        <references count="1">
          <reference field="2" count="1">
            <x v="16"/>
          </reference>
        </references>
      </pivotArea>
    </format>
    <format dxfId="96">
      <pivotArea collapsedLevelsAreSubtotals="1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97">
      <pivotArea field="2" type="button" dataOnly="0" labelOnly="1" outline="0" axis="axisRow" fieldPosition="0"/>
    </format>
    <format dxfId="98">
      <pivotArea dataOnly="0" labelOnly="1" outline="0" axis="axisValues" fieldPosition="0"/>
    </format>
    <format dxfId="99">
      <pivotArea field="2" type="button" dataOnly="0" labelOnly="1" outline="0" axis="axisRow" fieldPosition="0"/>
    </format>
    <format dxfId="100">
      <pivotArea dataOnly="0" labelOnly="1" outline="0" axis="axisValues" fieldPosition="0"/>
    </format>
    <format dxfId="101">
      <pivotArea field="2" type="button" dataOnly="0" labelOnly="1" outline="0" axis="axisRow" fieldPosition="0"/>
    </format>
    <format dxfId="102">
      <pivotArea dataOnly="0" labelOnly="1" outline="0" axis="axisValues" fieldPosition="0"/>
    </format>
    <format dxfId="103">
      <pivotArea field="2" type="button" dataOnly="0" labelOnly="1" outline="0" axis="axisRow" fieldPosition="0"/>
    </format>
    <format dxfId="104">
      <pivotArea dataOnly="0" labelOnly="1" outline="0" axis="axisValues" fieldPosition="0"/>
    </format>
    <format dxfId="105">
      <pivotArea field="2" type="button" dataOnly="0" labelOnly="1" outline="0" axis="axisRow" fieldPosition="0"/>
    </format>
    <format dxfId="106">
      <pivotArea dataOnly="0" labelOnly="1" outline="0" axis="axisValues" fieldPosition="0"/>
    </format>
    <format dxfId="0">
      <pivotArea dataOnly="0" labelOnly="1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showGridLines="0" workbookViewId="0">
      <pane ySplit="1" topLeftCell="A184" activePane="bottomLeft" state="frozen"/>
      <selection pane="bottomLeft" activeCell="D184" sqref="D184"/>
    </sheetView>
  </sheetViews>
  <sheetFormatPr defaultColWidth="12.5703125" defaultRowHeight="15.75" customHeight="1"/>
  <cols>
    <col min="2" max="2" width="26.140625" customWidth="1"/>
    <col min="3" max="4" width="15" customWidth="1"/>
    <col min="5" max="5" width="15.140625" customWidth="1"/>
    <col min="6" max="6" width="16.5703125" customWidth="1"/>
    <col min="7" max="7" width="15.140625" customWidth="1"/>
    <col min="8" max="8" width="17.140625" customWidth="1"/>
  </cols>
  <sheetData>
    <row r="1" spans="1:9" ht="21.75" thickTop="1" thickBo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1"/>
    </row>
    <row r="2" spans="1:9" ht="15" thickTop="1">
      <c r="A2" s="9" t="s">
        <v>8</v>
      </c>
      <c r="B2" s="22" t="s">
        <v>9</v>
      </c>
      <c r="C2" s="20" t="s">
        <v>10</v>
      </c>
      <c r="D2" s="16">
        <v>44841</v>
      </c>
      <c r="E2" s="18">
        <v>7</v>
      </c>
      <c r="F2" s="11">
        <v>0.28318547100000002</v>
      </c>
      <c r="G2" s="16">
        <v>45092</v>
      </c>
      <c r="H2" s="13">
        <v>0.55712980999999995</v>
      </c>
      <c r="I2" s="4"/>
    </row>
    <row r="3" spans="1:9" ht="14.25">
      <c r="A3" s="10" t="s">
        <v>11</v>
      </c>
      <c r="B3" s="23" t="s">
        <v>12</v>
      </c>
      <c r="C3" s="21" t="s">
        <v>13</v>
      </c>
      <c r="D3" s="17">
        <v>44200</v>
      </c>
      <c r="E3" s="19">
        <v>2</v>
      </c>
      <c r="F3" s="12">
        <v>0.64142747</v>
      </c>
      <c r="G3" s="17">
        <v>45039</v>
      </c>
      <c r="H3" s="14">
        <v>0.88983597999999997</v>
      </c>
      <c r="I3" s="4"/>
    </row>
    <row r="4" spans="1:9" ht="14.25">
      <c r="A4" s="10" t="s">
        <v>14</v>
      </c>
      <c r="B4" s="23" t="s">
        <v>15</v>
      </c>
      <c r="C4" s="21" t="s">
        <v>10</v>
      </c>
      <c r="D4" s="17">
        <v>44519</v>
      </c>
      <c r="E4" s="19">
        <v>6</v>
      </c>
      <c r="F4" s="12">
        <v>0.98092818000000004</v>
      </c>
      <c r="G4" s="17">
        <v>44968</v>
      </c>
      <c r="H4" s="14">
        <v>0.72256313000000005</v>
      </c>
      <c r="I4" s="4"/>
    </row>
    <row r="5" spans="1:9" ht="14.25">
      <c r="A5" s="10" t="s">
        <v>16</v>
      </c>
      <c r="B5" s="23" t="s">
        <v>17</v>
      </c>
      <c r="C5" s="21" t="s">
        <v>18</v>
      </c>
      <c r="D5" s="17">
        <v>44664</v>
      </c>
      <c r="E5" s="19">
        <v>1</v>
      </c>
      <c r="F5" s="12">
        <v>0.460275296</v>
      </c>
      <c r="G5" s="17">
        <v>44971</v>
      </c>
      <c r="H5" s="14">
        <v>0.82793170000000005</v>
      </c>
      <c r="I5" s="4"/>
    </row>
    <row r="6" spans="1:9" ht="14.25">
      <c r="A6" s="10" t="s">
        <v>19</v>
      </c>
      <c r="B6" s="23" t="s">
        <v>9</v>
      </c>
      <c r="C6" s="21" t="s">
        <v>10</v>
      </c>
      <c r="D6" s="17">
        <v>44351</v>
      </c>
      <c r="E6" s="19">
        <v>9</v>
      </c>
      <c r="F6" s="12">
        <v>0.55179845000000005</v>
      </c>
      <c r="G6" s="17">
        <v>44977</v>
      </c>
      <c r="H6" s="14">
        <v>0.19789786000000001</v>
      </c>
      <c r="I6" s="4"/>
    </row>
    <row r="7" spans="1:9" ht="14.25">
      <c r="A7" s="10" t="s">
        <v>20</v>
      </c>
      <c r="B7" s="23" t="s">
        <v>21</v>
      </c>
      <c r="C7" s="21" t="s">
        <v>22</v>
      </c>
      <c r="D7" s="17">
        <v>44529</v>
      </c>
      <c r="E7" s="19">
        <v>1</v>
      </c>
      <c r="F7" s="12">
        <v>0.30386848900000002</v>
      </c>
      <c r="G7" s="17">
        <v>44969</v>
      </c>
      <c r="H7" s="14">
        <v>0.97814413</v>
      </c>
      <c r="I7" s="4"/>
    </row>
    <row r="8" spans="1:9" ht="14.25">
      <c r="A8" s="10" t="s">
        <v>23</v>
      </c>
      <c r="B8" s="23" t="s">
        <v>24</v>
      </c>
      <c r="C8" s="21" t="s">
        <v>25</v>
      </c>
      <c r="D8" s="17">
        <v>44500</v>
      </c>
      <c r="E8" s="19">
        <v>3</v>
      </c>
      <c r="F8" s="12">
        <v>0.100945559</v>
      </c>
      <c r="G8" s="17">
        <v>44930</v>
      </c>
      <c r="H8" s="14">
        <v>0.40740537999999998</v>
      </c>
      <c r="I8" s="4"/>
    </row>
    <row r="9" spans="1:9" ht="14.25">
      <c r="A9" s="10" t="s">
        <v>26</v>
      </c>
      <c r="B9" s="23" t="s">
        <v>27</v>
      </c>
      <c r="C9" s="21" t="s">
        <v>28</v>
      </c>
      <c r="D9" s="17">
        <v>44584</v>
      </c>
      <c r="E9" s="19">
        <v>4</v>
      </c>
      <c r="F9" s="12">
        <v>0.136520698</v>
      </c>
      <c r="G9" s="17">
        <v>44991</v>
      </c>
      <c r="H9" s="14">
        <v>0.38969057000000001</v>
      </c>
      <c r="I9" s="4"/>
    </row>
    <row r="10" spans="1:9" ht="14.25">
      <c r="A10" s="10" t="s">
        <v>29</v>
      </c>
      <c r="B10" s="23" t="s">
        <v>30</v>
      </c>
      <c r="C10" s="21" t="s">
        <v>31</v>
      </c>
      <c r="D10" s="17">
        <v>44472</v>
      </c>
      <c r="E10" s="19">
        <v>10</v>
      </c>
      <c r="F10" s="12">
        <v>0.41670439199999998</v>
      </c>
      <c r="G10" s="17">
        <v>45045</v>
      </c>
      <c r="H10" s="14">
        <v>0.54934508000000004</v>
      </c>
      <c r="I10" s="4"/>
    </row>
    <row r="11" spans="1:9" ht="14.25">
      <c r="A11" s="10" t="s">
        <v>32</v>
      </c>
      <c r="B11" s="23" t="s">
        <v>21</v>
      </c>
      <c r="C11" s="21" t="s">
        <v>22</v>
      </c>
      <c r="D11" s="17">
        <v>44587</v>
      </c>
      <c r="E11" s="19">
        <v>6</v>
      </c>
      <c r="F11" s="12">
        <v>0.24316986900000001</v>
      </c>
      <c r="G11" s="17">
        <v>44987</v>
      </c>
      <c r="H11" s="14">
        <v>0.42023282000000001</v>
      </c>
      <c r="I11" s="4"/>
    </row>
    <row r="12" spans="1:9" ht="14.25">
      <c r="A12" s="10" t="s">
        <v>33</v>
      </c>
      <c r="B12" s="23" t="s">
        <v>34</v>
      </c>
      <c r="C12" s="21" t="s">
        <v>35</v>
      </c>
      <c r="D12" s="17">
        <v>44407</v>
      </c>
      <c r="E12" s="19">
        <v>5</v>
      </c>
      <c r="F12" s="12">
        <v>0.80079383400000004</v>
      </c>
      <c r="G12" s="17">
        <v>44996</v>
      </c>
      <c r="H12" s="14">
        <v>0.89666230000000002</v>
      </c>
      <c r="I12" s="4"/>
    </row>
    <row r="13" spans="1:9" ht="14.25">
      <c r="A13" s="10" t="s">
        <v>36</v>
      </c>
      <c r="B13" s="23" t="s">
        <v>9</v>
      </c>
      <c r="C13" s="21" t="s">
        <v>10</v>
      </c>
      <c r="D13" s="17">
        <v>44543</v>
      </c>
      <c r="E13" s="19">
        <v>10</v>
      </c>
      <c r="F13" s="12">
        <v>0.63898126700000002</v>
      </c>
      <c r="G13" s="17">
        <v>45031</v>
      </c>
      <c r="H13" s="14">
        <v>0.77496721999999996</v>
      </c>
      <c r="I13" s="4"/>
    </row>
    <row r="14" spans="1:9" ht="14.25">
      <c r="A14" s="10" t="s">
        <v>37</v>
      </c>
      <c r="B14" s="23" t="s">
        <v>9</v>
      </c>
      <c r="C14" s="21" t="s">
        <v>10</v>
      </c>
      <c r="D14" s="17">
        <v>44925</v>
      </c>
      <c r="E14" s="19">
        <v>8</v>
      </c>
      <c r="F14" s="12">
        <v>0.34625419000000002</v>
      </c>
      <c r="G14" s="17">
        <v>45034</v>
      </c>
      <c r="H14" s="14">
        <v>0.71065053</v>
      </c>
      <c r="I14" s="4"/>
    </row>
    <row r="15" spans="1:9" ht="14.25">
      <c r="A15" s="10" t="s">
        <v>38</v>
      </c>
      <c r="B15" s="23" t="s">
        <v>39</v>
      </c>
      <c r="C15" s="21" t="s">
        <v>40</v>
      </c>
      <c r="D15" s="17">
        <v>44355</v>
      </c>
      <c r="E15" s="19">
        <v>6</v>
      </c>
      <c r="F15" s="12">
        <v>0.36584758699999997</v>
      </c>
      <c r="G15" s="17">
        <v>45023</v>
      </c>
      <c r="H15" s="14">
        <v>0.45311699</v>
      </c>
      <c r="I15" s="4"/>
    </row>
    <row r="16" spans="1:9" ht="14.25">
      <c r="A16" s="10" t="s">
        <v>41</v>
      </c>
      <c r="B16" s="23" t="s">
        <v>27</v>
      </c>
      <c r="C16" s="21" t="s">
        <v>28</v>
      </c>
      <c r="D16" s="17">
        <v>44710</v>
      </c>
      <c r="E16" s="19">
        <v>6</v>
      </c>
      <c r="F16" s="12">
        <v>0.37906039600000002</v>
      </c>
      <c r="G16" s="17">
        <v>44977</v>
      </c>
      <c r="H16" s="14">
        <v>0.31616208000000001</v>
      </c>
      <c r="I16" s="4"/>
    </row>
    <row r="17" spans="1:9" ht="14.25">
      <c r="A17" s="10" t="s">
        <v>42</v>
      </c>
      <c r="B17" s="23" t="s">
        <v>43</v>
      </c>
      <c r="C17" s="21" t="s">
        <v>44</v>
      </c>
      <c r="D17" s="17">
        <v>44922</v>
      </c>
      <c r="E17" s="19">
        <v>8</v>
      </c>
      <c r="F17" s="12">
        <v>0.728952143</v>
      </c>
      <c r="G17" s="17">
        <v>45000</v>
      </c>
      <c r="H17" s="14">
        <v>0.22418004</v>
      </c>
      <c r="I17" s="4"/>
    </row>
    <row r="18" spans="1:9" ht="14.25">
      <c r="A18" s="10" t="s">
        <v>45</v>
      </c>
      <c r="B18" s="23" t="s">
        <v>46</v>
      </c>
      <c r="C18" s="21" t="s">
        <v>47</v>
      </c>
      <c r="D18" s="17">
        <v>44294</v>
      </c>
      <c r="E18" s="19">
        <v>5</v>
      </c>
      <c r="F18" s="12">
        <v>0.42202075100000003</v>
      </c>
      <c r="G18" s="17">
        <v>45056</v>
      </c>
      <c r="H18" s="14">
        <v>0.38793157</v>
      </c>
      <c r="I18" s="4"/>
    </row>
    <row r="19" spans="1:9" ht="14.25">
      <c r="A19" s="10" t="s">
        <v>48</v>
      </c>
      <c r="B19" s="23" t="s">
        <v>49</v>
      </c>
      <c r="C19" s="21" t="s">
        <v>50</v>
      </c>
      <c r="D19" s="17">
        <v>44341</v>
      </c>
      <c r="E19" s="19">
        <v>4</v>
      </c>
      <c r="F19" s="12">
        <v>0.221183885</v>
      </c>
      <c r="G19" s="17">
        <v>44964</v>
      </c>
      <c r="H19" s="14">
        <v>0.33188863000000002</v>
      </c>
      <c r="I19" s="4"/>
    </row>
    <row r="20" spans="1:9" ht="14.25">
      <c r="A20" s="10" t="s">
        <v>51</v>
      </c>
      <c r="B20" s="23" t="s">
        <v>15</v>
      </c>
      <c r="C20" s="21" t="s">
        <v>10</v>
      </c>
      <c r="D20" s="17">
        <v>44205</v>
      </c>
      <c r="E20" s="19">
        <v>1</v>
      </c>
      <c r="F20" s="12">
        <v>0.3360805</v>
      </c>
      <c r="G20" s="17">
        <v>45067</v>
      </c>
      <c r="H20" s="14">
        <v>0.63217363999999998</v>
      </c>
      <c r="I20" s="4"/>
    </row>
    <row r="21" spans="1:9" ht="14.25">
      <c r="A21" s="10" t="s">
        <v>52</v>
      </c>
      <c r="B21" s="23" t="s">
        <v>43</v>
      </c>
      <c r="C21" s="21" t="s">
        <v>44</v>
      </c>
      <c r="D21" s="17">
        <v>44385</v>
      </c>
      <c r="E21" s="19">
        <v>1</v>
      </c>
      <c r="F21" s="12">
        <v>0.66879924099999999</v>
      </c>
      <c r="G21" s="17">
        <v>45019</v>
      </c>
      <c r="H21" s="14">
        <v>0.97050369000000003</v>
      </c>
      <c r="I21" s="4"/>
    </row>
    <row r="22" spans="1:9" ht="14.25">
      <c r="A22" s="10" t="s">
        <v>53</v>
      </c>
      <c r="B22" s="23" t="s">
        <v>54</v>
      </c>
      <c r="C22" s="21" t="s">
        <v>55</v>
      </c>
      <c r="D22" s="17">
        <v>44418</v>
      </c>
      <c r="E22" s="19">
        <v>1</v>
      </c>
      <c r="F22" s="12">
        <v>0.94855371399999999</v>
      </c>
      <c r="G22" s="17">
        <v>44964</v>
      </c>
      <c r="H22" s="14">
        <v>0.33579543000000001</v>
      </c>
      <c r="I22" s="4"/>
    </row>
    <row r="23" spans="1:9" ht="14.25">
      <c r="A23" s="10" t="s">
        <v>56</v>
      </c>
      <c r="B23" s="23" t="s">
        <v>9</v>
      </c>
      <c r="C23" s="21" t="s">
        <v>10</v>
      </c>
      <c r="D23" s="17">
        <v>44303</v>
      </c>
      <c r="E23" s="19">
        <v>9</v>
      </c>
      <c r="F23" s="12">
        <v>0.84008770799999999</v>
      </c>
      <c r="G23" s="17">
        <v>45011</v>
      </c>
      <c r="H23" s="14">
        <v>0.55247139000000001</v>
      </c>
      <c r="I23" s="4"/>
    </row>
    <row r="24" spans="1:9" ht="14.25">
      <c r="A24" s="10" t="s">
        <v>57</v>
      </c>
      <c r="B24" s="23" t="s">
        <v>58</v>
      </c>
      <c r="C24" s="21" t="s">
        <v>59</v>
      </c>
      <c r="D24" s="17">
        <v>44469</v>
      </c>
      <c r="E24" s="19">
        <v>2</v>
      </c>
      <c r="F24" s="12">
        <v>2.2027610000000001E-3</v>
      </c>
      <c r="G24" s="17">
        <v>45016</v>
      </c>
      <c r="H24" s="14">
        <v>0.38274839999999999</v>
      </c>
      <c r="I24" s="4"/>
    </row>
    <row r="25" spans="1:9" ht="14.25">
      <c r="A25" s="10" t="s">
        <v>60</v>
      </c>
      <c r="B25" s="23" t="s">
        <v>61</v>
      </c>
      <c r="C25" s="21" t="s">
        <v>62</v>
      </c>
      <c r="D25" s="17">
        <v>44786</v>
      </c>
      <c r="E25" s="19">
        <v>3</v>
      </c>
      <c r="F25" s="12">
        <v>0.70520735899999998</v>
      </c>
      <c r="G25" s="17">
        <v>45023</v>
      </c>
      <c r="H25" s="14">
        <v>0.85427425999999995</v>
      </c>
      <c r="I25" s="4"/>
    </row>
    <row r="26" spans="1:9" ht="14.25">
      <c r="A26" s="10" t="s">
        <v>63</v>
      </c>
      <c r="B26" s="23" t="s">
        <v>30</v>
      </c>
      <c r="C26" s="21" t="s">
        <v>31</v>
      </c>
      <c r="D26" s="17">
        <v>44882</v>
      </c>
      <c r="E26" s="19">
        <v>2</v>
      </c>
      <c r="F26" s="12">
        <v>0.83894286299999998</v>
      </c>
      <c r="G26" s="17">
        <v>44933</v>
      </c>
      <c r="H26" s="14">
        <v>0.67630232999999995</v>
      </c>
      <c r="I26" s="4"/>
    </row>
    <row r="27" spans="1:9" ht="14.25">
      <c r="A27" s="10" t="s">
        <v>64</v>
      </c>
      <c r="B27" s="23" t="s">
        <v>58</v>
      </c>
      <c r="C27" s="21" t="s">
        <v>59</v>
      </c>
      <c r="D27" s="17">
        <v>44725</v>
      </c>
      <c r="E27" s="19">
        <v>8</v>
      </c>
      <c r="F27" s="12">
        <v>0.87889715400000001</v>
      </c>
      <c r="G27" s="17">
        <v>44932</v>
      </c>
      <c r="H27" s="14">
        <v>0.20020557</v>
      </c>
      <c r="I27" s="4"/>
    </row>
    <row r="28" spans="1:9" ht="14.25">
      <c r="A28" s="10" t="s">
        <v>65</v>
      </c>
      <c r="B28" s="23" t="s">
        <v>24</v>
      </c>
      <c r="C28" s="21" t="s">
        <v>25</v>
      </c>
      <c r="D28" s="17">
        <v>44599</v>
      </c>
      <c r="E28" s="19">
        <v>7</v>
      </c>
      <c r="F28" s="12">
        <v>0.81200797999999996</v>
      </c>
      <c r="G28" s="17">
        <v>45064</v>
      </c>
      <c r="H28" s="14">
        <v>0.26150647999999999</v>
      </c>
      <c r="I28" s="4"/>
    </row>
    <row r="29" spans="1:9" ht="14.25">
      <c r="A29" s="10" t="s">
        <v>66</v>
      </c>
      <c r="B29" s="23" t="s">
        <v>9</v>
      </c>
      <c r="C29" s="21" t="s">
        <v>10</v>
      </c>
      <c r="D29" s="17">
        <v>44492</v>
      </c>
      <c r="E29" s="19">
        <v>1</v>
      </c>
      <c r="F29" s="12">
        <v>0.275547608</v>
      </c>
      <c r="G29" s="17">
        <v>45049</v>
      </c>
      <c r="H29" s="14">
        <v>0.19858808999999999</v>
      </c>
      <c r="I29" s="4"/>
    </row>
    <row r="30" spans="1:9" ht="14.25">
      <c r="A30" s="10" t="s">
        <v>67</v>
      </c>
      <c r="B30" s="23" t="s">
        <v>9</v>
      </c>
      <c r="C30" s="21" t="s">
        <v>10</v>
      </c>
      <c r="D30" s="17">
        <v>44523</v>
      </c>
      <c r="E30" s="19">
        <v>3</v>
      </c>
      <c r="F30" s="12">
        <v>0.15183590699999999</v>
      </c>
      <c r="G30" s="17">
        <v>45036</v>
      </c>
      <c r="H30" s="14">
        <v>0.96263635000000003</v>
      </c>
      <c r="I30" s="4"/>
    </row>
    <row r="31" spans="1:9" ht="14.25">
      <c r="A31" s="10" t="s">
        <v>68</v>
      </c>
      <c r="B31" s="23" t="s">
        <v>34</v>
      </c>
      <c r="C31" s="21" t="s">
        <v>35</v>
      </c>
      <c r="D31" s="17">
        <v>44281</v>
      </c>
      <c r="E31" s="19">
        <v>1</v>
      </c>
      <c r="F31" s="12">
        <v>0.31751651400000003</v>
      </c>
      <c r="G31" s="17">
        <v>44967</v>
      </c>
      <c r="H31" s="14">
        <v>0.47080505</v>
      </c>
      <c r="I31" s="4"/>
    </row>
    <row r="32" spans="1:9" ht="14.25">
      <c r="A32" s="10" t="s">
        <v>69</v>
      </c>
      <c r="B32" s="23" t="s">
        <v>54</v>
      </c>
      <c r="C32" s="21" t="s">
        <v>55</v>
      </c>
      <c r="D32" s="17">
        <v>44594</v>
      </c>
      <c r="E32" s="19">
        <v>7</v>
      </c>
      <c r="F32" s="12">
        <v>8.2508842999999998E-2</v>
      </c>
      <c r="G32" s="17">
        <v>44981</v>
      </c>
      <c r="H32" s="14">
        <v>0.90723039000000005</v>
      </c>
      <c r="I32" s="4"/>
    </row>
    <row r="33" spans="1:9" ht="14.25">
      <c r="A33" s="10" t="s">
        <v>70</v>
      </c>
      <c r="B33" s="23" t="s">
        <v>71</v>
      </c>
      <c r="C33" s="21" t="s">
        <v>50</v>
      </c>
      <c r="D33" s="17">
        <v>44239</v>
      </c>
      <c r="E33" s="19">
        <v>9</v>
      </c>
      <c r="F33" s="12">
        <v>3.8415611000000002E-2</v>
      </c>
      <c r="G33" s="17">
        <v>45034</v>
      </c>
      <c r="H33" s="14">
        <v>0.69214534999999999</v>
      </c>
      <c r="I33" s="4"/>
    </row>
    <row r="34" spans="1:9" ht="14.25">
      <c r="A34" s="10" t="s">
        <v>72</v>
      </c>
      <c r="B34" s="23" t="s">
        <v>73</v>
      </c>
      <c r="C34" s="21" t="s">
        <v>74</v>
      </c>
      <c r="D34" s="17">
        <v>44541</v>
      </c>
      <c r="E34" s="19">
        <v>9</v>
      </c>
      <c r="F34" s="12">
        <v>0.21577373899999999</v>
      </c>
      <c r="G34" s="17">
        <v>45040</v>
      </c>
      <c r="H34" s="14">
        <v>0.54884363999999997</v>
      </c>
      <c r="I34" s="4"/>
    </row>
    <row r="35" spans="1:9" ht="14.25">
      <c r="A35" s="10" t="s">
        <v>75</v>
      </c>
      <c r="B35" s="23" t="s">
        <v>34</v>
      </c>
      <c r="C35" s="21" t="s">
        <v>35</v>
      </c>
      <c r="D35" s="17">
        <v>44446</v>
      </c>
      <c r="E35" s="19">
        <v>5</v>
      </c>
      <c r="F35" s="12">
        <v>0.72585135899999997</v>
      </c>
      <c r="G35" s="17">
        <v>45053</v>
      </c>
      <c r="H35" s="14">
        <v>0.17399459</v>
      </c>
      <c r="I35" s="4"/>
    </row>
    <row r="36" spans="1:9" ht="14.25">
      <c r="A36" s="10" t="s">
        <v>76</v>
      </c>
      <c r="B36" s="23" t="s">
        <v>17</v>
      </c>
      <c r="C36" s="21" t="s">
        <v>18</v>
      </c>
      <c r="D36" s="17">
        <v>44554</v>
      </c>
      <c r="E36" s="19">
        <v>8</v>
      </c>
      <c r="F36" s="12">
        <v>0.68255570099999996</v>
      </c>
      <c r="G36" s="17">
        <v>44988</v>
      </c>
      <c r="H36" s="14">
        <v>0.60454081999999998</v>
      </c>
      <c r="I36" s="4"/>
    </row>
    <row r="37" spans="1:9" ht="14.25">
      <c r="A37" s="10" t="s">
        <v>77</v>
      </c>
      <c r="B37" s="23" t="s">
        <v>21</v>
      </c>
      <c r="C37" s="21" t="s">
        <v>22</v>
      </c>
      <c r="D37" s="17">
        <v>44198</v>
      </c>
      <c r="E37" s="19">
        <v>3</v>
      </c>
      <c r="F37" s="12">
        <v>0.80123839100000005</v>
      </c>
      <c r="G37" s="17">
        <v>45049</v>
      </c>
      <c r="H37" s="14">
        <v>0.30527628000000001</v>
      </c>
      <c r="I37" s="4"/>
    </row>
    <row r="38" spans="1:9" ht="14.25">
      <c r="A38" s="10" t="s">
        <v>78</v>
      </c>
      <c r="B38" s="23" t="s">
        <v>73</v>
      </c>
      <c r="C38" s="21" t="s">
        <v>74</v>
      </c>
      <c r="D38" s="17">
        <v>44838</v>
      </c>
      <c r="E38" s="19">
        <v>4</v>
      </c>
      <c r="F38" s="12">
        <v>0.86036052600000001</v>
      </c>
      <c r="G38" s="17">
        <v>44968</v>
      </c>
      <c r="H38" s="14">
        <v>0.75556235999999999</v>
      </c>
      <c r="I38" s="4"/>
    </row>
    <row r="39" spans="1:9" ht="14.25">
      <c r="A39" s="10" t="s">
        <v>79</v>
      </c>
      <c r="B39" s="23" t="s">
        <v>34</v>
      </c>
      <c r="C39" s="21" t="s">
        <v>35</v>
      </c>
      <c r="D39" s="17">
        <v>44503</v>
      </c>
      <c r="E39" s="19">
        <v>3</v>
      </c>
      <c r="F39" s="12">
        <v>0.89411437900000001</v>
      </c>
      <c r="G39" s="17">
        <v>44951</v>
      </c>
      <c r="H39" s="14">
        <v>0.15236785</v>
      </c>
      <c r="I39" s="4"/>
    </row>
    <row r="40" spans="1:9" ht="14.25">
      <c r="A40" s="10" t="s">
        <v>80</v>
      </c>
      <c r="B40" s="23" t="s">
        <v>81</v>
      </c>
      <c r="C40" s="21" t="s">
        <v>62</v>
      </c>
      <c r="D40" s="17">
        <v>44579</v>
      </c>
      <c r="E40" s="19">
        <v>10</v>
      </c>
      <c r="F40" s="12">
        <v>0.93792316899999995</v>
      </c>
      <c r="G40" s="17">
        <v>45061</v>
      </c>
      <c r="H40" s="14">
        <v>0.45551582000000002</v>
      </c>
      <c r="I40" s="4"/>
    </row>
    <row r="41" spans="1:9" ht="14.25">
      <c r="A41" s="10" t="s">
        <v>82</v>
      </c>
      <c r="B41" s="23" t="s">
        <v>12</v>
      </c>
      <c r="C41" s="21" t="s">
        <v>13</v>
      </c>
      <c r="D41" s="17">
        <v>44898</v>
      </c>
      <c r="E41" s="19">
        <v>4</v>
      </c>
      <c r="F41" s="12">
        <v>0.70777097</v>
      </c>
      <c r="G41" s="17">
        <v>44969</v>
      </c>
      <c r="H41" s="14">
        <v>0.29010240999999998</v>
      </c>
      <c r="I41" s="4"/>
    </row>
    <row r="42" spans="1:9" ht="14.25">
      <c r="A42" s="10" t="s">
        <v>83</v>
      </c>
      <c r="B42" s="23" t="s">
        <v>81</v>
      </c>
      <c r="C42" s="21" t="s">
        <v>62</v>
      </c>
      <c r="D42" s="17">
        <v>44315</v>
      </c>
      <c r="E42" s="19">
        <v>10</v>
      </c>
      <c r="F42" s="12">
        <v>0.32809052799999999</v>
      </c>
      <c r="G42" s="17">
        <v>45058</v>
      </c>
      <c r="H42" s="14">
        <v>0.53620179000000001</v>
      </c>
      <c r="I42" s="4"/>
    </row>
    <row r="43" spans="1:9" ht="14.25">
      <c r="A43" s="10" t="s">
        <v>84</v>
      </c>
      <c r="B43" s="23" t="s">
        <v>12</v>
      </c>
      <c r="C43" s="21" t="s">
        <v>13</v>
      </c>
      <c r="D43" s="17">
        <v>44921</v>
      </c>
      <c r="E43" s="19">
        <v>10</v>
      </c>
      <c r="F43" s="12">
        <v>0.201489318</v>
      </c>
      <c r="G43" s="17">
        <v>45027</v>
      </c>
      <c r="H43" s="14">
        <v>0.37346939000000001</v>
      </c>
      <c r="I43" s="4"/>
    </row>
    <row r="44" spans="1:9" ht="14.25">
      <c r="A44" s="10" t="s">
        <v>85</v>
      </c>
      <c r="B44" s="23" t="s">
        <v>43</v>
      </c>
      <c r="C44" s="21" t="s">
        <v>44</v>
      </c>
      <c r="D44" s="17">
        <v>44708</v>
      </c>
      <c r="E44" s="19">
        <v>6</v>
      </c>
      <c r="F44" s="12">
        <v>3.5993790999999997E-2</v>
      </c>
      <c r="G44" s="17">
        <v>44985</v>
      </c>
      <c r="H44" s="14">
        <v>0.97861540000000002</v>
      </c>
      <c r="I44" s="4"/>
    </row>
    <row r="45" spans="1:9" ht="14.25">
      <c r="A45" s="10" t="s">
        <v>86</v>
      </c>
      <c r="B45" s="23" t="s">
        <v>9</v>
      </c>
      <c r="C45" s="21" t="s">
        <v>10</v>
      </c>
      <c r="D45" s="17">
        <v>44795</v>
      </c>
      <c r="E45" s="19">
        <v>1</v>
      </c>
      <c r="F45" s="12">
        <v>0.71704537700000004</v>
      </c>
      <c r="G45" s="17">
        <v>45022</v>
      </c>
      <c r="H45" s="14">
        <v>0.16233553000000001</v>
      </c>
      <c r="I45" s="4"/>
    </row>
    <row r="46" spans="1:9" ht="14.25">
      <c r="A46" s="10" t="s">
        <v>87</v>
      </c>
      <c r="B46" s="23" t="s">
        <v>49</v>
      </c>
      <c r="C46" s="21" t="s">
        <v>50</v>
      </c>
      <c r="D46" s="17">
        <v>44338</v>
      </c>
      <c r="E46" s="19">
        <v>9</v>
      </c>
      <c r="F46" s="12">
        <v>0.71155870499999996</v>
      </c>
      <c r="G46" s="17">
        <v>45045</v>
      </c>
      <c r="H46" s="14">
        <v>0.15390651</v>
      </c>
      <c r="I46" s="4"/>
    </row>
    <row r="47" spans="1:9" ht="14.25">
      <c r="A47" s="10" t="s">
        <v>88</v>
      </c>
      <c r="B47" s="23" t="s">
        <v>34</v>
      </c>
      <c r="C47" s="21" t="s">
        <v>35</v>
      </c>
      <c r="D47" s="17">
        <v>44274</v>
      </c>
      <c r="E47" s="19">
        <v>6</v>
      </c>
      <c r="F47" s="12">
        <v>6.4033224E-2</v>
      </c>
      <c r="G47" s="17">
        <v>45004</v>
      </c>
      <c r="H47" s="14">
        <v>4.2104999999999998E-3</v>
      </c>
      <c r="I47" s="4"/>
    </row>
    <row r="48" spans="1:9" ht="14.25">
      <c r="A48" s="10" t="s">
        <v>89</v>
      </c>
      <c r="B48" s="23" t="s">
        <v>46</v>
      </c>
      <c r="C48" s="21" t="s">
        <v>47</v>
      </c>
      <c r="D48" s="17">
        <v>44725</v>
      </c>
      <c r="E48" s="19">
        <v>7</v>
      </c>
      <c r="F48" s="12">
        <v>0.979889766</v>
      </c>
      <c r="G48" s="17">
        <v>45051</v>
      </c>
      <c r="H48" s="14">
        <v>4.3763330000000003E-2</v>
      </c>
      <c r="I48" s="4"/>
    </row>
    <row r="49" spans="1:9" ht="14.25">
      <c r="A49" s="10" t="s">
        <v>90</v>
      </c>
      <c r="B49" s="23" t="s">
        <v>30</v>
      </c>
      <c r="C49" s="21" t="s">
        <v>31</v>
      </c>
      <c r="D49" s="17">
        <v>44340</v>
      </c>
      <c r="E49" s="19">
        <v>10</v>
      </c>
      <c r="F49" s="12">
        <v>0.70264584100000005</v>
      </c>
      <c r="G49" s="17">
        <v>44928</v>
      </c>
      <c r="H49" s="14">
        <v>0.36978382999999998</v>
      </c>
      <c r="I49" s="4"/>
    </row>
    <row r="50" spans="1:9" ht="14.25">
      <c r="A50" s="10" t="s">
        <v>91</v>
      </c>
      <c r="B50" s="23" t="s">
        <v>24</v>
      </c>
      <c r="C50" s="21" t="s">
        <v>25</v>
      </c>
      <c r="D50" s="17">
        <v>44502</v>
      </c>
      <c r="E50" s="19">
        <v>3</v>
      </c>
      <c r="F50" s="12">
        <v>6.7860349E-2</v>
      </c>
      <c r="G50" s="17">
        <v>45026</v>
      </c>
      <c r="H50" s="14">
        <v>0.67274822000000001</v>
      </c>
      <c r="I50" s="4"/>
    </row>
    <row r="51" spans="1:9" ht="14.25">
      <c r="A51" s="10" t="s">
        <v>92</v>
      </c>
      <c r="B51" s="23" t="s">
        <v>54</v>
      </c>
      <c r="C51" s="21" t="s">
        <v>55</v>
      </c>
      <c r="D51" s="17">
        <v>44560</v>
      </c>
      <c r="E51" s="19">
        <v>9</v>
      </c>
      <c r="F51" s="12">
        <v>0.40759331900000001</v>
      </c>
      <c r="G51" s="17">
        <v>44988</v>
      </c>
      <c r="H51" s="14">
        <v>0.63816581999999999</v>
      </c>
      <c r="I51" s="4"/>
    </row>
    <row r="52" spans="1:9" ht="14.25">
      <c r="A52" s="10" t="s">
        <v>93</v>
      </c>
      <c r="B52" s="23" t="s">
        <v>61</v>
      </c>
      <c r="C52" s="21" t="s">
        <v>62</v>
      </c>
      <c r="D52" s="17">
        <v>44361</v>
      </c>
      <c r="E52" s="19">
        <v>4</v>
      </c>
      <c r="F52" s="12">
        <v>0.52920695900000003</v>
      </c>
      <c r="G52" s="17">
        <v>44976</v>
      </c>
      <c r="H52" s="14">
        <v>0.13238553</v>
      </c>
      <c r="I52" s="4"/>
    </row>
    <row r="53" spans="1:9" ht="14.25">
      <c r="A53" s="10" t="s">
        <v>94</v>
      </c>
      <c r="B53" s="23" t="s">
        <v>17</v>
      </c>
      <c r="C53" s="21" t="s">
        <v>18</v>
      </c>
      <c r="D53" s="17">
        <v>44343</v>
      </c>
      <c r="E53" s="19">
        <v>1</v>
      </c>
      <c r="F53" s="12">
        <v>0.83003541400000003</v>
      </c>
      <c r="G53" s="17">
        <v>44965</v>
      </c>
      <c r="H53" s="14">
        <v>0.52621974999999999</v>
      </c>
      <c r="I53" s="4"/>
    </row>
    <row r="54" spans="1:9" ht="14.25">
      <c r="A54" s="10" t="s">
        <v>95</v>
      </c>
      <c r="B54" s="23" t="s">
        <v>17</v>
      </c>
      <c r="C54" s="21" t="s">
        <v>18</v>
      </c>
      <c r="D54" s="17">
        <v>44382</v>
      </c>
      <c r="E54" s="19">
        <v>9</v>
      </c>
      <c r="F54" s="12">
        <v>0.135037201</v>
      </c>
      <c r="G54" s="17">
        <v>45017</v>
      </c>
      <c r="H54" s="14">
        <v>0.85749626999999995</v>
      </c>
      <c r="I54" s="4"/>
    </row>
    <row r="55" spans="1:9" ht="14.25">
      <c r="A55" s="10" t="s">
        <v>96</v>
      </c>
      <c r="B55" s="23" t="s">
        <v>54</v>
      </c>
      <c r="C55" s="21" t="s">
        <v>55</v>
      </c>
      <c r="D55" s="17">
        <v>44680</v>
      </c>
      <c r="E55" s="19">
        <v>2</v>
      </c>
      <c r="F55" s="12">
        <v>0.184573978</v>
      </c>
      <c r="G55" s="17">
        <v>45004</v>
      </c>
      <c r="H55" s="14">
        <v>0.74032989999999999</v>
      </c>
      <c r="I55" s="4"/>
    </row>
    <row r="56" spans="1:9" ht="14.25">
      <c r="A56" s="10" t="s">
        <v>97</v>
      </c>
      <c r="B56" s="23" t="s">
        <v>24</v>
      </c>
      <c r="C56" s="21" t="s">
        <v>25</v>
      </c>
      <c r="D56" s="17">
        <v>44816</v>
      </c>
      <c r="E56" s="19">
        <v>7</v>
      </c>
      <c r="F56" s="12">
        <v>1.4827494E-2</v>
      </c>
      <c r="G56" s="17">
        <v>44978</v>
      </c>
      <c r="H56" s="14">
        <v>0.41833053999999997</v>
      </c>
      <c r="I56" s="4"/>
    </row>
    <row r="57" spans="1:9" ht="14.25">
      <c r="A57" s="10" t="s">
        <v>98</v>
      </c>
      <c r="B57" s="23" t="s">
        <v>27</v>
      </c>
      <c r="C57" s="21" t="s">
        <v>28</v>
      </c>
      <c r="D57" s="17">
        <v>44278</v>
      </c>
      <c r="E57" s="19">
        <v>4</v>
      </c>
      <c r="F57" s="12">
        <v>0.27577765599999998</v>
      </c>
      <c r="G57" s="17">
        <v>45071</v>
      </c>
      <c r="H57" s="14">
        <v>0.84349821000000003</v>
      </c>
      <c r="I57" s="4"/>
    </row>
    <row r="58" spans="1:9" ht="14.25">
      <c r="A58" s="10" t="s">
        <v>99</v>
      </c>
      <c r="B58" s="23" t="s">
        <v>43</v>
      </c>
      <c r="C58" s="21" t="s">
        <v>44</v>
      </c>
      <c r="D58" s="17">
        <v>44667</v>
      </c>
      <c r="E58" s="19">
        <v>2</v>
      </c>
      <c r="F58" s="12">
        <v>1.4798370999999999E-2</v>
      </c>
      <c r="G58" s="17">
        <v>45011</v>
      </c>
      <c r="H58" s="14">
        <v>0.65581816999999998</v>
      </c>
      <c r="I58" s="4"/>
    </row>
    <row r="59" spans="1:9" ht="14.25">
      <c r="A59" s="10" t="s">
        <v>100</v>
      </c>
      <c r="B59" s="23" t="s">
        <v>71</v>
      </c>
      <c r="C59" s="21" t="s">
        <v>50</v>
      </c>
      <c r="D59" s="17">
        <v>44420</v>
      </c>
      <c r="E59" s="19">
        <v>4</v>
      </c>
      <c r="F59" s="12">
        <v>0.71929697800000003</v>
      </c>
      <c r="G59" s="17">
        <v>45029</v>
      </c>
      <c r="H59" s="14">
        <v>5.4091470000000003E-2</v>
      </c>
      <c r="I59" s="4"/>
    </row>
    <row r="60" spans="1:9" ht="14.25">
      <c r="A60" s="10" t="s">
        <v>101</v>
      </c>
      <c r="B60" s="23" t="s">
        <v>34</v>
      </c>
      <c r="C60" s="21" t="s">
        <v>35</v>
      </c>
      <c r="D60" s="17">
        <v>44922</v>
      </c>
      <c r="E60" s="19">
        <v>6</v>
      </c>
      <c r="F60" s="12">
        <v>0.45894107499999998</v>
      </c>
      <c r="G60" s="17">
        <v>44952</v>
      </c>
      <c r="H60" s="14">
        <v>0.64879966</v>
      </c>
      <c r="I60" s="4"/>
    </row>
    <row r="61" spans="1:9" ht="14.25">
      <c r="A61" s="10" t="s">
        <v>102</v>
      </c>
      <c r="B61" s="23" t="s">
        <v>103</v>
      </c>
      <c r="C61" s="21" t="s">
        <v>104</v>
      </c>
      <c r="D61" s="17">
        <v>44356</v>
      </c>
      <c r="E61" s="19">
        <v>6</v>
      </c>
      <c r="F61" s="12">
        <v>0.75369284599999997</v>
      </c>
      <c r="G61" s="17">
        <v>45000</v>
      </c>
      <c r="H61" s="14">
        <v>0.95310349999999999</v>
      </c>
      <c r="I61" s="4"/>
    </row>
    <row r="62" spans="1:9" ht="14.25">
      <c r="A62" s="10" t="s">
        <v>105</v>
      </c>
      <c r="B62" s="23" t="s">
        <v>39</v>
      </c>
      <c r="C62" s="21" t="s">
        <v>40</v>
      </c>
      <c r="D62" s="17">
        <v>44315</v>
      </c>
      <c r="E62" s="19">
        <v>7</v>
      </c>
      <c r="F62" s="12">
        <v>0.7383537</v>
      </c>
      <c r="G62" s="17">
        <v>45020</v>
      </c>
      <c r="H62" s="14">
        <v>0.10264223</v>
      </c>
      <c r="I62" s="4"/>
    </row>
    <row r="63" spans="1:9" ht="14.25">
      <c r="A63" s="10" t="s">
        <v>106</v>
      </c>
      <c r="B63" s="23" t="s">
        <v>12</v>
      </c>
      <c r="C63" s="21" t="s">
        <v>13</v>
      </c>
      <c r="D63" s="17">
        <v>44860</v>
      </c>
      <c r="E63" s="19">
        <v>8</v>
      </c>
      <c r="F63" s="12">
        <v>0.58525631700000003</v>
      </c>
      <c r="G63" s="17">
        <v>45041</v>
      </c>
      <c r="H63" s="14">
        <v>0.63534356000000003</v>
      </c>
      <c r="I63" s="4"/>
    </row>
    <row r="64" spans="1:9" ht="14.25">
      <c r="A64" s="10" t="s">
        <v>107</v>
      </c>
      <c r="B64" s="23" t="s">
        <v>58</v>
      </c>
      <c r="C64" s="21" t="s">
        <v>59</v>
      </c>
      <c r="D64" s="17">
        <v>44340</v>
      </c>
      <c r="E64" s="19">
        <v>9</v>
      </c>
      <c r="F64" s="12">
        <v>0.87646719799999995</v>
      </c>
      <c r="G64" s="17">
        <v>44957</v>
      </c>
      <c r="H64" s="14">
        <v>0.32932752999999998</v>
      </c>
      <c r="I64" s="4"/>
    </row>
    <row r="65" spans="1:9" ht="14.25">
      <c r="A65" s="10" t="s">
        <v>108</v>
      </c>
      <c r="B65" s="23" t="s">
        <v>34</v>
      </c>
      <c r="C65" s="21" t="s">
        <v>35</v>
      </c>
      <c r="D65" s="17">
        <v>44773</v>
      </c>
      <c r="E65" s="19">
        <v>5</v>
      </c>
      <c r="F65" s="12">
        <v>0.68720157699999995</v>
      </c>
      <c r="G65" s="17">
        <v>45054</v>
      </c>
      <c r="H65" s="14">
        <v>0.79990972999999999</v>
      </c>
      <c r="I65" s="4"/>
    </row>
    <row r="66" spans="1:9" ht="14.25">
      <c r="A66" s="10" t="s">
        <v>109</v>
      </c>
      <c r="B66" s="23" t="s">
        <v>27</v>
      </c>
      <c r="C66" s="21" t="s">
        <v>28</v>
      </c>
      <c r="D66" s="17">
        <v>44347</v>
      </c>
      <c r="E66" s="19">
        <v>1</v>
      </c>
      <c r="F66" s="12">
        <v>0.48588703599999999</v>
      </c>
      <c r="G66" s="17">
        <v>45035</v>
      </c>
      <c r="H66" s="14">
        <v>0.45518918000000003</v>
      </c>
      <c r="I66" s="4"/>
    </row>
    <row r="67" spans="1:9" ht="14.25">
      <c r="A67" s="10" t="s">
        <v>110</v>
      </c>
      <c r="B67" s="23" t="s">
        <v>71</v>
      </c>
      <c r="C67" s="21" t="s">
        <v>50</v>
      </c>
      <c r="D67" s="17">
        <v>44659</v>
      </c>
      <c r="E67" s="19">
        <v>2</v>
      </c>
      <c r="F67" s="12">
        <v>0.68555193599999997</v>
      </c>
      <c r="G67" s="17">
        <v>45014</v>
      </c>
      <c r="H67" s="14">
        <v>0.40035913000000001</v>
      </c>
      <c r="I67" s="4"/>
    </row>
    <row r="68" spans="1:9" ht="14.25">
      <c r="A68" s="10" t="s">
        <v>111</v>
      </c>
      <c r="B68" s="23" t="s">
        <v>58</v>
      </c>
      <c r="C68" s="21" t="s">
        <v>59</v>
      </c>
      <c r="D68" s="17">
        <v>44679</v>
      </c>
      <c r="E68" s="19">
        <v>1</v>
      </c>
      <c r="F68" s="12">
        <v>0.57483109200000004</v>
      </c>
      <c r="G68" s="17">
        <v>44936</v>
      </c>
      <c r="H68" s="14">
        <v>0.14703843999999999</v>
      </c>
      <c r="I68" s="4"/>
    </row>
    <row r="69" spans="1:9" ht="14.25">
      <c r="A69" s="10" t="s">
        <v>112</v>
      </c>
      <c r="B69" s="23" t="s">
        <v>81</v>
      </c>
      <c r="C69" s="21" t="s">
        <v>62</v>
      </c>
      <c r="D69" s="17">
        <v>44800</v>
      </c>
      <c r="E69" s="19">
        <v>4</v>
      </c>
      <c r="F69" s="12">
        <v>0.89057060499999996</v>
      </c>
      <c r="G69" s="17">
        <v>45004</v>
      </c>
      <c r="H69" s="14">
        <v>0.24766979</v>
      </c>
      <c r="I69" s="4"/>
    </row>
    <row r="70" spans="1:9" ht="14.25">
      <c r="A70" s="10" t="s">
        <v>113</v>
      </c>
      <c r="B70" s="23" t="s">
        <v>9</v>
      </c>
      <c r="C70" s="21" t="s">
        <v>10</v>
      </c>
      <c r="D70" s="17">
        <v>44889</v>
      </c>
      <c r="E70" s="19">
        <v>4</v>
      </c>
      <c r="F70" s="12">
        <v>0.64606533600000005</v>
      </c>
      <c r="G70" s="17">
        <v>44977</v>
      </c>
      <c r="H70" s="14">
        <v>0.75502767999999998</v>
      </c>
      <c r="I70" s="4"/>
    </row>
    <row r="71" spans="1:9" ht="14.25">
      <c r="A71" s="10" t="s">
        <v>114</v>
      </c>
      <c r="B71" s="23" t="s">
        <v>103</v>
      </c>
      <c r="C71" s="21" t="s">
        <v>104</v>
      </c>
      <c r="D71" s="17">
        <v>44574</v>
      </c>
      <c r="E71" s="19">
        <v>5</v>
      </c>
      <c r="F71" s="12">
        <v>2.4408043000000001E-2</v>
      </c>
      <c r="G71" s="17">
        <v>45041</v>
      </c>
      <c r="H71" s="14">
        <v>0.11842008</v>
      </c>
      <c r="I71" s="4"/>
    </row>
    <row r="72" spans="1:9" ht="14.25">
      <c r="A72" s="10" t="s">
        <v>115</v>
      </c>
      <c r="B72" s="23" t="s">
        <v>61</v>
      </c>
      <c r="C72" s="21" t="s">
        <v>62</v>
      </c>
      <c r="D72" s="17">
        <v>44752</v>
      </c>
      <c r="E72" s="19">
        <v>1</v>
      </c>
      <c r="F72" s="12">
        <v>0.14458796300000001</v>
      </c>
      <c r="G72" s="17">
        <v>44974</v>
      </c>
      <c r="H72" s="14">
        <v>0.22337306000000001</v>
      </c>
      <c r="I72" s="4"/>
    </row>
    <row r="73" spans="1:9" ht="14.25">
      <c r="A73" s="10" t="s">
        <v>116</v>
      </c>
      <c r="B73" s="23" t="s">
        <v>46</v>
      </c>
      <c r="C73" s="21" t="s">
        <v>47</v>
      </c>
      <c r="D73" s="17">
        <v>44786</v>
      </c>
      <c r="E73" s="19">
        <v>7</v>
      </c>
      <c r="F73" s="12">
        <v>1.3174439E-2</v>
      </c>
      <c r="G73" s="17">
        <v>45030</v>
      </c>
      <c r="H73" s="14">
        <v>0.97185683</v>
      </c>
      <c r="I73" s="4"/>
    </row>
    <row r="74" spans="1:9" ht="14.25">
      <c r="A74" s="10" t="s">
        <v>117</v>
      </c>
      <c r="B74" s="23" t="s">
        <v>21</v>
      </c>
      <c r="C74" s="21" t="s">
        <v>22</v>
      </c>
      <c r="D74" s="17">
        <v>44644</v>
      </c>
      <c r="E74" s="19">
        <v>4</v>
      </c>
      <c r="F74" s="12">
        <v>0.81530857899999998</v>
      </c>
      <c r="G74" s="17">
        <v>44954</v>
      </c>
      <c r="H74" s="14">
        <v>0.48260987</v>
      </c>
      <c r="I74" s="4"/>
    </row>
    <row r="75" spans="1:9" ht="14.25">
      <c r="A75" s="10" t="s">
        <v>118</v>
      </c>
      <c r="B75" s="23" t="s">
        <v>17</v>
      </c>
      <c r="C75" s="21" t="s">
        <v>18</v>
      </c>
      <c r="D75" s="17">
        <v>44554</v>
      </c>
      <c r="E75" s="19">
        <v>6</v>
      </c>
      <c r="F75" s="12">
        <v>0.15491081000000001</v>
      </c>
      <c r="G75" s="17">
        <v>45064</v>
      </c>
      <c r="H75" s="14">
        <v>0.76802453000000004</v>
      </c>
      <c r="I75" s="4"/>
    </row>
    <row r="76" spans="1:9" ht="14.25">
      <c r="A76" s="10" t="s">
        <v>119</v>
      </c>
      <c r="B76" s="23" t="s">
        <v>58</v>
      </c>
      <c r="C76" s="21" t="s">
        <v>59</v>
      </c>
      <c r="D76" s="17">
        <v>44706</v>
      </c>
      <c r="E76" s="19">
        <v>1</v>
      </c>
      <c r="F76" s="12">
        <v>0.26955505600000002</v>
      </c>
      <c r="G76" s="17">
        <v>45000</v>
      </c>
      <c r="H76" s="14">
        <v>0.12218236</v>
      </c>
      <c r="I76" s="4"/>
    </row>
    <row r="77" spans="1:9" ht="14.25">
      <c r="A77" s="10" t="s">
        <v>120</v>
      </c>
      <c r="B77" s="23" t="s">
        <v>15</v>
      </c>
      <c r="C77" s="21" t="s">
        <v>10</v>
      </c>
      <c r="D77" s="17">
        <v>44794</v>
      </c>
      <c r="E77" s="19">
        <v>3</v>
      </c>
      <c r="F77" s="12">
        <v>0.71512622999999997</v>
      </c>
      <c r="G77" s="17">
        <v>45023</v>
      </c>
      <c r="H77" s="14">
        <v>2.8233199999999998E-3</v>
      </c>
      <c r="I77" s="4"/>
    </row>
    <row r="78" spans="1:9" ht="14.25">
      <c r="A78" s="10" t="s">
        <v>121</v>
      </c>
      <c r="B78" s="23" t="s">
        <v>34</v>
      </c>
      <c r="C78" s="21" t="s">
        <v>35</v>
      </c>
      <c r="D78" s="17">
        <v>44423</v>
      </c>
      <c r="E78" s="19">
        <v>5</v>
      </c>
      <c r="F78" s="12">
        <v>0.51747880300000004</v>
      </c>
      <c r="G78" s="17">
        <v>44991</v>
      </c>
      <c r="H78" s="14">
        <v>0.19494167000000001</v>
      </c>
      <c r="I78" s="4"/>
    </row>
    <row r="79" spans="1:9" ht="14.25">
      <c r="A79" s="10" t="s">
        <v>122</v>
      </c>
      <c r="B79" s="23" t="s">
        <v>58</v>
      </c>
      <c r="C79" s="21" t="s">
        <v>59</v>
      </c>
      <c r="D79" s="17">
        <v>44270</v>
      </c>
      <c r="E79" s="19">
        <v>3</v>
      </c>
      <c r="F79" s="12">
        <v>0.98933192800000003</v>
      </c>
      <c r="G79" s="17">
        <v>44952</v>
      </c>
      <c r="H79" s="14">
        <v>0.11674738</v>
      </c>
      <c r="I79" s="4"/>
    </row>
    <row r="80" spans="1:9" ht="14.25">
      <c r="A80" s="10" t="s">
        <v>123</v>
      </c>
      <c r="B80" s="23" t="s">
        <v>73</v>
      </c>
      <c r="C80" s="21" t="s">
        <v>74</v>
      </c>
      <c r="D80" s="17">
        <v>44852</v>
      </c>
      <c r="E80" s="19">
        <v>5</v>
      </c>
      <c r="F80" s="12">
        <v>0.32415684700000003</v>
      </c>
      <c r="G80" s="17">
        <v>45051</v>
      </c>
      <c r="H80" s="14">
        <v>0.28398524000000003</v>
      </c>
      <c r="I80" s="4"/>
    </row>
    <row r="81" spans="1:9" ht="14.25">
      <c r="A81" s="10" t="s">
        <v>124</v>
      </c>
      <c r="B81" s="23" t="s">
        <v>9</v>
      </c>
      <c r="C81" s="21" t="s">
        <v>10</v>
      </c>
      <c r="D81" s="17">
        <v>44343</v>
      </c>
      <c r="E81" s="19">
        <v>6</v>
      </c>
      <c r="F81" s="12">
        <v>0.64559425999999998</v>
      </c>
      <c r="G81" s="17">
        <v>45057</v>
      </c>
      <c r="H81" s="14">
        <v>0.74976354000000001</v>
      </c>
      <c r="I81" s="4"/>
    </row>
    <row r="82" spans="1:9" ht="14.25">
      <c r="A82" s="10" t="s">
        <v>125</v>
      </c>
      <c r="B82" s="23" t="s">
        <v>103</v>
      </c>
      <c r="C82" s="21" t="s">
        <v>104</v>
      </c>
      <c r="D82" s="17">
        <v>44643</v>
      </c>
      <c r="E82" s="19">
        <v>10</v>
      </c>
      <c r="F82" s="12">
        <v>0.13502577399999999</v>
      </c>
      <c r="G82" s="17">
        <v>45050</v>
      </c>
      <c r="H82" s="14">
        <v>9.7289929999999997E-2</v>
      </c>
      <c r="I82" s="4"/>
    </row>
    <row r="83" spans="1:9" ht="14.25">
      <c r="A83" s="10" t="s">
        <v>126</v>
      </c>
      <c r="B83" s="23" t="s">
        <v>43</v>
      </c>
      <c r="C83" s="21" t="s">
        <v>44</v>
      </c>
      <c r="D83" s="17">
        <v>44353</v>
      </c>
      <c r="E83" s="19">
        <v>8</v>
      </c>
      <c r="F83" s="12">
        <v>0.74864767300000001</v>
      </c>
      <c r="G83" s="17">
        <v>45075</v>
      </c>
      <c r="H83" s="14">
        <v>0.91487830999999997</v>
      </c>
      <c r="I83" s="4"/>
    </row>
    <row r="84" spans="1:9" ht="14.25">
      <c r="A84" s="10" t="s">
        <v>127</v>
      </c>
      <c r="B84" s="23" t="s">
        <v>49</v>
      </c>
      <c r="C84" s="21" t="s">
        <v>50</v>
      </c>
      <c r="D84" s="17">
        <v>44703</v>
      </c>
      <c r="E84" s="19">
        <v>1</v>
      </c>
      <c r="F84" s="12">
        <v>0.10516139200000001</v>
      </c>
      <c r="G84" s="17">
        <v>45054</v>
      </c>
      <c r="H84" s="14">
        <v>0.22690729000000001</v>
      </c>
      <c r="I84" s="4"/>
    </row>
    <row r="85" spans="1:9" ht="14.25">
      <c r="A85" s="10" t="s">
        <v>128</v>
      </c>
      <c r="B85" s="23" t="s">
        <v>129</v>
      </c>
      <c r="C85" s="21" t="s">
        <v>22</v>
      </c>
      <c r="D85" s="17">
        <v>44742</v>
      </c>
      <c r="E85" s="19">
        <v>6</v>
      </c>
      <c r="F85" s="12">
        <v>0.114086855</v>
      </c>
      <c r="G85" s="17">
        <v>44954</v>
      </c>
      <c r="H85" s="14">
        <v>0.33571677</v>
      </c>
      <c r="I85" s="4"/>
    </row>
    <row r="86" spans="1:9" ht="14.25">
      <c r="A86" s="10" t="s">
        <v>130</v>
      </c>
      <c r="B86" s="23" t="s">
        <v>61</v>
      </c>
      <c r="C86" s="21" t="s">
        <v>62</v>
      </c>
      <c r="D86" s="17">
        <v>44600</v>
      </c>
      <c r="E86" s="19">
        <v>1</v>
      </c>
      <c r="F86" s="12">
        <v>0.58372843699999999</v>
      </c>
      <c r="G86" s="17">
        <v>44997</v>
      </c>
      <c r="H86" s="14">
        <v>0.38186646000000002</v>
      </c>
      <c r="I86" s="4"/>
    </row>
    <row r="87" spans="1:9" ht="14.25">
      <c r="A87" s="10" t="s">
        <v>131</v>
      </c>
      <c r="B87" s="23" t="s">
        <v>129</v>
      </c>
      <c r="C87" s="21" t="s">
        <v>22</v>
      </c>
      <c r="D87" s="17">
        <v>44721</v>
      </c>
      <c r="E87" s="19">
        <v>6</v>
      </c>
      <c r="F87" s="12">
        <v>1.6069180999999998E-2</v>
      </c>
      <c r="G87" s="17">
        <v>44928</v>
      </c>
      <c r="H87" s="14">
        <v>0.93551004000000004</v>
      </c>
      <c r="I87" s="4"/>
    </row>
    <row r="88" spans="1:9" ht="14.25">
      <c r="A88" s="10" t="s">
        <v>132</v>
      </c>
      <c r="B88" s="23" t="s">
        <v>103</v>
      </c>
      <c r="C88" s="21" t="s">
        <v>104</v>
      </c>
      <c r="D88" s="17">
        <v>44544</v>
      </c>
      <c r="E88" s="19">
        <v>7</v>
      </c>
      <c r="F88" s="12">
        <v>0.77483286100000004</v>
      </c>
      <c r="G88" s="17">
        <v>44977</v>
      </c>
      <c r="H88" s="14">
        <v>0.83972935999999998</v>
      </c>
      <c r="I88" s="4"/>
    </row>
    <row r="89" spans="1:9" ht="14.25">
      <c r="A89" s="10" t="s">
        <v>133</v>
      </c>
      <c r="B89" s="23" t="s">
        <v>34</v>
      </c>
      <c r="C89" s="21" t="s">
        <v>35</v>
      </c>
      <c r="D89" s="17">
        <v>44304</v>
      </c>
      <c r="E89" s="19">
        <v>6</v>
      </c>
      <c r="F89" s="12">
        <v>0.83415711400000003</v>
      </c>
      <c r="G89" s="17">
        <v>45032</v>
      </c>
      <c r="H89" s="14">
        <v>0.73754903999999999</v>
      </c>
      <c r="I89" s="4"/>
    </row>
    <row r="90" spans="1:9" ht="14.25">
      <c r="A90" s="10" t="s">
        <v>134</v>
      </c>
      <c r="B90" s="23" t="s">
        <v>15</v>
      </c>
      <c r="C90" s="21" t="s">
        <v>10</v>
      </c>
      <c r="D90" s="17">
        <v>44285</v>
      </c>
      <c r="E90" s="19">
        <v>7</v>
      </c>
      <c r="F90" s="12">
        <v>0.27349997999999998</v>
      </c>
      <c r="G90" s="17">
        <v>45056</v>
      </c>
      <c r="H90" s="14">
        <v>0.39870706</v>
      </c>
      <c r="I90" s="4"/>
    </row>
    <row r="91" spans="1:9" ht="14.25">
      <c r="A91" s="10" t="s">
        <v>135</v>
      </c>
      <c r="B91" s="23" t="s">
        <v>21</v>
      </c>
      <c r="C91" s="21" t="s">
        <v>22</v>
      </c>
      <c r="D91" s="17">
        <v>44279</v>
      </c>
      <c r="E91" s="19">
        <v>10</v>
      </c>
      <c r="F91" s="12">
        <v>0.178943623</v>
      </c>
      <c r="G91" s="17">
        <v>45026</v>
      </c>
      <c r="H91" s="14">
        <v>0.27983535999999998</v>
      </c>
      <c r="I91" s="4"/>
    </row>
    <row r="92" spans="1:9" ht="14.25">
      <c r="A92" s="10" t="s">
        <v>136</v>
      </c>
      <c r="B92" s="23" t="s">
        <v>9</v>
      </c>
      <c r="C92" s="21" t="s">
        <v>10</v>
      </c>
      <c r="D92" s="17">
        <v>44206</v>
      </c>
      <c r="E92" s="19">
        <v>2</v>
      </c>
      <c r="F92" s="12">
        <v>0.90504227100000001</v>
      </c>
      <c r="G92" s="17">
        <v>44957</v>
      </c>
      <c r="H92" s="14">
        <v>0.45883085000000001</v>
      </c>
      <c r="I92" s="4"/>
    </row>
    <row r="93" spans="1:9" ht="14.25">
      <c r="A93" s="10" t="s">
        <v>137</v>
      </c>
      <c r="B93" s="23" t="s">
        <v>58</v>
      </c>
      <c r="C93" s="21" t="s">
        <v>59</v>
      </c>
      <c r="D93" s="17">
        <v>44557</v>
      </c>
      <c r="E93" s="19">
        <v>4</v>
      </c>
      <c r="F93" s="12">
        <v>3.6105379999999999E-3</v>
      </c>
      <c r="G93" s="17">
        <v>44993</v>
      </c>
      <c r="H93" s="14">
        <v>0.43041045</v>
      </c>
      <c r="I93" s="4"/>
    </row>
    <row r="94" spans="1:9" ht="14.25">
      <c r="A94" s="10" t="s">
        <v>138</v>
      </c>
      <c r="B94" s="23" t="s">
        <v>81</v>
      </c>
      <c r="C94" s="21" t="s">
        <v>62</v>
      </c>
      <c r="D94" s="17">
        <v>44366</v>
      </c>
      <c r="E94" s="19">
        <v>2</v>
      </c>
      <c r="F94" s="12">
        <v>0.25653220900000001</v>
      </c>
      <c r="G94" s="17">
        <v>44975</v>
      </c>
      <c r="H94" s="14">
        <v>0.25683089999999997</v>
      </c>
      <c r="I94" s="4"/>
    </row>
    <row r="95" spans="1:9" ht="14.25">
      <c r="A95" s="10" t="s">
        <v>139</v>
      </c>
      <c r="B95" s="23" t="s">
        <v>103</v>
      </c>
      <c r="C95" s="21" t="s">
        <v>104</v>
      </c>
      <c r="D95" s="17">
        <v>44250</v>
      </c>
      <c r="E95" s="19">
        <v>5</v>
      </c>
      <c r="F95" s="12">
        <v>0.70021844899999997</v>
      </c>
      <c r="G95" s="17">
        <v>45008</v>
      </c>
      <c r="H95" s="14">
        <v>0.61187665000000002</v>
      </c>
      <c r="I95" s="4"/>
    </row>
    <row r="96" spans="1:9" ht="14.25">
      <c r="A96" s="10" t="s">
        <v>140</v>
      </c>
      <c r="B96" s="23" t="s">
        <v>21</v>
      </c>
      <c r="C96" s="21" t="s">
        <v>22</v>
      </c>
      <c r="D96" s="17">
        <v>44235</v>
      </c>
      <c r="E96" s="19">
        <v>2</v>
      </c>
      <c r="F96" s="12">
        <v>0.86236623700000004</v>
      </c>
      <c r="G96" s="17">
        <v>45015</v>
      </c>
      <c r="H96" s="14">
        <v>0.56413055000000001</v>
      </c>
      <c r="I96" s="4"/>
    </row>
    <row r="97" spans="1:9" ht="14.25">
      <c r="A97" s="10" t="s">
        <v>141</v>
      </c>
      <c r="B97" s="23" t="s">
        <v>129</v>
      </c>
      <c r="C97" s="21" t="s">
        <v>22</v>
      </c>
      <c r="D97" s="17">
        <v>44774</v>
      </c>
      <c r="E97" s="19">
        <v>5</v>
      </c>
      <c r="F97" s="12">
        <v>0.30937927500000001</v>
      </c>
      <c r="G97" s="17">
        <v>45015</v>
      </c>
      <c r="H97" s="14">
        <v>6.4512700000000003E-3</v>
      </c>
      <c r="I97" s="4"/>
    </row>
    <row r="98" spans="1:9" ht="14.25">
      <c r="A98" s="10" t="s">
        <v>142</v>
      </c>
      <c r="B98" s="23" t="s">
        <v>103</v>
      </c>
      <c r="C98" s="21" t="s">
        <v>104</v>
      </c>
      <c r="D98" s="17">
        <v>44396</v>
      </c>
      <c r="E98" s="19">
        <v>7</v>
      </c>
      <c r="F98" s="12">
        <v>0.55211790299999997</v>
      </c>
      <c r="G98" s="17">
        <v>45011</v>
      </c>
      <c r="H98" s="14">
        <v>0.33871055</v>
      </c>
      <c r="I98" s="4"/>
    </row>
    <row r="99" spans="1:9" ht="14.25">
      <c r="A99" s="10" t="s">
        <v>143</v>
      </c>
      <c r="B99" s="23" t="s">
        <v>129</v>
      </c>
      <c r="C99" s="21" t="s">
        <v>22</v>
      </c>
      <c r="D99" s="17">
        <v>44491</v>
      </c>
      <c r="E99" s="19">
        <v>4</v>
      </c>
      <c r="F99" s="12">
        <v>0.201509893</v>
      </c>
      <c r="G99" s="17">
        <v>45067</v>
      </c>
      <c r="H99" s="14">
        <v>0.23936852</v>
      </c>
      <c r="I99" s="4"/>
    </row>
    <row r="100" spans="1:9" ht="14.25">
      <c r="A100" s="10" t="s">
        <v>144</v>
      </c>
      <c r="B100" s="23" t="s">
        <v>15</v>
      </c>
      <c r="C100" s="21" t="s">
        <v>10</v>
      </c>
      <c r="D100" s="17">
        <v>44534</v>
      </c>
      <c r="E100" s="19">
        <v>5</v>
      </c>
      <c r="F100" s="12">
        <v>0.18484009900000001</v>
      </c>
      <c r="G100" s="17">
        <v>44952</v>
      </c>
      <c r="H100" s="14">
        <v>0.17511595999999999</v>
      </c>
      <c r="I100" s="4"/>
    </row>
    <row r="101" spans="1:9" ht="14.25">
      <c r="A101" s="10" t="s">
        <v>145</v>
      </c>
      <c r="B101" s="23" t="s">
        <v>30</v>
      </c>
      <c r="C101" s="21" t="s">
        <v>31</v>
      </c>
      <c r="D101" s="17">
        <v>44872</v>
      </c>
      <c r="E101" s="19">
        <v>6</v>
      </c>
      <c r="F101" s="12">
        <v>0.34955930099999999</v>
      </c>
      <c r="G101" s="17">
        <v>44929</v>
      </c>
      <c r="H101" s="14">
        <v>0.53327526999999997</v>
      </c>
      <c r="I101" s="4"/>
    </row>
    <row r="102" spans="1:9" ht="14.25">
      <c r="A102" s="10" t="s">
        <v>146</v>
      </c>
      <c r="B102" s="23" t="s">
        <v>103</v>
      </c>
      <c r="C102" s="21" t="s">
        <v>104</v>
      </c>
      <c r="D102" s="17">
        <v>44468</v>
      </c>
      <c r="E102" s="19">
        <v>3</v>
      </c>
      <c r="F102" s="12">
        <v>0.93189165299999999</v>
      </c>
      <c r="G102" s="17">
        <v>44962</v>
      </c>
      <c r="H102" s="14">
        <v>2.4378569999999999E-2</v>
      </c>
      <c r="I102" s="4"/>
    </row>
    <row r="103" spans="1:9" ht="14.25">
      <c r="A103" s="10" t="s">
        <v>147</v>
      </c>
      <c r="B103" s="23" t="s">
        <v>73</v>
      </c>
      <c r="C103" s="21" t="s">
        <v>74</v>
      </c>
      <c r="D103" s="17">
        <v>44921</v>
      </c>
      <c r="E103" s="19">
        <v>10</v>
      </c>
      <c r="F103" s="12">
        <v>0.68735083500000005</v>
      </c>
      <c r="G103" s="17">
        <v>44990</v>
      </c>
      <c r="H103" s="14">
        <v>0.41787840999999998</v>
      </c>
      <c r="I103" s="4"/>
    </row>
    <row r="104" spans="1:9" ht="14.25">
      <c r="A104" s="10" t="s">
        <v>148</v>
      </c>
      <c r="B104" s="23" t="s">
        <v>39</v>
      </c>
      <c r="C104" s="21" t="s">
        <v>40</v>
      </c>
      <c r="D104" s="17">
        <v>44605</v>
      </c>
      <c r="E104" s="19">
        <v>5</v>
      </c>
      <c r="F104" s="12">
        <v>0.17493546300000001</v>
      </c>
      <c r="G104" s="17">
        <v>45001</v>
      </c>
      <c r="H104" s="14">
        <v>0.83666854999999996</v>
      </c>
      <c r="I104" s="4"/>
    </row>
    <row r="105" spans="1:9" ht="14.25">
      <c r="A105" s="10" t="s">
        <v>149</v>
      </c>
      <c r="B105" s="23" t="s">
        <v>103</v>
      </c>
      <c r="C105" s="21" t="s">
        <v>104</v>
      </c>
      <c r="D105" s="17">
        <v>44659</v>
      </c>
      <c r="E105" s="19">
        <v>7</v>
      </c>
      <c r="F105" s="12">
        <v>0.75215132799999995</v>
      </c>
      <c r="G105" s="17">
        <v>45051</v>
      </c>
      <c r="H105" s="14">
        <v>2.6168360000000002E-2</v>
      </c>
      <c r="I105" s="4"/>
    </row>
    <row r="106" spans="1:9" ht="14.25">
      <c r="A106" s="10" t="s">
        <v>150</v>
      </c>
      <c r="B106" s="23" t="s">
        <v>39</v>
      </c>
      <c r="C106" s="21" t="s">
        <v>40</v>
      </c>
      <c r="D106" s="17">
        <v>44263</v>
      </c>
      <c r="E106" s="19">
        <v>1</v>
      </c>
      <c r="F106" s="12">
        <v>0.309539171</v>
      </c>
      <c r="G106" s="17">
        <v>45058</v>
      </c>
      <c r="H106" s="14">
        <v>0.66043949000000002</v>
      </c>
      <c r="I106" s="4"/>
    </row>
    <row r="107" spans="1:9" ht="14.25">
      <c r="A107" s="10" t="s">
        <v>151</v>
      </c>
      <c r="B107" s="23" t="s">
        <v>61</v>
      </c>
      <c r="C107" s="21" t="s">
        <v>62</v>
      </c>
      <c r="D107" s="17">
        <v>44422</v>
      </c>
      <c r="E107" s="19">
        <v>10</v>
      </c>
      <c r="F107" s="12">
        <v>0.62147829799999998</v>
      </c>
      <c r="G107" s="17">
        <v>45045</v>
      </c>
      <c r="H107" s="14">
        <v>0.44466275999999999</v>
      </c>
      <c r="I107" s="4"/>
    </row>
    <row r="108" spans="1:9" ht="14.25">
      <c r="A108" s="10" t="s">
        <v>152</v>
      </c>
      <c r="B108" s="23" t="s">
        <v>58</v>
      </c>
      <c r="C108" s="21" t="s">
        <v>59</v>
      </c>
      <c r="D108" s="17">
        <v>44903</v>
      </c>
      <c r="E108" s="19">
        <v>7</v>
      </c>
      <c r="F108" s="12">
        <v>0.60752716500000004</v>
      </c>
      <c r="G108" s="17">
        <v>45029</v>
      </c>
      <c r="H108" s="14">
        <v>0.90286840000000002</v>
      </c>
      <c r="I108" s="4"/>
    </row>
    <row r="109" spans="1:9" ht="14.25">
      <c r="A109" s="10" t="s">
        <v>153</v>
      </c>
      <c r="B109" s="23" t="s">
        <v>46</v>
      </c>
      <c r="C109" s="21" t="s">
        <v>47</v>
      </c>
      <c r="D109" s="17">
        <v>44810</v>
      </c>
      <c r="E109" s="19">
        <v>10</v>
      </c>
      <c r="F109" s="12">
        <v>8.0126722999999997E-2</v>
      </c>
      <c r="G109" s="17">
        <v>44973</v>
      </c>
      <c r="H109" s="14">
        <v>0.51635998999999999</v>
      </c>
      <c r="I109" s="4"/>
    </row>
    <row r="110" spans="1:9" ht="14.25">
      <c r="A110" s="10" t="s">
        <v>154</v>
      </c>
      <c r="B110" s="23" t="s">
        <v>21</v>
      </c>
      <c r="C110" s="21" t="s">
        <v>22</v>
      </c>
      <c r="D110" s="17">
        <v>44716</v>
      </c>
      <c r="E110" s="19">
        <v>1</v>
      </c>
      <c r="F110" s="12">
        <v>0.16576869999999999</v>
      </c>
      <c r="G110" s="17">
        <v>44958</v>
      </c>
      <c r="H110" s="14">
        <v>0.35219919999999999</v>
      </c>
      <c r="I110" s="4"/>
    </row>
    <row r="111" spans="1:9" ht="14.25">
      <c r="A111" s="10" t="s">
        <v>155</v>
      </c>
      <c r="B111" s="23" t="s">
        <v>58</v>
      </c>
      <c r="C111" s="21" t="s">
        <v>59</v>
      </c>
      <c r="D111" s="17">
        <v>44276</v>
      </c>
      <c r="E111" s="19">
        <v>7</v>
      </c>
      <c r="F111" s="12">
        <v>0.95038285899999997</v>
      </c>
      <c r="G111" s="17">
        <v>45067</v>
      </c>
      <c r="H111" s="14">
        <v>0.49377474999999998</v>
      </c>
      <c r="I111" s="4"/>
    </row>
    <row r="112" spans="1:9" ht="14.25">
      <c r="A112" s="10" t="s">
        <v>156</v>
      </c>
      <c r="B112" s="23" t="s">
        <v>17</v>
      </c>
      <c r="C112" s="21" t="s">
        <v>18</v>
      </c>
      <c r="D112" s="17">
        <v>44709</v>
      </c>
      <c r="E112" s="19">
        <v>8</v>
      </c>
      <c r="F112" s="12">
        <v>0.34324624599999998</v>
      </c>
      <c r="G112" s="17">
        <v>44980</v>
      </c>
      <c r="H112" s="14">
        <v>5.594122E-2</v>
      </c>
      <c r="I112" s="4"/>
    </row>
    <row r="113" spans="1:9" ht="14.25">
      <c r="A113" s="10" t="s">
        <v>157</v>
      </c>
      <c r="B113" s="23" t="s">
        <v>58</v>
      </c>
      <c r="C113" s="21" t="s">
        <v>59</v>
      </c>
      <c r="D113" s="17">
        <v>44907</v>
      </c>
      <c r="E113" s="19">
        <v>9</v>
      </c>
      <c r="F113" s="12">
        <v>0.88394112499999999</v>
      </c>
      <c r="G113" s="17">
        <v>44949</v>
      </c>
      <c r="H113" s="14">
        <v>0.17065089999999999</v>
      </c>
      <c r="I113" s="4"/>
    </row>
    <row r="114" spans="1:9" ht="14.25">
      <c r="A114" s="10" t="s">
        <v>158</v>
      </c>
      <c r="B114" s="23" t="s">
        <v>12</v>
      </c>
      <c r="C114" s="21" t="s">
        <v>13</v>
      </c>
      <c r="D114" s="17">
        <v>44578</v>
      </c>
      <c r="E114" s="19">
        <v>2</v>
      </c>
      <c r="F114" s="12">
        <v>0.191242669</v>
      </c>
      <c r="G114" s="17">
        <v>44953</v>
      </c>
      <c r="H114" s="14">
        <v>0.44988837999999998</v>
      </c>
      <c r="I114" s="4"/>
    </row>
    <row r="115" spans="1:9" ht="14.25">
      <c r="A115" s="10" t="s">
        <v>159</v>
      </c>
      <c r="B115" s="23" t="s">
        <v>43</v>
      </c>
      <c r="C115" s="21" t="s">
        <v>44</v>
      </c>
      <c r="D115" s="17">
        <v>44324</v>
      </c>
      <c r="E115" s="19">
        <v>9</v>
      </c>
      <c r="F115" s="12">
        <v>0.70237024999999997</v>
      </c>
      <c r="G115" s="17">
        <v>45039</v>
      </c>
      <c r="H115" s="14">
        <v>0.23474527000000001</v>
      </c>
      <c r="I115" s="4"/>
    </row>
    <row r="116" spans="1:9" ht="14.25">
      <c r="A116" s="10" t="s">
        <v>160</v>
      </c>
      <c r="B116" s="23" t="s">
        <v>24</v>
      </c>
      <c r="C116" s="21" t="s">
        <v>25</v>
      </c>
      <c r="D116" s="17">
        <v>44464</v>
      </c>
      <c r="E116" s="19">
        <v>1</v>
      </c>
      <c r="F116" s="12">
        <v>0.47664293099999999</v>
      </c>
      <c r="G116" s="17">
        <v>44998</v>
      </c>
      <c r="H116" s="14">
        <v>0.23032088000000001</v>
      </c>
      <c r="I116" s="4"/>
    </row>
    <row r="117" spans="1:9" ht="14.25">
      <c r="A117" s="10" t="s">
        <v>161</v>
      </c>
      <c r="B117" s="23" t="s">
        <v>61</v>
      </c>
      <c r="C117" s="21" t="s">
        <v>62</v>
      </c>
      <c r="D117" s="17">
        <v>44581</v>
      </c>
      <c r="E117" s="19">
        <v>8</v>
      </c>
      <c r="F117" s="12">
        <v>0.52894618800000004</v>
      </c>
      <c r="G117" s="17">
        <v>44998</v>
      </c>
      <c r="H117" s="14">
        <v>0.14894392000000001</v>
      </c>
      <c r="I117" s="4"/>
    </row>
    <row r="118" spans="1:9" ht="14.25">
      <c r="A118" s="10" t="s">
        <v>162</v>
      </c>
      <c r="B118" s="23" t="s">
        <v>103</v>
      </c>
      <c r="C118" s="21" t="s">
        <v>104</v>
      </c>
      <c r="D118" s="17">
        <v>44595</v>
      </c>
      <c r="E118" s="19">
        <v>1</v>
      </c>
      <c r="F118" s="12">
        <v>0.90771622900000004</v>
      </c>
      <c r="G118" s="17">
        <v>44956</v>
      </c>
      <c r="H118" s="14">
        <v>0.76439007000000003</v>
      </c>
      <c r="I118" s="4"/>
    </row>
    <row r="119" spans="1:9" ht="14.25">
      <c r="A119" s="10" t="s">
        <v>163</v>
      </c>
      <c r="B119" s="23" t="s">
        <v>54</v>
      </c>
      <c r="C119" s="21" t="s">
        <v>55</v>
      </c>
      <c r="D119" s="17">
        <v>44625</v>
      </c>
      <c r="E119" s="19">
        <v>4</v>
      </c>
      <c r="F119" s="12">
        <v>0.93532778699999997</v>
      </c>
      <c r="G119" s="17">
        <v>44933</v>
      </c>
      <c r="H119" s="14">
        <v>2.9378330000000001E-2</v>
      </c>
      <c r="I119" s="4"/>
    </row>
    <row r="120" spans="1:9" ht="14.25">
      <c r="A120" s="10" t="s">
        <v>164</v>
      </c>
      <c r="B120" s="23" t="s">
        <v>9</v>
      </c>
      <c r="C120" s="21" t="s">
        <v>10</v>
      </c>
      <c r="D120" s="17">
        <v>44801</v>
      </c>
      <c r="E120" s="19">
        <v>6</v>
      </c>
      <c r="F120" s="12">
        <v>0.10393201000000001</v>
      </c>
      <c r="G120" s="17">
        <v>44985</v>
      </c>
      <c r="H120" s="15">
        <v>6.0800000000000001E-5</v>
      </c>
      <c r="I120" s="4"/>
    </row>
    <row r="121" spans="1:9" ht="14.25">
      <c r="A121" s="10" t="s">
        <v>165</v>
      </c>
      <c r="B121" s="23" t="s">
        <v>15</v>
      </c>
      <c r="C121" s="21" t="s">
        <v>10</v>
      </c>
      <c r="D121" s="17">
        <v>44589</v>
      </c>
      <c r="E121" s="19">
        <v>3</v>
      </c>
      <c r="F121" s="12">
        <v>0.33696098899999999</v>
      </c>
      <c r="G121" s="17">
        <v>45034</v>
      </c>
      <c r="H121" s="14">
        <v>0.68587611999999998</v>
      </c>
      <c r="I121" s="4"/>
    </row>
    <row r="122" spans="1:9" ht="14.25">
      <c r="A122" s="10" t="s">
        <v>166</v>
      </c>
      <c r="B122" s="23" t="s">
        <v>46</v>
      </c>
      <c r="C122" s="21" t="s">
        <v>47</v>
      </c>
      <c r="D122" s="17">
        <v>44733</v>
      </c>
      <c r="E122" s="19">
        <v>9</v>
      </c>
      <c r="F122" s="12">
        <v>0.32825674199999999</v>
      </c>
      <c r="G122" s="17">
        <v>44981</v>
      </c>
      <c r="H122" s="14">
        <v>0.48045520000000003</v>
      </c>
      <c r="I122" s="4"/>
    </row>
    <row r="123" spans="1:9" ht="14.25">
      <c r="A123" s="10" t="s">
        <v>167</v>
      </c>
      <c r="B123" s="23" t="s">
        <v>17</v>
      </c>
      <c r="C123" s="21" t="s">
        <v>18</v>
      </c>
      <c r="D123" s="17">
        <v>44879</v>
      </c>
      <c r="E123" s="19">
        <v>10</v>
      </c>
      <c r="F123" s="12">
        <v>0.47307005699999999</v>
      </c>
      <c r="G123" s="17">
        <v>44937</v>
      </c>
      <c r="H123" s="14">
        <v>0.10169188</v>
      </c>
      <c r="I123" s="4"/>
    </row>
    <row r="124" spans="1:9" ht="14.25">
      <c r="A124" s="10" t="s">
        <v>168</v>
      </c>
      <c r="B124" s="23" t="s">
        <v>34</v>
      </c>
      <c r="C124" s="21" t="s">
        <v>35</v>
      </c>
      <c r="D124" s="17">
        <v>44371</v>
      </c>
      <c r="E124" s="19">
        <v>9</v>
      </c>
      <c r="F124" s="12">
        <v>0.71248835200000005</v>
      </c>
      <c r="G124" s="17">
        <v>44975</v>
      </c>
      <c r="H124" s="14">
        <v>0.42914107000000001</v>
      </c>
      <c r="I124" s="4"/>
    </row>
    <row r="125" spans="1:9" ht="14.25">
      <c r="A125" s="10" t="s">
        <v>169</v>
      </c>
      <c r="B125" s="23" t="s">
        <v>27</v>
      </c>
      <c r="C125" s="21" t="s">
        <v>28</v>
      </c>
      <c r="D125" s="17">
        <v>44792</v>
      </c>
      <c r="E125" s="19">
        <v>1</v>
      </c>
      <c r="F125" s="12">
        <v>0.87147094000000003</v>
      </c>
      <c r="G125" s="17">
        <v>44967</v>
      </c>
      <c r="H125" s="14">
        <v>0.35443622000000002</v>
      </c>
      <c r="I125" s="4"/>
    </row>
    <row r="126" spans="1:9" ht="14.25">
      <c r="A126" s="10" t="s">
        <v>170</v>
      </c>
      <c r="B126" s="23" t="s">
        <v>12</v>
      </c>
      <c r="C126" s="21" t="s">
        <v>13</v>
      </c>
      <c r="D126" s="17">
        <v>44272</v>
      </c>
      <c r="E126" s="19">
        <v>6</v>
      </c>
      <c r="F126" s="12">
        <v>5.4464754999999997E-2</v>
      </c>
      <c r="G126" s="17">
        <v>45013</v>
      </c>
      <c r="H126" s="14">
        <v>0.49434155000000002</v>
      </c>
      <c r="I126" s="4"/>
    </row>
    <row r="127" spans="1:9" ht="14.25">
      <c r="A127" s="10" t="s">
        <v>171</v>
      </c>
      <c r="B127" s="23" t="s">
        <v>103</v>
      </c>
      <c r="C127" s="21" t="s">
        <v>104</v>
      </c>
      <c r="D127" s="17">
        <v>44886</v>
      </c>
      <c r="E127" s="19">
        <v>8</v>
      </c>
      <c r="F127" s="12">
        <v>0.46539821599999998</v>
      </c>
      <c r="G127" s="17">
        <v>45038</v>
      </c>
      <c r="H127" s="14">
        <v>0.39766403</v>
      </c>
      <c r="I127" s="4"/>
    </row>
    <row r="128" spans="1:9" ht="14.25">
      <c r="A128" s="10" t="s">
        <v>172</v>
      </c>
      <c r="B128" s="23" t="s">
        <v>58</v>
      </c>
      <c r="C128" s="21" t="s">
        <v>59</v>
      </c>
      <c r="D128" s="17">
        <v>44380</v>
      </c>
      <c r="E128" s="19">
        <v>2</v>
      </c>
      <c r="F128" s="12">
        <v>0.41769016799999997</v>
      </c>
      <c r="G128" s="17">
        <v>44990</v>
      </c>
      <c r="H128" s="14">
        <v>0.67060306000000003</v>
      </c>
      <c r="I128" s="4"/>
    </row>
    <row r="129" spans="1:9" ht="14.25">
      <c r="A129" s="10" t="s">
        <v>173</v>
      </c>
      <c r="B129" s="23" t="s">
        <v>46</v>
      </c>
      <c r="C129" s="21" t="s">
        <v>47</v>
      </c>
      <c r="D129" s="17">
        <v>44661</v>
      </c>
      <c r="E129" s="19">
        <v>5</v>
      </c>
      <c r="F129" s="12">
        <v>0.90898321500000001</v>
      </c>
      <c r="G129" s="17">
        <v>45067</v>
      </c>
      <c r="H129" s="14">
        <v>0.71076510000000004</v>
      </c>
      <c r="I129" s="4"/>
    </row>
    <row r="130" spans="1:9" ht="14.25">
      <c r="A130" s="10" t="s">
        <v>174</v>
      </c>
      <c r="B130" s="23" t="s">
        <v>103</v>
      </c>
      <c r="C130" s="21" t="s">
        <v>104</v>
      </c>
      <c r="D130" s="17">
        <v>44297</v>
      </c>
      <c r="E130" s="19">
        <v>2</v>
      </c>
      <c r="F130" s="12">
        <v>2.2277472E-2</v>
      </c>
      <c r="G130" s="17">
        <v>45053</v>
      </c>
      <c r="H130" s="14">
        <v>0.31572523000000002</v>
      </c>
      <c r="I130" s="4"/>
    </row>
    <row r="131" spans="1:9" ht="14.25">
      <c r="A131" s="10" t="s">
        <v>175</v>
      </c>
      <c r="B131" s="23" t="s">
        <v>15</v>
      </c>
      <c r="C131" s="21" t="s">
        <v>10</v>
      </c>
      <c r="D131" s="17">
        <v>44223</v>
      </c>
      <c r="E131" s="19">
        <v>10</v>
      </c>
      <c r="F131" s="12">
        <v>4.8465675999999999E-2</v>
      </c>
      <c r="G131" s="17">
        <v>45041</v>
      </c>
      <c r="H131" s="14">
        <v>0.76568331000000001</v>
      </c>
      <c r="I131" s="4"/>
    </row>
    <row r="132" spans="1:9" ht="14.25">
      <c r="A132" s="10" t="s">
        <v>176</v>
      </c>
      <c r="B132" s="23" t="s">
        <v>73</v>
      </c>
      <c r="C132" s="21" t="s">
        <v>74</v>
      </c>
      <c r="D132" s="17">
        <v>44616</v>
      </c>
      <c r="E132" s="19">
        <v>10</v>
      </c>
      <c r="F132" s="12">
        <v>0.29076178499999999</v>
      </c>
      <c r="G132" s="17">
        <v>44945</v>
      </c>
      <c r="H132" s="14">
        <v>0.33143124000000002</v>
      </c>
      <c r="I132" s="4"/>
    </row>
    <row r="133" spans="1:9" ht="14.25">
      <c r="A133" s="10" t="s">
        <v>177</v>
      </c>
      <c r="B133" s="23" t="s">
        <v>81</v>
      </c>
      <c r="C133" s="21" t="s">
        <v>62</v>
      </c>
      <c r="D133" s="17">
        <v>44398</v>
      </c>
      <c r="E133" s="19">
        <v>6</v>
      </c>
      <c r="F133" s="12">
        <v>0.74483031600000005</v>
      </c>
      <c r="G133" s="17">
        <v>45067</v>
      </c>
      <c r="H133" s="14">
        <v>0.45618690000000001</v>
      </c>
      <c r="I133" s="4"/>
    </row>
    <row r="134" spans="1:9" ht="14.25">
      <c r="A134" s="10" t="s">
        <v>178</v>
      </c>
      <c r="B134" s="23" t="s">
        <v>30</v>
      </c>
      <c r="C134" s="21" t="s">
        <v>31</v>
      </c>
      <c r="D134" s="17">
        <v>44244</v>
      </c>
      <c r="E134" s="19">
        <v>2</v>
      </c>
      <c r="F134" s="12">
        <v>0.55145811</v>
      </c>
      <c r="G134" s="17">
        <v>44938</v>
      </c>
      <c r="H134" s="14">
        <v>0.43942741000000002</v>
      </c>
      <c r="I134" s="4"/>
    </row>
    <row r="135" spans="1:9" ht="14.25">
      <c r="A135" s="10" t="s">
        <v>179</v>
      </c>
      <c r="B135" s="23" t="s">
        <v>34</v>
      </c>
      <c r="C135" s="21" t="s">
        <v>35</v>
      </c>
      <c r="D135" s="17">
        <v>44715</v>
      </c>
      <c r="E135" s="19">
        <v>2</v>
      </c>
      <c r="F135" s="12">
        <v>0.75204782000000003</v>
      </c>
      <c r="G135" s="17">
        <v>45016</v>
      </c>
      <c r="H135" s="14">
        <v>0.46296822999999998</v>
      </c>
      <c r="I135" s="4"/>
    </row>
    <row r="136" spans="1:9" ht="14.25">
      <c r="A136" s="10" t="s">
        <v>180</v>
      </c>
      <c r="B136" s="23" t="s">
        <v>61</v>
      </c>
      <c r="C136" s="21" t="s">
        <v>62</v>
      </c>
      <c r="D136" s="17">
        <v>44225</v>
      </c>
      <c r="E136" s="19">
        <v>7</v>
      </c>
      <c r="F136" s="12">
        <v>0.47691846599999999</v>
      </c>
      <c r="G136" s="17">
        <v>44981</v>
      </c>
      <c r="H136" s="14">
        <v>0.46204967000000002</v>
      </c>
      <c r="I136" s="4"/>
    </row>
    <row r="137" spans="1:9" ht="14.25">
      <c r="A137" s="10" t="s">
        <v>181</v>
      </c>
      <c r="B137" s="23" t="s">
        <v>129</v>
      </c>
      <c r="C137" s="21" t="s">
        <v>22</v>
      </c>
      <c r="D137" s="17">
        <v>44442</v>
      </c>
      <c r="E137" s="19">
        <v>9</v>
      </c>
      <c r="F137" s="12">
        <v>0.35156370100000001</v>
      </c>
      <c r="G137" s="17">
        <v>45023</v>
      </c>
      <c r="H137" s="14">
        <v>0.95442216999999996</v>
      </c>
      <c r="I137" s="4"/>
    </row>
    <row r="138" spans="1:9" ht="14.25">
      <c r="A138" s="10" t="s">
        <v>182</v>
      </c>
      <c r="B138" s="23" t="s">
        <v>34</v>
      </c>
      <c r="C138" s="21" t="s">
        <v>35</v>
      </c>
      <c r="D138" s="17">
        <v>44878</v>
      </c>
      <c r="E138" s="19">
        <v>3</v>
      </c>
      <c r="F138" s="12">
        <v>0.70825282499999997</v>
      </c>
      <c r="G138" s="17">
        <v>45047</v>
      </c>
      <c r="H138" s="14">
        <v>0.25743349999999998</v>
      </c>
      <c r="I138" s="4"/>
    </row>
    <row r="139" spans="1:9" ht="14.25">
      <c r="A139" s="10" t="s">
        <v>183</v>
      </c>
      <c r="B139" s="23" t="s">
        <v>54</v>
      </c>
      <c r="C139" s="21" t="s">
        <v>55</v>
      </c>
      <c r="D139" s="17">
        <v>44535</v>
      </c>
      <c r="E139" s="19">
        <v>6</v>
      </c>
      <c r="F139" s="12">
        <v>8.1168065999999997E-2</v>
      </c>
      <c r="G139" s="17">
        <v>45004</v>
      </c>
      <c r="H139" s="14">
        <v>0.51544984999999999</v>
      </c>
      <c r="I139" s="4"/>
    </row>
    <row r="140" spans="1:9" ht="14.25">
      <c r="A140" s="10" t="s">
        <v>184</v>
      </c>
      <c r="B140" s="23" t="s">
        <v>73</v>
      </c>
      <c r="C140" s="21" t="s">
        <v>74</v>
      </c>
      <c r="D140" s="17">
        <v>44815</v>
      </c>
      <c r="E140" s="19">
        <v>3</v>
      </c>
      <c r="F140" s="12">
        <v>0.44727279399999997</v>
      </c>
      <c r="G140" s="17">
        <v>44961</v>
      </c>
      <c r="H140" s="14">
        <v>0.72124646000000003</v>
      </c>
      <c r="I140" s="4"/>
    </row>
    <row r="141" spans="1:9" ht="14.25">
      <c r="A141" s="10" t="s">
        <v>185</v>
      </c>
      <c r="B141" s="23" t="s">
        <v>30</v>
      </c>
      <c r="C141" s="21" t="s">
        <v>31</v>
      </c>
      <c r="D141" s="17">
        <v>44690</v>
      </c>
      <c r="E141" s="19">
        <v>5</v>
      </c>
      <c r="F141" s="12">
        <v>0.559961449</v>
      </c>
      <c r="G141" s="17">
        <v>44982</v>
      </c>
      <c r="H141" s="14">
        <v>4.0845300000000003E-3</v>
      </c>
      <c r="I141" s="4"/>
    </row>
    <row r="142" spans="1:9" ht="14.25">
      <c r="A142" s="10" t="s">
        <v>186</v>
      </c>
      <c r="B142" s="23" t="s">
        <v>129</v>
      </c>
      <c r="C142" s="21" t="s">
        <v>22</v>
      </c>
      <c r="D142" s="17">
        <v>44521</v>
      </c>
      <c r="E142" s="19">
        <v>4</v>
      </c>
      <c r="F142" s="12">
        <v>0.562306321</v>
      </c>
      <c r="G142" s="17">
        <v>45060</v>
      </c>
      <c r="H142" s="14">
        <v>0.68743114000000005</v>
      </c>
      <c r="I142" s="4"/>
    </row>
    <row r="143" spans="1:9" ht="14.25">
      <c r="A143" s="10" t="s">
        <v>187</v>
      </c>
      <c r="B143" s="23" t="s">
        <v>30</v>
      </c>
      <c r="C143" s="21" t="s">
        <v>31</v>
      </c>
      <c r="D143" s="17">
        <v>44769</v>
      </c>
      <c r="E143" s="19">
        <v>5</v>
      </c>
      <c r="F143" s="12">
        <v>0.72618042900000002</v>
      </c>
      <c r="G143" s="17">
        <v>45013</v>
      </c>
      <c r="H143" s="14">
        <v>0.31138196000000001</v>
      </c>
      <c r="I143" s="4"/>
    </row>
    <row r="144" spans="1:9" ht="14.25">
      <c r="A144" s="10" t="s">
        <v>188</v>
      </c>
      <c r="B144" s="23" t="s">
        <v>71</v>
      </c>
      <c r="C144" s="21" t="s">
        <v>50</v>
      </c>
      <c r="D144" s="17">
        <v>44206</v>
      </c>
      <c r="E144" s="19">
        <v>3</v>
      </c>
      <c r="F144" s="12">
        <v>0.113699113</v>
      </c>
      <c r="G144" s="17">
        <v>45012</v>
      </c>
      <c r="H144" s="14">
        <v>3.0869799999999999E-2</v>
      </c>
      <c r="I144" s="4"/>
    </row>
    <row r="145" spans="1:9" ht="14.25">
      <c r="A145" s="10" t="s">
        <v>189</v>
      </c>
      <c r="B145" s="23" t="s">
        <v>129</v>
      </c>
      <c r="C145" s="21" t="s">
        <v>22</v>
      </c>
      <c r="D145" s="17">
        <v>44822</v>
      </c>
      <c r="E145" s="19">
        <v>1</v>
      </c>
      <c r="F145" s="12">
        <v>8.6409221999999994E-2</v>
      </c>
      <c r="G145" s="17">
        <v>44945</v>
      </c>
      <c r="H145" s="14">
        <v>0.72039529000000002</v>
      </c>
      <c r="I145" s="4"/>
    </row>
    <row r="146" spans="1:9" ht="14.25">
      <c r="A146" s="10" t="s">
        <v>190</v>
      </c>
      <c r="B146" s="23" t="s">
        <v>71</v>
      </c>
      <c r="C146" s="21" t="s">
        <v>50</v>
      </c>
      <c r="D146" s="17">
        <v>44484</v>
      </c>
      <c r="E146" s="19">
        <v>4</v>
      </c>
      <c r="F146" s="12">
        <v>0.57383985400000004</v>
      </c>
      <c r="G146" s="17">
        <v>45050</v>
      </c>
      <c r="H146" s="14">
        <v>0.74143261000000005</v>
      </c>
      <c r="I146" s="4"/>
    </row>
    <row r="147" spans="1:9" ht="14.25">
      <c r="A147" s="10" t="s">
        <v>191</v>
      </c>
      <c r="B147" s="23" t="s">
        <v>27</v>
      </c>
      <c r="C147" s="21" t="s">
        <v>28</v>
      </c>
      <c r="D147" s="17">
        <v>44734</v>
      </c>
      <c r="E147" s="19">
        <v>10</v>
      </c>
      <c r="F147" s="12">
        <v>5.8312360000000001E-2</v>
      </c>
      <c r="G147" s="17">
        <v>45041</v>
      </c>
      <c r="H147" s="14">
        <v>0.50418525999999997</v>
      </c>
      <c r="I147" s="4"/>
    </row>
    <row r="148" spans="1:9" ht="14.25">
      <c r="A148" s="10" t="s">
        <v>192</v>
      </c>
      <c r="B148" s="23" t="s">
        <v>54</v>
      </c>
      <c r="C148" s="21" t="s">
        <v>55</v>
      </c>
      <c r="D148" s="17">
        <v>44480</v>
      </c>
      <c r="E148" s="19">
        <v>7</v>
      </c>
      <c r="F148" s="12">
        <v>0.71770275699999997</v>
      </c>
      <c r="G148" s="17">
        <v>44936</v>
      </c>
      <c r="H148" s="14">
        <v>0.11825383</v>
      </c>
      <c r="I148" s="4"/>
    </row>
    <row r="149" spans="1:9" ht="14.25">
      <c r="A149" s="10" t="s">
        <v>193</v>
      </c>
      <c r="B149" s="23" t="s">
        <v>24</v>
      </c>
      <c r="C149" s="21" t="s">
        <v>25</v>
      </c>
      <c r="D149" s="17">
        <v>44534</v>
      </c>
      <c r="E149" s="19">
        <v>1</v>
      </c>
      <c r="F149" s="12">
        <v>0.29181649399999998</v>
      </c>
      <c r="G149" s="17">
        <v>44944</v>
      </c>
      <c r="H149" s="14">
        <v>0.59525600000000001</v>
      </c>
      <c r="I149" s="4"/>
    </row>
    <row r="150" spans="1:9" ht="14.25">
      <c r="A150" s="10" t="s">
        <v>194</v>
      </c>
      <c r="B150" s="23" t="s">
        <v>58</v>
      </c>
      <c r="C150" s="21" t="s">
        <v>59</v>
      </c>
      <c r="D150" s="17">
        <v>44616</v>
      </c>
      <c r="E150" s="19">
        <v>7</v>
      </c>
      <c r="F150" s="12">
        <v>0.41475447100000001</v>
      </c>
      <c r="G150" s="17">
        <v>44992</v>
      </c>
      <c r="H150" s="14">
        <v>0.41302965000000003</v>
      </c>
      <c r="I150" s="4"/>
    </row>
    <row r="151" spans="1:9" ht="14.25">
      <c r="A151" s="10" t="s">
        <v>195</v>
      </c>
      <c r="B151" s="23" t="s">
        <v>12</v>
      </c>
      <c r="C151" s="21" t="s">
        <v>13</v>
      </c>
      <c r="D151" s="17">
        <v>44766</v>
      </c>
      <c r="E151" s="19">
        <v>3</v>
      </c>
      <c r="F151" s="12">
        <v>0.27362203000000002</v>
      </c>
      <c r="G151" s="17">
        <v>45026</v>
      </c>
      <c r="H151" s="14">
        <v>0.28004874000000002</v>
      </c>
      <c r="I151" s="4"/>
    </row>
    <row r="152" spans="1:9" ht="14.25">
      <c r="A152" s="10" t="s">
        <v>196</v>
      </c>
      <c r="B152" s="23" t="s">
        <v>103</v>
      </c>
      <c r="C152" s="21" t="s">
        <v>104</v>
      </c>
      <c r="D152" s="17">
        <v>44857</v>
      </c>
      <c r="E152" s="19">
        <v>5</v>
      </c>
      <c r="F152" s="12">
        <v>0.36944159199999999</v>
      </c>
      <c r="G152" s="17">
        <v>44944</v>
      </c>
      <c r="H152" s="14">
        <v>0.83598479999999997</v>
      </c>
      <c r="I152" s="4"/>
    </row>
    <row r="153" spans="1:9" ht="14.25">
      <c r="A153" s="10" t="s">
        <v>197</v>
      </c>
      <c r="B153" s="23" t="s">
        <v>103</v>
      </c>
      <c r="C153" s="21" t="s">
        <v>104</v>
      </c>
      <c r="D153" s="17">
        <v>44607</v>
      </c>
      <c r="E153" s="19">
        <v>1</v>
      </c>
      <c r="F153" s="12">
        <v>0.58311714000000003</v>
      </c>
      <c r="G153" s="17">
        <v>44986</v>
      </c>
      <c r="H153" s="14">
        <v>0.13209412000000001</v>
      </c>
      <c r="I153" s="4"/>
    </row>
    <row r="154" spans="1:9" ht="14.25">
      <c r="A154" s="10" t="s">
        <v>198</v>
      </c>
      <c r="B154" s="23" t="s">
        <v>34</v>
      </c>
      <c r="C154" s="21" t="s">
        <v>35</v>
      </c>
      <c r="D154" s="17">
        <v>44312</v>
      </c>
      <c r="E154" s="19">
        <v>6</v>
      </c>
      <c r="F154" s="12">
        <v>0.65300297699999998</v>
      </c>
      <c r="G154" s="17">
        <v>45013</v>
      </c>
      <c r="H154" s="14">
        <v>0.67542025000000006</v>
      </c>
      <c r="I154" s="4"/>
    </row>
    <row r="155" spans="1:9" ht="14.25">
      <c r="A155" s="10" t="s">
        <v>199</v>
      </c>
      <c r="B155" s="23" t="s">
        <v>71</v>
      </c>
      <c r="C155" s="21" t="s">
        <v>50</v>
      </c>
      <c r="D155" s="17">
        <v>44684</v>
      </c>
      <c r="E155" s="19">
        <v>8</v>
      </c>
      <c r="F155" s="12">
        <v>0.29111039399999999</v>
      </c>
      <c r="G155" s="17">
        <v>45003</v>
      </c>
      <c r="H155" s="14">
        <v>0.67736657</v>
      </c>
      <c r="I155" s="4"/>
    </row>
    <row r="156" spans="1:9" ht="14.25">
      <c r="A156" s="10" t="s">
        <v>200</v>
      </c>
      <c r="B156" s="23" t="s">
        <v>71</v>
      </c>
      <c r="C156" s="21" t="s">
        <v>50</v>
      </c>
      <c r="D156" s="17">
        <v>44240</v>
      </c>
      <c r="E156" s="19">
        <v>4</v>
      </c>
      <c r="F156" s="12">
        <v>0.112536236</v>
      </c>
      <c r="G156" s="17">
        <v>45051</v>
      </c>
      <c r="H156" s="14">
        <v>0.73892418999999998</v>
      </c>
      <c r="I156" s="4"/>
    </row>
    <row r="157" spans="1:9" ht="14.25">
      <c r="A157" s="10" t="s">
        <v>201</v>
      </c>
      <c r="B157" s="23" t="s">
        <v>34</v>
      </c>
      <c r="C157" s="21" t="s">
        <v>35</v>
      </c>
      <c r="D157" s="17">
        <v>44579</v>
      </c>
      <c r="E157" s="19">
        <v>9</v>
      </c>
      <c r="F157" s="12">
        <v>0.15192206</v>
      </c>
      <c r="G157" s="17">
        <v>44999</v>
      </c>
      <c r="H157" s="14">
        <v>0.20150857</v>
      </c>
      <c r="I157" s="4"/>
    </row>
    <row r="158" spans="1:9" ht="14.25">
      <c r="A158" s="10" t="s">
        <v>202</v>
      </c>
      <c r="B158" s="23" t="s">
        <v>103</v>
      </c>
      <c r="C158" s="21" t="s">
        <v>104</v>
      </c>
      <c r="D158" s="17">
        <v>44830</v>
      </c>
      <c r="E158" s="19">
        <v>2</v>
      </c>
      <c r="F158" s="12">
        <v>0.28151547300000002</v>
      </c>
      <c r="G158" s="17">
        <v>44971</v>
      </c>
      <c r="H158" s="14">
        <v>0.11284574</v>
      </c>
      <c r="I158" s="4"/>
    </row>
    <row r="159" spans="1:9" ht="14.25">
      <c r="A159" s="10" t="s">
        <v>203</v>
      </c>
      <c r="B159" s="23" t="s">
        <v>9</v>
      </c>
      <c r="C159" s="21" t="s">
        <v>10</v>
      </c>
      <c r="D159" s="17">
        <v>44580</v>
      </c>
      <c r="E159" s="19">
        <v>2</v>
      </c>
      <c r="F159" s="12">
        <v>0.47294292199999999</v>
      </c>
      <c r="G159" s="17">
        <v>45023</v>
      </c>
      <c r="H159" s="14">
        <v>0.79212265000000004</v>
      </c>
      <c r="I159" s="4"/>
    </row>
    <row r="160" spans="1:9" ht="14.25">
      <c r="A160" s="10" t="s">
        <v>204</v>
      </c>
      <c r="B160" s="23" t="s">
        <v>9</v>
      </c>
      <c r="C160" s="21" t="s">
        <v>10</v>
      </c>
      <c r="D160" s="17">
        <v>44605</v>
      </c>
      <c r="E160" s="19">
        <v>2</v>
      </c>
      <c r="F160" s="12">
        <v>0.95827680299999995</v>
      </c>
      <c r="G160" s="17">
        <v>45009</v>
      </c>
      <c r="H160" s="14">
        <v>0.89660264999999995</v>
      </c>
      <c r="I160" s="4"/>
    </row>
    <row r="161" spans="1:9" ht="14.25">
      <c r="A161" s="10" t="s">
        <v>205</v>
      </c>
      <c r="B161" s="23" t="s">
        <v>39</v>
      </c>
      <c r="C161" s="21" t="s">
        <v>40</v>
      </c>
      <c r="D161" s="17">
        <v>44604</v>
      </c>
      <c r="E161" s="19">
        <v>2</v>
      </c>
      <c r="F161" s="12">
        <v>0.27963347900000002</v>
      </c>
      <c r="G161" s="17">
        <v>44949</v>
      </c>
      <c r="H161" s="14">
        <v>0.24854191</v>
      </c>
      <c r="I161" s="4"/>
    </row>
    <row r="162" spans="1:9" ht="14.25">
      <c r="A162" s="10" t="s">
        <v>206</v>
      </c>
      <c r="B162" s="23" t="s">
        <v>61</v>
      </c>
      <c r="C162" s="21" t="s">
        <v>62</v>
      </c>
      <c r="D162" s="17">
        <v>44257</v>
      </c>
      <c r="E162" s="19">
        <v>8</v>
      </c>
      <c r="F162" s="12">
        <v>0.43464415000000001</v>
      </c>
      <c r="G162" s="17">
        <v>44955</v>
      </c>
      <c r="H162" s="14">
        <v>0.62534285000000001</v>
      </c>
      <c r="I162" s="4"/>
    </row>
    <row r="163" spans="1:9" ht="14.25">
      <c r="A163" s="10" t="s">
        <v>207</v>
      </c>
      <c r="B163" s="23" t="s">
        <v>49</v>
      </c>
      <c r="C163" s="21" t="s">
        <v>50</v>
      </c>
      <c r="D163" s="17">
        <v>44745</v>
      </c>
      <c r="E163" s="19">
        <v>5</v>
      </c>
      <c r="F163" s="12">
        <v>0.74838581000000004</v>
      </c>
      <c r="G163" s="17">
        <v>44980</v>
      </c>
      <c r="H163" s="14">
        <v>0.56239388999999995</v>
      </c>
      <c r="I163" s="4"/>
    </row>
    <row r="164" spans="1:9" ht="14.25">
      <c r="A164" s="10" t="s">
        <v>208</v>
      </c>
      <c r="B164" s="23" t="s">
        <v>30</v>
      </c>
      <c r="C164" s="21" t="s">
        <v>31</v>
      </c>
      <c r="D164" s="17">
        <v>44916</v>
      </c>
      <c r="E164" s="19">
        <v>6</v>
      </c>
      <c r="F164" s="12">
        <v>0.48045901000000002</v>
      </c>
      <c r="G164" s="17">
        <v>45064</v>
      </c>
      <c r="H164" s="14">
        <v>0.43378877999999998</v>
      </c>
      <c r="I164" s="4"/>
    </row>
    <row r="165" spans="1:9" ht="14.25">
      <c r="A165" s="10" t="s">
        <v>209</v>
      </c>
      <c r="B165" s="23" t="s">
        <v>58</v>
      </c>
      <c r="C165" s="21" t="s">
        <v>59</v>
      </c>
      <c r="D165" s="17">
        <v>44354</v>
      </c>
      <c r="E165" s="19">
        <v>7</v>
      </c>
      <c r="F165" s="12">
        <v>0.98744929699999995</v>
      </c>
      <c r="G165" s="17">
        <v>45049</v>
      </c>
      <c r="H165" s="14">
        <v>0.21163360000000001</v>
      </c>
      <c r="I165" s="4"/>
    </row>
    <row r="166" spans="1:9" ht="14.25">
      <c r="A166" s="10" t="s">
        <v>210</v>
      </c>
      <c r="B166" s="23" t="s">
        <v>9</v>
      </c>
      <c r="C166" s="21" t="s">
        <v>10</v>
      </c>
      <c r="D166" s="17">
        <v>44711</v>
      </c>
      <c r="E166" s="19">
        <v>3</v>
      </c>
      <c r="F166" s="12">
        <v>5.2479097000000002E-2</v>
      </c>
      <c r="G166" s="17">
        <v>45069</v>
      </c>
      <c r="H166" s="14">
        <v>5.8390060000000001E-2</v>
      </c>
      <c r="I166" s="4"/>
    </row>
    <row r="167" spans="1:9" ht="14.25">
      <c r="A167" s="10" t="s">
        <v>211</v>
      </c>
      <c r="B167" s="23" t="s">
        <v>49</v>
      </c>
      <c r="C167" s="21" t="s">
        <v>50</v>
      </c>
      <c r="D167" s="17">
        <v>44801</v>
      </c>
      <c r="E167" s="19">
        <v>4</v>
      </c>
      <c r="F167" s="12">
        <v>6.3638339000000002E-2</v>
      </c>
      <c r="G167" s="17">
        <v>45014</v>
      </c>
      <c r="H167" s="14">
        <v>0.82222519000000005</v>
      </c>
      <c r="I167" s="4"/>
    </row>
    <row r="168" spans="1:9" ht="14.25">
      <c r="A168" s="10" t="s">
        <v>212</v>
      </c>
      <c r="B168" s="23" t="s">
        <v>21</v>
      </c>
      <c r="C168" s="21" t="s">
        <v>22</v>
      </c>
      <c r="D168" s="17">
        <v>44515</v>
      </c>
      <c r="E168" s="19">
        <v>3</v>
      </c>
      <c r="F168" s="12">
        <v>7.0327701000000006E-2</v>
      </c>
      <c r="G168" s="17">
        <v>44974</v>
      </c>
      <c r="H168" s="14">
        <v>9.4112459999999995E-2</v>
      </c>
      <c r="I168" s="4"/>
    </row>
    <row r="169" spans="1:9" ht="14.25">
      <c r="A169" s="10" t="s">
        <v>213</v>
      </c>
      <c r="B169" s="23" t="s">
        <v>81</v>
      </c>
      <c r="C169" s="21" t="s">
        <v>62</v>
      </c>
      <c r="D169" s="17">
        <v>44897</v>
      </c>
      <c r="E169" s="19">
        <v>3</v>
      </c>
      <c r="F169" s="12">
        <v>0.95057620700000001</v>
      </c>
      <c r="G169" s="17">
        <v>45040</v>
      </c>
      <c r="H169" s="14">
        <v>0.96163423000000003</v>
      </c>
      <c r="I169" s="4"/>
    </row>
    <row r="170" spans="1:9" ht="14.25">
      <c r="A170" s="10" t="s">
        <v>214</v>
      </c>
      <c r="B170" s="23" t="s">
        <v>103</v>
      </c>
      <c r="C170" s="21" t="s">
        <v>104</v>
      </c>
      <c r="D170" s="17">
        <v>44903</v>
      </c>
      <c r="E170" s="19">
        <v>1</v>
      </c>
      <c r="F170" s="12">
        <v>0.481773695</v>
      </c>
      <c r="G170" s="17">
        <v>45046</v>
      </c>
      <c r="H170" s="14">
        <v>0.92834497999999999</v>
      </c>
      <c r="I170" s="4"/>
    </row>
    <row r="171" spans="1:9" ht="14.25">
      <c r="A171" s="10" t="s">
        <v>215</v>
      </c>
      <c r="B171" s="23" t="s">
        <v>54</v>
      </c>
      <c r="C171" s="21" t="s">
        <v>55</v>
      </c>
      <c r="D171" s="17">
        <v>44204</v>
      </c>
      <c r="E171" s="19">
        <v>2</v>
      </c>
      <c r="F171" s="12">
        <v>0.430980531</v>
      </c>
      <c r="G171" s="17">
        <v>44948</v>
      </c>
      <c r="H171" s="14">
        <v>0.43731221999999997</v>
      </c>
      <c r="I171" s="4"/>
    </row>
    <row r="172" spans="1:9" ht="14.25">
      <c r="A172" s="10" t="s">
        <v>216</v>
      </c>
      <c r="B172" s="23" t="s">
        <v>24</v>
      </c>
      <c r="C172" s="21" t="s">
        <v>25</v>
      </c>
      <c r="D172" s="17">
        <v>44439</v>
      </c>
      <c r="E172" s="19">
        <v>8</v>
      </c>
      <c r="F172" s="12">
        <v>0.59735476499999995</v>
      </c>
      <c r="G172" s="17">
        <v>44982</v>
      </c>
      <c r="H172" s="14">
        <v>0.16822757999999999</v>
      </c>
      <c r="I172" s="4"/>
    </row>
    <row r="173" spans="1:9" ht="14.25">
      <c r="A173" s="10" t="s">
        <v>217</v>
      </c>
      <c r="B173" s="23" t="s">
        <v>24</v>
      </c>
      <c r="C173" s="21" t="s">
        <v>25</v>
      </c>
      <c r="D173" s="17">
        <v>44449</v>
      </c>
      <c r="E173" s="19">
        <v>6</v>
      </c>
      <c r="F173" s="12">
        <v>0.262802694</v>
      </c>
      <c r="G173" s="17">
        <v>45014</v>
      </c>
      <c r="H173" s="14">
        <v>0.1482308</v>
      </c>
      <c r="I173" s="4"/>
    </row>
    <row r="174" spans="1:9" ht="14.25">
      <c r="A174" s="10" t="s">
        <v>218</v>
      </c>
      <c r="B174" s="23" t="s">
        <v>49</v>
      </c>
      <c r="C174" s="21" t="s">
        <v>50</v>
      </c>
      <c r="D174" s="17">
        <v>44779</v>
      </c>
      <c r="E174" s="19">
        <v>4</v>
      </c>
      <c r="F174" s="12">
        <v>0.90284110900000003</v>
      </c>
      <c r="G174" s="17">
        <v>45008</v>
      </c>
      <c r="H174" s="14">
        <v>0.63507568999999997</v>
      </c>
      <c r="I174" s="4"/>
    </row>
    <row r="175" spans="1:9" ht="14.25">
      <c r="A175" s="10" t="s">
        <v>219</v>
      </c>
      <c r="B175" s="23" t="s">
        <v>17</v>
      </c>
      <c r="C175" s="21" t="s">
        <v>18</v>
      </c>
      <c r="D175" s="17">
        <v>44241</v>
      </c>
      <c r="E175" s="19">
        <v>6</v>
      </c>
      <c r="F175" s="12">
        <v>0.98199261999999998</v>
      </c>
      <c r="G175" s="17">
        <v>44994</v>
      </c>
      <c r="H175" s="14">
        <v>0.54481124000000003</v>
      </c>
      <c r="I175" s="4"/>
    </row>
    <row r="176" spans="1:9" ht="14.25">
      <c r="A176" s="10" t="s">
        <v>220</v>
      </c>
      <c r="B176" s="23" t="s">
        <v>43</v>
      </c>
      <c r="C176" s="21" t="s">
        <v>44</v>
      </c>
      <c r="D176" s="17">
        <v>44229</v>
      </c>
      <c r="E176" s="19">
        <v>3</v>
      </c>
      <c r="F176" s="12">
        <v>0.84716039499999995</v>
      </c>
      <c r="G176" s="17">
        <v>45067</v>
      </c>
      <c r="H176" s="14">
        <v>1.3086189999999999E-2</v>
      </c>
      <c r="I176" s="4"/>
    </row>
    <row r="177" spans="1:9" ht="14.25">
      <c r="A177" s="10" t="s">
        <v>221</v>
      </c>
      <c r="B177" s="23" t="s">
        <v>129</v>
      </c>
      <c r="C177" s="21" t="s">
        <v>22</v>
      </c>
      <c r="D177" s="17">
        <v>44836</v>
      </c>
      <c r="E177" s="19">
        <v>5</v>
      </c>
      <c r="F177" s="12">
        <v>0.30637569799999997</v>
      </c>
      <c r="G177" s="17">
        <v>45008</v>
      </c>
      <c r="H177" s="14">
        <v>1.2550300000000001E-3</v>
      </c>
      <c r="I177" s="4"/>
    </row>
    <row r="178" spans="1:9" ht="14.25">
      <c r="A178" s="10" t="s">
        <v>222</v>
      </c>
      <c r="B178" s="23" t="s">
        <v>49</v>
      </c>
      <c r="C178" s="21" t="s">
        <v>50</v>
      </c>
      <c r="D178" s="17">
        <v>44211</v>
      </c>
      <c r="E178" s="19">
        <v>6</v>
      </c>
      <c r="F178" s="12">
        <v>0.768799126</v>
      </c>
      <c r="G178" s="17">
        <v>45006</v>
      </c>
      <c r="H178" s="14">
        <v>0.86548533999999999</v>
      </c>
      <c r="I178" s="4"/>
    </row>
    <row r="179" spans="1:9" ht="14.25">
      <c r="A179" s="10" t="s">
        <v>223</v>
      </c>
      <c r="B179" s="23" t="s">
        <v>34</v>
      </c>
      <c r="C179" s="21" t="s">
        <v>35</v>
      </c>
      <c r="D179" s="17">
        <v>44514</v>
      </c>
      <c r="E179" s="19">
        <v>7</v>
      </c>
      <c r="F179" s="12">
        <v>0.38563992000000002</v>
      </c>
      <c r="G179" s="17">
        <v>45004</v>
      </c>
      <c r="H179" s="14">
        <v>0.50890267</v>
      </c>
      <c r="I179" s="4"/>
    </row>
    <row r="180" spans="1:9" ht="14.25">
      <c r="A180" s="10" t="s">
        <v>224</v>
      </c>
      <c r="B180" s="23" t="s">
        <v>81</v>
      </c>
      <c r="C180" s="21" t="s">
        <v>62</v>
      </c>
      <c r="D180" s="17">
        <v>44309</v>
      </c>
      <c r="E180" s="19">
        <v>8</v>
      </c>
      <c r="F180" s="12">
        <v>0.85335977299999999</v>
      </c>
      <c r="G180" s="17">
        <v>45021</v>
      </c>
      <c r="H180" s="14">
        <v>0.99207281999999997</v>
      </c>
      <c r="I180" s="4"/>
    </row>
    <row r="181" spans="1:9" ht="14.25">
      <c r="A181" s="10" t="s">
        <v>225</v>
      </c>
      <c r="B181" s="23" t="s">
        <v>12</v>
      </c>
      <c r="C181" s="21" t="s">
        <v>13</v>
      </c>
      <c r="D181" s="17">
        <v>44289</v>
      </c>
      <c r="E181" s="19">
        <v>5</v>
      </c>
      <c r="F181" s="12">
        <v>0.283348977</v>
      </c>
      <c r="G181" s="17">
        <v>44965</v>
      </c>
      <c r="H181" s="14">
        <v>0.63454054000000004</v>
      </c>
      <c r="I181" s="4"/>
    </row>
    <row r="182" spans="1:9" ht="14.25">
      <c r="A182" s="10" t="s">
        <v>226</v>
      </c>
      <c r="B182" s="23" t="s">
        <v>81</v>
      </c>
      <c r="C182" s="21" t="s">
        <v>62</v>
      </c>
      <c r="D182" s="17">
        <v>44572</v>
      </c>
      <c r="E182" s="19">
        <v>3</v>
      </c>
      <c r="F182" s="12">
        <v>0.117748642</v>
      </c>
      <c r="G182" s="17">
        <v>45073</v>
      </c>
      <c r="H182" s="14">
        <v>0.67092430999999997</v>
      </c>
      <c r="I182" s="4"/>
    </row>
    <row r="183" spans="1:9" ht="14.25">
      <c r="A183" s="10" t="s">
        <v>227</v>
      </c>
      <c r="B183" s="23" t="s">
        <v>39</v>
      </c>
      <c r="C183" s="21" t="s">
        <v>40</v>
      </c>
      <c r="D183" s="17">
        <v>44790</v>
      </c>
      <c r="E183" s="19">
        <v>5</v>
      </c>
      <c r="F183" s="12">
        <v>0.76783916500000005</v>
      </c>
      <c r="G183" s="17">
        <v>45021</v>
      </c>
      <c r="H183" s="14">
        <v>0.24099871</v>
      </c>
      <c r="I183" s="4"/>
    </row>
    <row r="184" spans="1:9" ht="14.25">
      <c r="A184" s="10" t="s">
        <v>228</v>
      </c>
      <c r="B184" s="23" t="s">
        <v>39</v>
      </c>
      <c r="C184" s="21" t="s">
        <v>40</v>
      </c>
      <c r="D184" s="17">
        <v>44766</v>
      </c>
      <c r="E184" s="19">
        <v>2</v>
      </c>
      <c r="F184" s="12">
        <v>0.14806713299999999</v>
      </c>
      <c r="G184" s="17">
        <v>45051</v>
      </c>
      <c r="H184" s="14">
        <v>0.31231597</v>
      </c>
      <c r="I184" s="4"/>
    </row>
    <row r="185" spans="1:9" ht="14.25">
      <c r="A185" s="10" t="s">
        <v>229</v>
      </c>
      <c r="B185" s="23" t="s">
        <v>39</v>
      </c>
      <c r="C185" s="21" t="s">
        <v>40</v>
      </c>
      <c r="D185" s="17">
        <v>44577</v>
      </c>
      <c r="E185" s="19">
        <v>7</v>
      </c>
      <c r="F185" s="12">
        <v>7.8885650000000002E-3</v>
      </c>
      <c r="G185" s="17">
        <v>45037</v>
      </c>
      <c r="H185" s="14">
        <v>0.42001947000000001</v>
      </c>
      <c r="I185" s="4"/>
    </row>
    <row r="186" spans="1:9" ht="14.25">
      <c r="A186" s="10" t="s">
        <v>230</v>
      </c>
      <c r="B186" s="23" t="s">
        <v>73</v>
      </c>
      <c r="C186" s="21" t="s">
        <v>74</v>
      </c>
      <c r="D186" s="17">
        <v>44416</v>
      </c>
      <c r="E186" s="19">
        <v>7</v>
      </c>
      <c r="F186" s="12">
        <v>6.5026557999999998E-2</v>
      </c>
      <c r="G186" s="17">
        <v>45005</v>
      </c>
      <c r="H186" s="14">
        <v>0.56659665999999997</v>
      </c>
      <c r="I186" s="4"/>
    </row>
    <row r="187" spans="1:9" ht="14.25">
      <c r="A187" s="10" t="s">
        <v>231</v>
      </c>
      <c r="B187" s="23" t="s">
        <v>15</v>
      </c>
      <c r="C187" s="21" t="s">
        <v>10</v>
      </c>
      <c r="D187" s="17">
        <v>44883</v>
      </c>
      <c r="E187" s="19">
        <v>1</v>
      </c>
      <c r="F187" s="12">
        <v>0.30777843599999999</v>
      </c>
      <c r="G187" s="17">
        <v>44963</v>
      </c>
      <c r="H187" s="14">
        <v>0.17245318000000001</v>
      </c>
      <c r="I187" s="4"/>
    </row>
    <row r="188" spans="1:9" ht="14.25">
      <c r="A188" s="10" t="s">
        <v>232</v>
      </c>
      <c r="B188" s="23" t="s">
        <v>27</v>
      </c>
      <c r="C188" s="21" t="s">
        <v>28</v>
      </c>
      <c r="D188" s="17">
        <v>44214</v>
      </c>
      <c r="E188" s="19">
        <v>5</v>
      </c>
      <c r="F188" s="12">
        <v>0.187445322</v>
      </c>
      <c r="G188" s="17">
        <v>44961</v>
      </c>
      <c r="H188" s="14">
        <v>0.22911064</v>
      </c>
      <c r="I188" s="4"/>
    </row>
    <row r="189" spans="1:9" ht="14.25">
      <c r="A189" s="10" t="s">
        <v>233</v>
      </c>
      <c r="B189" s="23" t="s">
        <v>43</v>
      </c>
      <c r="C189" s="21" t="s">
        <v>44</v>
      </c>
      <c r="D189" s="17">
        <v>44403</v>
      </c>
      <c r="E189" s="19">
        <v>6</v>
      </c>
      <c r="F189" s="12">
        <v>0.833001404</v>
      </c>
      <c r="G189" s="17">
        <v>45026</v>
      </c>
      <c r="H189" s="14">
        <v>0.70242148000000004</v>
      </c>
      <c r="I189" s="4"/>
    </row>
    <row r="190" spans="1:9" ht="14.25">
      <c r="A190" s="10" t="s">
        <v>234</v>
      </c>
      <c r="B190" s="23" t="s">
        <v>34</v>
      </c>
      <c r="C190" s="21" t="s">
        <v>35</v>
      </c>
      <c r="D190" s="17">
        <v>44694</v>
      </c>
      <c r="E190" s="19">
        <v>3</v>
      </c>
      <c r="F190" s="12">
        <v>0.27727516899999999</v>
      </c>
      <c r="G190" s="17">
        <v>45036</v>
      </c>
      <c r="H190" s="14">
        <v>0.34199564999999998</v>
      </c>
      <c r="I190" s="4"/>
    </row>
    <row r="191" spans="1:9" ht="14.25">
      <c r="A191" s="10" t="s">
        <v>235</v>
      </c>
      <c r="B191" s="23" t="s">
        <v>9</v>
      </c>
      <c r="C191" s="21" t="s">
        <v>10</v>
      </c>
      <c r="D191" s="17">
        <v>44199</v>
      </c>
      <c r="E191" s="19">
        <v>2</v>
      </c>
      <c r="F191" s="12">
        <v>0.223562661</v>
      </c>
      <c r="G191" s="17">
        <v>44951</v>
      </c>
      <c r="H191" s="14">
        <v>0.43217504000000001</v>
      </c>
      <c r="I191" s="4"/>
    </row>
    <row r="192" spans="1:9" ht="14.25">
      <c r="A192" s="10" t="s">
        <v>236</v>
      </c>
      <c r="B192" s="23" t="s">
        <v>46</v>
      </c>
      <c r="C192" s="21" t="s">
        <v>47</v>
      </c>
      <c r="D192" s="17">
        <v>44606</v>
      </c>
      <c r="E192" s="19">
        <v>6</v>
      </c>
      <c r="F192" s="12">
        <v>0.64447099500000005</v>
      </c>
      <c r="G192" s="17">
        <v>44975</v>
      </c>
      <c r="H192" s="14">
        <v>0.96567027000000005</v>
      </c>
      <c r="I192" s="4"/>
    </row>
    <row r="193" spans="1:9" ht="14.25">
      <c r="A193" s="10" t="s">
        <v>237</v>
      </c>
      <c r="B193" s="23" t="s">
        <v>49</v>
      </c>
      <c r="C193" s="21" t="s">
        <v>50</v>
      </c>
      <c r="D193" s="17">
        <v>44760</v>
      </c>
      <c r="E193" s="19">
        <v>6</v>
      </c>
      <c r="F193" s="12">
        <v>0.91937449400000004</v>
      </c>
      <c r="G193" s="17">
        <v>44941</v>
      </c>
      <c r="H193" s="14">
        <v>0.80855686000000004</v>
      </c>
      <c r="I193" s="4"/>
    </row>
    <row r="194" spans="1:9" ht="14.25">
      <c r="A194" s="10" t="s">
        <v>238</v>
      </c>
      <c r="B194" s="23" t="s">
        <v>71</v>
      </c>
      <c r="C194" s="21" t="s">
        <v>50</v>
      </c>
      <c r="D194" s="17">
        <v>44391</v>
      </c>
      <c r="E194" s="19">
        <v>1</v>
      </c>
      <c r="F194" s="12">
        <v>0.26377783199999999</v>
      </c>
      <c r="G194" s="17">
        <v>44943</v>
      </c>
      <c r="H194" s="14">
        <v>0.53464392000000005</v>
      </c>
      <c r="I194" s="4"/>
    </row>
    <row r="195" spans="1:9" ht="14.25">
      <c r="A195" s="10" t="s">
        <v>239</v>
      </c>
      <c r="B195" s="23" t="s">
        <v>27</v>
      </c>
      <c r="C195" s="21" t="s">
        <v>28</v>
      </c>
      <c r="D195" s="17">
        <v>44457</v>
      </c>
      <c r="E195" s="19">
        <v>3</v>
      </c>
      <c r="F195" s="12">
        <v>0.48376018599999998</v>
      </c>
      <c r="G195" s="17">
        <v>44983</v>
      </c>
      <c r="H195" s="14">
        <v>0.28976742999999999</v>
      </c>
      <c r="I195" s="4"/>
    </row>
    <row r="196" spans="1:9" ht="14.25">
      <c r="A196" s="10" t="s">
        <v>240</v>
      </c>
      <c r="B196" s="23" t="s">
        <v>58</v>
      </c>
      <c r="C196" s="21" t="s">
        <v>59</v>
      </c>
      <c r="D196" s="17">
        <v>44409</v>
      </c>
      <c r="E196" s="19">
        <v>2</v>
      </c>
      <c r="F196" s="12">
        <v>0.56649641399999995</v>
      </c>
      <c r="G196" s="17">
        <v>44948</v>
      </c>
      <c r="H196" s="14">
        <v>0.76019400000000004</v>
      </c>
      <c r="I196" s="4"/>
    </row>
    <row r="197" spans="1:9" ht="14.25">
      <c r="A197" s="10" t="s">
        <v>241</v>
      </c>
      <c r="B197" s="23" t="s">
        <v>103</v>
      </c>
      <c r="C197" s="21" t="s">
        <v>104</v>
      </c>
      <c r="D197" s="17">
        <v>44229</v>
      </c>
      <c r="E197" s="19">
        <v>10</v>
      </c>
      <c r="F197" s="12">
        <v>0.81758392899999999</v>
      </c>
      <c r="G197" s="17">
        <v>44937</v>
      </c>
      <c r="H197" s="14">
        <v>0.16419797999999999</v>
      </c>
      <c r="I197" s="4"/>
    </row>
    <row r="198" spans="1:9" ht="14.25">
      <c r="A198" s="10" t="s">
        <v>242</v>
      </c>
      <c r="B198" s="23" t="s">
        <v>46</v>
      </c>
      <c r="C198" s="21" t="s">
        <v>47</v>
      </c>
      <c r="D198" s="17">
        <v>44412</v>
      </c>
      <c r="E198" s="19">
        <v>5</v>
      </c>
      <c r="F198" s="12">
        <v>0.241474252</v>
      </c>
      <c r="G198" s="17">
        <v>45005</v>
      </c>
      <c r="H198" s="14">
        <v>0.23302368000000001</v>
      </c>
      <c r="I198" s="4"/>
    </row>
    <row r="199" spans="1:9" ht="14.25">
      <c r="A199" s="10" t="s">
        <v>243</v>
      </c>
      <c r="B199" s="23" t="s">
        <v>58</v>
      </c>
      <c r="C199" s="21" t="s">
        <v>59</v>
      </c>
      <c r="D199" s="17">
        <v>44828</v>
      </c>
      <c r="E199" s="19">
        <v>6</v>
      </c>
      <c r="F199" s="12">
        <v>0.51291771399999997</v>
      </c>
      <c r="G199" s="17">
        <v>44987</v>
      </c>
      <c r="H199" s="14">
        <v>0.75502148999999996</v>
      </c>
      <c r="I199" s="4"/>
    </row>
    <row r="200" spans="1:9" ht="14.25">
      <c r="A200" s="10" t="s">
        <v>244</v>
      </c>
      <c r="B200" s="23" t="s">
        <v>73</v>
      </c>
      <c r="C200" s="21" t="s">
        <v>74</v>
      </c>
      <c r="D200" s="17">
        <v>44742</v>
      </c>
      <c r="E200" s="19">
        <v>9</v>
      </c>
      <c r="F200" s="12">
        <v>0.30094368300000002</v>
      </c>
      <c r="G200" s="17">
        <v>45037</v>
      </c>
      <c r="H200" s="14">
        <v>0.55983002000000004</v>
      </c>
      <c r="I200" s="4"/>
    </row>
    <row r="201" spans="1:9" ht="14.25">
      <c r="A201" s="10" t="s">
        <v>245</v>
      </c>
      <c r="B201" s="23" t="s">
        <v>58</v>
      </c>
      <c r="C201" s="21" t="s">
        <v>59</v>
      </c>
      <c r="D201" s="17">
        <v>44502</v>
      </c>
      <c r="E201" s="19">
        <v>8</v>
      </c>
      <c r="F201" s="12">
        <v>0.91352809400000001</v>
      </c>
      <c r="G201" s="17">
        <v>44978</v>
      </c>
      <c r="H201" s="14">
        <v>0.13798579</v>
      </c>
      <c r="I201" s="4"/>
    </row>
    <row r="202" spans="1:9" ht="12.75">
      <c r="A202" s="2"/>
      <c r="B202" s="3"/>
      <c r="C202" s="4"/>
      <c r="D202" s="5"/>
      <c r="E202" s="4"/>
      <c r="F202" s="4"/>
      <c r="G202" s="5"/>
      <c r="H202" s="4"/>
      <c r="I202" s="4"/>
    </row>
    <row r="203" spans="1:9" ht="14.25">
      <c r="A203" s="2"/>
      <c r="B203" s="3"/>
      <c r="C203" s="4"/>
      <c r="D203" s="6" t="s">
        <v>246</v>
      </c>
      <c r="E203" s="4"/>
      <c r="F203" s="4"/>
      <c r="G203" s="7"/>
      <c r="H203" s="4"/>
      <c r="I203" s="4"/>
    </row>
    <row r="204" spans="1:9" ht="12.75">
      <c r="A204" s="2"/>
      <c r="B204" s="3"/>
      <c r="C204" s="4"/>
      <c r="D204" s="8"/>
      <c r="E204" s="4"/>
      <c r="F204" s="4"/>
      <c r="G204" s="4"/>
      <c r="H204" s="4"/>
      <c r="I204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7D1-B71B-432C-96BB-4D48C6DE1093}">
  <dimension ref="A1:C39"/>
  <sheetViews>
    <sheetView showGridLines="0" topLeftCell="A16" workbookViewId="0">
      <selection activeCell="G31" sqref="G31"/>
    </sheetView>
  </sheetViews>
  <sheetFormatPr defaultRowHeight="12.75"/>
  <cols>
    <col min="1" max="1" width="37.140625" bestFit="1" customWidth="1"/>
    <col min="2" max="2" width="22.7109375" bestFit="1" customWidth="1"/>
    <col min="3" max="3" width="18.7109375" customWidth="1"/>
  </cols>
  <sheetData>
    <row r="1" spans="1:3" ht="21" thickTop="1" thickBot="1">
      <c r="A1" s="38" t="s">
        <v>247</v>
      </c>
      <c r="B1" s="38" t="s">
        <v>248</v>
      </c>
      <c r="C1" s="39" t="s">
        <v>249</v>
      </c>
    </row>
    <row r="2" spans="1:3" ht="13.5" thickTop="1">
      <c r="A2" s="25" t="s">
        <v>104</v>
      </c>
      <c r="B2" s="101">
        <v>80</v>
      </c>
      <c r="C2" s="31" t="str">
        <f>IF(B2&gt;67,"SI","NO")</f>
        <v>SI</v>
      </c>
    </row>
    <row r="3" spans="1:3">
      <c r="A3" s="28" t="s">
        <v>103</v>
      </c>
      <c r="B3" s="101">
        <v>80</v>
      </c>
      <c r="C3" s="30" t="str">
        <f t="shared" ref="C3:C39" si="0">IF(B3&gt;67,"SI","NO")</f>
        <v>SI</v>
      </c>
    </row>
    <row r="4" spans="1:3">
      <c r="A4" s="25" t="s">
        <v>59</v>
      </c>
      <c r="B4" s="101">
        <v>83</v>
      </c>
      <c r="C4" s="30" t="str">
        <f t="shared" si="0"/>
        <v>SI</v>
      </c>
    </row>
    <row r="5" spans="1:3">
      <c r="A5" s="28" t="s">
        <v>58</v>
      </c>
      <c r="B5" s="101">
        <v>83</v>
      </c>
      <c r="C5" s="30" t="str">
        <f t="shared" si="0"/>
        <v>SI</v>
      </c>
    </row>
    <row r="6" spans="1:3">
      <c r="A6" s="25" t="s">
        <v>31</v>
      </c>
      <c r="B6" s="101">
        <v>46</v>
      </c>
      <c r="C6" s="30" t="str">
        <f t="shared" si="0"/>
        <v>NO</v>
      </c>
    </row>
    <row r="7" spans="1:3">
      <c r="A7" s="28" t="s">
        <v>30</v>
      </c>
      <c r="B7" s="101">
        <v>46</v>
      </c>
      <c r="C7" s="30" t="str">
        <f t="shared" si="0"/>
        <v>NO</v>
      </c>
    </row>
    <row r="8" spans="1:3">
      <c r="A8" s="25" t="s">
        <v>50</v>
      </c>
      <c r="B8" s="101">
        <v>74</v>
      </c>
      <c r="C8" s="30" t="str">
        <f t="shared" si="0"/>
        <v>SI</v>
      </c>
    </row>
    <row r="9" spans="1:3">
      <c r="A9" s="28" t="s">
        <v>49</v>
      </c>
      <c r="B9" s="101">
        <v>39</v>
      </c>
      <c r="C9" s="30" t="str">
        <f t="shared" si="0"/>
        <v>NO</v>
      </c>
    </row>
    <row r="10" spans="1:3">
      <c r="A10" s="28" t="s">
        <v>71</v>
      </c>
      <c r="B10" s="101">
        <v>35</v>
      </c>
      <c r="C10" s="30" t="str">
        <f t="shared" si="0"/>
        <v>NO</v>
      </c>
    </row>
    <row r="11" spans="1:3">
      <c r="A11" s="25" t="s">
        <v>22</v>
      </c>
      <c r="B11" s="101">
        <v>70</v>
      </c>
      <c r="C11" s="30" t="str">
        <f t="shared" si="0"/>
        <v>SI</v>
      </c>
    </row>
    <row r="12" spans="1:3">
      <c r="A12" s="28" t="s">
        <v>21</v>
      </c>
      <c r="B12" s="101">
        <v>30</v>
      </c>
      <c r="C12" s="30" t="str">
        <f t="shared" si="0"/>
        <v>NO</v>
      </c>
    </row>
    <row r="13" spans="1:3">
      <c r="A13" s="28" t="s">
        <v>129</v>
      </c>
      <c r="B13" s="101">
        <v>40</v>
      </c>
      <c r="C13" s="30" t="str">
        <f t="shared" si="0"/>
        <v>NO</v>
      </c>
    </row>
    <row r="14" spans="1:3">
      <c r="A14" s="25" t="s">
        <v>35</v>
      </c>
      <c r="B14" s="101">
        <v>81</v>
      </c>
      <c r="C14" s="30" t="str">
        <f t="shared" si="0"/>
        <v>SI</v>
      </c>
    </row>
    <row r="15" spans="1:3">
      <c r="A15" s="28" t="s">
        <v>34</v>
      </c>
      <c r="B15" s="101">
        <v>81</v>
      </c>
      <c r="C15" s="30" t="str">
        <f t="shared" si="0"/>
        <v>SI</v>
      </c>
    </row>
    <row r="16" spans="1:3">
      <c r="A16" s="25" t="s">
        <v>47</v>
      </c>
      <c r="B16" s="101">
        <v>54</v>
      </c>
      <c r="C16" s="30" t="str">
        <f t="shared" si="0"/>
        <v>NO</v>
      </c>
    </row>
    <row r="17" spans="1:3">
      <c r="A17" s="28" t="s">
        <v>46</v>
      </c>
      <c r="B17" s="101">
        <v>54</v>
      </c>
      <c r="C17" s="30" t="str">
        <f t="shared" si="0"/>
        <v>NO</v>
      </c>
    </row>
    <row r="18" spans="1:3">
      <c r="A18" s="25" t="s">
        <v>10</v>
      </c>
      <c r="B18" s="101">
        <v>111</v>
      </c>
      <c r="C18" s="30" t="str">
        <f t="shared" si="0"/>
        <v>SI</v>
      </c>
    </row>
    <row r="19" spans="1:3">
      <c r="A19" s="28" t="s">
        <v>9</v>
      </c>
      <c r="B19" s="101">
        <v>75</v>
      </c>
      <c r="C19" s="31" t="str">
        <f t="shared" si="0"/>
        <v>SI</v>
      </c>
    </row>
    <row r="20" spans="1:3">
      <c r="A20" s="28" t="s">
        <v>15</v>
      </c>
      <c r="B20" s="101">
        <v>36</v>
      </c>
      <c r="C20" s="30" t="str">
        <f t="shared" si="0"/>
        <v>NO</v>
      </c>
    </row>
    <row r="21" spans="1:3">
      <c r="A21" s="25" t="s">
        <v>13</v>
      </c>
      <c r="B21" s="101">
        <v>40</v>
      </c>
      <c r="C21" s="30" t="str">
        <f t="shared" si="0"/>
        <v>NO</v>
      </c>
    </row>
    <row r="22" spans="1:3">
      <c r="A22" s="28" t="s">
        <v>12</v>
      </c>
      <c r="B22" s="101">
        <v>40</v>
      </c>
      <c r="C22" s="30" t="str">
        <f t="shared" si="0"/>
        <v>NO</v>
      </c>
    </row>
    <row r="23" spans="1:3">
      <c r="A23" s="25" t="s">
        <v>44</v>
      </c>
      <c r="B23" s="101">
        <v>43</v>
      </c>
      <c r="C23" s="30" t="str">
        <f t="shared" si="0"/>
        <v>NO</v>
      </c>
    </row>
    <row r="24" spans="1:3">
      <c r="A24" s="28" t="s">
        <v>43</v>
      </c>
      <c r="B24" s="101">
        <v>43</v>
      </c>
      <c r="C24" s="30" t="str">
        <f t="shared" si="0"/>
        <v>NO</v>
      </c>
    </row>
    <row r="25" spans="1:3">
      <c r="A25" s="25" t="s">
        <v>40</v>
      </c>
      <c r="B25" s="101">
        <v>35</v>
      </c>
      <c r="C25" s="30" t="str">
        <f t="shared" si="0"/>
        <v>NO</v>
      </c>
    </row>
    <row r="26" spans="1:3">
      <c r="A26" s="28" t="s">
        <v>39</v>
      </c>
      <c r="B26" s="101">
        <v>35</v>
      </c>
      <c r="C26" s="30" t="str">
        <f t="shared" si="0"/>
        <v>NO</v>
      </c>
    </row>
    <row r="27" spans="1:3">
      <c r="A27" s="25" t="s">
        <v>28</v>
      </c>
      <c r="B27" s="101">
        <v>34</v>
      </c>
      <c r="C27" s="30" t="str">
        <f t="shared" si="0"/>
        <v>NO</v>
      </c>
    </row>
    <row r="28" spans="1:3">
      <c r="A28" s="28" t="s">
        <v>27</v>
      </c>
      <c r="B28" s="101">
        <v>34</v>
      </c>
      <c r="C28" s="30" t="str">
        <f t="shared" si="0"/>
        <v>NO</v>
      </c>
    </row>
    <row r="29" spans="1:3">
      <c r="A29" s="25" t="s">
        <v>25</v>
      </c>
      <c r="B29" s="101">
        <v>36</v>
      </c>
      <c r="C29" s="30" t="str">
        <f t="shared" si="0"/>
        <v>NO</v>
      </c>
    </row>
    <row r="30" spans="1:3">
      <c r="A30" s="28" t="s">
        <v>24</v>
      </c>
      <c r="B30" s="101">
        <v>36</v>
      </c>
      <c r="C30" s="30" t="str">
        <f t="shared" si="0"/>
        <v>NO</v>
      </c>
    </row>
    <row r="31" spans="1:3">
      <c r="A31" s="25" t="s">
        <v>18</v>
      </c>
      <c r="B31" s="101">
        <v>49</v>
      </c>
      <c r="C31" s="30" t="str">
        <f t="shared" si="0"/>
        <v>NO</v>
      </c>
    </row>
    <row r="32" spans="1:3">
      <c r="A32" s="28" t="s">
        <v>17</v>
      </c>
      <c r="B32" s="101">
        <v>49</v>
      </c>
      <c r="C32" s="30" t="str">
        <f t="shared" si="0"/>
        <v>NO</v>
      </c>
    </row>
    <row r="33" spans="1:3">
      <c r="A33" s="25" t="s">
        <v>74</v>
      </c>
      <c r="B33" s="101">
        <v>57</v>
      </c>
      <c r="C33" s="30" t="str">
        <f t="shared" si="0"/>
        <v>NO</v>
      </c>
    </row>
    <row r="34" spans="1:3">
      <c r="A34" s="28" t="s">
        <v>73</v>
      </c>
      <c r="B34" s="101">
        <v>57</v>
      </c>
      <c r="C34" s="30" t="str">
        <f t="shared" si="0"/>
        <v>NO</v>
      </c>
    </row>
    <row r="35" spans="1:3">
      <c r="A35" s="25" t="s">
        <v>55</v>
      </c>
      <c r="B35" s="101">
        <v>38</v>
      </c>
      <c r="C35" s="30" t="str">
        <f t="shared" si="0"/>
        <v>NO</v>
      </c>
    </row>
    <row r="36" spans="1:3">
      <c r="A36" s="28" t="s">
        <v>54</v>
      </c>
      <c r="B36" s="101">
        <v>38</v>
      </c>
      <c r="C36" s="31" t="str">
        <f t="shared" si="0"/>
        <v>NO</v>
      </c>
    </row>
    <row r="37" spans="1:3">
      <c r="A37" s="25" t="s">
        <v>62</v>
      </c>
      <c r="B37" s="101">
        <v>88</v>
      </c>
      <c r="C37" s="30" t="str">
        <f t="shared" si="0"/>
        <v>SI</v>
      </c>
    </row>
    <row r="38" spans="1:3">
      <c r="A38" s="102" t="s">
        <v>61</v>
      </c>
      <c r="B38" s="101">
        <v>42</v>
      </c>
      <c r="C38" s="30" t="str">
        <f t="shared" si="0"/>
        <v>NO</v>
      </c>
    </row>
    <row r="39" spans="1:3">
      <c r="A39" s="102" t="s">
        <v>81</v>
      </c>
      <c r="B39" s="101">
        <v>46</v>
      </c>
      <c r="C39" s="30" t="str">
        <f t="shared" si="0"/>
        <v>NO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35DC-47A8-4AB4-891C-8A2A04B0E08B}">
  <dimension ref="A1:L201"/>
  <sheetViews>
    <sheetView showGridLines="0" workbookViewId="0">
      <selection activeCell="F2" sqref="F2"/>
    </sheetView>
  </sheetViews>
  <sheetFormatPr defaultRowHeight="12.75"/>
  <cols>
    <col min="1" max="1" width="10.42578125" customWidth="1"/>
    <col min="2" max="2" width="14.85546875" customWidth="1"/>
    <col min="3" max="3" width="17.7109375" customWidth="1"/>
    <col min="5" max="5" width="15.5703125" customWidth="1"/>
    <col min="6" max="6" width="13" customWidth="1"/>
  </cols>
  <sheetData>
    <row r="1" spans="1:6" ht="16.5" thickTop="1" thickBot="1">
      <c r="A1" s="33" t="s">
        <v>250</v>
      </c>
      <c r="B1" s="33" t="s">
        <v>251</v>
      </c>
      <c r="C1" s="33" t="s">
        <v>252</v>
      </c>
      <c r="E1" s="33" t="s">
        <v>253</v>
      </c>
      <c r="F1" s="33" t="s">
        <v>254</v>
      </c>
    </row>
    <row r="2" spans="1:6" ht="13.5" thickTop="1">
      <c r="A2" s="35" t="str">
        <f>'My trades'!A2</f>
        <v>agfgcfxt</v>
      </c>
      <c r="B2" s="27">
        <f>'My trades'!$G2-'My trades'!$D2</f>
        <v>251</v>
      </c>
      <c r="C2" s="32">
        <f>('My trades'!H2-'My trades'!F2)*('My trades'!E2)</f>
        <v>1.9176103729999996</v>
      </c>
      <c r="E2" s="27">
        <v>0</v>
      </c>
      <c r="F2" s="27">
        <f t="array" ref="F2:F7">FREQUENCY($B$2:$B$201,$E$3:$E$7)</f>
        <v>32</v>
      </c>
    </row>
    <row r="3" spans="1:6">
      <c r="A3" s="35" t="str">
        <f>'My trades'!A3</f>
        <v>aieoltom</v>
      </c>
      <c r="B3" s="27">
        <f>'My trades'!$G3-'My trades'!$D3</f>
        <v>839</v>
      </c>
      <c r="C3" s="32">
        <f>('My trades'!H3-'My trades'!F3)*('My trades'!E3)</f>
        <v>0.49681701999999994</v>
      </c>
      <c r="E3" s="26">
        <v>200</v>
      </c>
      <c r="F3" s="26">
        <v>53</v>
      </c>
    </row>
    <row r="4" spans="1:6">
      <c r="A4" s="35" t="str">
        <f>'My trades'!A4</f>
        <v>almuieaq</v>
      </c>
      <c r="B4" s="27">
        <f>'My trades'!$G4-'My trades'!$D4</f>
        <v>449</v>
      </c>
      <c r="C4" s="32">
        <f>('My trades'!H4-'My trades'!F4)*('My trades'!E4)</f>
        <v>-1.5501902999999999</v>
      </c>
      <c r="E4" s="26">
        <v>400</v>
      </c>
      <c r="F4" s="26">
        <v>53</v>
      </c>
    </row>
    <row r="5" spans="1:6">
      <c r="A5" s="35" t="str">
        <f>'My trades'!A5</f>
        <v>apxkynfx</v>
      </c>
      <c r="B5" s="27">
        <f>'My trades'!$G5-'My trades'!$D5</f>
        <v>307</v>
      </c>
      <c r="C5" s="32">
        <f>('My trades'!H5-'My trades'!F5)*('My trades'!E5)</f>
        <v>0.36765640400000005</v>
      </c>
      <c r="E5" s="26">
        <v>600</v>
      </c>
      <c r="F5" s="26">
        <v>55</v>
      </c>
    </row>
    <row r="6" spans="1:6">
      <c r="A6" s="35" t="str">
        <f>'My trades'!A6</f>
        <v>bbjeprsq</v>
      </c>
      <c r="B6" s="27">
        <f>'My trades'!$G6-'My trades'!$D6</f>
        <v>626</v>
      </c>
      <c r="C6" s="32">
        <f>('My trades'!H6-'My trades'!F6)*('My trades'!E6)</f>
        <v>-3.1851053100000009</v>
      </c>
      <c r="E6" s="26">
        <v>800</v>
      </c>
      <c r="F6" s="26">
        <v>7</v>
      </c>
    </row>
    <row r="7" spans="1:6">
      <c r="A7" s="35" t="str">
        <f>'My trades'!A7</f>
        <v>bcizkhng</v>
      </c>
      <c r="B7" s="27">
        <f>'My trades'!$G7-'My trades'!$D7</f>
        <v>440</v>
      </c>
      <c r="C7" s="32">
        <f>('My trades'!H7-'My trades'!F7)*('My trades'!E7)</f>
        <v>0.67427564099999993</v>
      </c>
      <c r="E7" s="26">
        <v>1000</v>
      </c>
      <c r="F7" s="26">
        <v>0</v>
      </c>
    </row>
    <row r="8" spans="1:6">
      <c r="A8" s="35" t="str">
        <f>'My trades'!A8</f>
        <v>bdkloegq</v>
      </c>
      <c r="B8" s="27">
        <f>'My trades'!$G8-'My trades'!$D8</f>
        <v>430</v>
      </c>
      <c r="C8" s="32">
        <f>('My trades'!H8-'My trades'!F8)*('My trades'!E8)</f>
        <v>0.91937946299999984</v>
      </c>
      <c r="E8" s="78" t="s">
        <v>255</v>
      </c>
      <c r="F8" s="79">
        <f>SUM(F2:F6)</f>
        <v>200</v>
      </c>
    </row>
    <row r="9" spans="1:6">
      <c r="A9" s="35" t="str">
        <f>'My trades'!A9</f>
        <v>beszhcyh</v>
      </c>
      <c r="B9" s="27">
        <f>'My trades'!$G9-'My trades'!$D9</f>
        <v>407</v>
      </c>
      <c r="C9" s="32">
        <f>('My trades'!H9-'My trades'!F9)*('My trades'!E9)</f>
        <v>1.0126794880000001</v>
      </c>
    </row>
    <row r="10" spans="1:6">
      <c r="A10" s="35" t="str">
        <f>'My trades'!A10</f>
        <v>bjfxoyxb</v>
      </c>
      <c r="B10" s="27">
        <f>'My trades'!$G10-'My trades'!$D10</f>
        <v>573</v>
      </c>
      <c r="C10" s="32">
        <f>('My trades'!H10-'My trades'!F10)*('My trades'!E10)</f>
        <v>1.3264068800000006</v>
      </c>
    </row>
    <row r="11" spans="1:6">
      <c r="A11" s="35" t="str">
        <f>'My trades'!A11</f>
        <v>bpjmrhjo</v>
      </c>
      <c r="B11" s="27">
        <f>'My trades'!$G11-'My trades'!$D11</f>
        <v>400</v>
      </c>
      <c r="C11" s="32">
        <f>('My trades'!H11-'My trades'!F11)*('My trades'!E11)</f>
        <v>1.0623777059999999</v>
      </c>
    </row>
    <row r="12" spans="1:6">
      <c r="A12" s="35" t="str">
        <f>'My trades'!A12</f>
        <v>brxwzrct</v>
      </c>
      <c r="B12" s="27">
        <f>'My trades'!$G12-'My trades'!$D12</f>
        <v>589</v>
      </c>
      <c r="C12" s="32">
        <f>('My trades'!H12-'My trades'!F12)*('My trades'!E12)</f>
        <v>0.47934232999999993</v>
      </c>
    </row>
    <row r="13" spans="1:6">
      <c r="A13" s="35" t="str">
        <f>'My trades'!A13</f>
        <v>bumcnvke</v>
      </c>
      <c r="B13" s="27">
        <f>'My trades'!$G13-'My trades'!$D13</f>
        <v>488</v>
      </c>
      <c r="C13" s="32">
        <f>('My trades'!H13-'My trades'!F13)*('My trades'!E13)</f>
        <v>1.3598595299999994</v>
      </c>
    </row>
    <row r="14" spans="1:6">
      <c r="A14" s="35" t="str">
        <f>'My trades'!A14</f>
        <v>cesjzpbs</v>
      </c>
      <c r="B14" s="27">
        <f>'My trades'!$G14-'My trades'!$D14</f>
        <v>109</v>
      </c>
      <c r="C14" s="32">
        <f>('My trades'!H14-'My trades'!F14)*('My trades'!E14)</f>
        <v>2.9151707199999999</v>
      </c>
    </row>
    <row r="15" spans="1:6">
      <c r="A15" s="35" t="str">
        <f>'My trades'!A15</f>
        <v>cetffxgx</v>
      </c>
      <c r="B15" s="27">
        <f>'My trades'!$G15-'My trades'!$D15</f>
        <v>668</v>
      </c>
      <c r="C15" s="32">
        <f>('My trades'!H15-'My trades'!F15)*('My trades'!E15)</f>
        <v>0.52361641800000014</v>
      </c>
    </row>
    <row r="16" spans="1:6" ht="13.5" thickBot="1">
      <c r="A16" s="35" t="str">
        <f>'My trades'!A16</f>
        <v>chhqshvn</v>
      </c>
      <c r="B16" s="27">
        <f>'My trades'!$G16-'My trades'!$D16</f>
        <v>267</v>
      </c>
      <c r="C16" s="32">
        <f>('My trades'!H16-'My trades'!F16)*('My trades'!E16)</f>
        <v>-0.37738989600000006</v>
      </c>
    </row>
    <row r="17" spans="1:12">
      <c r="A17" s="35" t="str">
        <f>'My trades'!A17</f>
        <v>ciykrilb</v>
      </c>
      <c r="B17" s="27">
        <f>'My trades'!$G17-'My trades'!$D17</f>
        <v>78</v>
      </c>
      <c r="C17" s="32">
        <f>('My trades'!H17-'My trades'!F17)*('My trades'!E17)</f>
        <v>-4.0381768239999998</v>
      </c>
      <c r="E17" s="41" t="s">
        <v>256</v>
      </c>
      <c r="F17" s="42">
        <f>MAX(B2:B201)</f>
        <v>862</v>
      </c>
    </row>
    <row r="18" spans="1:12" ht="13.5" thickBot="1">
      <c r="A18" s="35" t="str">
        <f>'My trades'!A18</f>
        <v>cnitsbpk</v>
      </c>
      <c r="B18" s="27">
        <f>'My trades'!$G18-'My trades'!$D18</f>
        <v>762</v>
      </c>
      <c r="C18" s="32">
        <f>('My trades'!H18-'My trades'!F18)*('My trades'!E18)</f>
        <v>-0.17044590500000012</v>
      </c>
      <c r="E18" s="36" t="s">
        <v>257</v>
      </c>
      <c r="F18" s="43">
        <f>MIN(B2:B201)</f>
        <v>30</v>
      </c>
    </row>
    <row r="19" spans="1:12">
      <c r="A19" s="35" t="str">
        <f>'My trades'!A19</f>
        <v>cntrbotn</v>
      </c>
      <c r="B19" s="27">
        <f>'My trades'!$G19-'My trades'!$D19</f>
        <v>623</v>
      </c>
      <c r="C19" s="32">
        <f>('My trades'!H19-'My trades'!F19)*('My trades'!E19)</f>
        <v>0.44281898000000008</v>
      </c>
    </row>
    <row r="20" spans="1:12">
      <c r="A20" s="35" t="str">
        <f>'My trades'!A20</f>
        <v>cwuqczya</v>
      </c>
      <c r="B20" s="27">
        <f>'My trades'!$G20-'My trades'!$D20</f>
        <v>862</v>
      </c>
      <c r="C20" s="32">
        <f>('My trades'!H20-'My trades'!F20)*('My trades'!E20)</f>
        <v>0.29609313999999998</v>
      </c>
    </row>
    <row r="21" spans="1:12">
      <c r="A21" s="35" t="str">
        <f>'My trades'!A21</f>
        <v>cymioqte</v>
      </c>
      <c r="B21" s="27">
        <f>'My trades'!$G21-'My trades'!$D21</f>
        <v>634</v>
      </c>
      <c r="C21" s="32">
        <f>('My trades'!H21-'My trades'!F21)*('My trades'!E21)</f>
        <v>0.30170444900000004</v>
      </c>
    </row>
    <row r="22" spans="1:12">
      <c r="A22" s="35" t="str">
        <f>'My trades'!A22</f>
        <v>dcnexoao</v>
      </c>
      <c r="B22" s="27">
        <f>'My trades'!$G22-'My trades'!$D22</f>
        <v>546</v>
      </c>
      <c r="C22" s="32">
        <f>('My trades'!H22-'My trades'!F22)*('My trades'!E22)</f>
        <v>-0.61275828399999999</v>
      </c>
    </row>
    <row r="23" spans="1:12">
      <c r="A23" s="35" t="str">
        <f>'My trades'!A23</f>
        <v>dcplrgaa</v>
      </c>
      <c r="B23" s="27">
        <f>'My trades'!$G23-'My trades'!$D23</f>
        <v>708</v>
      </c>
      <c r="C23" s="32">
        <f>('My trades'!H23-'My trades'!F23)*('My trades'!E23)</f>
        <v>-2.5885468619999998</v>
      </c>
    </row>
    <row r="24" spans="1:12">
      <c r="A24" s="35" t="str">
        <f>'My trades'!A24</f>
        <v>dieionnl</v>
      </c>
      <c r="B24" s="27">
        <f>'My trades'!$G24-'My trades'!$D24</f>
        <v>547</v>
      </c>
      <c r="C24" s="32">
        <f>('My trades'!H24-'My trades'!F24)*('My trades'!E24)</f>
        <v>0.76109127799999998</v>
      </c>
    </row>
    <row r="25" spans="1:12">
      <c r="A25" s="35" t="str">
        <f>'My trades'!A25</f>
        <v>dlgsjszn</v>
      </c>
      <c r="B25" s="27">
        <f>'My trades'!$G25-'My trades'!$D25</f>
        <v>237</v>
      </c>
      <c r="C25" s="32">
        <f>('My trades'!H25-'My trades'!F25)*('My trades'!E25)</f>
        <v>0.44720070299999992</v>
      </c>
    </row>
    <row r="26" spans="1:12">
      <c r="A26" s="35" t="str">
        <f>'My trades'!A26</f>
        <v>dpaxyvrx</v>
      </c>
      <c r="B26" s="27">
        <f>'My trades'!$G26-'My trades'!$D26</f>
        <v>51</v>
      </c>
      <c r="C26" s="32">
        <f>('My trades'!H26-'My trades'!F26)*('My trades'!E26)</f>
        <v>-0.32528106600000006</v>
      </c>
    </row>
    <row r="27" spans="1:12">
      <c r="A27" s="35" t="str">
        <f>'My trades'!A27</f>
        <v>dspetbsq</v>
      </c>
      <c r="B27" s="27">
        <f>'My trades'!$G27-'My trades'!$D27</f>
        <v>207</v>
      </c>
      <c r="C27" s="32">
        <f>('My trades'!H27-'My trades'!F27)*('My trades'!E27)</f>
        <v>-5.4295326720000006</v>
      </c>
    </row>
    <row r="28" spans="1:12">
      <c r="A28" s="35" t="str">
        <f>'My trades'!A28</f>
        <v>ebkkmqbi</v>
      </c>
      <c r="B28" s="27">
        <f>'My trades'!$G28-'My trades'!$D28</f>
        <v>465</v>
      </c>
      <c r="C28" s="32">
        <f>('My trades'!H28-'My trades'!F28)*('My trades'!E28)</f>
        <v>-3.8535104999999996</v>
      </c>
    </row>
    <row r="29" spans="1:12">
      <c r="A29" s="35" t="str">
        <f>'My trades'!A29</f>
        <v>egvfikiy</v>
      </c>
      <c r="B29" s="27">
        <f>'My trades'!$G29-'My trades'!$D29</f>
        <v>557</v>
      </c>
      <c r="C29" s="32">
        <f>('My trades'!H29-'My trades'!F29)*('My trades'!E29)</f>
        <v>-7.6959518000000005E-2</v>
      </c>
      <c r="L29" t="s">
        <v>258</v>
      </c>
    </row>
    <row r="30" spans="1:12">
      <c r="A30" s="35" t="str">
        <f>'My trades'!A30</f>
        <v>eknpqcge</v>
      </c>
      <c r="B30" s="27">
        <f>'My trades'!$G30-'My trades'!$D30</f>
        <v>513</v>
      </c>
      <c r="C30" s="32">
        <f>('My trades'!H30-'My trades'!F30)*('My trades'!E30)</f>
        <v>2.4324013290000002</v>
      </c>
    </row>
    <row r="31" spans="1:12">
      <c r="A31" s="35" t="str">
        <f>'My trades'!A31</f>
        <v>ekteqlhb</v>
      </c>
      <c r="B31" s="27">
        <f>'My trades'!$G31-'My trades'!$D31</f>
        <v>686</v>
      </c>
      <c r="C31" s="32">
        <f>('My trades'!H31-'My trades'!F31)*('My trades'!E31)</f>
        <v>0.15328853599999998</v>
      </c>
    </row>
    <row r="32" spans="1:12">
      <c r="A32" s="35" t="str">
        <f>'My trades'!A32</f>
        <v>emjmheht</v>
      </c>
      <c r="B32" s="27">
        <f>'My trades'!$G32-'My trades'!$D32</f>
        <v>387</v>
      </c>
      <c r="C32" s="32">
        <f>('My trades'!H32-'My trades'!F32)*('My trades'!E32)</f>
        <v>5.7730508289999998</v>
      </c>
    </row>
    <row r="33" spans="1:3">
      <c r="A33" s="35" t="str">
        <f>'My trades'!A33</f>
        <v>eodhevfz</v>
      </c>
      <c r="B33" s="27">
        <f>'My trades'!$G33-'My trades'!$D33</f>
        <v>795</v>
      </c>
      <c r="C33" s="32">
        <f>('My trades'!H33-'My trades'!F33)*('My trades'!E33)</f>
        <v>5.8835676509999999</v>
      </c>
    </row>
    <row r="34" spans="1:3">
      <c r="A34" s="35" t="str">
        <f>'My trades'!A34</f>
        <v>ewzlrcco</v>
      </c>
      <c r="B34" s="27">
        <f>'My trades'!$G34-'My trades'!$D34</f>
        <v>499</v>
      </c>
      <c r="C34" s="32">
        <f>('My trades'!H34-'My trades'!F34)*('My trades'!E34)</f>
        <v>2.997629109</v>
      </c>
    </row>
    <row r="35" spans="1:3">
      <c r="A35" s="35" t="str">
        <f>'My trades'!A35</f>
        <v>fenldjbq</v>
      </c>
      <c r="B35" s="27">
        <f>'My trades'!$G35-'My trades'!$D35</f>
        <v>607</v>
      </c>
      <c r="C35" s="32">
        <f>('My trades'!H35-'My trades'!F35)*('My trades'!E35)</f>
        <v>-2.7592838450000001</v>
      </c>
    </row>
    <row r="36" spans="1:3">
      <c r="A36" s="35" t="str">
        <f>'My trades'!A36</f>
        <v>fipcayvv</v>
      </c>
      <c r="B36" s="27">
        <f>'My trades'!$G36-'My trades'!$D36</f>
        <v>434</v>
      </c>
      <c r="C36" s="32">
        <f>('My trades'!H36-'My trades'!F36)*('My trades'!E36)</f>
        <v>-0.62411904799999984</v>
      </c>
    </row>
    <row r="37" spans="1:3">
      <c r="A37" s="35" t="str">
        <f>'My trades'!A37</f>
        <v>fjcdzhde</v>
      </c>
      <c r="B37" s="27">
        <f>'My trades'!$G37-'My trades'!$D37</f>
        <v>851</v>
      </c>
      <c r="C37" s="32">
        <f>('My trades'!H37-'My trades'!F37)*('My trades'!E37)</f>
        <v>-1.4878863330000001</v>
      </c>
    </row>
    <row r="38" spans="1:3">
      <c r="A38" s="35" t="str">
        <f>'My trades'!A38</f>
        <v>fjhbimle</v>
      </c>
      <c r="B38" s="27">
        <f>'My trades'!$G38-'My trades'!$D38</f>
        <v>130</v>
      </c>
      <c r="C38" s="32">
        <f>('My trades'!H38-'My trades'!F38)*('My trades'!E38)</f>
        <v>-0.4191926640000001</v>
      </c>
    </row>
    <row r="39" spans="1:3">
      <c r="A39" s="35" t="str">
        <f>'My trades'!A39</f>
        <v>fkgjitio</v>
      </c>
      <c r="B39" s="27">
        <f>'My trades'!$G39-'My trades'!$D39</f>
        <v>448</v>
      </c>
      <c r="C39" s="32">
        <f>('My trades'!H39-'My trades'!F39)*('My trades'!E39)</f>
        <v>-2.2252395869999999</v>
      </c>
    </row>
    <row r="40" spans="1:3">
      <c r="A40" s="35" t="str">
        <f>'My trades'!A40</f>
        <v>frlnnmpc</v>
      </c>
      <c r="B40" s="27">
        <f>'My trades'!$G40-'My trades'!$D40</f>
        <v>482</v>
      </c>
      <c r="C40" s="32">
        <f>('My trades'!H40-'My trades'!F40)*('My trades'!E40)</f>
        <v>-4.8240734899999991</v>
      </c>
    </row>
    <row r="41" spans="1:3">
      <c r="A41" s="35" t="str">
        <f>'My trades'!A41</f>
        <v>fucpzbpk</v>
      </c>
      <c r="B41" s="27">
        <f>'My trades'!$G41-'My trades'!$D41</f>
        <v>71</v>
      </c>
      <c r="C41" s="32">
        <f>('My trades'!H41-'My trades'!F41)*('My trades'!E41)</f>
        <v>-1.6706742400000001</v>
      </c>
    </row>
    <row r="42" spans="1:3">
      <c r="A42" s="35" t="str">
        <f>'My trades'!A42</f>
        <v>fzpkolfu</v>
      </c>
      <c r="B42" s="27">
        <f>'My trades'!$G42-'My trades'!$D42</f>
        <v>743</v>
      </c>
      <c r="C42" s="32">
        <f>('My trades'!H42-'My trades'!F42)*('My trades'!E42)</f>
        <v>2.0811126200000003</v>
      </c>
    </row>
    <row r="43" spans="1:3">
      <c r="A43" s="35" t="str">
        <f>'My trades'!A43</f>
        <v>gcndrwci</v>
      </c>
      <c r="B43" s="27">
        <f>'My trades'!$G43-'My trades'!$D43</f>
        <v>106</v>
      </c>
      <c r="C43" s="32">
        <f>('My trades'!H43-'My trades'!F43)*('My trades'!E43)</f>
        <v>1.7198007200000001</v>
      </c>
    </row>
    <row r="44" spans="1:3">
      <c r="A44" s="35" t="str">
        <f>'My trades'!A44</f>
        <v>gfiuzniq</v>
      </c>
      <c r="B44" s="27">
        <f>'My trades'!$G44-'My trades'!$D44</f>
        <v>277</v>
      </c>
      <c r="C44" s="32">
        <f>('My trades'!H44-'My trades'!F44)*('My trades'!E44)</f>
        <v>5.6557296539999999</v>
      </c>
    </row>
    <row r="45" spans="1:3">
      <c r="A45" s="35" t="str">
        <f>'My trades'!A45</f>
        <v>giuqiukz</v>
      </c>
      <c r="B45" s="27">
        <f>'My trades'!$G45-'My trades'!$D45</f>
        <v>227</v>
      </c>
      <c r="C45" s="32">
        <f>('My trades'!H45-'My trades'!F45)*('My trades'!E45)</f>
        <v>-0.55470984700000003</v>
      </c>
    </row>
    <row r="46" spans="1:3">
      <c r="A46" s="35" t="str">
        <f>'My trades'!A46</f>
        <v>gnghjpok</v>
      </c>
      <c r="B46" s="27">
        <f>'My trades'!$G46-'My trades'!$D46</f>
        <v>707</v>
      </c>
      <c r="C46" s="32">
        <f>('My trades'!H46-'My trades'!F46)*('My trades'!E46)</f>
        <v>-5.0188697549999999</v>
      </c>
    </row>
    <row r="47" spans="1:3">
      <c r="A47" s="35" t="str">
        <f>'My trades'!A47</f>
        <v>goxmkirb</v>
      </c>
      <c r="B47" s="27">
        <f>'My trades'!$G47-'My trades'!$D47</f>
        <v>730</v>
      </c>
      <c r="C47" s="32">
        <f>('My trades'!H47-'My trades'!F47)*('My trades'!E47)</f>
        <v>-0.35893634400000002</v>
      </c>
    </row>
    <row r="48" spans="1:3">
      <c r="A48" s="35" t="str">
        <f>'My trades'!A48</f>
        <v>gsarsxnf</v>
      </c>
      <c r="B48" s="27">
        <f>'My trades'!$G48-'My trades'!$D48</f>
        <v>326</v>
      </c>
      <c r="C48" s="32">
        <f>('My trades'!H48-'My trades'!F48)*('My trades'!E48)</f>
        <v>-6.5528850519999997</v>
      </c>
    </row>
    <row r="49" spans="1:3">
      <c r="A49" s="35" t="str">
        <f>'My trades'!A49</f>
        <v>hafqyymf</v>
      </c>
      <c r="B49" s="27">
        <f>'My trades'!$G49-'My trades'!$D49</f>
        <v>588</v>
      </c>
      <c r="C49" s="32">
        <f>('My trades'!H49-'My trades'!F49)*('My trades'!E49)</f>
        <v>-3.3286201100000006</v>
      </c>
    </row>
    <row r="50" spans="1:3">
      <c r="A50" s="35" t="str">
        <f>'My trades'!A50</f>
        <v>hdpggnqd</v>
      </c>
      <c r="B50" s="27">
        <f>'My trades'!$G50-'My trades'!$D50</f>
        <v>524</v>
      </c>
      <c r="C50" s="32">
        <f>('My trades'!H50-'My trades'!F50)*('My trades'!E50)</f>
        <v>1.814663613</v>
      </c>
    </row>
    <row r="51" spans="1:3">
      <c r="A51" s="35" t="str">
        <f>'My trades'!A51</f>
        <v>hdslpwul</v>
      </c>
      <c r="B51" s="27">
        <f>'My trades'!$G51-'My trades'!$D51</f>
        <v>428</v>
      </c>
      <c r="C51" s="32">
        <f>('My trades'!H51-'My trades'!F51)*('My trades'!E51)</f>
        <v>2.075152509</v>
      </c>
    </row>
    <row r="52" spans="1:3">
      <c r="A52" s="35" t="str">
        <f>'My trades'!A52</f>
        <v>heuzjzpi</v>
      </c>
      <c r="B52" s="27">
        <f>'My trades'!$G52-'My trades'!$D52</f>
        <v>615</v>
      </c>
      <c r="C52" s="32">
        <f>('My trades'!H52-'My trades'!F52)*('My trades'!E52)</f>
        <v>-1.5872857160000002</v>
      </c>
    </row>
    <row r="53" spans="1:3">
      <c r="A53" s="35" t="str">
        <f>'My trades'!A53</f>
        <v>hfdavabb</v>
      </c>
      <c r="B53" s="27">
        <f>'My trades'!$G53-'My trades'!$D53</f>
        <v>622</v>
      </c>
      <c r="C53" s="32">
        <f>('My trades'!H53-'My trades'!F53)*('My trades'!E53)</f>
        <v>-0.30381566400000004</v>
      </c>
    </row>
    <row r="54" spans="1:3">
      <c r="A54" s="35" t="str">
        <f>'My trades'!A54</f>
        <v>hfjghpbq</v>
      </c>
      <c r="B54" s="27">
        <f>'My trades'!$G54-'My trades'!$D54</f>
        <v>635</v>
      </c>
      <c r="C54" s="32">
        <f>('My trades'!H54-'My trades'!F54)*('My trades'!E54)</f>
        <v>6.5021316209999993</v>
      </c>
    </row>
    <row r="55" spans="1:3">
      <c r="A55" s="35" t="str">
        <f>'My trades'!A55</f>
        <v>hflsqchs</v>
      </c>
      <c r="B55" s="27">
        <f>'My trades'!$G55-'My trades'!$D55</f>
        <v>324</v>
      </c>
      <c r="C55" s="32">
        <f>('My trades'!H55-'My trades'!F55)*('My trades'!E55)</f>
        <v>1.111511844</v>
      </c>
    </row>
    <row r="56" spans="1:3">
      <c r="A56" s="35" t="str">
        <f>'My trades'!A56</f>
        <v>hfwtmipz</v>
      </c>
      <c r="B56" s="27">
        <f>'My trades'!$G56-'My trades'!$D56</f>
        <v>162</v>
      </c>
      <c r="C56" s="32">
        <f>('My trades'!H56-'My trades'!F56)*('My trades'!E56)</f>
        <v>2.8245213219999998</v>
      </c>
    </row>
    <row r="57" spans="1:3">
      <c r="A57" s="35" t="str">
        <f>'My trades'!A57</f>
        <v>hkesgmfj</v>
      </c>
      <c r="B57" s="27">
        <f>'My trades'!$G57-'My trades'!$D57</f>
        <v>793</v>
      </c>
      <c r="C57" s="32">
        <f>('My trades'!H57-'My trades'!F57)*('My trades'!E57)</f>
        <v>2.2708822160000004</v>
      </c>
    </row>
    <row r="58" spans="1:3">
      <c r="A58" s="35" t="str">
        <f>'My trades'!A58</f>
        <v>hmtiybmi</v>
      </c>
      <c r="B58" s="27">
        <f>'My trades'!$G58-'My trades'!$D58</f>
        <v>344</v>
      </c>
      <c r="C58" s="32">
        <f>('My trades'!H58-'My trades'!F58)*('My trades'!E58)</f>
        <v>1.2820395979999999</v>
      </c>
    </row>
    <row r="59" spans="1:3">
      <c r="A59" s="35" t="str">
        <f>'My trades'!A59</f>
        <v>hnmvqkxv</v>
      </c>
      <c r="B59" s="27">
        <f>'My trades'!$G59-'My trades'!$D59</f>
        <v>609</v>
      </c>
      <c r="C59" s="32">
        <f>('My trades'!H59-'My trades'!F59)*('My trades'!E59)</f>
        <v>-2.660822032</v>
      </c>
    </row>
    <row r="60" spans="1:3">
      <c r="A60" s="35" t="str">
        <f>'My trades'!A60</f>
        <v>hpvfzslv</v>
      </c>
      <c r="B60" s="27">
        <f>'My trades'!$G60-'My trades'!$D60</f>
        <v>30</v>
      </c>
      <c r="C60" s="32">
        <f>('My trades'!H60-'My trades'!F60)*('My trades'!E60)</f>
        <v>1.13915151</v>
      </c>
    </row>
    <row r="61" spans="1:3">
      <c r="A61" s="35" t="str">
        <f>'My trades'!A61</f>
        <v>hrfilyua</v>
      </c>
      <c r="B61" s="27">
        <f>'My trades'!$G61-'My trades'!$D61</f>
        <v>644</v>
      </c>
      <c r="C61" s="32">
        <f>('My trades'!H61-'My trades'!F61)*('My trades'!E61)</f>
        <v>1.1964639240000001</v>
      </c>
    </row>
    <row r="62" spans="1:3">
      <c r="A62" s="35" t="str">
        <f>'My trades'!A62</f>
        <v>hutszssu</v>
      </c>
      <c r="B62" s="27">
        <f>'My trades'!$G62-'My trades'!$D62</f>
        <v>705</v>
      </c>
      <c r="C62" s="32">
        <f>('My trades'!H62-'My trades'!F62)*('My trades'!E62)</f>
        <v>-4.4499802899999992</v>
      </c>
    </row>
    <row r="63" spans="1:3">
      <c r="A63" s="35" t="str">
        <f>'My trades'!A63</f>
        <v>iagrfath</v>
      </c>
      <c r="B63" s="27">
        <f>'My trades'!$G63-'My trades'!$D63</f>
        <v>181</v>
      </c>
      <c r="C63" s="32">
        <f>('My trades'!H63-'My trades'!F63)*('My trades'!E63)</f>
        <v>0.40069794400000003</v>
      </c>
    </row>
    <row r="64" spans="1:3">
      <c r="A64" s="35" t="str">
        <f>'My trades'!A64</f>
        <v>icbmbfqb</v>
      </c>
      <c r="B64" s="27">
        <f>'My trades'!$G64-'My trades'!$D64</f>
        <v>617</v>
      </c>
      <c r="C64" s="32">
        <f>('My trades'!H64-'My trades'!F64)*('My trades'!E64)</f>
        <v>-4.924257012</v>
      </c>
    </row>
    <row r="65" spans="1:3">
      <c r="A65" s="35" t="str">
        <f>'My trades'!A65</f>
        <v>icgddrqk</v>
      </c>
      <c r="B65" s="27">
        <f>'My trades'!$G65-'My trades'!$D65</f>
        <v>281</v>
      </c>
      <c r="C65" s="32">
        <f>('My trades'!H65-'My trades'!F65)*('My trades'!E65)</f>
        <v>0.56354076500000017</v>
      </c>
    </row>
    <row r="66" spans="1:3">
      <c r="A66" s="35" t="str">
        <f>'My trades'!A66</f>
        <v>ifomvwpk</v>
      </c>
      <c r="B66" s="27">
        <f>'My trades'!$G66-'My trades'!$D66</f>
        <v>688</v>
      </c>
      <c r="C66" s="32">
        <f>('My trades'!H66-'My trades'!F66)*('My trades'!E66)</f>
        <v>-3.0697855999999968E-2</v>
      </c>
    </row>
    <row r="67" spans="1:3">
      <c r="A67" s="35" t="str">
        <f>'My trades'!A67</f>
        <v>ifskxsgr</v>
      </c>
      <c r="B67" s="27">
        <f>'My trades'!$G67-'My trades'!$D67</f>
        <v>355</v>
      </c>
      <c r="C67" s="32">
        <f>('My trades'!H67-'My trades'!F67)*('My trades'!E67)</f>
        <v>-0.57038561199999993</v>
      </c>
    </row>
    <row r="68" spans="1:3">
      <c r="A68" s="35" t="str">
        <f>'My trades'!A68</f>
        <v>ivnpgban</v>
      </c>
      <c r="B68" s="27">
        <f>'My trades'!$G68-'My trades'!$D68</f>
        <v>257</v>
      </c>
      <c r="C68" s="32">
        <f>('My trades'!H68-'My trades'!F68)*('My trades'!E68)</f>
        <v>-0.42779265200000005</v>
      </c>
    </row>
    <row r="69" spans="1:3">
      <c r="A69" s="35" t="str">
        <f>'My trades'!A69</f>
        <v>iztdnkqz</v>
      </c>
      <c r="B69" s="27">
        <f>'My trades'!$G69-'My trades'!$D69</f>
        <v>204</v>
      </c>
      <c r="C69" s="32">
        <f>('My trades'!H69-'My trades'!F69)*('My trades'!E69)</f>
        <v>-2.5716032599999998</v>
      </c>
    </row>
    <row r="70" spans="1:3">
      <c r="A70" s="35" t="str">
        <f>'My trades'!A70</f>
        <v>jarhgmub</v>
      </c>
      <c r="B70" s="27">
        <f>'My trades'!$G70-'My trades'!$D70</f>
        <v>88</v>
      </c>
      <c r="C70" s="32">
        <f>('My trades'!H70-'My trades'!F70)*('My trades'!E70)</f>
        <v>0.43584937599999973</v>
      </c>
    </row>
    <row r="71" spans="1:3">
      <c r="A71" s="35" t="str">
        <f>'My trades'!A71</f>
        <v>jgrpnvil</v>
      </c>
      <c r="B71" s="27">
        <f>'My trades'!$G71-'My trades'!$D71</f>
        <v>467</v>
      </c>
      <c r="C71" s="32">
        <f>('My trades'!H71-'My trades'!F71)*('My trades'!E71)</f>
        <v>0.47006018499999996</v>
      </c>
    </row>
    <row r="72" spans="1:3">
      <c r="A72" s="35" t="str">
        <f>'My trades'!A72</f>
        <v>jhrvrggo</v>
      </c>
      <c r="B72" s="27">
        <f>'My trades'!$G72-'My trades'!$D72</f>
        <v>222</v>
      </c>
      <c r="C72" s="32">
        <f>('My trades'!H72-'My trades'!F72)*('My trades'!E72)</f>
        <v>7.8785096999999998E-2</v>
      </c>
    </row>
    <row r="73" spans="1:3">
      <c r="A73" s="35" t="str">
        <f>'My trades'!A73</f>
        <v>jszxcuxx</v>
      </c>
      <c r="B73" s="27">
        <f>'My trades'!$G73-'My trades'!$D73</f>
        <v>244</v>
      </c>
      <c r="C73" s="32">
        <f>('My trades'!H73-'My trades'!F73)*('My trades'!E73)</f>
        <v>6.7107767369999998</v>
      </c>
    </row>
    <row r="74" spans="1:3">
      <c r="A74" s="35" t="str">
        <f>'My trades'!A74</f>
        <v>jvcllvko</v>
      </c>
      <c r="B74" s="27">
        <f>'My trades'!$G74-'My trades'!$D74</f>
        <v>310</v>
      </c>
      <c r="C74" s="32">
        <f>('My trades'!H74-'My trades'!F74)*('My trades'!E74)</f>
        <v>-1.3307948359999999</v>
      </c>
    </row>
    <row r="75" spans="1:3">
      <c r="A75" s="35" t="str">
        <f>'My trades'!A75</f>
        <v>jxgqnvpx</v>
      </c>
      <c r="B75" s="27">
        <f>'My trades'!$G75-'My trades'!$D75</f>
        <v>510</v>
      </c>
      <c r="C75" s="32">
        <f>('My trades'!H75-'My trades'!F75)*('My trades'!E75)</f>
        <v>3.6786823200000005</v>
      </c>
    </row>
    <row r="76" spans="1:3">
      <c r="A76" s="35" t="str">
        <f>'My trades'!A76</f>
        <v>jyrrbwon</v>
      </c>
      <c r="B76" s="27">
        <f>'My trades'!$G76-'My trades'!$D76</f>
        <v>294</v>
      </c>
      <c r="C76" s="32">
        <f>('My trades'!H76-'My trades'!F76)*('My trades'!E76)</f>
        <v>-0.14737269600000003</v>
      </c>
    </row>
    <row r="77" spans="1:3">
      <c r="A77" s="35" t="str">
        <f>'My trades'!A77</f>
        <v>kcqqvvon</v>
      </c>
      <c r="B77" s="27">
        <f>'My trades'!$G77-'My trades'!$D77</f>
        <v>229</v>
      </c>
      <c r="C77" s="32">
        <f>('My trades'!H77-'My trades'!F77)*('My trades'!E77)</f>
        <v>-2.13690873</v>
      </c>
    </row>
    <row r="78" spans="1:3">
      <c r="A78" s="35" t="str">
        <f>'My trades'!A78</f>
        <v>kdxpqsjj</v>
      </c>
      <c r="B78" s="27">
        <f>'My trades'!$G78-'My trades'!$D78</f>
        <v>568</v>
      </c>
      <c r="C78" s="32">
        <f>('My trades'!H78-'My trades'!F78)*('My trades'!E78)</f>
        <v>-1.6126856650000001</v>
      </c>
    </row>
    <row r="79" spans="1:3">
      <c r="A79" s="35" t="str">
        <f>'My trades'!A79</f>
        <v>kltxxoqv</v>
      </c>
      <c r="B79" s="27">
        <f>'My trades'!$G79-'My trades'!$D79</f>
        <v>682</v>
      </c>
      <c r="C79" s="32">
        <f>('My trades'!H79-'My trades'!F79)*('My trades'!E79)</f>
        <v>-2.6177536440000004</v>
      </c>
    </row>
    <row r="80" spans="1:3">
      <c r="A80" s="35" t="str">
        <f>'My trades'!A80</f>
        <v>kmlcsefq</v>
      </c>
      <c r="B80" s="27">
        <f>'My trades'!$G80-'My trades'!$D80</f>
        <v>199</v>
      </c>
      <c r="C80" s="32">
        <f>('My trades'!H80-'My trades'!F80)*('My trades'!E80)</f>
        <v>-0.20085803499999999</v>
      </c>
    </row>
    <row r="81" spans="1:3">
      <c r="A81" s="35" t="str">
        <f>'My trades'!A81</f>
        <v>knifvikn</v>
      </c>
      <c r="B81" s="27">
        <f>'My trades'!$G81-'My trades'!$D81</f>
        <v>714</v>
      </c>
      <c r="C81" s="32">
        <f>('My trades'!H81-'My trades'!F81)*('My trades'!E81)</f>
        <v>0.62501568000000018</v>
      </c>
    </row>
    <row r="82" spans="1:3">
      <c r="A82" s="35" t="str">
        <f>'My trades'!A82</f>
        <v>knrhgdai</v>
      </c>
      <c r="B82" s="27">
        <f>'My trades'!$G82-'My trades'!$D82</f>
        <v>407</v>
      </c>
      <c r="C82" s="32">
        <f>('My trades'!H82-'My trades'!F82)*('My trades'!E82)</f>
        <v>-0.37735843999999991</v>
      </c>
    </row>
    <row r="83" spans="1:3">
      <c r="A83" s="35" t="str">
        <f>'My trades'!A83</f>
        <v>koqfbdwf</v>
      </c>
      <c r="B83" s="27">
        <f>'My trades'!$G83-'My trades'!$D83</f>
        <v>722</v>
      </c>
      <c r="C83" s="32">
        <f>('My trades'!H83-'My trades'!F83)*('My trades'!E83)</f>
        <v>1.3298450959999997</v>
      </c>
    </row>
    <row r="84" spans="1:3">
      <c r="A84" s="35" t="str">
        <f>'My trades'!A84</f>
        <v>kpoujdyl</v>
      </c>
      <c r="B84" s="27">
        <f>'My trades'!$G84-'My trades'!$D84</f>
        <v>351</v>
      </c>
      <c r="C84" s="32">
        <f>('My trades'!H84-'My trades'!F84)*('My trades'!E84)</f>
        <v>0.12174589800000001</v>
      </c>
    </row>
    <row r="85" spans="1:3">
      <c r="A85" s="35" t="str">
        <f>'My trades'!A85</f>
        <v>kqbdcljv</v>
      </c>
      <c r="B85" s="27">
        <f>'My trades'!$G85-'My trades'!$D85</f>
        <v>212</v>
      </c>
      <c r="C85" s="32">
        <f>('My trades'!H85-'My trades'!F85)*('My trades'!E85)</f>
        <v>1.32977949</v>
      </c>
    </row>
    <row r="86" spans="1:3">
      <c r="A86" s="35" t="str">
        <f>'My trades'!A86</f>
        <v>krqkwnaw</v>
      </c>
      <c r="B86" s="27">
        <f>'My trades'!$G86-'My trades'!$D86</f>
        <v>397</v>
      </c>
      <c r="C86" s="32">
        <f>('My trades'!H86-'My trades'!F86)*('My trades'!E86)</f>
        <v>-0.20186197699999997</v>
      </c>
    </row>
    <row r="87" spans="1:3">
      <c r="A87" s="35" t="str">
        <f>'My trades'!A87</f>
        <v>kwbxqlin</v>
      </c>
      <c r="B87" s="27">
        <f>'My trades'!$G87-'My trades'!$D87</f>
        <v>207</v>
      </c>
      <c r="C87" s="32">
        <f>('My trades'!H87-'My trades'!F87)*('My trades'!E87)</f>
        <v>5.5166451540000008</v>
      </c>
    </row>
    <row r="88" spans="1:3">
      <c r="A88" s="35" t="str">
        <f>'My trades'!A88</f>
        <v>kweyaukr</v>
      </c>
      <c r="B88" s="27">
        <f>'My trades'!$G88-'My trades'!$D88</f>
        <v>433</v>
      </c>
      <c r="C88" s="32">
        <f>('My trades'!H88-'My trades'!F88)*('My trades'!E88)</f>
        <v>0.45427549299999959</v>
      </c>
    </row>
    <row r="89" spans="1:3">
      <c r="A89" s="35" t="str">
        <f>'My trades'!A89</f>
        <v>ldjllwvy</v>
      </c>
      <c r="B89" s="27">
        <f>'My trades'!$G89-'My trades'!$D89</f>
        <v>728</v>
      </c>
      <c r="C89" s="32">
        <f>('My trades'!H89-'My trades'!F89)*('My trades'!E89)</f>
        <v>-0.57964844400000026</v>
      </c>
    </row>
    <row r="90" spans="1:3">
      <c r="A90" s="35" t="str">
        <f>'My trades'!A90</f>
        <v>lenpuaop</v>
      </c>
      <c r="B90" s="27">
        <f>'My trades'!$G90-'My trades'!$D90</f>
        <v>771</v>
      </c>
      <c r="C90" s="32">
        <f>('My trades'!H90-'My trades'!F90)*('My trades'!E90)</f>
        <v>0.87644956000000018</v>
      </c>
    </row>
    <row r="91" spans="1:3">
      <c r="A91" s="35" t="str">
        <f>'My trades'!A91</f>
        <v>lkxgzzvq</v>
      </c>
      <c r="B91" s="27">
        <f>'My trades'!$G91-'My trades'!$D91</f>
        <v>747</v>
      </c>
      <c r="C91" s="32">
        <f>('My trades'!H91-'My trades'!F91)*('My trades'!E91)</f>
        <v>1.0089173699999998</v>
      </c>
    </row>
    <row r="92" spans="1:3">
      <c r="A92" s="35" t="str">
        <f>'My trades'!A92</f>
        <v>loffykcg</v>
      </c>
      <c r="B92" s="27">
        <f>'My trades'!$G92-'My trades'!$D92</f>
        <v>751</v>
      </c>
      <c r="C92" s="32">
        <f>('My trades'!H92-'My trades'!F92)*('My trades'!E92)</f>
        <v>-0.89242284199999999</v>
      </c>
    </row>
    <row r="93" spans="1:3">
      <c r="A93" s="35" t="str">
        <f>'My trades'!A93</f>
        <v>lpzjhtkm</v>
      </c>
      <c r="B93" s="27">
        <f>'My trades'!$G93-'My trades'!$D93</f>
        <v>436</v>
      </c>
      <c r="C93" s="32">
        <f>('My trades'!H93-'My trades'!F93)*('My trades'!E93)</f>
        <v>1.707199648</v>
      </c>
    </row>
    <row r="94" spans="1:3">
      <c r="A94" s="35" t="str">
        <f>'My trades'!A94</f>
        <v>maizvkuo</v>
      </c>
      <c r="B94" s="27">
        <f>'My trades'!$G94-'My trades'!$D94</f>
        <v>609</v>
      </c>
      <c r="C94" s="32">
        <f>('My trades'!H94-'My trades'!F94)*('My trades'!E94)</f>
        <v>5.9738199999992414E-4</v>
      </c>
    </row>
    <row r="95" spans="1:3">
      <c r="A95" s="35" t="str">
        <f>'My trades'!A95</f>
        <v>mfdlyjqb</v>
      </c>
      <c r="B95" s="27">
        <f>'My trades'!$G95-'My trades'!$D95</f>
        <v>758</v>
      </c>
      <c r="C95" s="32">
        <f>('My trades'!H95-'My trades'!F95)*('My trades'!E95)</f>
        <v>-0.44170899499999972</v>
      </c>
    </row>
    <row r="96" spans="1:3">
      <c r="A96" s="35" t="str">
        <f>'My trades'!A96</f>
        <v>mfwvjgje</v>
      </c>
      <c r="B96" s="27">
        <f>'My trades'!$G96-'My trades'!$D96</f>
        <v>780</v>
      </c>
      <c r="C96" s="32">
        <f>('My trades'!H96-'My trades'!F96)*('My trades'!E96)</f>
        <v>-0.59647137400000005</v>
      </c>
    </row>
    <row r="97" spans="1:3">
      <c r="A97" s="35" t="str">
        <f>'My trades'!A97</f>
        <v>mghfyjbr</v>
      </c>
      <c r="B97" s="27">
        <f>'My trades'!$G97-'My trades'!$D97</f>
        <v>241</v>
      </c>
      <c r="C97" s="32">
        <f>('My trades'!H97-'My trades'!F97)*('My trades'!E97)</f>
        <v>-1.5146400250000001</v>
      </c>
    </row>
    <row r="98" spans="1:3">
      <c r="A98" s="35" t="str">
        <f>'My trades'!A98</f>
        <v>mjbwcafl</v>
      </c>
      <c r="B98" s="27">
        <f>'My trades'!$G98-'My trades'!$D98</f>
        <v>615</v>
      </c>
      <c r="C98" s="32">
        <f>('My trades'!H98-'My trades'!F98)*('My trades'!E98)</f>
        <v>-1.4938514709999997</v>
      </c>
    </row>
    <row r="99" spans="1:3">
      <c r="A99" s="35" t="str">
        <f>'My trades'!A99</f>
        <v>mjyuxzvj</v>
      </c>
      <c r="B99" s="27">
        <f>'My trades'!$G99-'My trades'!$D99</f>
        <v>576</v>
      </c>
      <c r="C99" s="32">
        <f>('My trades'!H99-'My trades'!F99)*('My trades'!E99)</f>
        <v>0.15143450800000002</v>
      </c>
    </row>
    <row r="100" spans="1:3">
      <c r="A100" s="35" t="str">
        <f>'My trades'!A100</f>
        <v>mkxkerbr</v>
      </c>
      <c r="B100" s="27">
        <f>'My trades'!$G100-'My trades'!$D100</f>
        <v>418</v>
      </c>
      <c r="C100" s="32">
        <f>('My trades'!H100-'My trades'!F100)*('My trades'!E100)</f>
        <v>-4.8620695000000103E-2</v>
      </c>
    </row>
    <row r="101" spans="1:3">
      <c r="A101" s="35" t="str">
        <f>'My trades'!A101</f>
        <v>mxmztjnk</v>
      </c>
      <c r="B101" s="27">
        <f>'My trades'!$G101-'My trades'!$D101</f>
        <v>57</v>
      </c>
      <c r="C101" s="32">
        <f>('My trades'!H101-'My trades'!F101)*('My trades'!E101)</f>
        <v>1.1022958139999999</v>
      </c>
    </row>
    <row r="102" spans="1:3">
      <c r="A102" s="35" t="str">
        <f>'My trades'!A102</f>
        <v>mxpzparg</v>
      </c>
      <c r="B102" s="27">
        <f>'My trades'!$G102-'My trades'!$D102</f>
        <v>494</v>
      </c>
      <c r="C102" s="32">
        <f>('My trades'!H102-'My trades'!F102)*('My trades'!E102)</f>
        <v>-2.722539249</v>
      </c>
    </row>
    <row r="103" spans="1:3">
      <c r="A103" s="35" t="str">
        <f>'My trades'!A103</f>
        <v>nheepbxg</v>
      </c>
      <c r="B103" s="27">
        <f>'My trades'!$G103-'My trades'!$D103</f>
        <v>69</v>
      </c>
      <c r="C103" s="32">
        <f>('My trades'!H103-'My trades'!F103)*('My trades'!E103)</f>
        <v>-2.6947242500000006</v>
      </c>
    </row>
    <row r="104" spans="1:3">
      <c r="A104" s="35" t="str">
        <f>'My trades'!A104</f>
        <v>njxhycea</v>
      </c>
      <c r="B104" s="27">
        <f>'My trades'!$G104-'My trades'!$D104</f>
        <v>396</v>
      </c>
      <c r="C104" s="32">
        <f>('My trades'!H104-'My trades'!F104)*('My trades'!E104)</f>
        <v>3.308665435</v>
      </c>
    </row>
    <row r="105" spans="1:3">
      <c r="A105" s="35" t="str">
        <f>'My trades'!A105</f>
        <v>nklszbdc</v>
      </c>
      <c r="B105" s="27">
        <f>'My trades'!$G105-'My trades'!$D105</f>
        <v>392</v>
      </c>
      <c r="C105" s="32">
        <f>('My trades'!H105-'My trades'!F105)*('My trades'!E105)</f>
        <v>-5.0818807759999993</v>
      </c>
    </row>
    <row r="106" spans="1:3">
      <c r="A106" s="35" t="str">
        <f>'My trades'!A106</f>
        <v>nqgoiuik</v>
      </c>
      <c r="B106" s="27">
        <f>'My trades'!$G106-'My trades'!$D106</f>
        <v>795</v>
      </c>
      <c r="C106" s="32">
        <f>('My trades'!H106-'My trades'!F106)*('My trades'!E106)</f>
        <v>0.35090031900000002</v>
      </c>
    </row>
    <row r="107" spans="1:3">
      <c r="A107" s="35" t="str">
        <f>'My trades'!A107</f>
        <v>nriklgrf</v>
      </c>
      <c r="B107" s="27">
        <f>'My trades'!$G107-'My trades'!$D107</f>
        <v>623</v>
      </c>
      <c r="C107" s="32">
        <f>('My trades'!H107-'My trades'!F107)*('My trades'!E107)</f>
        <v>-1.7681553800000001</v>
      </c>
    </row>
    <row r="108" spans="1:3">
      <c r="A108" s="35" t="str">
        <f>'My trades'!A108</f>
        <v>nuleyiit</v>
      </c>
      <c r="B108" s="27">
        <f>'My trades'!$G108-'My trades'!$D108</f>
        <v>126</v>
      </c>
      <c r="C108" s="32">
        <f>('My trades'!H108-'My trades'!F108)*('My trades'!E108)</f>
        <v>2.0673886449999999</v>
      </c>
    </row>
    <row r="109" spans="1:3">
      <c r="A109" s="35" t="str">
        <f>'My trades'!A109</f>
        <v>nzyednpn</v>
      </c>
      <c r="B109" s="27">
        <f>'My trades'!$G109-'My trades'!$D109</f>
        <v>163</v>
      </c>
      <c r="C109" s="32">
        <f>('My trades'!H109-'My trades'!F109)*('My trades'!E109)</f>
        <v>4.3623326699999998</v>
      </c>
    </row>
    <row r="110" spans="1:3">
      <c r="A110" s="35" t="str">
        <f>'My trades'!A110</f>
        <v>ogszgnpm</v>
      </c>
      <c r="B110" s="27">
        <f>'My trades'!$G110-'My trades'!$D110</f>
        <v>242</v>
      </c>
      <c r="C110" s="32">
        <f>('My trades'!H110-'My trades'!F110)*('My trades'!E110)</f>
        <v>0.1864305</v>
      </c>
    </row>
    <row r="111" spans="1:3">
      <c r="A111" s="35" t="str">
        <f>'My trades'!A111</f>
        <v>ohtzxhrm</v>
      </c>
      <c r="B111" s="27">
        <f>'My trades'!$G111-'My trades'!$D111</f>
        <v>791</v>
      </c>
      <c r="C111" s="32">
        <f>('My trades'!H111-'My trades'!F111)*('My trades'!E111)</f>
        <v>-3.1962567630000001</v>
      </c>
    </row>
    <row r="112" spans="1:3">
      <c r="A112" s="35" t="str">
        <f>'My trades'!A112</f>
        <v>olnjegug</v>
      </c>
      <c r="B112" s="27">
        <f>'My trades'!$G112-'My trades'!$D112</f>
        <v>271</v>
      </c>
      <c r="C112" s="32">
        <f>('My trades'!H112-'My trades'!F112)*('My trades'!E112)</f>
        <v>-2.2984402079999997</v>
      </c>
    </row>
    <row r="113" spans="1:3">
      <c r="A113" s="35" t="str">
        <f>'My trades'!A113</f>
        <v>oplgqwal</v>
      </c>
      <c r="B113" s="27">
        <f>'My trades'!$G113-'My trades'!$D113</f>
        <v>42</v>
      </c>
      <c r="C113" s="32">
        <f>('My trades'!H113-'My trades'!F113)*('My trades'!E113)</f>
        <v>-6.4196120249999993</v>
      </c>
    </row>
    <row r="114" spans="1:3">
      <c r="A114" s="35" t="str">
        <f>'My trades'!A114</f>
        <v>orgnwenh</v>
      </c>
      <c r="B114" s="27">
        <f>'My trades'!$G114-'My trades'!$D114</f>
        <v>375</v>
      </c>
      <c r="C114" s="32">
        <f>('My trades'!H114-'My trades'!F114)*('My trades'!E114)</f>
        <v>0.517291422</v>
      </c>
    </row>
    <row r="115" spans="1:3">
      <c r="A115" s="35" t="str">
        <f>'My trades'!A115</f>
        <v>ossshndu</v>
      </c>
      <c r="B115" s="27">
        <f>'My trades'!$G115-'My trades'!$D115</f>
        <v>715</v>
      </c>
      <c r="C115" s="32">
        <f>('My trades'!H115-'My trades'!F115)*('My trades'!E115)</f>
        <v>-4.2086248199999998</v>
      </c>
    </row>
    <row r="116" spans="1:3">
      <c r="A116" s="35" t="str">
        <f>'My trades'!A116</f>
        <v>pberstsl</v>
      </c>
      <c r="B116" s="27">
        <f>'My trades'!$G116-'My trades'!$D116</f>
        <v>534</v>
      </c>
      <c r="C116" s="32">
        <f>('My trades'!H116-'My trades'!F116)*('My trades'!E116)</f>
        <v>-0.24632205099999999</v>
      </c>
    </row>
    <row r="117" spans="1:3">
      <c r="A117" s="35" t="str">
        <f>'My trades'!A117</f>
        <v>pcifviip</v>
      </c>
      <c r="B117" s="27">
        <f>'My trades'!$G117-'My trades'!$D117</f>
        <v>417</v>
      </c>
      <c r="C117" s="32">
        <f>('My trades'!H117-'My trades'!F117)*('My trades'!E117)</f>
        <v>-3.0400181440000003</v>
      </c>
    </row>
    <row r="118" spans="1:3">
      <c r="A118" s="35" t="str">
        <f>'My trades'!A118</f>
        <v>pnsxdhqo</v>
      </c>
      <c r="B118" s="27">
        <f>'My trades'!$G118-'My trades'!$D118</f>
        <v>361</v>
      </c>
      <c r="C118" s="32">
        <f>('My trades'!H118-'My trades'!F118)*('My trades'!E118)</f>
        <v>-0.14332615900000001</v>
      </c>
    </row>
    <row r="119" spans="1:3">
      <c r="A119" s="35" t="str">
        <f>'My trades'!A119</f>
        <v>poohpdwc</v>
      </c>
      <c r="B119" s="27">
        <f>'My trades'!$G119-'My trades'!$D119</f>
        <v>308</v>
      </c>
      <c r="C119" s="32">
        <f>('My trades'!H119-'My trades'!F119)*('My trades'!E119)</f>
        <v>-3.6237978279999998</v>
      </c>
    </row>
    <row r="120" spans="1:3">
      <c r="A120" s="35" t="str">
        <f>'My trades'!A120</f>
        <v>pswtoazn</v>
      </c>
      <c r="B120" s="27">
        <f>'My trades'!$G120-'My trades'!$D120</f>
        <v>184</v>
      </c>
      <c r="C120" s="32">
        <f>('My trades'!H120-'My trades'!F120)*('My trades'!E120)</f>
        <v>-0.62322726000000006</v>
      </c>
    </row>
    <row r="121" spans="1:3">
      <c r="A121" s="35" t="str">
        <f>'My trades'!A121</f>
        <v>pxkjcmpp</v>
      </c>
      <c r="B121" s="27">
        <f>'My trades'!$G121-'My trades'!$D121</f>
        <v>445</v>
      </c>
      <c r="C121" s="32">
        <f>('My trades'!H121-'My trades'!F121)*('My trades'!E121)</f>
        <v>1.0467453929999999</v>
      </c>
    </row>
    <row r="122" spans="1:3">
      <c r="A122" s="35" t="str">
        <f>'My trades'!A122</f>
        <v>pxzcvvvv</v>
      </c>
      <c r="B122" s="27">
        <f>'My trades'!$G122-'My trades'!$D122</f>
        <v>248</v>
      </c>
      <c r="C122" s="32">
        <f>('My trades'!H122-'My trades'!F122)*('My trades'!E122)</f>
        <v>1.3697861220000003</v>
      </c>
    </row>
    <row r="123" spans="1:3">
      <c r="A123" s="35" t="str">
        <f>'My trades'!A123</f>
        <v>pyljmfku</v>
      </c>
      <c r="B123" s="27">
        <f>'My trades'!$G123-'My trades'!$D123</f>
        <v>58</v>
      </c>
      <c r="C123" s="32">
        <f>('My trades'!H123-'My trades'!F123)*('My trades'!E123)</f>
        <v>-3.7137817699999998</v>
      </c>
    </row>
    <row r="124" spans="1:3">
      <c r="A124" s="35" t="str">
        <f>'My trades'!A124</f>
        <v>pysaclod</v>
      </c>
      <c r="B124" s="27">
        <f>'My trades'!$G124-'My trades'!$D124</f>
        <v>604</v>
      </c>
      <c r="C124" s="32">
        <f>('My trades'!H124-'My trades'!F124)*('My trades'!E124)</f>
        <v>-2.5501255380000005</v>
      </c>
    </row>
    <row r="125" spans="1:3">
      <c r="A125" s="35" t="str">
        <f>'My trades'!A125</f>
        <v>pywztrno</v>
      </c>
      <c r="B125" s="27">
        <f>'My trades'!$G125-'My trades'!$D125</f>
        <v>175</v>
      </c>
      <c r="C125" s="32">
        <f>('My trades'!H125-'My trades'!F125)*('My trades'!E125)</f>
        <v>-0.51703472000000006</v>
      </c>
    </row>
    <row r="126" spans="1:3">
      <c r="A126" s="35" t="str">
        <f>'My trades'!A126</f>
        <v>qdqbwhng</v>
      </c>
      <c r="B126" s="27">
        <f>'My trades'!$G126-'My trades'!$D126</f>
        <v>741</v>
      </c>
      <c r="C126" s="32">
        <f>('My trades'!H126-'My trades'!F126)*('My trades'!E126)</f>
        <v>2.6392607700000004</v>
      </c>
    </row>
    <row r="127" spans="1:3">
      <c r="A127" s="35" t="str">
        <f>'My trades'!A127</f>
        <v>qexyofhb</v>
      </c>
      <c r="B127" s="27">
        <f>'My trades'!$G127-'My trades'!$D127</f>
        <v>152</v>
      </c>
      <c r="C127" s="32">
        <f>('My trades'!H127-'My trades'!F127)*('My trades'!E127)</f>
        <v>-0.54187348799999979</v>
      </c>
    </row>
    <row r="128" spans="1:3">
      <c r="A128" s="35" t="str">
        <f>'My trades'!A128</f>
        <v>qhprzdnb</v>
      </c>
      <c r="B128" s="27">
        <f>'My trades'!$G128-'My trades'!$D128</f>
        <v>610</v>
      </c>
      <c r="C128" s="32">
        <f>('My trades'!H128-'My trades'!F128)*('My trades'!E128)</f>
        <v>0.50582578400000011</v>
      </c>
    </row>
    <row r="129" spans="1:3">
      <c r="A129" s="35" t="str">
        <f>'My trades'!A129</f>
        <v>qklyndfp</v>
      </c>
      <c r="B129" s="27">
        <f>'My trades'!$G129-'My trades'!$D129</f>
        <v>406</v>
      </c>
      <c r="C129" s="32">
        <f>('My trades'!H129-'My trades'!F129)*('My trades'!E129)</f>
        <v>-0.99109057499999986</v>
      </c>
    </row>
    <row r="130" spans="1:3">
      <c r="A130" s="35" t="str">
        <f>'My trades'!A130</f>
        <v>qonnwndv</v>
      </c>
      <c r="B130" s="27">
        <f>'My trades'!$G130-'My trades'!$D130</f>
        <v>756</v>
      </c>
      <c r="C130" s="32">
        <f>('My trades'!H130-'My trades'!F130)*('My trades'!E130)</f>
        <v>0.58689551600000001</v>
      </c>
    </row>
    <row r="131" spans="1:3">
      <c r="A131" s="35" t="str">
        <f>'My trades'!A131</f>
        <v>rcmrnpig</v>
      </c>
      <c r="B131" s="27">
        <f>'My trades'!$G131-'My trades'!$D131</f>
        <v>818</v>
      </c>
      <c r="C131" s="32">
        <f>('My trades'!H131-'My trades'!F131)*('My trades'!E131)</f>
        <v>7.17217634</v>
      </c>
    </row>
    <row r="132" spans="1:3">
      <c r="A132" s="35" t="str">
        <f>'My trades'!A132</f>
        <v>rfngluke</v>
      </c>
      <c r="B132" s="27">
        <f>'My trades'!$G132-'My trades'!$D132</f>
        <v>329</v>
      </c>
      <c r="C132" s="32">
        <f>('My trades'!H132-'My trades'!F132)*('My trades'!E132)</f>
        <v>0.40669455000000021</v>
      </c>
    </row>
    <row r="133" spans="1:3">
      <c r="A133" s="35" t="str">
        <f>'My trades'!A133</f>
        <v>rgbcrwet</v>
      </c>
      <c r="B133" s="27">
        <f>'My trades'!$G133-'My trades'!$D133</f>
        <v>669</v>
      </c>
      <c r="C133" s="32">
        <f>('My trades'!H133-'My trades'!F133)*('My trades'!E133)</f>
        <v>-1.7318604960000004</v>
      </c>
    </row>
    <row r="134" spans="1:3">
      <c r="A134" s="35" t="str">
        <f>'My trades'!A134</f>
        <v>rkupdsbn</v>
      </c>
      <c r="B134" s="27">
        <f>'My trades'!$G134-'My trades'!$D134</f>
        <v>694</v>
      </c>
      <c r="C134" s="32">
        <f>('My trades'!H134-'My trades'!F134)*('My trades'!E134)</f>
        <v>-0.22406139999999997</v>
      </c>
    </row>
    <row r="135" spans="1:3">
      <c r="A135" s="35" t="str">
        <f>'My trades'!A135</f>
        <v>rxbzlipl</v>
      </c>
      <c r="B135" s="27">
        <f>'My trades'!$G135-'My trades'!$D135</f>
        <v>301</v>
      </c>
      <c r="C135" s="32">
        <f>('My trades'!H135-'My trades'!F135)*('My trades'!E135)</f>
        <v>-0.57815918000000011</v>
      </c>
    </row>
    <row r="136" spans="1:3">
      <c r="A136" s="35" t="str">
        <f>'My trades'!A136</f>
        <v>rypujago</v>
      </c>
      <c r="B136" s="27">
        <f>'My trades'!$G136-'My trades'!$D136</f>
        <v>756</v>
      </c>
      <c r="C136" s="32">
        <f>('My trades'!H136-'My trades'!F136)*('My trades'!E136)</f>
        <v>-0.10408157199999973</v>
      </c>
    </row>
    <row r="137" spans="1:3">
      <c r="A137" s="35" t="str">
        <f>'My trades'!A137</f>
        <v>scoljxeg</v>
      </c>
      <c r="B137" s="27">
        <f>'My trades'!$G137-'My trades'!$D137</f>
        <v>581</v>
      </c>
      <c r="C137" s="32">
        <f>('My trades'!H137-'My trades'!F137)*('My trades'!E137)</f>
        <v>5.4257262209999997</v>
      </c>
    </row>
    <row r="138" spans="1:3">
      <c r="A138" s="35" t="str">
        <f>'My trades'!A138</f>
        <v>seaeoiib</v>
      </c>
      <c r="B138" s="27">
        <f>'My trades'!$G138-'My trades'!$D138</f>
        <v>169</v>
      </c>
      <c r="C138" s="32">
        <f>('My trades'!H138-'My trades'!F138)*('My trades'!E138)</f>
        <v>-1.3524579750000001</v>
      </c>
    </row>
    <row r="139" spans="1:3">
      <c r="A139" s="35" t="str">
        <f>'My trades'!A139</f>
        <v>sejklwar</v>
      </c>
      <c r="B139" s="27">
        <f>'My trades'!$G139-'My trades'!$D139</f>
        <v>469</v>
      </c>
      <c r="C139" s="32">
        <f>('My trades'!H139-'My trades'!F139)*('My trades'!E139)</f>
        <v>2.6056907040000001</v>
      </c>
    </row>
    <row r="140" spans="1:3">
      <c r="A140" s="35" t="str">
        <f>'My trades'!A140</f>
        <v>seszlhqz</v>
      </c>
      <c r="B140" s="27">
        <f>'My trades'!$G140-'My trades'!$D140</f>
        <v>146</v>
      </c>
      <c r="C140" s="32">
        <f>('My trades'!H140-'My trades'!F140)*('My trades'!E140)</f>
        <v>0.82192099800000018</v>
      </c>
    </row>
    <row r="141" spans="1:3">
      <c r="A141" s="35" t="str">
        <f>'My trades'!A141</f>
        <v>sgdkuekd</v>
      </c>
      <c r="B141" s="27">
        <f>'My trades'!$G141-'My trades'!$D141</f>
        <v>292</v>
      </c>
      <c r="C141" s="32">
        <f>('My trades'!H141-'My trades'!F141)*('My trades'!E141)</f>
        <v>-2.7793845950000002</v>
      </c>
    </row>
    <row r="142" spans="1:3">
      <c r="A142" s="35" t="str">
        <f>'My trades'!A142</f>
        <v>slqawwyu</v>
      </c>
      <c r="B142" s="27">
        <f>'My trades'!$G142-'My trades'!$D142</f>
        <v>539</v>
      </c>
      <c r="C142" s="32">
        <f>('My trades'!H142-'My trades'!F142)*('My trades'!E142)</f>
        <v>0.50049927600000021</v>
      </c>
    </row>
    <row r="143" spans="1:3">
      <c r="A143" s="35" t="str">
        <f>'My trades'!A143</f>
        <v>stsjuvrd</v>
      </c>
      <c r="B143" s="27">
        <f>'My trades'!$G143-'My trades'!$D143</f>
        <v>244</v>
      </c>
      <c r="C143" s="32">
        <f>('My trades'!H143-'My trades'!F143)*('My trades'!E143)</f>
        <v>-2.0739923450000002</v>
      </c>
    </row>
    <row r="144" spans="1:3">
      <c r="A144" s="35" t="str">
        <f>'My trades'!A144</f>
        <v>tazccemg</v>
      </c>
      <c r="B144" s="27">
        <f>'My trades'!$G144-'My trades'!$D144</f>
        <v>806</v>
      </c>
      <c r="C144" s="32">
        <f>('My trades'!H144-'My trades'!F144)*('My trades'!E144)</f>
        <v>-0.24848793899999999</v>
      </c>
    </row>
    <row r="145" spans="1:3">
      <c r="A145" s="35" t="str">
        <f>'My trades'!A145</f>
        <v>tgayvhvz</v>
      </c>
      <c r="B145" s="27">
        <f>'My trades'!$G145-'My trades'!$D145</f>
        <v>123</v>
      </c>
      <c r="C145" s="32">
        <f>('My trades'!H145-'My trades'!F145)*('My trades'!E145)</f>
        <v>0.63398606800000001</v>
      </c>
    </row>
    <row r="146" spans="1:3">
      <c r="A146" s="35" t="str">
        <f>'My trades'!A146</f>
        <v>tiebtpqq</v>
      </c>
      <c r="B146" s="27">
        <f>'My trades'!$G146-'My trades'!$D146</f>
        <v>566</v>
      </c>
      <c r="C146" s="32">
        <f>('My trades'!H146-'My trades'!F146)*('My trades'!E146)</f>
        <v>0.67037102400000004</v>
      </c>
    </row>
    <row r="147" spans="1:3">
      <c r="A147" s="35" t="str">
        <f>'My trades'!A147</f>
        <v>tjtyuhoi</v>
      </c>
      <c r="B147" s="27">
        <f>'My trades'!$G147-'My trades'!$D147</f>
        <v>307</v>
      </c>
      <c r="C147" s="32">
        <f>('My trades'!H147-'My trades'!F147)*('My trades'!E147)</f>
        <v>4.4587289999999999</v>
      </c>
    </row>
    <row r="148" spans="1:3">
      <c r="A148" s="35" t="str">
        <f>'My trades'!A148</f>
        <v>tsmbtvip</v>
      </c>
      <c r="B148" s="27">
        <f>'My trades'!$G148-'My trades'!$D148</f>
        <v>456</v>
      </c>
      <c r="C148" s="32">
        <f>('My trades'!H148-'My trades'!F148)*('My trades'!E148)</f>
        <v>-4.1961424889999996</v>
      </c>
    </row>
    <row r="149" spans="1:3">
      <c r="A149" s="35" t="str">
        <f>'My trades'!A149</f>
        <v>tsrjnkjg</v>
      </c>
      <c r="B149" s="27">
        <f>'My trades'!$G149-'My trades'!$D149</f>
        <v>410</v>
      </c>
      <c r="C149" s="32">
        <f>('My trades'!H149-'My trades'!F149)*('My trades'!E149)</f>
        <v>0.30343950600000003</v>
      </c>
    </row>
    <row r="150" spans="1:3">
      <c r="A150" s="35" t="str">
        <f>'My trades'!A150</f>
        <v>ttxgpfqy</v>
      </c>
      <c r="B150" s="27">
        <f>'My trades'!$G150-'My trades'!$D150</f>
        <v>376</v>
      </c>
      <c r="C150" s="32">
        <f>('My trades'!H150-'My trades'!F150)*('My trades'!E150)</f>
        <v>-1.2073746999999913E-2</v>
      </c>
    </row>
    <row r="151" spans="1:3">
      <c r="A151" s="35" t="str">
        <f>'My trades'!A151</f>
        <v>tuneagik</v>
      </c>
      <c r="B151" s="27">
        <f>'My trades'!$G151-'My trades'!$D151</f>
        <v>260</v>
      </c>
      <c r="C151" s="32">
        <f>('My trades'!H151-'My trades'!F151)*('My trades'!E151)</f>
        <v>1.9280130000000006E-2</v>
      </c>
    </row>
    <row r="152" spans="1:3">
      <c r="A152" s="35" t="str">
        <f>'My trades'!A152</f>
        <v>twxakkhn</v>
      </c>
      <c r="B152" s="27">
        <f>'My trades'!$G152-'My trades'!$D152</f>
        <v>87</v>
      </c>
      <c r="C152" s="32">
        <f>('My trades'!H152-'My trades'!F152)*('My trades'!E152)</f>
        <v>2.3327160399999998</v>
      </c>
    </row>
    <row r="153" spans="1:3">
      <c r="A153" s="35" t="str">
        <f>'My trades'!A153</f>
        <v>txuwmhfn</v>
      </c>
      <c r="B153" s="27">
        <f>'My trades'!$G153-'My trades'!$D153</f>
        <v>379</v>
      </c>
      <c r="C153" s="32">
        <f>('My trades'!H153-'My trades'!F153)*('My trades'!E153)</f>
        <v>-0.45102302000000005</v>
      </c>
    </row>
    <row r="154" spans="1:3">
      <c r="A154" s="35" t="str">
        <f>'My trades'!A154</f>
        <v>tyoavqhc</v>
      </c>
      <c r="B154" s="27">
        <f>'My trades'!$G154-'My trades'!$D154</f>
        <v>701</v>
      </c>
      <c r="C154" s="32">
        <f>('My trades'!H154-'My trades'!F154)*('My trades'!E154)</f>
        <v>0.13450363800000043</v>
      </c>
    </row>
    <row r="155" spans="1:3">
      <c r="A155" s="35" t="str">
        <f>'My trades'!A155</f>
        <v>ucjtvrzo</v>
      </c>
      <c r="B155" s="27">
        <f>'My trades'!$G155-'My trades'!$D155</f>
        <v>319</v>
      </c>
      <c r="C155" s="32">
        <f>('My trades'!H155-'My trades'!F155)*('My trades'!E155)</f>
        <v>3.0900494080000001</v>
      </c>
    </row>
    <row r="156" spans="1:3">
      <c r="A156" s="35" t="str">
        <f>'My trades'!A156</f>
        <v>ueoaufxg</v>
      </c>
      <c r="B156" s="27">
        <f>'My trades'!$G156-'My trades'!$D156</f>
        <v>811</v>
      </c>
      <c r="C156" s="32">
        <f>('My trades'!H156-'My trades'!F156)*('My trades'!E156)</f>
        <v>2.5055518160000001</v>
      </c>
    </row>
    <row r="157" spans="1:3">
      <c r="A157" s="35" t="str">
        <f>'My trades'!A157</f>
        <v>ugegxjpi</v>
      </c>
      <c r="B157" s="27">
        <f>'My trades'!$G157-'My trades'!$D157</f>
        <v>420</v>
      </c>
      <c r="C157" s="32">
        <f>('My trades'!H157-'My trades'!F157)*('My trades'!E157)</f>
        <v>0.44627859000000003</v>
      </c>
    </row>
    <row r="158" spans="1:3">
      <c r="A158" s="35" t="str">
        <f>'My trades'!A158</f>
        <v>uijhzhtp</v>
      </c>
      <c r="B158" s="27">
        <f>'My trades'!$G158-'My trades'!$D158</f>
        <v>141</v>
      </c>
      <c r="C158" s="32">
        <f>('My trades'!H158-'My trades'!F158)*('My trades'!E158)</f>
        <v>-0.33733946600000003</v>
      </c>
    </row>
    <row r="159" spans="1:3">
      <c r="A159" s="35" t="str">
        <f>'My trades'!A159</f>
        <v>uiytklhp</v>
      </c>
      <c r="B159" s="27">
        <f>'My trades'!$G159-'My trades'!$D159</f>
        <v>443</v>
      </c>
      <c r="C159" s="32">
        <f>('My trades'!H159-'My trades'!F159)*('My trades'!E159)</f>
        <v>0.6383594560000001</v>
      </c>
    </row>
    <row r="160" spans="1:3">
      <c r="A160" s="35" t="str">
        <f>'My trades'!A160</f>
        <v>umdvcmek</v>
      </c>
      <c r="B160" s="27">
        <f>'My trades'!$G160-'My trades'!$D160</f>
        <v>404</v>
      </c>
      <c r="C160" s="32">
        <f>('My trades'!H160-'My trades'!F160)*('My trades'!E160)</f>
        <v>-0.12334830600000002</v>
      </c>
    </row>
    <row r="161" spans="1:3">
      <c r="A161" s="35" t="str">
        <f>'My trades'!A161</f>
        <v>unxxstxp</v>
      </c>
      <c r="B161" s="27">
        <f>'My trades'!$G161-'My trades'!$D161</f>
        <v>345</v>
      </c>
      <c r="C161" s="32">
        <f>('My trades'!H161-'My trades'!F161)*('My trades'!E161)</f>
        <v>-6.2183138000000027E-2</v>
      </c>
    </row>
    <row r="162" spans="1:3">
      <c r="A162" s="35" t="str">
        <f>'My trades'!A162</f>
        <v>upcbwvls</v>
      </c>
      <c r="B162" s="27">
        <f>'My trades'!$G162-'My trades'!$D162</f>
        <v>698</v>
      </c>
      <c r="C162" s="32">
        <f>('My trades'!H162-'My trades'!F162)*('My trades'!E162)</f>
        <v>1.5255896</v>
      </c>
    </row>
    <row r="163" spans="1:3">
      <c r="A163" s="35" t="str">
        <f>'My trades'!A163</f>
        <v>uvenvheh</v>
      </c>
      <c r="B163" s="27">
        <f>'My trades'!$G163-'My trades'!$D163</f>
        <v>235</v>
      </c>
      <c r="C163" s="32">
        <f>('My trades'!H163-'My trades'!F163)*('My trades'!E163)</f>
        <v>-0.92995960000000044</v>
      </c>
    </row>
    <row r="164" spans="1:3">
      <c r="A164" s="35" t="str">
        <f>'My trades'!A164</f>
        <v>vajwbmmv</v>
      </c>
      <c r="B164" s="27">
        <f>'My trades'!$G164-'My trades'!$D164</f>
        <v>148</v>
      </c>
      <c r="C164" s="32">
        <f>('My trades'!H164-'My trades'!F164)*('My trades'!E164)</f>
        <v>-0.28002138000000021</v>
      </c>
    </row>
    <row r="165" spans="1:3">
      <c r="A165" s="35" t="str">
        <f>'My trades'!A165</f>
        <v>vggvbbxh</v>
      </c>
      <c r="B165" s="27">
        <f>'My trades'!$G165-'My trades'!$D165</f>
        <v>695</v>
      </c>
      <c r="C165" s="32">
        <f>('My trades'!H165-'My trades'!F165)*('My trades'!E165)</f>
        <v>-5.4307098790000001</v>
      </c>
    </row>
    <row r="166" spans="1:3">
      <c r="A166" s="35" t="str">
        <f>'My trades'!A166</f>
        <v>vjtxbscg</v>
      </c>
      <c r="B166" s="27">
        <f>'My trades'!$G166-'My trades'!$D166</f>
        <v>358</v>
      </c>
      <c r="C166" s="32">
        <f>('My trades'!H166-'My trades'!F166)*('My trades'!E166)</f>
        <v>1.7732888999999995E-2</v>
      </c>
    </row>
    <row r="167" spans="1:3">
      <c r="A167" s="35" t="str">
        <f>'My trades'!A167</f>
        <v>vnkvbrpg</v>
      </c>
      <c r="B167" s="27">
        <f>'My trades'!$G167-'My trades'!$D167</f>
        <v>213</v>
      </c>
      <c r="C167" s="32">
        <f>('My trades'!H167-'My trades'!F167)*('My trades'!E167)</f>
        <v>3.034347404</v>
      </c>
    </row>
    <row r="168" spans="1:3">
      <c r="A168" s="35" t="str">
        <f>'My trades'!A168</f>
        <v>vqkagvwm</v>
      </c>
      <c r="B168" s="27">
        <f>'My trades'!$G168-'My trades'!$D168</f>
        <v>459</v>
      </c>
      <c r="C168" s="32">
        <f>('My trades'!H168-'My trades'!F168)*('My trades'!E168)</f>
        <v>7.1354276999999966E-2</v>
      </c>
    </row>
    <row r="169" spans="1:3">
      <c r="A169" s="35" t="str">
        <f>'My trades'!A169</f>
        <v>waxzujox</v>
      </c>
      <c r="B169" s="27">
        <f>'My trades'!$G169-'My trades'!$D169</f>
        <v>143</v>
      </c>
      <c r="C169" s="32">
        <f>('My trades'!H169-'My trades'!F169)*('My trades'!E169)</f>
        <v>3.3174069000000084E-2</v>
      </c>
    </row>
    <row r="170" spans="1:3">
      <c r="A170" s="35" t="str">
        <f>'My trades'!A170</f>
        <v>wfglkcmq</v>
      </c>
      <c r="B170" s="27">
        <f>'My trades'!$G170-'My trades'!$D170</f>
        <v>143</v>
      </c>
      <c r="C170" s="32">
        <f>('My trades'!H170-'My trades'!F170)*('My trades'!E170)</f>
        <v>0.44657128499999998</v>
      </c>
    </row>
    <row r="171" spans="1:3">
      <c r="A171" s="35" t="str">
        <f>'My trades'!A171</f>
        <v>wgpoqytj</v>
      </c>
      <c r="B171" s="27">
        <f>'My trades'!$G171-'My trades'!$D171</f>
        <v>744</v>
      </c>
      <c r="C171" s="32">
        <f>('My trades'!H171-'My trades'!F171)*('My trades'!E171)</f>
        <v>1.2663377999999947E-2</v>
      </c>
    </row>
    <row r="172" spans="1:3">
      <c r="A172" s="35" t="str">
        <f>'My trades'!A172</f>
        <v>wgzgfkki</v>
      </c>
      <c r="B172" s="27">
        <f>'My trades'!$G172-'My trades'!$D172</f>
        <v>543</v>
      </c>
      <c r="C172" s="32">
        <f>('My trades'!H172-'My trades'!F172)*('My trades'!E172)</f>
        <v>-3.4330174799999997</v>
      </c>
    </row>
    <row r="173" spans="1:3">
      <c r="A173" s="35" t="str">
        <f>'My trades'!A173</f>
        <v>wiujcxll</v>
      </c>
      <c r="B173" s="27">
        <f>'My trades'!$G173-'My trades'!$D173</f>
        <v>565</v>
      </c>
      <c r="C173" s="32">
        <f>('My trades'!H173-'My trades'!F173)*('My trades'!E173)</f>
        <v>-0.68743136400000004</v>
      </c>
    </row>
    <row r="174" spans="1:3">
      <c r="A174" s="35" t="str">
        <f>'My trades'!A174</f>
        <v>wmesgogf</v>
      </c>
      <c r="B174" s="27">
        <f>'My trades'!$G174-'My trades'!$D174</f>
        <v>229</v>
      </c>
      <c r="C174" s="32">
        <f>('My trades'!H174-'My trades'!F174)*('My trades'!E174)</f>
        <v>-1.0710616760000002</v>
      </c>
    </row>
    <row r="175" spans="1:3">
      <c r="A175" s="35" t="str">
        <f>'My trades'!A175</f>
        <v>wzerurjz</v>
      </c>
      <c r="B175" s="27">
        <f>'My trades'!$G175-'My trades'!$D175</f>
        <v>753</v>
      </c>
      <c r="C175" s="32">
        <f>('My trades'!H175-'My trades'!F175)*('My trades'!E175)</f>
        <v>-2.6230882799999997</v>
      </c>
    </row>
    <row r="176" spans="1:3">
      <c r="A176" s="35" t="str">
        <f>'My trades'!A176</f>
        <v>xbcdvdtp</v>
      </c>
      <c r="B176" s="27">
        <f>'My trades'!$G176-'My trades'!$D176</f>
        <v>838</v>
      </c>
      <c r="C176" s="32">
        <f>('My trades'!H176-'My trades'!F176)*('My trades'!E176)</f>
        <v>-2.502222615</v>
      </c>
    </row>
    <row r="177" spans="1:3">
      <c r="A177" s="35" t="str">
        <f>'My trades'!A177</f>
        <v>xgimgqvp</v>
      </c>
      <c r="B177" s="27">
        <f>'My trades'!$G177-'My trades'!$D177</f>
        <v>172</v>
      </c>
      <c r="C177" s="32">
        <f>('My trades'!H177-'My trades'!F177)*('My trades'!E177)</f>
        <v>-1.52560334</v>
      </c>
    </row>
    <row r="178" spans="1:3">
      <c r="A178" s="35" t="str">
        <f>'My trades'!A178</f>
        <v>xgszegxx</v>
      </c>
      <c r="B178" s="27">
        <f>'My trades'!$G178-'My trades'!$D178</f>
        <v>795</v>
      </c>
      <c r="C178" s="32">
        <f>('My trades'!H178-'My trades'!F178)*('My trades'!E178)</f>
        <v>0.58011728399999996</v>
      </c>
    </row>
    <row r="179" spans="1:3">
      <c r="A179" s="35" t="str">
        <f>'My trades'!A179</f>
        <v>xgxazdwr</v>
      </c>
      <c r="B179" s="27">
        <f>'My trades'!$G179-'My trades'!$D179</f>
        <v>490</v>
      </c>
      <c r="C179" s="32">
        <f>('My trades'!H179-'My trades'!F179)*('My trades'!E179)</f>
        <v>0.86283924999999984</v>
      </c>
    </row>
    <row r="180" spans="1:3">
      <c r="A180" s="35" t="str">
        <f>'My trades'!A180</f>
        <v>xkdlzakx</v>
      </c>
      <c r="B180" s="27">
        <f>'My trades'!$G180-'My trades'!$D180</f>
        <v>712</v>
      </c>
      <c r="C180" s="32">
        <f>('My trades'!H180-'My trades'!F180)*('My trades'!E180)</f>
        <v>1.1097043759999998</v>
      </c>
    </row>
    <row r="181" spans="1:3">
      <c r="A181" s="35" t="str">
        <f>'My trades'!A181</f>
        <v>xmfevyrg</v>
      </c>
      <c r="B181" s="27">
        <f>'My trades'!$G181-'My trades'!$D181</f>
        <v>676</v>
      </c>
      <c r="C181" s="32">
        <f>('My trades'!H181-'My trades'!F181)*('My trades'!E181)</f>
        <v>1.7559578150000001</v>
      </c>
    </row>
    <row r="182" spans="1:3">
      <c r="A182" s="35" t="str">
        <f>'My trades'!A182</f>
        <v>xmzhzbvl</v>
      </c>
      <c r="B182" s="27">
        <f>'My trades'!$G182-'My trades'!$D182</f>
        <v>501</v>
      </c>
      <c r="C182" s="32">
        <f>('My trades'!H182-'My trades'!F182)*('My trades'!E182)</f>
        <v>1.6595270039999999</v>
      </c>
    </row>
    <row r="183" spans="1:3">
      <c r="A183" s="35" t="str">
        <f>'My trades'!A183</f>
        <v>xslzwome</v>
      </c>
      <c r="B183" s="27">
        <f>'My trades'!$G183-'My trades'!$D183</f>
        <v>231</v>
      </c>
      <c r="C183" s="32">
        <f>('My trades'!H183-'My trades'!F183)*('My trades'!E183)</f>
        <v>-2.6342022750000007</v>
      </c>
    </row>
    <row r="184" spans="1:3">
      <c r="A184" s="35" t="str">
        <f>'My trades'!A184</f>
        <v>xydeqivj</v>
      </c>
      <c r="B184" s="27">
        <f>'My trades'!$G184-'My trades'!$D184</f>
        <v>285</v>
      </c>
      <c r="C184" s="32">
        <f>('My trades'!H184-'My trades'!F184)*('My trades'!E184)</f>
        <v>0.32849767400000002</v>
      </c>
    </row>
    <row r="185" spans="1:3">
      <c r="A185" s="35" t="str">
        <f>'My trades'!A185</f>
        <v>ybasexlh</v>
      </c>
      <c r="B185" s="27">
        <f>'My trades'!$G185-'My trades'!$D185</f>
        <v>460</v>
      </c>
      <c r="C185" s="32">
        <f>('My trades'!H185-'My trades'!F185)*('My trades'!E185)</f>
        <v>2.8849163349999998</v>
      </c>
    </row>
    <row r="186" spans="1:3">
      <c r="A186" s="35" t="str">
        <f>'My trades'!A186</f>
        <v>ydcmffnz</v>
      </c>
      <c r="B186" s="27">
        <f>'My trades'!$G186-'My trades'!$D186</f>
        <v>589</v>
      </c>
      <c r="C186" s="32">
        <f>('My trades'!H186-'My trades'!F186)*('My trades'!E186)</f>
        <v>3.5109907139999996</v>
      </c>
    </row>
    <row r="187" spans="1:3">
      <c r="A187" s="35" t="str">
        <f>'My trades'!A187</f>
        <v>yjrqvwdc</v>
      </c>
      <c r="B187" s="27">
        <f>'My trades'!$G187-'My trades'!$D187</f>
        <v>80</v>
      </c>
      <c r="C187" s="32">
        <f>('My trades'!H187-'My trades'!F187)*('My trades'!E187)</f>
        <v>-0.13532525599999998</v>
      </c>
    </row>
    <row r="188" spans="1:3">
      <c r="A188" s="35" t="str">
        <f>'My trades'!A188</f>
        <v>ynqvlbrq</v>
      </c>
      <c r="B188" s="27">
        <f>'My trades'!$G188-'My trades'!$D188</f>
        <v>747</v>
      </c>
      <c r="C188" s="32">
        <f>('My trades'!H188-'My trades'!F188)*('My trades'!E188)</f>
        <v>0.20832659000000003</v>
      </c>
    </row>
    <row r="189" spans="1:3">
      <c r="A189" s="35" t="str">
        <f>'My trades'!A189</f>
        <v>ynrcizqr</v>
      </c>
      <c r="B189" s="27">
        <f>'My trades'!$G189-'My trades'!$D189</f>
        <v>623</v>
      </c>
      <c r="C189" s="32">
        <f>('My trades'!H189-'My trades'!F189)*('My trades'!E189)</f>
        <v>-0.78347954399999975</v>
      </c>
    </row>
    <row r="190" spans="1:3">
      <c r="A190" s="35" t="str">
        <f>'My trades'!A190</f>
        <v>ypdwpcvo</v>
      </c>
      <c r="B190" s="27">
        <f>'My trades'!$G190-'My trades'!$D190</f>
        <v>342</v>
      </c>
      <c r="C190" s="32">
        <f>('My trades'!H190-'My trades'!F190)*('My trades'!E190)</f>
        <v>0.19416144299999999</v>
      </c>
    </row>
    <row r="191" spans="1:3">
      <c r="A191" s="35" t="str">
        <f>'My trades'!A191</f>
        <v>yrvvdedn</v>
      </c>
      <c r="B191" s="27">
        <f>'My trades'!$G191-'My trades'!$D191</f>
        <v>752</v>
      </c>
      <c r="C191" s="32">
        <f>('My trades'!H191-'My trades'!F191)*('My trades'!E191)</f>
        <v>0.41722475800000003</v>
      </c>
    </row>
    <row r="192" spans="1:3">
      <c r="A192" s="35" t="str">
        <f>'My trades'!A192</f>
        <v>ysndnwiy</v>
      </c>
      <c r="B192" s="27">
        <f>'My trades'!$G192-'My trades'!$D192</f>
        <v>369</v>
      </c>
      <c r="C192" s="32">
        <f>('My trades'!H192-'My trades'!F192)*('My trades'!E192)</f>
        <v>1.92719565</v>
      </c>
    </row>
    <row r="193" spans="1:3">
      <c r="A193" s="35" t="str">
        <f>'My trades'!A193</f>
        <v>ywfotaaf</v>
      </c>
      <c r="B193" s="27">
        <f>'My trades'!$G193-'My trades'!$D193</f>
        <v>181</v>
      </c>
      <c r="C193" s="32">
        <f>('My trades'!H193-'My trades'!F193)*('My trades'!E193)</f>
        <v>-0.66490580399999999</v>
      </c>
    </row>
    <row r="194" spans="1:3">
      <c r="A194" s="35" t="str">
        <f>'My trades'!A194</f>
        <v>yyclexzy</v>
      </c>
      <c r="B194" s="27">
        <f>'My trades'!$G194-'My trades'!$D194</f>
        <v>552</v>
      </c>
      <c r="C194" s="32">
        <f>('My trades'!H194-'My trades'!F194)*('My trades'!E194)</f>
        <v>0.27086608800000006</v>
      </c>
    </row>
    <row r="195" spans="1:3">
      <c r="A195" s="35" t="str">
        <f>'My trades'!A195</f>
        <v>zhhtkovi</v>
      </c>
      <c r="B195" s="27">
        <f>'My trades'!$G195-'My trades'!$D195</f>
        <v>526</v>
      </c>
      <c r="C195" s="32">
        <f>('My trades'!H195-'My trades'!F195)*('My trades'!E195)</f>
        <v>-0.58197826799999997</v>
      </c>
    </row>
    <row r="196" spans="1:3">
      <c r="A196" s="35" t="str">
        <f>'My trades'!A196</f>
        <v>zkxftiop</v>
      </c>
      <c r="B196" s="27">
        <f>'My trades'!$G196-'My trades'!$D196</f>
        <v>539</v>
      </c>
      <c r="C196" s="32">
        <f>('My trades'!H196-'My trades'!F196)*('My trades'!E196)</f>
        <v>0.38739517200000018</v>
      </c>
    </row>
    <row r="197" spans="1:3">
      <c r="A197" s="35" t="str">
        <f>'My trades'!A197</f>
        <v>zlqfijoe</v>
      </c>
      <c r="B197" s="27">
        <f>'My trades'!$G197-'My trades'!$D197</f>
        <v>708</v>
      </c>
      <c r="C197" s="32">
        <f>('My trades'!H197-'My trades'!F197)*('My trades'!E197)</f>
        <v>-6.5338594900000002</v>
      </c>
    </row>
    <row r="198" spans="1:3">
      <c r="A198" s="35" t="str">
        <f>'My trades'!A198</f>
        <v>zrgkwdyf</v>
      </c>
      <c r="B198" s="27">
        <f>'My trades'!$G198-'My trades'!$D198</f>
        <v>593</v>
      </c>
      <c r="C198" s="32">
        <f>('My trades'!H198-'My trades'!F198)*('My trades'!E198)</f>
        <v>-4.2252859999999948E-2</v>
      </c>
    </row>
    <row r="199" spans="1:3">
      <c r="A199" s="35" t="str">
        <f>'My trades'!A199</f>
        <v>zsbkamjf</v>
      </c>
      <c r="B199" s="27">
        <f>'My trades'!$G199-'My trades'!$D199</f>
        <v>159</v>
      </c>
      <c r="C199" s="32">
        <f>('My trades'!H199-'My trades'!F199)*('My trades'!E199)</f>
        <v>1.452622656</v>
      </c>
    </row>
    <row r="200" spans="1:3">
      <c r="A200" s="35" t="str">
        <f>'My trades'!A200</f>
        <v>zsylhezi</v>
      </c>
      <c r="B200" s="27">
        <f>'My trades'!$G200-'My trades'!$D200</f>
        <v>295</v>
      </c>
      <c r="C200" s="32">
        <f>('My trades'!H200-'My trades'!F200)*('My trades'!E200)</f>
        <v>2.329977033</v>
      </c>
    </row>
    <row r="201" spans="1:3">
      <c r="A201" s="35" t="str">
        <f>'My trades'!A201</f>
        <v>zvxjotpr</v>
      </c>
      <c r="B201" s="27">
        <f>'My trades'!$G201-'My trades'!$D201</f>
        <v>476</v>
      </c>
      <c r="C201" s="32">
        <f>('My trades'!H201-'My trades'!F201)*('My trades'!E201)</f>
        <v>-6.2043384320000001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C464-5273-4CE4-B375-9BE463187851}">
  <dimension ref="A1:P56"/>
  <sheetViews>
    <sheetView showGridLines="0" tabSelected="1" topLeftCell="A9" workbookViewId="0">
      <selection activeCell="P20" sqref="P20"/>
    </sheetView>
  </sheetViews>
  <sheetFormatPr defaultRowHeight="12.75"/>
  <cols>
    <col min="2" max="2" width="17.140625" customWidth="1"/>
    <col min="3" max="3" width="14.140625" customWidth="1"/>
    <col min="4" max="4" width="14" customWidth="1"/>
    <col min="6" max="6" width="12.140625" customWidth="1"/>
    <col min="7" max="7" width="12" customWidth="1"/>
    <col min="13" max="13" width="11" customWidth="1"/>
    <col min="15" max="15" width="13.28515625" customWidth="1"/>
    <col min="16" max="16" width="12.140625" customWidth="1"/>
  </cols>
  <sheetData>
    <row r="1" spans="1:13" ht="21" thickTop="1" thickBot="1">
      <c r="A1" s="75"/>
      <c r="B1" s="75"/>
      <c r="C1" s="70" t="s">
        <v>259</v>
      </c>
      <c r="D1" s="71"/>
      <c r="E1" s="71"/>
      <c r="F1" s="71"/>
      <c r="G1" s="71"/>
      <c r="H1" s="71"/>
      <c r="I1" s="71"/>
      <c r="J1" s="71"/>
      <c r="K1" s="71"/>
      <c r="L1" s="71"/>
      <c r="M1" s="26"/>
    </row>
    <row r="2" spans="1:13" ht="20.25" thickBot="1">
      <c r="A2" s="75"/>
      <c r="B2" s="75"/>
      <c r="C2" s="46">
        <v>1</v>
      </c>
      <c r="D2" s="46">
        <v>2</v>
      </c>
      <c r="E2" s="46">
        <v>3</v>
      </c>
      <c r="F2" s="46">
        <v>4</v>
      </c>
      <c r="G2" s="46">
        <v>5</v>
      </c>
      <c r="H2" s="46">
        <v>6</v>
      </c>
      <c r="I2" s="46">
        <v>7</v>
      </c>
      <c r="J2" s="46">
        <v>8</v>
      </c>
      <c r="K2" s="46">
        <v>9</v>
      </c>
      <c r="L2" s="46">
        <v>10</v>
      </c>
      <c r="M2" s="52" t="s">
        <v>260</v>
      </c>
    </row>
    <row r="3" spans="1:13" ht="21" thickTop="1" thickBot="1">
      <c r="A3" s="72" t="s">
        <v>2</v>
      </c>
      <c r="B3" s="55" t="s">
        <v>104</v>
      </c>
      <c r="C3" s="53">
        <f>COUNTIFS('My trades'!$C$2:$C$201,B3,'My trades'!$E$2:$E$201,$C$2)</f>
        <v>3</v>
      </c>
      <c r="D3" s="27">
        <f>COUNTIFS('My trades'!$C$2:$C$201,$B$3,'My trades'!$E$2:$E$201,D2)</f>
        <v>2</v>
      </c>
      <c r="E3" s="27">
        <f>COUNTIFS('My trades'!$C$2:$C$201,$B$3,'My trades'!$E$2:$E$201,E2)</f>
        <v>1</v>
      </c>
      <c r="F3" s="27">
        <f>COUNTIFS('My trades'!$C$2:$C$201,$B$3,'My trades'!$E$2:$E$201,F2)</f>
        <v>0</v>
      </c>
      <c r="G3" s="27">
        <f>COUNTIFS('My trades'!$C$2:$C$201,$B$3,'My trades'!$E$2:$E$201,G2)</f>
        <v>3</v>
      </c>
      <c r="H3" s="27">
        <f>COUNTIFS('My trades'!$C$2:$C$201,$B$3,'My trades'!$E$2:$E$201,H2)</f>
        <v>1</v>
      </c>
      <c r="I3" s="27">
        <f>COUNTIFS('My trades'!$C$2:$C$201,$B$3,'My trades'!$E$2:$E$201,I2)</f>
        <v>3</v>
      </c>
      <c r="J3" s="27">
        <f>COUNTIFS('My trades'!$C$2:$C$201,$B$3,'My trades'!$E$2:$E$201,J2)</f>
        <v>1</v>
      </c>
      <c r="K3" s="27">
        <f>COUNTIFS('My trades'!$C$2:$C$201,$B$3,'My trades'!$E$2:$E$201,K2)</f>
        <v>0</v>
      </c>
      <c r="L3" s="54">
        <f>COUNTIFS('My trades'!$C$2:$C$201,$B$3,'My trades'!$E$2:$E$201,L2)</f>
        <v>2</v>
      </c>
      <c r="M3" s="68">
        <f>SUM(C3:L3)</f>
        <v>16</v>
      </c>
    </row>
    <row r="4" spans="1:13" ht="21" thickTop="1" thickBot="1">
      <c r="A4" s="73"/>
      <c r="B4" s="56" t="s">
        <v>59</v>
      </c>
      <c r="C4" s="49">
        <f>COUNTIFS('My trades'!$C$2:$C$201,B4,'My trades'!$E$2:$E$201,$C$2)</f>
        <v>2</v>
      </c>
      <c r="D4" s="26">
        <f>COUNTIFS('My trades'!$C$2:$C$201,B4,'My trades'!$E$2:$E$201,$D$2)</f>
        <v>3</v>
      </c>
      <c r="E4" s="26">
        <f>COUNTIFS('My trades'!$C$2:$C$201,$B$4,'My trades'!$E$2:$E$201,E2)</f>
        <v>1</v>
      </c>
      <c r="F4" s="26">
        <f>COUNTIFS('My trades'!$C$2:$C$201,$B$4,'My trades'!$E$2:$E$201,F2)</f>
        <v>1</v>
      </c>
      <c r="G4" s="26">
        <f>COUNTIFS('My trades'!$C$2:$C$201,$B$4,'My trades'!$E$2:$E$201,G2)</f>
        <v>0</v>
      </c>
      <c r="H4" s="26">
        <f>COUNTIFS('My trades'!$C$2:$C$201,$B$4,'My trades'!$E$2:$E$201,H2)</f>
        <v>1</v>
      </c>
      <c r="I4" s="26">
        <f>COUNTIFS('My trades'!$C$2:$C$201,$B$4,'My trades'!$E$2:$E$201,I2)</f>
        <v>4</v>
      </c>
      <c r="J4" s="26">
        <f>COUNTIFS('My trades'!$C$2:$C$201,$B$4,'My trades'!$E$2:$E$201,J2)</f>
        <v>2</v>
      </c>
      <c r="K4" s="26">
        <f>COUNTIFS('My trades'!$C$2:$C$201,$B$4,'My trades'!$E$2:$E$201,K2)</f>
        <v>2</v>
      </c>
      <c r="L4" s="45">
        <f>COUNTIFS('My trades'!$C$2:$C$201,$B$4,'My trades'!$E$2:$E$201,L2)</f>
        <v>0</v>
      </c>
      <c r="M4" s="68">
        <f>SUM(C4:L4)</f>
        <v>16</v>
      </c>
    </row>
    <row r="5" spans="1:13" ht="21" thickTop="1" thickBot="1">
      <c r="A5" s="73"/>
      <c r="B5" s="56" t="s">
        <v>31</v>
      </c>
      <c r="C5" s="49">
        <f>COUNTIFS('My trades'!$C$2:$C$201,B5,'My trades'!$E$2:$E$201,$C$2)</f>
        <v>0</v>
      </c>
      <c r="D5" s="26">
        <f>COUNTIFS('My trades'!$C$2:$C$201,B5,'My trades'!$E$2:$E$201,$D$2)</f>
        <v>2</v>
      </c>
      <c r="E5" s="26">
        <f>COUNTIFS('My trades'!$C$2:$C$201,$B5,'My trades'!$E$2:$E$201,$E$2)</f>
        <v>0</v>
      </c>
      <c r="F5" s="26">
        <f>COUNTIFS('My trades'!$C$2:$C$201,$B5,'My trades'!$E$2:$E$201,F$2)</f>
        <v>0</v>
      </c>
      <c r="G5" s="26">
        <f>COUNTIFS('My trades'!$C$2:$C$201,$B5,'My trades'!$E$2:$E$201,G$2)</f>
        <v>2</v>
      </c>
      <c r="H5" s="26">
        <f>COUNTIFS('My trades'!$C$2:$C$201,$B5,'My trades'!$E$2:$E$201,H$2)</f>
        <v>2</v>
      </c>
      <c r="I5" s="26">
        <f>COUNTIFS('My trades'!$C$2:$C$201,$B5,'My trades'!$E$2:$E$201,I$2)</f>
        <v>0</v>
      </c>
      <c r="J5" s="26">
        <f>COUNTIFS('My trades'!$C$2:$C$201,$B5,'My trades'!$E$2:$E$201,J$2)</f>
        <v>0</v>
      </c>
      <c r="K5" s="26">
        <f>COUNTIFS('My trades'!$C$2:$C$201,$B5,'My trades'!$E$2:$E$201,K$2)</f>
        <v>0</v>
      </c>
      <c r="L5" s="45">
        <f>COUNTIFS('My trades'!$C$2:$C$201,$B5,'My trades'!$E$2:$E$201,L$2)</f>
        <v>2</v>
      </c>
      <c r="M5" s="68">
        <f t="shared" ref="M5:M19" si="0">SUM(C5:L5)</f>
        <v>8</v>
      </c>
    </row>
    <row r="6" spans="1:13" ht="21" thickTop="1" thickBot="1">
      <c r="A6" s="73"/>
      <c r="B6" s="56" t="s">
        <v>50</v>
      </c>
      <c r="C6" s="49">
        <f>COUNTIFS('My trades'!$C$2:$C$201,B6,'My trades'!$E$2:$E$201,$C$2)</f>
        <v>2</v>
      </c>
      <c r="D6" s="26">
        <f>COUNTIFS('My trades'!$C$2:$C$201,B6,'My trades'!$E$2:$E$201,$D$2)</f>
        <v>1</v>
      </c>
      <c r="E6" s="26">
        <f>COUNTIFS('My trades'!$C$2:$C$201,$B6,'My trades'!$E$2:$E$201,E$2)</f>
        <v>1</v>
      </c>
      <c r="F6" s="26">
        <f>COUNTIFS('My trades'!$C$2:$C$201,$B6,'My trades'!$E$2:$E$201,F$2)</f>
        <v>6</v>
      </c>
      <c r="G6" s="26">
        <f>COUNTIFS('My trades'!$C$2:$C$201,$B6,'My trades'!$E$2:$E$201,G$2)</f>
        <v>1</v>
      </c>
      <c r="H6" s="45">
        <f>COUNTIFS('My trades'!$C$2:$C$201,$B6,'My trades'!$E$2:$E$201,H$2)</f>
        <v>2</v>
      </c>
      <c r="I6" s="26">
        <f>COUNTIFS('My trades'!$C$2:$C$201,$B6,'My trades'!$E$2:$E$201,I$2)</f>
        <v>0</v>
      </c>
      <c r="J6" s="26">
        <f>COUNTIFS('My trades'!$C$2:$C$201,$B6,'My trades'!$E$2:$E$201,J$2)</f>
        <v>1</v>
      </c>
      <c r="K6" s="26">
        <f>COUNTIFS('My trades'!$C$2:$C$201,$B6,'My trades'!$E$2:$E$201,K$2)</f>
        <v>2</v>
      </c>
      <c r="L6" s="45">
        <f>COUNTIFS('My trades'!$C$2:$C$201,$B6,'My trades'!$E$2:$E$201,L$2)</f>
        <v>0</v>
      </c>
      <c r="M6" s="68">
        <f t="shared" si="0"/>
        <v>16</v>
      </c>
    </row>
    <row r="7" spans="1:13" ht="21" thickTop="1" thickBot="1">
      <c r="A7" s="73"/>
      <c r="B7" s="56" t="s">
        <v>22</v>
      </c>
      <c r="C7" s="49">
        <f>COUNTIFS('My trades'!$C$2:$C$201,B7,'My trades'!$E$2:$E$201,$C$2)</f>
        <v>3</v>
      </c>
      <c r="D7" s="26">
        <f>COUNTIFS('My trades'!$C$2:$C$201,B7,'My trades'!$E$2:$E$201,$D$2)</f>
        <v>1</v>
      </c>
      <c r="E7" s="26">
        <f>COUNTIFS('My trades'!$C$2:$C$201,$B7,'My trades'!$E$2:$E$201,$E$2)</f>
        <v>2</v>
      </c>
      <c r="F7" s="26">
        <f>COUNTIFS('My trades'!$C$2:$C$201,$B7,'My trades'!$E$2:$E$201,$F$2)</f>
        <v>3</v>
      </c>
      <c r="G7" s="26">
        <f>COUNTIFS('My trades'!$C$2:$C$201,$B7,'My trades'!$E$2:$E$201,G$2)</f>
        <v>2</v>
      </c>
      <c r="H7" s="26">
        <f>COUNTIFS('My trades'!$C$2:$C$201,$B7,'My trades'!$E$2:$E$201,H$2)</f>
        <v>3</v>
      </c>
      <c r="I7" s="26">
        <f>COUNTIFS('My trades'!$C$2:$C$201,$B7,'My trades'!$E$2:$E$201,I$2)</f>
        <v>0</v>
      </c>
      <c r="J7" s="26">
        <f>COUNTIFS('My trades'!$C$2:$C$201,$B7,'My trades'!$E$2:$E$201,J$2)</f>
        <v>0</v>
      </c>
      <c r="K7" s="26">
        <f>COUNTIFS('My trades'!$C$2:$C$201,$B7,'My trades'!$E$2:$E$201,K$2)</f>
        <v>1</v>
      </c>
      <c r="L7" s="45">
        <f>COUNTIFS('My trades'!$C$2:$C$201,$B7,'My trades'!$E$2:$E$201,L$2)</f>
        <v>1</v>
      </c>
      <c r="M7" s="68">
        <f t="shared" si="0"/>
        <v>16</v>
      </c>
    </row>
    <row r="8" spans="1:13" ht="21" thickTop="1" thickBot="1">
      <c r="A8" s="73"/>
      <c r="B8" s="56" t="s">
        <v>35</v>
      </c>
      <c r="C8" s="49">
        <f>COUNTIFS('My trades'!$C$2:$C$201,B8,'My trades'!$E$2:$E$201,$C$2)</f>
        <v>1</v>
      </c>
      <c r="D8" s="26">
        <f>COUNTIFS('My trades'!$C$2:$C$201,B8,'My trades'!$E$2:$E$201,$D$2)</f>
        <v>1</v>
      </c>
      <c r="E8" s="26">
        <f>COUNTIFS('My trades'!$C$2:$C$201,$B8,'My trades'!$E$2:$E$201,$E$2)</f>
        <v>3</v>
      </c>
      <c r="F8" s="26">
        <f>COUNTIFS('My trades'!$C$2:$C$201,$B8,'My trades'!$E$2:$E$201,$F$2)</f>
        <v>0</v>
      </c>
      <c r="G8" s="26">
        <f>COUNTIFS('My trades'!$C$2:$C$201,$B8,'My trades'!$E$2:$E$201,G$2)</f>
        <v>4</v>
      </c>
      <c r="H8" s="26">
        <f>COUNTIFS('My trades'!$C$2:$C$201,$B8,'My trades'!$E$2:$E$201,H$2)</f>
        <v>4</v>
      </c>
      <c r="I8" s="26">
        <f>COUNTIFS('My trades'!$C$2:$C$201,$B8,'My trades'!$E$2:$E$201,I$2)</f>
        <v>1</v>
      </c>
      <c r="J8" s="26">
        <f>COUNTIFS('My trades'!$C$2:$C$201,$B8,'My trades'!$E$2:$E$201,J$2)</f>
        <v>0</v>
      </c>
      <c r="K8" s="26">
        <f>COUNTIFS('My trades'!$C$2:$C$201,$B8,'My trades'!$E$2:$E$201,K$2)</f>
        <v>2</v>
      </c>
      <c r="L8" s="45">
        <f>COUNTIFS('My trades'!$C$2:$C$201,$B8,'My trades'!$E$2:$E$201,L$2)</f>
        <v>0</v>
      </c>
      <c r="M8" s="68">
        <f t="shared" si="0"/>
        <v>16</v>
      </c>
    </row>
    <row r="9" spans="1:13" ht="21" thickTop="1" thickBot="1">
      <c r="A9" s="73"/>
      <c r="B9" s="56" t="s">
        <v>47</v>
      </c>
      <c r="C9" s="49">
        <f>COUNTIFS('My trades'!$C$2:$C$201,B9,'My trades'!$E$2:$E$201,$C$2)</f>
        <v>0</v>
      </c>
      <c r="D9" s="26">
        <f>COUNTIFS('My trades'!$C$2:$C$201,B9,'My trades'!$E$2:$E$201,$D$2)</f>
        <v>0</v>
      </c>
      <c r="E9" s="26">
        <f>COUNTIFS('My trades'!$C$2:$C$201,$B9,'My trades'!$E$2:$E$201,$E$2)</f>
        <v>0</v>
      </c>
      <c r="F9" s="26">
        <f>COUNTIFS('My trades'!$C$2:$C$201,$B9,'My trades'!$E$2:$E$201,$F$2)</f>
        <v>0</v>
      </c>
      <c r="G9" s="26">
        <f>COUNTIFS('My trades'!$C$2:$C$201,$B9,'My trades'!$E$2:$E$201,G$2)</f>
        <v>3</v>
      </c>
      <c r="H9" s="26">
        <f>COUNTIFS('My trades'!$C$2:$C$201,$B9,'My trades'!$E$2:$E$201,H$2)</f>
        <v>1</v>
      </c>
      <c r="I9" s="26">
        <f>COUNTIFS('My trades'!$C$2:$C$201,$B9,'My trades'!$E$2:$E$201,I$2)</f>
        <v>2</v>
      </c>
      <c r="J9" s="26">
        <f>COUNTIFS('My trades'!$C$2:$C$201,$B9,'My trades'!$E$2:$E$201,J$2)</f>
        <v>0</v>
      </c>
      <c r="K9" s="26">
        <f>COUNTIFS('My trades'!$C$2:$C$201,$B9,'My trades'!$E$2:$E$201,K$2)</f>
        <v>1</v>
      </c>
      <c r="L9" s="45">
        <f>COUNTIFS('My trades'!$C$2:$C$201,$B9,'My trades'!$E$2:$E$201,L$2)</f>
        <v>1</v>
      </c>
      <c r="M9" s="68">
        <f t="shared" si="0"/>
        <v>8</v>
      </c>
    </row>
    <row r="10" spans="1:13" ht="21" thickTop="1" thickBot="1">
      <c r="A10" s="73"/>
      <c r="B10" s="56" t="s">
        <v>10</v>
      </c>
      <c r="C10" s="49">
        <f>COUNTIFS('My trades'!$C$2:$C$201,B10,'My trades'!$E$2:$E$201,$C$2)</f>
        <v>4</v>
      </c>
      <c r="D10" s="26">
        <f>COUNTIFS('My trades'!$C$2:$C$201,B10,'My trades'!$E$2:$E$201,$D$2)</f>
        <v>4</v>
      </c>
      <c r="E10" s="26">
        <f>COUNTIFS('My trades'!$C$2:$C$201,$B10,'My trades'!$E$2:$E$201,$E$2)</f>
        <v>4</v>
      </c>
      <c r="F10" s="26">
        <f>COUNTIFS('My trades'!$C$2:$C$201,$B10,'My trades'!$E$2:$E$201,$F$2)</f>
        <v>1</v>
      </c>
      <c r="G10" s="26">
        <f>COUNTIFS('My trades'!$C$2:$C$201,$B10,'My trades'!$E$2:$E$201,G$2)</f>
        <v>1</v>
      </c>
      <c r="H10" s="26">
        <f>COUNTIFS('My trades'!$C$2:$C$201,$B10,'My trades'!$E$2:$E$201,H$2)</f>
        <v>3</v>
      </c>
      <c r="I10" s="26">
        <f>COUNTIFS('My trades'!$C$2:$C$201,$B10,'My trades'!$E$2:$E$201,I$2)</f>
        <v>2</v>
      </c>
      <c r="J10" s="26">
        <f>COUNTIFS('My trades'!$C$2:$C$201,$B10,'My trades'!$E$2:$E$201,J$2)</f>
        <v>1</v>
      </c>
      <c r="K10" s="26">
        <f>COUNTIFS('My trades'!$C$2:$C$201,$B10,'My trades'!$E$2:$E$201,K$2)</f>
        <v>2</v>
      </c>
      <c r="L10" s="45">
        <f>COUNTIFS('My trades'!$C$2:$C$201,$B10,'My trades'!$E$2:$E$201,L$2)</f>
        <v>2</v>
      </c>
      <c r="M10" s="68">
        <f t="shared" si="0"/>
        <v>24</v>
      </c>
    </row>
    <row r="11" spans="1:13" ht="21" thickTop="1" thickBot="1">
      <c r="A11" s="73"/>
      <c r="B11" s="56" t="s">
        <v>13</v>
      </c>
      <c r="C11" s="49">
        <f>COUNTIFS('My trades'!$C$2:$C$201,B11,'My trades'!$E$2:$E$201,$C$2)</f>
        <v>0</v>
      </c>
      <c r="D11" s="26">
        <f>COUNTIFS('My trades'!$C$2:$C$201,B11,'My trades'!$E$2:$E$201,$D$2)</f>
        <v>2</v>
      </c>
      <c r="E11" s="26">
        <f>COUNTIFS('My trades'!$C$2:$C$201,$B11,'My trades'!$E$2:$E$201,$E$2)</f>
        <v>1</v>
      </c>
      <c r="F11" s="26">
        <f>COUNTIFS('My trades'!$C$2:$C$201,$B11,'My trades'!$E$2:$E$201,$F$2)</f>
        <v>1</v>
      </c>
      <c r="G11" s="26">
        <f>COUNTIFS('My trades'!$C$2:$C$201,$B11,'My trades'!$E$2:$E$201,G$2)</f>
        <v>1</v>
      </c>
      <c r="H11" s="26">
        <f>COUNTIFS('My trades'!$C$2:$C$201,$B11,'My trades'!$E$2:$E$201,H$2)</f>
        <v>1</v>
      </c>
      <c r="I11" s="26">
        <f>COUNTIFS('My trades'!$C$2:$C$201,$B11,'My trades'!$E$2:$E$201,I$2)</f>
        <v>0</v>
      </c>
      <c r="J11" s="26">
        <f>COUNTIFS('My trades'!$C$2:$C$201,$B11,'My trades'!$E$2:$E$201,J$2)</f>
        <v>1</v>
      </c>
      <c r="K11" s="26">
        <f>COUNTIFS('My trades'!$C$2:$C$201,$B11,'My trades'!$E$2:$E$201,K$2)</f>
        <v>0</v>
      </c>
      <c r="L11" s="45">
        <f>COUNTIFS('My trades'!$C$2:$C$201,$B11,'My trades'!$E$2:$E$201,L$2)</f>
        <v>1</v>
      </c>
      <c r="M11" s="68">
        <f t="shared" si="0"/>
        <v>8</v>
      </c>
    </row>
    <row r="12" spans="1:13" ht="21" thickTop="1" thickBot="1">
      <c r="A12" s="73"/>
      <c r="B12" s="56" t="s">
        <v>44</v>
      </c>
      <c r="C12" s="49">
        <f>COUNTIFS('My trades'!$C$2:$C$201,B12,'My trades'!$E$2:$E$201,$C$2)</f>
        <v>1</v>
      </c>
      <c r="D12" s="26">
        <f>COUNTIFS('My trades'!$C$2:$C$201,B12,'My trades'!$E$2:$E$201,$D$2)</f>
        <v>1</v>
      </c>
      <c r="E12" s="26">
        <f>COUNTIFS('My trades'!$C$2:$C$201,$B12,'My trades'!$E$2:$E$201,$E$2)</f>
        <v>1</v>
      </c>
      <c r="F12" s="26">
        <f>COUNTIFS('My trades'!$C$2:$C$201,$B12,'My trades'!$E$2:$E$201,$F$2)</f>
        <v>0</v>
      </c>
      <c r="G12" s="26">
        <f>COUNTIFS('My trades'!$C$2:$C$201,$B12,'My trades'!$E$2:$E$201,G$2)</f>
        <v>0</v>
      </c>
      <c r="H12" s="26">
        <f>COUNTIFS('My trades'!$C$2:$C$201,$B12,'My trades'!$E$2:$E$201,H$2)</f>
        <v>2</v>
      </c>
      <c r="I12" s="26">
        <f>COUNTIFS('My trades'!$C$2:$C$201,$B12,'My trades'!$E$2:$E$201,I$2)</f>
        <v>0</v>
      </c>
      <c r="J12" s="26">
        <f>COUNTIFS('My trades'!$C$2:$C$201,$B12,'My trades'!$E$2:$E$201,J$2)</f>
        <v>2</v>
      </c>
      <c r="K12" s="26">
        <f>COUNTIFS('My trades'!$C$2:$C$201,$B12,'My trades'!$E$2:$E$201,K$2)</f>
        <v>1</v>
      </c>
      <c r="L12" s="45">
        <f>COUNTIFS('My trades'!$C$2:$C$201,$B12,'My trades'!$E$2:$E$201,L$2)</f>
        <v>0</v>
      </c>
      <c r="M12" s="68">
        <f t="shared" si="0"/>
        <v>8</v>
      </c>
    </row>
    <row r="13" spans="1:13" ht="21" thickTop="1" thickBot="1">
      <c r="A13" s="73"/>
      <c r="B13" s="56" t="s">
        <v>40</v>
      </c>
      <c r="C13" s="49">
        <f>COUNTIFS('My trades'!$C$2:$C$201,B13,'My trades'!$E$2:$E$201,$C$2)</f>
        <v>1</v>
      </c>
      <c r="D13" s="26">
        <f>COUNTIFS('My trades'!$C$2:$C$201,B13,'My trades'!$E$2:$E$201,$D$2)</f>
        <v>2</v>
      </c>
      <c r="E13" s="26">
        <f>COUNTIFS('My trades'!$C$2:$C$201,$B13,'My trades'!$E$2:$E$201,$E$2)</f>
        <v>0</v>
      </c>
      <c r="F13" s="26">
        <f>COUNTIFS('My trades'!$C$2:$C$201,$B13,'My trades'!$E$2:$E$201,$F$2)</f>
        <v>0</v>
      </c>
      <c r="G13" s="26">
        <f>COUNTIFS('My trades'!$C$2:$C$201,$B13,'My trades'!$E$2:$E$201,G$2)</f>
        <v>2</v>
      </c>
      <c r="H13" s="26">
        <f>COUNTIFS('My trades'!$C$2:$C$201,$B13,'My trades'!$E$2:$E$201,H$2)</f>
        <v>1</v>
      </c>
      <c r="I13" s="26">
        <f>COUNTIFS('My trades'!$C$2:$C$201,$B13,'My trades'!$E$2:$E$201,I$2)</f>
        <v>2</v>
      </c>
      <c r="J13" s="26">
        <f>COUNTIFS('My trades'!$C$2:$C$201,$B13,'My trades'!$E$2:$E$201,J$2)</f>
        <v>0</v>
      </c>
      <c r="K13" s="26">
        <f>COUNTIFS('My trades'!$C$2:$C$201,$B13,'My trades'!$E$2:$E$201,K$2)</f>
        <v>0</v>
      </c>
      <c r="L13" s="45">
        <f>COUNTIFS('My trades'!$C$2:$C$201,$B13,'My trades'!$E$2:$E$201,L$2)</f>
        <v>0</v>
      </c>
      <c r="M13" s="68">
        <f t="shared" si="0"/>
        <v>8</v>
      </c>
    </row>
    <row r="14" spans="1:13" ht="21" thickTop="1" thickBot="1">
      <c r="A14" s="73"/>
      <c r="B14" s="56" t="s">
        <v>28</v>
      </c>
      <c r="C14" s="49">
        <f>COUNTIFS('My trades'!$C$2:$C$201,B14,'My trades'!$E$2:$E$201,$C$2)</f>
        <v>2</v>
      </c>
      <c r="D14" s="26">
        <f>COUNTIFS('My trades'!$C$2:$C$201,B14,'My trades'!$E$2:$E$201,$D$2)</f>
        <v>0</v>
      </c>
      <c r="E14" s="26">
        <f>COUNTIFS('My trades'!$C$2:$C$201,$B14,'My trades'!$E$2:$E$201,$E$2)</f>
        <v>1</v>
      </c>
      <c r="F14" s="26">
        <f>COUNTIFS('My trades'!$C$2:$C$201,$B14,'My trades'!$E$2:$E$201,$F$2)</f>
        <v>2</v>
      </c>
      <c r="G14" s="26">
        <f>COUNTIFS('My trades'!$C$2:$C$201,$B14,'My trades'!$E$2:$E$201,G$2)</f>
        <v>1</v>
      </c>
      <c r="H14" s="26">
        <f>COUNTIFS('My trades'!$C$2:$C$201,$B14,'My trades'!$E$2:$E$201,H$2)</f>
        <v>1</v>
      </c>
      <c r="I14" s="26">
        <f>COUNTIFS('My trades'!$C$2:$C$201,$B14,'My trades'!$E$2:$E$201,I$2)</f>
        <v>0</v>
      </c>
      <c r="J14" s="26">
        <f>COUNTIFS('My trades'!$C$2:$C$201,$B14,'My trades'!$E$2:$E$201,J$2)</f>
        <v>0</v>
      </c>
      <c r="K14" s="26">
        <f>COUNTIFS('My trades'!$C$2:$C$201,$B14,'My trades'!$E$2:$E$201,K$2)</f>
        <v>0</v>
      </c>
      <c r="L14" s="45">
        <f>COUNTIFS('My trades'!$C$2:$C$201,$B14,'My trades'!$E$2:$E$201,L$2)</f>
        <v>1</v>
      </c>
      <c r="M14" s="68">
        <f t="shared" si="0"/>
        <v>8</v>
      </c>
    </row>
    <row r="15" spans="1:13" ht="21" thickTop="1" thickBot="1">
      <c r="A15" s="73"/>
      <c r="B15" s="56" t="s">
        <v>25</v>
      </c>
      <c r="C15" s="49">
        <f>COUNTIFS('My trades'!$C$2:$C$201,B15,'My trades'!$E$2:$E$201,$C$2)</f>
        <v>2</v>
      </c>
      <c r="D15" s="26">
        <f>COUNTIFS('My trades'!$C$2:$C$201,B15,'My trades'!$E$2:$E$201,$D$2)</f>
        <v>0</v>
      </c>
      <c r="E15" s="26">
        <f>COUNTIFS('My trades'!$C$2:$C$201,$B15,'My trades'!$E$2:$E$201,$E$2)</f>
        <v>2</v>
      </c>
      <c r="F15" s="26">
        <f>COUNTIFS('My trades'!$C$2:$C$201,$B15,'My trades'!$E$2:$E$201,$F$2)</f>
        <v>0</v>
      </c>
      <c r="G15" s="26">
        <f>COUNTIFS('My trades'!$C$2:$C$201,$B15,'My trades'!$E$2:$E$201,G$2)</f>
        <v>0</v>
      </c>
      <c r="H15" s="26">
        <f>COUNTIFS('My trades'!$C$2:$C$201,$B15,'My trades'!$E$2:$E$201,H$2)</f>
        <v>1</v>
      </c>
      <c r="I15" s="26">
        <f>COUNTIFS('My trades'!$C$2:$C$201,$B15,'My trades'!$E$2:$E$201,I$2)</f>
        <v>2</v>
      </c>
      <c r="J15" s="26">
        <f>COUNTIFS('My trades'!$C$2:$C$201,$B15,'My trades'!$E$2:$E$201,J$2)</f>
        <v>1</v>
      </c>
      <c r="K15" s="26">
        <f>COUNTIFS('My trades'!$C$2:$C$201,$B15,'My trades'!$E$2:$E$201,K$2)</f>
        <v>0</v>
      </c>
      <c r="L15" s="45">
        <f>COUNTIFS('My trades'!$C$2:$C$201,$B15,'My trades'!$E$2:$E$201,L$2)</f>
        <v>0</v>
      </c>
      <c r="M15" s="68">
        <f t="shared" si="0"/>
        <v>8</v>
      </c>
    </row>
    <row r="16" spans="1:13" ht="21" thickTop="1" thickBot="1">
      <c r="A16" s="73"/>
      <c r="B16" s="56" t="s">
        <v>18</v>
      </c>
      <c r="C16" s="49">
        <f>COUNTIFS('My trades'!$C$2:$C$201,B16,'My trades'!$E$2:$E$201,$C$2)</f>
        <v>2</v>
      </c>
      <c r="D16" s="26">
        <f>COUNTIFS('My trades'!$C$2:$C$201,B16,'My trades'!$E$2:$E$201,$D$2)</f>
        <v>0</v>
      </c>
      <c r="E16" s="26">
        <f>COUNTIFS('My trades'!$C$2:$C$201,$B16,'My trades'!$E$2:$E$201,$E$2)</f>
        <v>0</v>
      </c>
      <c r="F16" s="26">
        <f>COUNTIFS('My trades'!$C$2:$C$201,$B16,'My trades'!$E$2:$E$201,$F$2)</f>
        <v>0</v>
      </c>
      <c r="G16" s="26">
        <f>COUNTIFS('My trades'!$C$2:$C$201,$B16,'My trades'!$E$2:$E$201,G$2)</f>
        <v>0</v>
      </c>
      <c r="H16" s="26">
        <f>COUNTIFS('My trades'!$C$2:$C$201,$B16,'My trades'!$E$2:$E$201,H$2)</f>
        <v>2</v>
      </c>
      <c r="I16" s="26">
        <f>COUNTIFS('My trades'!$C$2:$C$201,$B16,'My trades'!$E$2:$E$201,I$2)</f>
        <v>0</v>
      </c>
      <c r="J16" s="26">
        <f>COUNTIFS('My trades'!$C$2:$C$201,$B16,'My trades'!$E$2:$E$201,J$2)</f>
        <v>2</v>
      </c>
      <c r="K16" s="26">
        <f>COUNTIFS('My trades'!$C$2:$C$201,$B16,'My trades'!$E$2:$E$201,K$2)</f>
        <v>1</v>
      </c>
      <c r="L16" s="45">
        <f>COUNTIFS('My trades'!$C$2:$C$201,$B16,'My trades'!$E$2:$E$201,L$2)</f>
        <v>1</v>
      </c>
      <c r="M16" s="68">
        <f t="shared" si="0"/>
        <v>8</v>
      </c>
    </row>
    <row r="17" spans="1:14" ht="21" thickTop="1" thickBot="1">
      <c r="A17" s="73"/>
      <c r="B17" s="56" t="s">
        <v>74</v>
      </c>
      <c r="C17" s="49">
        <f>COUNTIFS('My trades'!$C$2:$C$201,B17,'My trades'!$E$2:$E$201,$C$2)</f>
        <v>0</v>
      </c>
      <c r="D17" s="26">
        <f>COUNTIFS('My trades'!$C$2:$C$201,B17,'My trades'!$E$2:$E$201,$D$2)</f>
        <v>0</v>
      </c>
      <c r="E17" s="26">
        <f>COUNTIFS('My trades'!$C$2:$C$201,$B17,'My trades'!$E$2:$E$201,$E$2)</f>
        <v>1</v>
      </c>
      <c r="F17" s="26">
        <f>COUNTIFS('My trades'!$C$2:$C$201,$B17,'My trades'!$E$2:$E$201,$F$2)</f>
        <v>1</v>
      </c>
      <c r="G17" s="26">
        <f>COUNTIFS('My trades'!$C$2:$C$201,$B17,'My trades'!$E$2:$E$201,G$2)</f>
        <v>1</v>
      </c>
      <c r="H17" s="26">
        <f>COUNTIFS('My trades'!$C$2:$C$201,$B17,'My trades'!$E$2:$E$201,H$2)</f>
        <v>0</v>
      </c>
      <c r="I17" s="26">
        <f>COUNTIFS('My trades'!$C$2:$C$201,$B17,'My trades'!$E$2:$E$201,I$2)</f>
        <v>1</v>
      </c>
      <c r="J17" s="26">
        <f>COUNTIFS('My trades'!$C$2:$C$201,$B17,'My trades'!$E$2:$E$201,J$2)</f>
        <v>0</v>
      </c>
      <c r="K17" s="26">
        <f>COUNTIFS('My trades'!$C$2:$C$201,$B17,'My trades'!$E$2:$E$201,K$2)</f>
        <v>2</v>
      </c>
      <c r="L17" s="45">
        <f>COUNTIFS('My trades'!$C$2:$C$201,$B17,'My trades'!$E$2:$E$201,L$2)</f>
        <v>2</v>
      </c>
      <c r="M17" s="68">
        <f t="shared" si="0"/>
        <v>8</v>
      </c>
    </row>
    <row r="18" spans="1:14" ht="21" thickTop="1" thickBot="1">
      <c r="A18" s="73"/>
      <c r="B18" s="57" t="s">
        <v>55</v>
      </c>
      <c r="C18" s="49">
        <f>COUNTIFS('My trades'!$C$2:$C$201,B18,'My trades'!$E$2:$E$201,$C$2)</f>
        <v>1</v>
      </c>
      <c r="D18" s="26">
        <f>COUNTIFS('My trades'!$C$2:$C$201,B18,'My trades'!$E$2:$E$201,$D$2)</f>
        <v>2</v>
      </c>
      <c r="E18" s="26">
        <f>COUNTIFS('My trades'!$C$2:$C$201,$B18,'My trades'!$E$2:$E$201,$E$2)</f>
        <v>0</v>
      </c>
      <c r="F18" s="26">
        <f>COUNTIFS('My trades'!$C$2:$C$201,$B18,'My trades'!$E$2:$E$201,$F$2)</f>
        <v>1</v>
      </c>
      <c r="G18" s="26">
        <f>COUNTIFS('My trades'!$C$2:$C$201,$B18,'My trades'!$E$2:$E$201,G$2)</f>
        <v>0</v>
      </c>
      <c r="H18" s="26">
        <f>COUNTIFS('My trades'!$C$2:$C$201,$B18,'My trades'!$E$2:$E$201,H$2)</f>
        <v>1</v>
      </c>
      <c r="I18" s="26">
        <f>COUNTIFS('My trades'!$C$2:$C$201,$B18,'My trades'!$E$2:$E$201,I$2)</f>
        <v>2</v>
      </c>
      <c r="J18" s="26">
        <f>COUNTIFS('My trades'!$C$2:$C$201,$B18,'My trades'!$E$2:$E$201,J$2)</f>
        <v>0</v>
      </c>
      <c r="K18" s="26">
        <f>COUNTIFS('My trades'!$C$2:$C$201,$B18,'My trades'!$E$2:$E$201,K$2)</f>
        <v>1</v>
      </c>
      <c r="L18" s="45">
        <f>COUNTIFS('My trades'!$C$2:$C$201,$B18,'My trades'!$E$2:$E$201,L$2)</f>
        <v>0</v>
      </c>
      <c r="M18" s="68">
        <f t="shared" si="0"/>
        <v>8</v>
      </c>
    </row>
    <row r="19" spans="1:14" ht="20.25" thickBot="1">
      <c r="A19" s="74"/>
      <c r="B19" s="58" t="s">
        <v>62</v>
      </c>
      <c r="C19" s="50">
        <f>COUNTIFS('My trades'!$C$2:$C$201,B19,'My trades'!$E$2:$E$201,$C$2)</f>
        <v>2</v>
      </c>
      <c r="D19" s="51">
        <f>COUNTIFS('My trades'!$C$2:$C$201,B19,'My trades'!$E$2:$E$201,$D$2)</f>
        <v>1</v>
      </c>
      <c r="E19" s="51">
        <f>COUNTIFS('My trades'!$C$2:$C$201,$B19,'My trades'!$E$2:$E$201,$E$2)</f>
        <v>3</v>
      </c>
      <c r="F19" s="51">
        <f>COUNTIFS('My trades'!$C$2:$C$201,$B19,'My trades'!$E$2:$E$201,$F$2)</f>
        <v>2</v>
      </c>
      <c r="G19" s="51">
        <f>COUNTIFS('My trades'!$C$2:$C$201,$B19,'My trades'!$E$2:$E$201,G$2)</f>
        <v>0</v>
      </c>
      <c r="H19" s="51">
        <f>COUNTIFS('My trades'!$C$2:$C$201,$B19,'My trades'!$E$2:$E$201,H$2)</f>
        <v>1</v>
      </c>
      <c r="I19" s="51">
        <f>COUNTIFS('My trades'!$C$2:$C$201,$B19,'My trades'!$E$2:$E$201,I$2)</f>
        <v>1</v>
      </c>
      <c r="J19" s="51">
        <f>COUNTIFS('My trades'!$C$2:$C$201,$B19,'My trades'!$E$2:$E$201,J$2)</f>
        <v>3</v>
      </c>
      <c r="K19" s="51">
        <f>COUNTIFS('My trades'!$C$2:$C$201,$B19,'My trades'!$E$2:$E$201,K$2)</f>
        <v>0</v>
      </c>
      <c r="L19" s="43">
        <f>COUNTIFS('My trades'!$C$2:$C$201,$B19,'My trades'!$E$2:$E$201,L$2)</f>
        <v>3</v>
      </c>
      <c r="M19" s="69">
        <f t="shared" si="0"/>
        <v>16</v>
      </c>
    </row>
    <row r="20" spans="1:14" ht="21" thickTop="1" thickBot="1">
      <c r="B20" s="65" t="s">
        <v>260</v>
      </c>
      <c r="C20" s="66">
        <f>SUM(C3:C19)</f>
        <v>26</v>
      </c>
      <c r="D20" s="66">
        <f t="shared" ref="D20:L20" si="1">SUM(D3:D19)</f>
        <v>22</v>
      </c>
      <c r="E20" s="66">
        <f t="shared" si="1"/>
        <v>21</v>
      </c>
      <c r="F20" s="66">
        <f t="shared" si="1"/>
        <v>18</v>
      </c>
      <c r="G20" s="66">
        <f t="shared" si="1"/>
        <v>21</v>
      </c>
      <c r="H20" s="66">
        <f t="shared" si="1"/>
        <v>27</v>
      </c>
      <c r="I20" s="66">
        <f t="shared" si="1"/>
        <v>20</v>
      </c>
      <c r="J20" s="66">
        <f t="shared" si="1"/>
        <v>14</v>
      </c>
      <c r="K20" s="66">
        <f t="shared" si="1"/>
        <v>15</v>
      </c>
      <c r="L20" s="67">
        <f t="shared" si="1"/>
        <v>16</v>
      </c>
      <c r="M20" s="40">
        <f>SUM(C3:L19)</f>
        <v>200</v>
      </c>
      <c r="N20" s="59"/>
    </row>
    <row r="22" spans="1:14" ht="13.5" thickBot="1"/>
    <row r="23" spans="1:14" ht="19.5">
      <c r="C23" s="95" t="s">
        <v>261</v>
      </c>
      <c r="D23" s="76"/>
      <c r="E23" s="76"/>
      <c r="F23" s="76"/>
      <c r="G23" s="76"/>
      <c r="H23" s="76"/>
      <c r="I23" s="76"/>
      <c r="J23" s="76"/>
      <c r="K23" s="76"/>
      <c r="L23" s="77"/>
    </row>
    <row r="24" spans="1:14" ht="13.5" thickBot="1">
      <c r="C24" s="98" t="s">
        <v>258</v>
      </c>
      <c r="D24" s="62"/>
      <c r="E24" s="62"/>
      <c r="F24" s="62"/>
      <c r="G24" s="62"/>
      <c r="H24" s="96"/>
      <c r="I24" s="96"/>
      <c r="J24" s="96"/>
      <c r="K24" s="97"/>
      <c r="L24" s="37"/>
    </row>
    <row r="25" spans="1:14" ht="13.5" thickBot="1"/>
    <row r="26" spans="1:14">
      <c r="G26" s="81" t="s">
        <v>267</v>
      </c>
      <c r="H26" s="84">
        <v>1</v>
      </c>
    </row>
    <row r="27" spans="1:14">
      <c r="G27" s="82" t="s">
        <v>268</v>
      </c>
      <c r="H27" s="94" t="s">
        <v>262</v>
      </c>
    </row>
    <row r="28" spans="1:14">
      <c r="G28" s="82" t="s">
        <v>269</v>
      </c>
      <c r="H28" s="85">
        <f>1/200</f>
        <v>5.0000000000000001E-3</v>
      </c>
    </row>
    <row r="29" spans="1:14" ht="13.5" thickBot="1">
      <c r="G29" s="83" t="s">
        <v>270</v>
      </c>
      <c r="H29" s="86">
        <f>H28</f>
        <v>5.0000000000000001E-3</v>
      </c>
    </row>
    <row r="38" spans="3:15">
      <c r="C38" s="89" t="s">
        <v>271</v>
      </c>
      <c r="D38" s="63"/>
      <c r="E38" s="63"/>
      <c r="F38" s="63"/>
      <c r="G38" s="63"/>
      <c r="H38" s="93"/>
      <c r="I38" s="63"/>
      <c r="J38" s="63"/>
      <c r="K38" s="63"/>
      <c r="L38" s="63"/>
      <c r="M38" s="63"/>
      <c r="N38" s="63"/>
      <c r="O38" s="64"/>
    </row>
    <row r="39" spans="3:15">
      <c r="C39" s="90" t="s">
        <v>263</v>
      </c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2"/>
    </row>
    <row r="41" spans="3:15" ht="14.25">
      <c r="D41" s="61" t="s">
        <v>265</v>
      </c>
      <c r="M41" s="29" t="s">
        <v>264</v>
      </c>
    </row>
    <row r="42" spans="3:15" ht="15">
      <c r="D42" s="60" t="s">
        <v>50</v>
      </c>
      <c r="E42" s="47">
        <v>2</v>
      </c>
      <c r="F42" s="26">
        <v>1</v>
      </c>
      <c r="G42" s="26">
        <v>1</v>
      </c>
      <c r="H42" s="26">
        <v>6</v>
      </c>
      <c r="I42" s="26">
        <v>1</v>
      </c>
      <c r="J42" s="45">
        <v>2</v>
      </c>
      <c r="K42" s="26">
        <v>0</v>
      </c>
      <c r="L42" s="48">
        <v>1</v>
      </c>
      <c r="M42" s="26">
        <f>SUM(E42:L42)</f>
        <v>14</v>
      </c>
    </row>
    <row r="43" spans="3:15" ht="15">
      <c r="D43" s="60" t="s">
        <v>47</v>
      </c>
      <c r="E43" s="47">
        <v>0</v>
      </c>
      <c r="F43" s="26">
        <v>0</v>
      </c>
      <c r="G43" s="26">
        <v>0</v>
      </c>
      <c r="H43" s="26">
        <v>0</v>
      </c>
      <c r="I43" s="26">
        <v>3</v>
      </c>
      <c r="J43" s="26">
        <v>1</v>
      </c>
      <c r="K43" s="26">
        <v>2</v>
      </c>
      <c r="L43" s="48">
        <v>0</v>
      </c>
      <c r="M43" s="26">
        <f t="shared" ref="M43:M49" si="2">SUM(E43:L43)</f>
        <v>6</v>
      </c>
    </row>
    <row r="44" spans="3:15" ht="15">
      <c r="D44" s="60" t="s">
        <v>10</v>
      </c>
      <c r="E44" s="47">
        <v>4</v>
      </c>
      <c r="F44" s="26">
        <v>4</v>
      </c>
      <c r="G44" s="26">
        <v>4</v>
      </c>
      <c r="H44" s="26">
        <v>1</v>
      </c>
      <c r="I44" s="26">
        <v>1</v>
      </c>
      <c r="J44" s="26">
        <v>3</v>
      </c>
      <c r="K44" s="26">
        <v>2</v>
      </c>
      <c r="L44" s="48">
        <v>1</v>
      </c>
      <c r="M44" s="26">
        <f t="shared" si="2"/>
        <v>20</v>
      </c>
    </row>
    <row r="45" spans="3:15" ht="15">
      <c r="D45" s="60" t="s">
        <v>13</v>
      </c>
      <c r="E45" s="47">
        <v>0</v>
      </c>
      <c r="F45" s="26">
        <v>2</v>
      </c>
      <c r="G45" s="26">
        <v>1</v>
      </c>
      <c r="H45" s="26">
        <v>1</v>
      </c>
      <c r="I45" s="26">
        <v>1</v>
      </c>
      <c r="J45" s="26">
        <v>1</v>
      </c>
      <c r="K45" s="26">
        <v>0</v>
      </c>
      <c r="L45" s="48">
        <v>1</v>
      </c>
      <c r="M45" s="26">
        <f t="shared" si="2"/>
        <v>7</v>
      </c>
    </row>
    <row r="46" spans="3:15" ht="15">
      <c r="D46" s="60" t="s">
        <v>44</v>
      </c>
      <c r="E46" s="47">
        <v>1</v>
      </c>
      <c r="F46" s="26">
        <v>1</v>
      </c>
      <c r="G46" s="26">
        <v>1</v>
      </c>
      <c r="H46" s="26">
        <v>0</v>
      </c>
      <c r="I46" s="26">
        <v>0</v>
      </c>
      <c r="J46" s="26">
        <v>2</v>
      </c>
      <c r="K46" s="26">
        <v>0</v>
      </c>
      <c r="L46" s="48">
        <v>2</v>
      </c>
      <c r="M46" s="26">
        <f t="shared" si="2"/>
        <v>7</v>
      </c>
    </row>
    <row r="47" spans="3:15" ht="15">
      <c r="D47" s="60" t="s">
        <v>40</v>
      </c>
      <c r="E47" s="47">
        <v>1</v>
      </c>
      <c r="F47" s="26">
        <v>2</v>
      </c>
      <c r="G47" s="26">
        <v>0</v>
      </c>
      <c r="H47" s="26">
        <v>0</v>
      </c>
      <c r="I47" s="26">
        <v>2</v>
      </c>
      <c r="J47" s="26">
        <v>1</v>
      </c>
      <c r="K47" s="26">
        <v>2</v>
      </c>
      <c r="L47" s="48">
        <v>0</v>
      </c>
      <c r="M47" s="26">
        <f t="shared" si="2"/>
        <v>8</v>
      </c>
    </row>
    <row r="48" spans="3:15" ht="15">
      <c r="D48" s="60" t="s">
        <v>25</v>
      </c>
      <c r="E48" s="47">
        <v>2</v>
      </c>
      <c r="F48" s="26">
        <v>0</v>
      </c>
      <c r="G48" s="26">
        <v>2</v>
      </c>
      <c r="H48" s="26">
        <v>0</v>
      </c>
      <c r="I48" s="26">
        <v>0</v>
      </c>
      <c r="J48" s="26">
        <v>1</v>
      </c>
      <c r="K48" s="26">
        <v>2</v>
      </c>
      <c r="L48" s="48">
        <v>1</v>
      </c>
      <c r="M48" s="26">
        <f t="shared" si="2"/>
        <v>8</v>
      </c>
    </row>
    <row r="49" spans="1:16" ht="15">
      <c r="D49" s="60" t="s">
        <v>74</v>
      </c>
      <c r="E49" s="47">
        <v>0</v>
      </c>
      <c r="F49" s="26">
        <v>0</v>
      </c>
      <c r="G49" s="26">
        <v>1</v>
      </c>
      <c r="H49" s="26">
        <v>1</v>
      </c>
      <c r="I49" s="26">
        <v>1</v>
      </c>
      <c r="J49" s="26">
        <v>0</v>
      </c>
      <c r="K49" s="26">
        <v>1</v>
      </c>
      <c r="L49" s="48">
        <v>0</v>
      </c>
      <c r="M49" s="26">
        <f t="shared" si="2"/>
        <v>4</v>
      </c>
    </row>
    <row r="51" spans="1:16">
      <c r="L51" s="99" t="s">
        <v>255</v>
      </c>
      <c r="M51" s="100">
        <f>SUM(M42:M49)</f>
        <v>74</v>
      </c>
      <c r="N51" s="24"/>
      <c r="P51" s="44"/>
    </row>
    <row r="52" spans="1:16" ht="13.5" thickBot="1">
      <c r="A52" s="87"/>
      <c r="B52" s="87"/>
      <c r="C52" s="87"/>
      <c r="D52" s="88"/>
    </row>
    <row r="53" spans="1:16">
      <c r="G53" s="81" t="s">
        <v>267</v>
      </c>
      <c r="H53" s="84">
        <v>74</v>
      </c>
    </row>
    <row r="54" spans="1:16">
      <c r="G54" s="82" t="s">
        <v>268</v>
      </c>
      <c r="H54" s="85" t="s">
        <v>266</v>
      </c>
    </row>
    <row r="55" spans="1:16">
      <c r="G55" s="82" t="s">
        <v>269</v>
      </c>
      <c r="H55" s="85">
        <f>74/200</f>
        <v>0.37</v>
      </c>
    </row>
    <row r="56" spans="1:16" ht="13.5" thickBot="1">
      <c r="F56" s="80"/>
      <c r="G56" s="83" t="s">
        <v>270</v>
      </c>
      <c r="H56" s="86">
        <f>H55</f>
        <v>0.37</v>
      </c>
    </row>
  </sheetData>
  <sortState xmlns:xlrd2="http://schemas.microsoft.com/office/spreadsheetml/2017/richdata2" ref="B3:B19">
    <sortCondition ref="B3:B19"/>
  </sortState>
  <mergeCells count="4">
    <mergeCell ref="C1:L1"/>
    <mergeCell ref="A3:A19"/>
    <mergeCell ref="A1:B2"/>
    <mergeCell ref="C23:L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Exchanges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Saporito</dc:creator>
  <cp:keywords/>
  <dc:description/>
  <cp:lastModifiedBy>sapod322@gmail.com</cp:lastModifiedBy>
  <cp:revision/>
  <dcterms:created xsi:type="dcterms:W3CDTF">2023-05-26T15:43:04Z</dcterms:created>
  <dcterms:modified xsi:type="dcterms:W3CDTF">2025-07-29T09:34:21Z</dcterms:modified>
  <cp:category/>
  <cp:contentStatus/>
</cp:coreProperties>
</file>