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BEC7273D-4F39-4703-AC27-CC5454CB996A}" xr6:coauthVersionLast="36" xr6:coauthVersionMax="36" xr10:uidLastSave="{00000000-0000-0000-0000-000000000000}"/>
  <bookViews>
    <workbookView xWindow="0" yWindow="0" windowWidth="21943" windowHeight="8049" firstSheet="2" activeTab="3" xr2:uid="{DB7826AC-736C-4960-B218-2900DF50EAC0}"/>
  </bookViews>
  <sheets>
    <sheet name="COVID19_Fallzahlen_CH_cleaned" sheetId="31" r:id="rId1"/>
    <sheet name="BAG_Situationsbericht" sheetId="34" r:id="rId2"/>
    <sheet name="KtAbk" sheetId="32" r:id="rId3"/>
    <sheet name="KtConfirmed" sheetId="14" r:id="rId4"/>
    <sheet name="KtDeath" sheetId="15" r:id="rId5"/>
    <sheet name="KtRecovered" sheetId="37" r:id="rId6"/>
    <sheet name="Schweiz" sheetId="33" r:id="rId7"/>
    <sheet name="Verleich_BAG_Kt" sheetId="35" r:id="rId8"/>
    <sheet name="SIR-Modell" sheetId="36" r:id="rId9"/>
  </sheets>
  <definedNames>
    <definedName name="ExterneDaten_1" localSheetId="1" hidden="1">BAG_Situationsbericht!$A$1:$G$66</definedName>
    <definedName name="ExterneDaten_1" localSheetId="0" hidden="1">COVID19_Fallzahlen_CH_cleaned!$A$1:$L$1540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33" l="1"/>
  <c r="D59" i="33"/>
  <c r="B59" i="33"/>
  <c r="B60" i="33" s="1"/>
  <c r="D60" i="33" s="1"/>
  <c r="B59" i="35"/>
  <c r="I59" i="35" s="1"/>
  <c r="A59" i="35"/>
  <c r="G58" i="35"/>
  <c r="G57" i="35"/>
  <c r="G56" i="35"/>
  <c r="G55" i="35"/>
  <c r="J58" i="35"/>
  <c r="J57" i="35"/>
  <c r="J56" i="35"/>
  <c r="J55" i="35"/>
  <c r="I58" i="35"/>
  <c r="I57" i="35"/>
  <c r="I56" i="35"/>
  <c r="I55" i="35"/>
  <c r="H58" i="35"/>
  <c r="H57" i="35"/>
  <c r="H56" i="35"/>
  <c r="H55" i="35"/>
  <c r="J59" i="35" l="1"/>
  <c r="B61" i="33"/>
  <c r="A60" i="33"/>
  <c r="N60" i="33"/>
  <c r="M60" i="33"/>
  <c r="L60" i="33"/>
  <c r="G60" i="33"/>
  <c r="B60" i="35"/>
  <c r="F60" i="33"/>
  <c r="G59" i="33"/>
  <c r="L59" i="33"/>
  <c r="M59" i="33"/>
  <c r="N59" i="33"/>
  <c r="A59" i="33"/>
  <c r="F59" i="35"/>
  <c r="G59" i="35"/>
  <c r="D59" i="35"/>
  <c r="H59" i="35"/>
  <c r="L2" i="33"/>
  <c r="BP23" i="37"/>
  <c r="BP20" i="37"/>
  <c r="BM26" i="37"/>
  <c r="AI26" i="37"/>
  <c r="AY26" i="37"/>
  <c r="BG26" i="37"/>
  <c r="BN26" i="37"/>
  <c r="BO6" i="37"/>
  <c r="BP7" i="37"/>
  <c r="BO20" i="37"/>
  <c r="BE26" i="37"/>
  <c r="AX26" i="37"/>
  <c r="BF26" i="37"/>
  <c r="AK26" i="37"/>
  <c r="BO23" i="37"/>
  <c r="BL26" i="37"/>
  <c r="AV26" i="37"/>
  <c r="AW26" i="37"/>
  <c r="AP26" i="37"/>
  <c r="AH26" i="37"/>
  <c r="BO26" i="37"/>
  <c r="AR26" i="37"/>
  <c r="BO7" i="37"/>
  <c r="BK26" i="37"/>
  <c r="BJ26" i="37"/>
  <c r="AN26" i="37"/>
  <c r="AO26" i="37"/>
  <c r="AG26" i="37"/>
  <c r="AS26" i="37"/>
  <c r="AJ26" i="37"/>
  <c r="BP26" i="37"/>
  <c r="BC26" i="37"/>
  <c r="BB26" i="37"/>
  <c r="BI26" i="37"/>
  <c r="BH26" i="37"/>
  <c r="BD26" i="37"/>
  <c r="AL26" i="37"/>
  <c r="AQ26" i="37"/>
  <c r="BP6" i="37"/>
  <c r="AU26" i="37"/>
  <c r="AT26" i="37"/>
  <c r="BA26" i="37"/>
  <c r="AZ26" i="37"/>
  <c r="AD26" i="37"/>
  <c r="AM26" i="37"/>
  <c r="AE26" i="37"/>
  <c r="B62" i="33" l="1"/>
  <c r="A61" i="33"/>
  <c r="N61" i="33"/>
  <c r="M61" i="33"/>
  <c r="L61" i="33"/>
  <c r="G61" i="33"/>
  <c r="F61" i="33"/>
  <c r="B61" i="35"/>
  <c r="D61" i="33"/>
  <c r="J60" i="35"/>
  <c r="G60" i="35"/>
  <c r="D60" i="35"/>
  <c r="A60" i="35"/>
  <c r="I60" i="35"/>
  <c r="H60" i="35"/>
  <c r="F60" i="35"/>
  <c r="AF26" i="37"/>
  <c r="AA26" i="37"/>
  <c r="AU23" i="37"/>
  <c r="AT23" i="37"/>
  <c r="AZ23" i="37"/>
  <c r="AP23" i="37"/>
  <c r="AH20" i="37"/>
  <c r="AG20" i="37"/>
  <c r="AW23" i="37"/>
  <c r="AM23" i="37"/>
  <c r="AL23" i="37"/>
  <c r="AR23" i="37"/>
  <c r="BE23" i="37"/>
  <c r="AT20" i="37"/>
  <c r="AN20" i="37"/>
  <c r="BK20" i="37"/>
  <c r="BJ20" i="37"/>
  <c r="AN7" i="37"/>
  <c r="BB7" i="37"/>
  <c r="AK7" i="37"/>
  <c r="BH7" i="37"/>
  <c r="AI7" i="37"/>
  <c r="U7" i="37"/>
  <c r="BB23" i="37"/>
  <c r="AL20" i="37"/>
  <c r="AO7" i="37"/>
  <c r="AS7" i="37"/>
  <c r="BL23" i="37"/>
  <c r="AS23" i="37"/>
  <c r="BI23" i="37"/>
  <c r="AJ23" i="37"/>
  <c r="AG23" i="37"/>
  <c r="AS20" i="37"/>
  <c r="BA20" i="37"/>
  <c r="BC20" i="37"/>
  <c r="AK20" i="37"/>
  <c r="AF7" i="37"/>
  <c r="AT7" i="37"/>
  <c r="AC7" i="37"/>
  <c r="AZ7" i="37"/>
  <c r="BN7" i="37"/>
  <c r="T7" i="37"/>
  <c r="BH23" i="37"/>
  <c r="AE7" i="37"/>
  <c r="AZ20" i="37"/>
  <c r="AQ7" i="37"/>
  <c r="BD23" i="37"/>
  <c r="BF23" i="37"/>
  <c r="BA23" i="37"/>
  <c r="BG23" i="37"/>
  <c r="AE23" i="37"/>
  <c r="AY20" i="37"/>
  <c r="BG20" i="37"/>
  <c r="AU20" i="37"/>
  <c r="AQ20" i="37"/>
  <c r="BK7" i="37"/>
  <c r="AL7" i="37"/>
  <c r="AA7" i="37"/>
  <c r="AR7" i="37"/>
  <c r="AX7" i="37"/>
  <c r="BE7" i="37"/>
  <c r="AP20" i="37"/>
  <c r="AW7" i="37"/>
  <c r="BJ7" i="37"/>
  <c r="X7" i="37"/>
  <c r="AV23" i="37"/>
  <c r="AH23" i="37"/>
  <c r="AK23" i="37"/>
  <c r="AY23" i="37"/>
  <c r="BN20" i="37"/>
  <c r="BM20" i="37"/>
  <c r="BL20" i="37"/>
  <c r="AM20" i="37"/>
  <c r="BH20" i="37"/>
  <c r="BC7" i="37"/>
  <c r="AD7" i="37"/>
  <c r="BF7" i="37"/>
  <c r="AJ7" i="37"/>
  <c r="AH7" i="37"/>
  <c r="BG7" i="37"/>
  <c r="AO20" i="37"/>
  <c r="BA7" i="37"/>
  <c r="AV7" i="37"/>
  <c r="AN23" i="37"/>
  <c r="AO23" i="37"/>
  <c r="AX23" i="37"/>
  <c r="AQ23" i="37"/>
  <c r="BF20" i="37"/>
  <c r="BE20" i="37"/>
  <c r="BD20" i="37"/>
  <c r="BB20" i="37"/>
  <c r="AR20" i="37"/>
  <c r="AU7" i="37"/>
  <c r="Y7" i="37"/>
  <c r="AP7" i="37"/>
  <c r="AB7" i="37"/>
  <c r="Z7" i="37"/>
  <c r="BM7" i="37"/>
  <c r="BN23" i="37"/>
  <c r="BD7" i="37"/>
  <c r="AI20" i="37"/>
  <c r="BK23" i="37"/>
  <c r="BJ23" i="37"/>
  <c r="BM23" i="37"/>
  <c r="AI23" i="37"/>
  <c r="AX20" i="37"/>
  <c r="AW20" i="37"/>
  <c r="AV20" i="37"/>
  <c r="BI20" i="37"/>
  <c r="BL7" i="37"/>
  <c r="AM7" i="37"/>
  <c r="BI7" i="37"/>
  <c r="BC23" i="37"/>
  <c r="AJ20" i="37"/>
  <c r="AY7" i="37"/>
  <c r="AG7" i="37"/>
  <c r="B63" i="33" l="1"/>
  <c r="A62" i="33"/>
  <c r="N62" i="33"/>
  <c r="M62" i="33"/>
  <c r="L62" i="33"/>
  <c r="G62" i="33"/>
  <c r="D62" i="33"/>
  <c r="B62" i="35"/>
  <c r="F62" i="33"/>
  <c r="I61" i="35"/>
  <c r="A61" i="35"/>
  <c r="J61" i="35"/>
  <c r="G61" i="35"/>
  <c r="H61" i="35"/>
  <c r="D61" i="35"/>
  <c r="F61" i="35"/>
  <c r="AB26" i="37"/>
  <c r="AC26" i="37"/>
  <c r="AF23" i="37"/>
  <c r="W7" i="37"/>
  <c r="V7" i="37"/>
  <c r="E1" i="37"/>
  <c r="F1" i="37" s="1"/>
  <c r="G1" i="37" s="1"/>
  <c r="H1" i="37" s="1"/>
  <c r="I1" i="37" s="1"/>
  <c r="J1" i="37" s="1"/>
  <c r="K1" i="37" s="1"/>
  <c r="L1" i="37" s="1"/>
  <c r="M1" i="37" s="1"/>
  <c r="N1" i="37" s="1"/>
  <c r="O1" i="37" s="1"/>
  <c r="P1" i="37" s="1"/>
  <c r="Q1" i="37" s="1"/>
  <c r="R1" i="37" s="1"/>
  <c r="S1" i="37" s="1"/>
  <c r="T1" i="37" s="1"/>
  <c r="U1" i="37" s="1"/>
  <c r="V1" i="37" s="1"/>
  <c r="W1" i="37" s="1"/>
  <c r="X1" i="37" s="1"/>
  <c r="Y1" i="37" s="1"/>
  <c r="Z1" i="37" s="1"/>
  <c r="AA1" i="37" s="1"/>
  <c r="AB1" i="37" s="1"/>
  <c r="AC1" i="37" s="1"/>
  <c r="AD1" i="37" s="1"/>
  <c r="AE1" i="37" s="1"/>
  <c r="AF1" i="37" s="1"/>
  <c r="AG1" i="37" s="1"/>
  <c r="AH1" i="37" s="1"/>
  <c r="AI1" i="37" s="1"/>
  <c r="AJ1" i="37" s="1"/>
  <c r="AK1" i="37" s="1"/>
  <c r="AL1" i="37" s="1"/>
  <c r="AM1" i="37" s="1"/>
  <c r="AN1" i="37" s="1"/>
  <c r="AO1" i="37" s="1"/>
  <c r="AP1" i="37" s="1"/>
  <c r="AQ1" i="37" s="1"/>
  <c r="AR1" i="37" s="1"/>
  <c r="AS1" i="37" s="1"/>
  <c r="AT1" i="37" s="1"/>
  <c r="AU1" i="37" s="1"/>
  <c r="AV1" i="37" s="1"/>
  <c r="AW1" i="37" s="1"/>
  <c r="AX1" i="37" s="1"/>
  <c r="AY1" i="37" s="1"/>
  <c r="AZ1" i="37" s="1"/>
  <c r="BA1" i="37" s="1"/>
  <c r="BB1" i="37" s="1"/>
  <c r="BC1" i="37" s="1"/>
  <c r="BD1" i="37" s="1"/>
  <c r="BE1" i="37" s="1"/>
  <c r="BF1" i="37" s="1"/>
  <c r="BG1" i="37" s="1"/>
  <c r="BH1" i="37" s="1"/>
  <c r="BI1" i="37" s="1"/>
  <c r="BJ1" i="37" s="1"/>
  <c r="BK1" i="37" s="1"/>
  <c r="BL1" i="37" s="1"/>
  <c r="BM1" i="37" s="1"/>
  <c r="BN1" i="37" s="1"/>
  <c r="BO1" i="37" s="1"/>
  <c r="BP1" i="37" s="1"/>
  <c r="B28" i="37"/>
  <c r="A28" i="37"/>
  <c r="B27" i="37"/>
  <c r="A27" i="37"/>
  <c r="B26" i="37"/>
  <c r="A26" i="37"/>
  <c r="B25" i="37"/>
  <c r="A25" i="37"/>
  <c r="B24" i="37"/>
  <c r="A24" i="37"/>
  <c r="B23" i="37"/>
  <c r="A23" i="37"/>
  <c r="B22" i="37"/>
  <c r="A22" i="37"/>
  <c r="B21" i="37"/>
  <c r="A21" i="37"/>
  <c r="B20" i="37"/>
  <c r="A20" i="37"/>
  <c r="B19" i="37"/>
  <c r="A19" i="37"/>
  <c r="B18" i="37"/>
  <c r="A18" i="37"/>
  <c r="B17" i="37"/>
  <c r="A17" i="37"/>
  <c r="B16" i="37"/>
  <c r="A16" i="37"/>
  <c r="B15" i="37"/>
  <c r="A15" i="37"/>
  <c r="B14" i="37"/>
  <c r="A14" i="37"/>
  <c r="B13" i="37"/>
  <c r="A13" i="37"/>
  <c r="B12" i="37"/>
  <c r="A12" i="37"/>
  <c r="B11" i="37"/>
  <c r="A11" i="37"/>
  <c r="B10" i="37"/>
  <c r="A10" i="37"/>
  <c r="B9" i="37"/>
  <c r="A9" i="37"/>
  <c r="B8" i="37"/>
  <c r="A8" i="37"/>
  <c r="B7" i="37"/>
  <c r="A7" i="37"/>
  <c r="B6" i="37"/>
  <c r="A6" i="37"/>
  <c r="B5" i="37"/>
  <c r="A5" i="37"/>
  <c r="B4" i="37"/>
  <c r="A4" i="37"/>
  <c r="B3" i="37"/>
  <c r="A3" i="37"/>
  <c r="B2" i="37"/>
  <c r="A2" i="37"/>
  <c r="D1" i="37"/>
  <c r="B1" i="37"/>
  <c r="A1" i="37"/>
  <c r="K30" i="37"/>
  <c r="J30" i="37"/>
  <c r="M29" i="37"/>
  <c r="M30" i="37" s="1"/>
  <c r="L29" i="37"/>
  <c r="K29" i="37"/>
  <c r="J29" i="37"/>
  <c r="I29" i="37"/>
  <c r="I30" i="37" s="1"/>
  <c r="H29" i="37"/>
  <c r="G29" i="37"/>
  <c r="F29" i="37"/>
  <c r="F30" i="37" s="1"/>
  <c r="E29" i="37"/>
  <c r="D29" i="37"/>
  <c r="C29" i="37"/>
  <c r="AX6" i="37"/>
  <c r="AY6" i="37"/>
  <c r="W6" i="37"/>
  <c r="AF6" i="37"/>
  <c r="BK6" i="37"/>
  <c r="BB6" i="37"/>
  <c r="T6" i="37"/>
  <c r="N22" i="37"/>
  <c r="N4" i="37"/>
  <c r="N16" i="37"/>
  <c r="N3" i="37"/>
  <c r="N14" i="37"/>
  <c r="AP6" i="37"/>
  <c r="BM6" i="37"/>
  <c r="BA6" i="37"/>
  <c r="X6" i="37"/>
  <c r="BC6" i="37"/>
  <c r="AT6" i="37"/>
  <c r="S6" i="37"/>
  <c r="N13" i="37"/>
  <c r="AH6" i="37"/>
  <c r="BE6" i="37"/>
  <c r="AR6" i="37"/>
  <c r="P6" i="37"/>
  <c r="AU6" i="37"/>
  <c r="AL6" i="37"/>
  <c r="N6" i="37"/>
  <c r="N23" i="37"/>
  <c r="N5" i="37"/>
  <c r="N10" i="37"/>
  <c r="N19" i="37"/>
  <c r="Z6" i="37"/>
  <c r="AW6" i="37"/>
  <c r="AA6" i="37"/>
  <c r="AE6" i="37"/>
  <c r="AM6" i="37"/>
  <c r="AD6" i="37"/>
  <c r="N27" i="37"/>
  <c r="N24" i="37"/>
  <c r="N26" i="37"/>
  <c r="N2" i="37"/>
  <c r="R6" i="37"/>
  <c r="AO6" i="37"/>
  <c r="BL6" i="37"/>
  <c r="AK6" i="37"/>
  <c r="AS6" i="37"/>
  <c r="V6" i="37"/>
  <c r="N28" i="37"/>
  <c r="S7" i="37"/>
  <c r="O6" i="37"/>
  <c r="AG6" i="37"/>
  <c r="BD6" i="37"/>
  <c r="U6" i="37"/>
  <c r="BH6" i="37"/>
  <c r="AB6" i="37"/>
  <c r="N20" i="37"/>
  <c r="N25" i="37"/>
  <c r="N9" i="37"/>
  <c r="BN6" i="37"/>
  <c r="AC6" i="37"/>
  <c r="Y6" i="37"/>
  <c r="AV6" i="37"/>
  <c r="AJ6" i="37"/>
  <c r="AI6" i="37"/>
  <c r="BG6" i="37"/>
  <c r="N21" i="37"/>
  <c r="N18" i="37"/>
  <c r="N7" i="37"/>
  <c r="BF6" i="37"/>
  <c r="AZ6" i="37"/>
  <c r="Q6" i="37"/>
  <c r="AN6" i="37"/>
  <c r="AQ6" i="37"/>
  <c r="BJ6" i="37"/>
  <c r="BI6" i="37"/>
  <c r="N12" i="37"/>
  <c r="N17" i="37"/>
  <c r="N11" i="37"/>
  <c r="N8" i="37"/>
  <c r="N15" i="37"/>
  <c r="J62" i="35" l="1"/>
  <c r="D62" i="35"/>
  <c r="G62" i="35"/>
  <c r="I62" i="35"/>
  <c r="F62" i="35"/>
  <c r="A62" i="35"/>
  <c r="H62" i="35"/>
  <c r="B64" i="33"/>
  <c r="A63" i="33"/>
  <c r="N63" i="33"/>
  <c r="M63" i="33"/>
  <c r="L63" i="33"/>
  <c r="G63" i="33"/>
  <c r="B63" i="35"/>
  <c r="F63" i="33"/>
  <c r="D63" i="33"/>
  <c r="B33" i="37"/>
  <c r="I32" i="37" s="1"/>
  <c r="N29" i="37"/>
  <c r="G30" i="37"/>
  <c r="H30" i="37"/>
  <c r="D30" i="37"/>
  <c r="L30" i="37"/>
  <c r="E30" i="37"/>
  <c r="B65" i="33" l="1"/>
  <c r="A64" i="33"/>
  <c r="N64" i="33"/>
  <c r="M64" i="33"/>
  <c r="L64" i="33"/>
  <c r="G64" i="33"/>
  <c r="B64" i="35"/>
  <c r="F64" i="33"/>
  <c r="D64" i="33"/>
  <c r="I63" i="35"/>
  <c r="F63" i="35"/>
  <c r="J63" i="35"/>
  <c r="D63" i="35"/>
  <c r="G63" i="35"/>
  <c r="A63" i="35"/>
  <c r="H63" i="35"/>
  <c r="H31" i="37"/>
  <c r="E32" i="37"/>
  <c r="M32" i="37"/>
  <c r="L32" i="37"/>
  <c r="E31" i="37"/>
  <c r="K32" i="37"/>
  <c r="D32" i="37"/>
  <c r="J32" i="37"/>
  <c r="H32" i="37"/>
  <c r="L31" i="37"/>
  <c r="G31" i="37"/>
  <c r="J31" i="37"/>
  <c r="G32" i="37"/>
  <c r="K31" i="37"/>
  <c r="I31" i="37"/>
  <c r="F32" i="37"/>
  <c r="D31" i="37"/>
  <c r="C31" i="37"/>
  <c r="N30" i="37"/>
  <c r="N32" i="37" s="1"/>
  <c r="N31" i="37"/>
  <c r="M31" i="37"/>
  <c r="C32" i="37"/>
  <c r="F31" i="37"/>
  <c r="J64" i="35" l="1"/>
  <c r="H64" i="35"/>
  <c r="A64" i="35"/>
  <c r="G64" i="35"/>
  <c r="D64" i="35"/>
  <c r="I64" i="35"/>
  <c r="F64" i="35"/>
  <c r="B66" i="33"/>
  <c r="A65" i="33"/>
  <c r="N65" i="33"/>
  <c r="M65" i="33"/>
  <c r="L65" i="33"/>
  <c r="G65" i="33"/>
  <c r="F65" i="33"/>
  <c r="D65" i="33"/>
  <c r="B65" i="35"/>
  <c r="A6" i="36"/>
  <c r="A7" i="36" s="1"/>
  <c r="A8" i="36" s="1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2" i="36" s="1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A85" i="36" s="1"/>
  <c r="A86" i="36" s="1"/>
  <c r="A87" i="36" s="1"/>
  <c r="A88" i="36" s="1"/>
  <c r="A89" i="36" s="1"/>
  <c r="A90" i="36" s="1"/>
  <c r="A91" i="36" s="1"/>
  <c r="A92" i="36" s="1"/>
  <c r="A93" i="36" s="1"/>
  <c r="A94" i="36" s="1"/>
  <c r="A95" i="36" s="1"/>
  <c r="A96" i="36" s="1"/>
  <c r="A97" i="36" s="1"/>
  <c r="A98" i="36" s="1"/>
  <c r="A99" i="36" s="1"/>
  <c r="A100" i="36" s="1"/>
  <c r="A101" i="36" s="1"/>
  <c r="A102" i="36" s="1"/>
  <c r="A103" i="36" s="1"/>
  <c r="A104" i="36" s="1"/>
  <c r="A105" i="36" s="1"/>
  <c r="A106" i="36" s="1"/>
  <c r="A107" i="36" s="1"/>
  <c r="A108" i="36" s="1"/>
  <c r="A109" i="36" s="1"/>
  <c r="A110" i="36" s="1"/>
  <c r="A111" i="36" s="1"/>
  <c r="A112" i="36" s="1"/>
  <c r="A113" i="36" s="1"/>
  <c r="A114" i="36" s="1"/>
  <c r="A115" i="36" s="1"/>
  <c r="A116" i="36" s="1"/>
  <c r="A117" i="36" s="1"/>
  <c r="A118" i="36" s="1"/>
  <c r="A119" i="36" s="1"/>
  <c r="A120" i="36" s="1"/>
  <c r="A121" i="36" s="1"/>
  <c r="A122" i="36" s="1"/>
  <c r="A123" i="36" s="1"/>
  <c r="A124" i="36" s="1"/>
  <c r="A125" i="36" s="1"/>
  <c r="A126" i="36" s="1"/>
  <c r="A127" i="36" s="1"/>
  <c r="A128" i="36" s="1"/>
  <c r="A129" i="36" s="1"/>
  <c r="A130" i="36" s="1"/>
  <c r="A131" i="36" s="1"/>
  <c r="A132" i="36" s="1"/>
  <c r="A133" i="36" s="1"/>
  <c r="A134" i="36" s="1"/>
  <c r="A135" i="36" s="1"/>
  <c r="A136" i="36" s="1"/>
  <c r="A137" i="36" s="1"/>
  <c r="A138" i="36" s="1"/>
  <c r="A139" i="36" s="1"/>
  <c r="A140" i="36" s="1"/>
  <c r="A141" i="36" s="1"/>
  <c r="A142" i="36" s="1"/>
  <c r="A143" i="36" s="1"/>
  <c r="A144" i="36" s="1"/>
  <c r="A145" i="36" s="1"/>
  <c r="A146" i="36" s="1"/>
  <c r="A147" i="36" s="1"/>
  <c r="A148" i="36" s="1"/>
  <c r="A149" i="36" s="1"/>
  <c r="A150" i="36" s="1"/>
  <c r="A151" i="36" s="1"/>
  <c r="A152" i="36" s="1"/>
  <c r="A153" i="36" s="1"/>
  <c r="A154" i="36" s="1"/>
  <c r="A155" i="36" s="1"/>
  <c r="A156" i="36" s="1"/>
  <c r="A157" i="36" s="1"/>
  <c r="A158" i="36" s="1"/>
  <c r="A159" i="36" s="1"/>
  <c r="A160" i="36" s="1"/>
  <c r="A161" i="36" s="1"/>
  <c r="A162" i="36" s="1"/>
  <c r="A163" i="36" s="1"/>
  <c r="A164" i="36" s="1"/>
  <c r="A165" i="36" s="1"/>
  <c r="A166" i="36" s="1"/>
  <c r="A167" i="36" s="1"/>
  <c r="A168" i="36" s="1"/>
  <c r="A169" i="36" s="1"/>
  <c r="A170" i="36" s="1"/>
  <c r="A171" i="36" s="1"/>
  <c r="A172" i="36" s="1"/>
  <c r="A173" i="36" s="1"/>
  <c r="A174" i="36" s="1"/>
  <c r="A175" i="36" s="1"/>
  <c r="A176" i="36" s="1"/>
  <c r="A177" i="36" s="1"/>
  <c r="A178" i="36" s="1"/>
  <c r="A179" i="36" s="1"/>
  <c r="A180" i="36" s="1"/>
  <c r="A181" i="36" s="1"/>
  <c r="A182" i="36" s="1"/>
  <c r="A183" i="36" s="1"/>
  <c r="A184" i="36" s="1"/>
  <c r="A185" i="36" s="1"/>
  <c r="A186" i="36" s="1"/>
  <c r="A187" i="36" s="1"/>
  <c r="A188" i="36" s="1"/>
  <c r="A189" i="36" s="1"/>
  <c r="A190" i="36" s="1"/>
  <c r="A191" i="36" s="1"/>
  <c r="A192" i="36" s="1"/>
  <c r="A193" i="36" s="1"/>
  <c r="A194" i="36" s="1"/>
  <c r="A195" i="36" s="1"/>
  <c r="A196" i="36" s="1"/>
  <c r="A197" i="36" s="1"/>
  <c r="A198" i="36" s="1"/>
  <c r="A199" i="36" s="1"/>
  <c r="A200" i="36" s="1"/>
  <c r="A201" i="36" s="1"/>
  <c r="A202" i="36" s="1"/>
  <c r="A203" i="36" s="1"/>
  <c r="A204" i="36" s="1"/>
  <c r="A205" i="36" s="1"/>
  <c r="A206" i="36" s="1"/>
  <c r="A207" i="36" s="1"/>
  <c r="A208" i="36" s="1"/>
  <c r="A209" i="36" s="1"/>
  <c r="A210" i="36" s="1"/>
  <c r="A211" i="36" s="1"/>
  <c r="A212" i="36" s="1"/>
  <c r="A213" i="36" s="1"/>
  <c r="A214" i="36" s="1"/>
  <c r="A215" i="36" s="1"/>
  <c r="A216" i="36" s="1"/>
  <c r="A217" i="36" s="1"/>
  <c r="A218" i="36" s="1"/>
  <c r="A219" i="36" s="1"/>
  <c r="A220" i="36" s="1"/>
  <c r="A221" i="36" s="1"/>
  <c r="A222" i="36" s="1"/>
  <c r="A223" i="36" s="1"/>
  <c r="A224" i="36" s="1"/>
  <c r="A225" i="36" s="1"/>
  <c r="A226" i="36" s="1"/>
  <c r="A227" i="36" s="1"/>
  <c r="A228" i="36" s="1"/>
  <c r="A229" i="36" s="1"/>
  <c r="A230" i="36" s="1"/>
  <c r="A231" i="36" s="1"/>
  <c r="A232" i="36" s="1"/>
  <c r="A233" i="36" s="1"/>
  <c r="A234" i="36" s="1"/>
  <c r="A235" i="36" s="1"/>
  <c r="A236" i="36" s="1"/>
  <c r="A237" i="36" s="1"/>
  <c r="A238" i="36" s="1"/>
  <c r="A239" i="36" s="1"/>
  <c r="A240" i="36" s="1"/>
  <c r="A241" i="36" s="1"/>
  <c r="A242" i="36" s="1"/>
  <c r="A243" i="36" s="1"/>
  <c r="A244" i="36" s="1"/>
  <c r="A245" i="36" s="1"/>
  <c r="A246" i="36" s="1"/>
  <c r="A247" i="36" s="1"/>
  <c r="A248" i="36" s="1"/>
  <c r="A249" i="36" s="1"/>
  <c r="A250" i="36" s="1"/>
  <c r="A251" i="36" s="1"/>
  <c r="A252" i="36" s="1"/>
  <c r="A253" i="36" s="1"/>
  <c r="A254" i="36" s="1"/>
  <c r="A255" i="36" s="1"/>
  <c r="A256" i="36" s="1"/>
  <c r="A257" i="36" s="1"/>
  <c r="A258" i="36" s="1"/>
  <c r="A259" i="36" s="1"/>
  <c r="A260" i="36" s="1"/>
  <c r="A261" i="36" s="1"/>
  <c r="A262" i="36" s="1"/>
  <c r="A263" i="36" s="1"/>
  <c r="A264" i="36" s="1"/>
  <c r="A265" i="36" s="1"/>
  <c r="A266" i="36" s="1"/>
  <c r="A267" i="36" s="1"/>
  <c r="A268" i="36" s="1"/>
  <c r="A269" i="36" s="1"/>
  <c r="A270" i="36" s="1"/>
  <c r="A271" i="36" s="1"/>
  <c r="A272" i="36" s="1"/>
  <c r="A273" i="36" s="1"/>
  <c r="A274" i="36" s="1"/>
  <c r="A275" i="36" s="1"/>
  <c r="A276" i="36" s="1"/>
  <c r="A277" i="36" s="1"/>
  <c r="A278" i="36" s="1"/>
  <c r="A279" i="36" s="1"/>
  <c r="A280" i="36" s="1"/>
  <c r="A281" i="36" s="1"/>
  <c r="A282" i="36" s="1"/>
  <c r="A283" i="36" s="1"/>
  <c r="A284" i="36" s="1"/>
  <c r="A285" i="36" s="1"/>
  <c r="A286" i="36" s="1"/>
  <c r="A287" i="36" s="1"/>
  <c r="A288" i="36" s="1"/>
  <c r="A289" i="36" s="1"/>
  <c r="A290" i="36" s="1"/>
  <c r="A291" i="36" s="1"/>
  <c r="A292" i="36" s="1"/>
  <c r="A293" i="36" s="1"/>
  <c r="A294" i="36" s="1"/>
  <c r="A295" i="36" s="1"/>
  <c r="A296" i="36" s="1"/>
  <c r="A297" i="36" s="1"/>
  <c r="A298" i="36" s="1"/>
  <c r="A299" i="36" s="1"/>
  <c r="A300" i="36" s="1"/>
  <c r="A301" i="36" s="1"/>
  <c r="A302" i="36" s="1"/>
  <c r="A303" i="36" s="1"/>
  <c r="A304" i="36" s="1"/>
  <c r="A305" i="36" s="1"/>
  <c r="A306" i="36" s="1"/>
  <c r="A307" i="36" s="1"/>
  <c r="A308" i="36" s="1"/>
  <c r="A309" i="36" s="1"/>
  <c r="A310" i="36" s="1"/>
  <c r="A311" i="36" s="1"/>
  <c r="A312" i="36" s="1"/>
  <c r="A313" i="36" s="1"/>
  <c r="A314" i="36" s="1"/>
  <c r="A315" i="36" s="1"/>
  <c r="A316" i="36" s="1"/>
  <c r="A317" i="36" s="1"/>
  <c r="A318" i="36" s="1"/>
  <c r="A319" i="36" s="1"/>
  <c r="A320" i="36" s="1"/>
  <c r="A321" i="36" s="1"/>
  <c r="A322" i="36" s="1"/>
  <c r="A323" i="36" s="1"/>
  <c r="A324" i="36" s="1"/>
  <c r="A325" i="36" s="1"/>
  <c r="A326" i="36" s="1"/>
  <c r="A327" i="36" s="1"/>
  <c r="A328" i="36" s="1"/>
  <c r="A329" i="36" s="1"/>
  <c r="A330" i="36" s="1"/>
  <c r="A331" i="36" s="1"/>
  <c r="A332" i="36" s="1"/>
  <c r="A333" i="36" s="1"/>
  <c r="A334" i="36" s="1"/>
  <c r="A335" i="36" s="1"/>
  <c r="A336" i="36" s="1"/>
  <c r="A337" i="36" s="1"/>
  <c r="A338" i="36" s="1"/>
  <c r="A339" i="36" s="1"/>
  <c r="A340" i="36" s="1"/>
  <c r="A341" i="36" s="1"/>
  <c r="A342" i="36" s="1"/>
  <c r="A343" i="36" s="1"/>
  <c r="A344" i="36" s="1"/>
  <c r="A345" i="36" s="1"/>
  <c r="A346" i="36" s="1"/>
  <c r="A347" i="36" s="1"/>
  <c r="A348" i="36" s="1"/>
  <c r="A349" i="36" s="1"/>
  <c r="A350" i="36" s="1"/>
  <c r="A351" i="36" s="1"/>
  <c r="A352" i="36" s="1"/>
  <c r="A353" i="36" s="1"/>
  <c r="A354" i="36" s="1"/>
  <c r="A355" i="36" s="1"/>
  <c r="A356" i="36" s="1"/>
  <c r="A357" i="36" s="1"/>
  <c r="A358" i="36" s="1"/>
  <c r="A359" i="36" s="1"/>
  <c r="A360" i="36" s="1"/>
  <c r="A361" i="36" s="1"/>
  <c r="A362" i="36" s="1"/>
  <c r="A363" i="36" s="1"/>
  <c r="A364" i="36" s="1"/>
  <c r="A365" i="36" s="1"/>
  <c r="A366" i="36" s="1"/>
  <c r="A367" i="36" s="1"/>
  <c r="A368" i="36" s="1"/>
  <c r="A369" i="36" s="1"/>
  <c r="A370" i="36" s="1"/>
  <c r="A371" i="36" s="1"/>
  <c r="A372" i="36" s="1"/>
  <c r="A373" i="36" s="1"/>
  <c r="A374" i="36" s="1"/>
  <c r="A375" i="36" s="1"/>
  <c r="A376" i="36" s="1"/>
  <c r="A377" i="36" s="1"/>
  <c r="A378" i="36" s="1"/>
  <c r="A379" i="36" s="1"/>
  <c r="A380" i="36" s="1"/>
  <c r="A381" i="36" s="1"/>
  <c r="A382" i="36" s="1"/>
  <c r="A383" i="36" s="1"/>
  <c r="A384" i="36" s="1"/>
  <c r="A385" i="36" s="1"/>
  <c r="A386" i="36" s="1"/>
  <c r="A387" i="36" s="1"/>
  <c r="A388" i="36" s="1"/>
  <c r="A389" i="36" s="1"/>
  <c r="A390" i="36" s="1"/>
  <c r="A391" i="36" s="1"/>
  <c r="A392" i="36" s="1"/>
  <c r="A393" i="36" s="1"/>
  <c r="A394" i="36" s="1"/>
  <c r="A395" i="36" s="1"/>
  <c r="A396" i="36" s="1"/>
  <c r="A397" i="36" s="1"/>
  <c r="A398" i="36" s="1"/>
  <c r="A399" i="36" s="1"/>
  <c r="A400" i="36" s="1"/>
  <c r="A401" i="36" s="1"/>
  <c r="A402" i="36" s="1"/>
  <c r="A403" i="36" s="1"/>
  <c r="A404" i="36" s="1"/>
  <c r="A405" i="36" s="1"/>
  <c r="A406" i="36" s="1"/>
  <c r="A407" i="36" s="1"/>
  <c r="A408" i="36" s="1"/>
  <c r="A409" i="36" s="1"/>
  <c r="A410" i="36" s="1"/>
  <c r="A411" i="36" s="1"/>
  <c r="A412" i="36" s="1"/>
  <c r="A413" i="36" s="1"/>
  <c r="A414" i="36" s="1"/>
  <c r="A415" i="36" s="1"/>
  <c r="A416" i="36" s="1"/>
  <c r="A417" i="36" s="1"/>
  <c r="A418" i="36" s="1"/>
  <c r="A419" i="36" s="1"/>
  <c r="A420" i="36" s="1"/>
  <c r="A421" i="36" s="1"/>
  <c r="A422" i="36" s="1"/>
  <c r="A423" i="36" s="1"/>
  <c r="A424" i="36" s="1"/>
  <c r="A425" i="36" s="1"/>
  <c r="A426" i="36" s="1"/>
  <c r="A427" i="36" s="1"/>
  <c r="A428" i="36" s="1"/>
  <c r="A429" i="36" s="1"/>
  <c r="A430" i="36" s="1"/>
  <c r="A431" i="36" s="1"/>
  <c r="A432" i="36" s="1"/>
  <c r="A433" i="36" s="1"/>
  <c r="A434" i="36" s="1"/>
  <c r="A435" i="36" s="1"/>
  <c r="A436" i="36" s="1"/>
  <c r="A437" i="36" s="1"/>
  <c r="A438" i="36" s="1"/>
  <c r="A439" i="36" s="1"/>
  <c r="A440" i="36" s="1"/>
  <c r="A441" i="36" s="1"/>
  <c r="A442" i="36" s="1"/>
  <c r="A443" i="36" s="1"/>
  <c r="A444" i="36" s="1"/>
  <c r="A445" i="36" s="1"/>
  <c r="A446" i="36" s="1"/>
  <c r="A447" i="36" s="1"/>
  <c r="A448" i="36" s="1"/>
  <c r="A449" i="36" s="1"/>
  <c r="A450" i="36" s="1"/>
  <c r="A451" i="36" s="1"/>
  <c r="A452" i="36" s="1"/>
  <c r="A453" i="36" s="1"/>
  <c r="A454" i="36" s="1"/>
  <c r="A455" i="36" s="1"/>
  <c r="A456" i="36" s="1"/>
  <c r="A457" i="36" s="1"/>
  <c r="A458" i="36" s="1"/>
  <c r="A459" i="36" s="1"/>
  <c r="A460" i="36" s="1"/>
  <c r="A461" i="36" s="1"/>
  <c r="A462" i="36" s="1"/>
  <c r="A463" i="36" s="1"/>
  <c r="A464" i="36" s="1"/>
  <c r="A465" i="36" s="1"/>
  <c r="A466" i="36" s="1"/>
  <c r="A467" i="36" s="1"/>
  <c r="A468" i="36" s="1"/>
  <c r="A469" i="36" s="1"/>
  <c r="A470" i="36" s="1"/>
  <c r="A471" i="36" s="1"/>
  <c r="A472" i="36" s="1"/>
  <c r="A473" i="36" s="1"/>
  <c r="A474" i="36" s="1"/>
  <c r="A475" i="36" s="1"/>
  <c r="A476" i="36" s="1"/>
  <c r="A477" i="36" s="1"/>
  <c r="A478" i="36" s="1"/>
  <c r="A479" i="36" s="1"/>
  <c r="A480" i="36" s="1"/>
  <c r="A481" i="36" s="1"/>
  <c r="A482" i="36" s="1"/>
  <c r="A483" i="36" s="1"/>
  <c r="A484" i="36" s="1"/>
  <c r="A485" i="36" s="1"/>
  <c r="A486" i="36" s="1"/>
  <c r="A487" i="36" s="1"/>
  <c r="A488" i="36" s="1"/>
  <c r="A489" i="36" s="1"/>
  <c r="A490" i="36" s="1"/>
  <c r="A491" i="36" s="1"/>
  <c r="A492" i="36" s="1"/>
  <c r="A493" i="36" s="1"/>
  <c r="A494" i="36" s="1"/>
  <c r="A495" i="36" s="1"/>
  <c r="A496" i="36" s="1"/>
  <c r="A497" i="36" s="1"/>
  <c r="A498" i="36" s="1"/>
  <c r="A499" i="36" s="1"/>
  <c r="A500" i="36" s="1"/>
  <c r="A501" i="36" s="1"/>
  <c r="A502" i="36" s="1"/>
  <c r="A503" i="36" s="1"/>
  <c r="A504" i="36" s="1"/>
  <c r="A505" i="36" s="1"/>
  <c r="A506" i="36" s="1"/>
  <c r="A507" i="36" s="1"/>
  <c r="A508" i="36" s="1"/>
  <c r="A509" i="36" s="1"/>
  <c r="A510" i="36" s="1"/>
  <c r="A511" i="36" s="1"/>
  <c r="A512" i="36" s="1"/>
  <c r="A513" i="36" s="1"/>
  <c r="A514" i="36" s="1"/>
  <c r="A515" i="36" s="1"/>
  <c r="A516" i="36" s="1"/>
  <c r="A517" i="36" s="1"/>
  <c r="A518" i="36" s="1"/>
  <c r="A519" i="36" s="1"/>
  <c r="A520" i="36" s="1"/>
  <c r="A521" i="36" s="1"/>
  <c r="A522" i="36" s="1"/>
  <c r="A523" i="36" s="1"/>
  <c r="A524" i="36" s="1"/>
  <c r="A525" i="36" s="1"/>
  <c r="A526" i="36" s="1"/>
  <c r="A527" i="36" s="1"/>
  <c r="A528" i="36" s="1"/>
  <c r="A529" i="36" s="1"/>
  <c r="A530" i="36" s="1"/>
  <c r="A531" i="36" s="1"/>
  <c r="A532" i="36" s="1"/>
  <c r="A533" i="36" s="1"/>
  <c r="A534" i="36" s="1"/>
  <c r="A535" i="36" s="1"/>
  <c r="A536" i="36" s="1"/>
  <c r="A537" i="36" s="1"/>
  <c r="A538" i="36" s="1"/>
  <c r="A539" i="36" s="1"/>
  <c r="A540" i="36" s="1"/>
  <c r="A541" i="36" s="1"/>
  <c r="A542" i="36" s="1"/>
  <c r="A543" i="36" s="1"/>
  <c r="A544" i="36" s="1"/>
  <c r="A545" i="36" s="1"/>
  <c r="A546" i="36" s="1"/>
  <c r="A547" i="36" s="1"/>
  <c r="A548" i="36" s="1"/>
  <c r="A549" i="36" s="1"/>
  <c r="A550" i="36" s="1"/>
  <c r="A551" i="36" s="1"/>
  <c r="A552" i="36" s="1"/>
  <c r="A553" i="36" s="1"/>
  <c r="A554" i="36" s="1"/>
  <c r="A555" i="36" s="1"/>
  <c r="A556" i="36" s="1"/>
  <c r="A557" i="36" s="1"/>
  <c r="A558" i="36" s="1"/>
  <c r="A559" i="36" s="1"/>
  <c r="A560" i="36" s="1"/>
  <c r="A561" i="36" s="1"/>
  <c r="A562" i="36" s="1"/>
  <c r="A563" i="36" s="1"/>
  <c r="A564" i="36" s="1"/>
  <c r="A565" i="36" s="1"/>
  <c r="A566" i="36" s="1"/>
  <c r="A567" i="36" s="1"/>
  <c r="A568" i="36" s="1"/>
  <c r="A569" i="36" s="1"/>
  <c r="A570" i="36" s="1"/>
  <c r="A571" i="36" s="1"/>
  <c r="A572" i="36" s="1"/>
  <c r="A573" i="36" s="1"/>
  <c r="A574" i="36" s="1"/>
  <c r="A575" i="36" s="1"/>
  <c r="A576" i="36" s="1"/>
  <c r="A577" i="36" s="1"/>
  <c r="A578" i="36" s="1"/>
  <c r="A579" i="36" s="1"/>
  <c r="A580" i="36" s="1"/>
  <c r="A581" i="36" s="1"/>
  <c r="A582" i="36" s="1"/>
  <c r="A583" i="36" s="1"/>
  <c r="A584" i="36" s="1"/>
  <c r="A585" i="36" s="1"/>
  <c r="A586" i="36" s="1"/>
  <c r="A587" i="36" s="1"/>
  <c r="A588" i="36" s="1"/>
  <c r="A589" i="36" s="1"/>
  <c r="A590" i="36" s="1"/>
  <c r="A591" i="36" s="1"/>
  <c r="A592" i="36" s="1"/>
  <c r="A593" i="36" s="1"/>
  <c r="A594" i="36" s="1"/>
  <c r="A595" i="36" s="1"/>
  <c r="A596" i="36" s="1"/>
  <c r="A597" i="36" s="1"/>
  <c r="A598" i="36" s="1"/>
  <c r="A599" i="36" s="1"/>
  <c r="A600" i="36" s="1"/>
  <c r="A601" i="36" s="1"/>
  <c r="A602" i="36" s="1"/>
  <c r="A603" i="36" s="1"/>
  <c r="A604" i="36" s="1"/>
  <c r="A605" i="36" s="1"/>
  <c r="A606" i="36" s="1"/>
  <c r="A607" i="36" s="1"/>
  <c r="A608" i="36" s="1"/>
  <c r="A609" i="36" s="1"/>
  <c r="A610" i="36" s="1"/>
  <c r="A611" i="36" s="1"/>
  <c r="A612" i="36" s="1"/>
  <c r="A613" i="36" s="1"/>
  <c r="A614" i="36" s="1"/>
  <c r="A615" i="36" s="1"/>
  <c r="A616" i="36" s="1"/>
  <c r="A617" i="36" s="1"/>
  <c r="A618" i="36" s="1"/>
  <c r="A619" i="36" s="1"/>
  <c r="A620" i="36" s="1"/>
  <c r="A621" i="36" s="1"/>
  <c r="A622" i="36" s="1"/>
  <c r="A623" i="36" s="1"/>
  <c r="A624" i="36" s="1"/>
  <c r="A625" i="36" s="1"/>
  <c r="A626" i="36" s="1"/>
  <c r="A627" i="36" s="1"/>
  <c r="A628" i="36" s="1"/>
  <c r="A629" i="36" s="1"/>
  <c r="A630" i="36" s="1"/>
  <c r="A631" i="36" s="1"/>
  <c r="A632" i="36" s="1"/>
  <c r="A633" i="36" s="1"/>
  <c r="A634" i="36" s="1"/>
  <c r="A635" i="36" s="1"/>
  <c r="A636" i="36" s="1"/>
  <c r="A637" i="36" s="1"/>
  <c r="A638" i="36" s="1"/>
  <c r="A639" i="36" s="1"/>
  <c r="A640" i="36" s="1"/>
  <c r="A641" i="36" s="1"/>
  <c r="A642" i="36" s="1"/>
  <c r="A643" i="36" s="1"/>
  <c r="A644" i="36" s="1"/>
  <c r="A645" i="36" s="1"/>
  <c r="A646" i="36" s="1"/>
  <c r="A647" i="36" s="1"/>
  <c r="A648" i="36" s="1"/>
  <c r="A649" i="36" s="1"/>
  <c r="A650" i="36" s="1"/>
  <c r="A651" i="36" s="1"/>
  <c r="A652" i="36" s="1"/>
  <c r="A653" i="36" s="1"/>
  <c r="A654" i="36" s="1"/>
  <c r="A655" i="36" s="1"/>
  <c r="A656" i="36" s="1"/>
  <c r="A657" i="36" s="1"/>
  <c r="A658" i="36" s="1"/>
  <c r="A659" i="36" s="1"/>
  <c r="A660" i="36" s="1"/>
  <c r="A661" i="36" s="1"/>
  <c r="A662" i="36" s="1"/>
  <c r="A663" i="36" s="1"/>
  <c r="A664" i="36" s="1"/>
  <c r="A665" i="36" s="1"/>
  <c r="A666" i="36" s="1"/>
  <c r="A667" i="36" s="1"/>
  <c r="A668" i="36" s="1"/>
  <c r="A669" i="36" s="1"/>
  <c r="A670" i="36" s="1"/>
  <c r="A671" i="36" s="1"/>
  <c r="A672" i="36" s="1"/>
  <c r="A673" i="36" s="1"/>
  <c r="A674" i="36" s="1"/>
  <c r="A675" i="36" s="1"/>
  <c r="A676" i="36" s="1"/>
  <c r="A677" i="36" s="1"/>
  <c r="A678" i="36" s="1"/>
  <c r="A679" i="36" s="1"/>
  <c r="A680" i="36" s="1"/>
  <c r="A681" i="36" s="1"/>
  <c r="A682" i="36" s="1"/>
  <c r="A683" i="36" s="1"/>
  <c r="A684" i="36" s="1"/>
  <c r="A685" i="36" s="1"/>
  <c r="A686" i="36" s="1"/>
  <c r="A687" i="36" s="1"/>
  <c r="A688" i="36" s="1"/>
  <c r="A689" i="36" s="1"/>
  <c r="A690" i="36" s="1"/>
  <c r="A691" i="36" s="1"/>
  <c r="A692" i="36" s="1"/>
  <c r="A693" i="36" s="1"/>
  <c r="A694" i="36" s="1"/>
  <c r="A695" i="36" s="1"/>
  <c r="A696" i="36" s="1"/>
  <c r="A697" i="36" s="1"/>
  <c r="A698" i="36" s="1"/>
  <c r="A699" i="36" s="1"/>
  <c r="A700" i="36" s="1"/>
  <c r="A701" i="36" s="1"/>
  <c r="A702" i="36" s="1"/>
  <c r="A703" i="36" s="1"/>
  <c r="A704" i="36" s="1"/>
  <c r="A705" i="36" s="1"/>
  <c r="A706" i="36" s="1"/>
  <c r="A707" i="36" s="1"/>
  <c r="A708" i="36" s="1"/>
  <c r="A709" i="36" s="1"/>
  <c r="A710" i="36" s="1"/>
  <c r="A711" i="36" s="1"/>
  <c r="A712" i="36" s="1"/>
  <c r="A713" i="36" s="1"/>
  <c r="A714" i="36" s="1"/>
  <c r="A715" i="36" s="1"/>
  <c r="A716" i="36" s="1"/>
  <c r="A717" i="36" s="1"/>
  <c r="A718" i="36" s="1"/>
  <c r="A719" i="36" s="1"/>
  <c r="A720" i="36" s="1"/>
  <c r="A721" i="36" s="1"/>
  <c r="A722" i="36" s="1"/>
  <c r="A723" i="36" s="1"/>
  <c r="A724" i="36" s="1"/>
  <c r="A725" i="36" s="1"/>
  <c r="A726" i="36" s="1"/>
  <c r="A727" i="36" s="1"/>
  <c r="A728" i="36" s="1"/>
  <c r="A729" i="36" s="1"/>
  <c r="A730" i="36" s="1"/>
  <c r="A731" i="36" s="1"/>
  <c r="A732" i="36" s="1"/>
  <c r="A733" i="36" s="1"/>
  <c r="A734" i="36" s="1"/>
  <c r="A735" i="36" s="1"/>
  <c r="A736" i="36" s="1"/>
  <c r="A737" i="36" s="1"/>
  <c r="A738" i="36" s="1"/>
  <c r="A739" i="36" s="1"/>
  <c r="A740" i="36" s="1"/>
  <c r="A741" i="36" s="1"/>
  <c r="A742" i="36" s="1"/>
  <c r="A743" i="36" s="1"/>
  <c r="A744" i="36" s="1"/>
  <c r="A745" i="36" s="1"/>
  <c r="A746" i="36" s="1"/>
  <c r="A747" i="36" s="1"/>
  <c r="A748" i="36" s="1"/>
  <c r="A749" i="36" s="1"/>
  <c r="A750" i="36" s="1"/>
  <c r="A751" i="36" s="1"/>
  <c r="A752" i="36" s="1"/>
  <c r="A753" i="36" s="1"/>
  <c r="A754" i="36" s="1"/>
  <c r="A755" i="36" s="1"/>
  <c r="A756" i="36" s="1"/>
  <c r="A757" i="36" s="1"/>
  <c r="A758" i="36" s="1"/>
  <c r="A759" i="36" s="1"/>
  <c r="A760" i="36" s="1"/>
  <c r="A761" i="36" s="1"/>
  <c r="A762" i="36" s="1"/>
  <c r="A763" i="36" s="1"/>
  <c r="A764" i="36" s="1"/>
  <c r="A765" i="36" s="1"/>
  <c r="A766" i="36" s="1"/>
  <c r="A767" i="36" s="1"/>
  <c r="A768" i="36" s="1"/>
  <c r="A769" i="36" s="1"/>
  <c r="A770" i="36" s="1"/>
  <c r="A771" i="36" s="1"/>
  <c r="A772" i="36" s="1"/>
  <c r="A773" i="36" s="1"/>
  <c r="A774" i="36" s="1"/>
  <c r="A775" i="36" s="1"/>
  <c r="A776" i="36" s="1"/>
  <c r="A777" i="36" s="1"/>
  <c r="A778" i="36" s="1"/>
  <c r="A779" i="36" s="1"/>
  <c r="A780" i="36" s="1"/>
  <c r="A781" i="36" s="1"/>
  <c r="A782" i="36" s="1"/>
  <c r="A783" i="36" s="1"/>
  <c r="A784" i="36" s="1"/>
  <c r="A785" i="36" s="1"/>
  <c r="A786" i="36" s="1"/>
  <c r="A787" i="36" s="1"/>
  <c r="A788" i="36" s="1"/>
  <c r="A789" i="36" s="1"/>
  <c r="A790" i="36" s="1"/>
  <c r="A791" i="36" s="1"/>
  <c r="A792" i="36" s="1"/>
  <c r="A793" i="36" s="1"/>
  <c r="A794" i="36" s="1"/>
  <c r="A795" i="36" s="1"/>
  <c r="A796" i="36" s="1"/>
  <c r="A797" i="36" s="1"/>
  <c r="A798" i="36" s="1"/>
  <c r="A799" i="36" s="1"/>
  <c r="A800" i="36" s="1"/>
  <c r="A801" i="36" s="1"/>
  <c r="A802" i="36" s="1"/>
  <c r="A803" i="36" s="1"/>
  <c r="A804" i="36" s="1"/>
  <c r="A805" i="36" s="1"/>
  <c r="A806" i="36" s="1"/>
  <c r="A807" i="36" s="1"/>
  <c r="A808" i="36" s="1"/>
  <c r="A809" i="36" s="1"/>
  <c r="A810" i="36" s="1"/>
  <c r="A811" i="36" s="1"/>
  <c r="A812" i="36" s="1"/>
  <c r="A813" i="36" s="1"/>
  <c r="A814" i="36" s="1"/>
  <c r="A815" i="36" s="1"/>
  <c r="A816" i="36" s="1"/>
  <c r="A817" i="36" s="1"/>
  <c r="A818" i="36" s="1"/>
  <c r="A819" i="36" s="1"/>
  <c r="A820" i="36" s="1"/>
  <c r="A821" i="36" s="1"/>
  <c r="A822" i="36" s="1"/>
  <c r="A823" i="36" s="1"/>
  <c r="A824" i="36" s="1"/>
  <c r="A825" i="36" s="1"/>
  <c r="A826" i="36" s="1"/>
  <c r="A827" i="36" s="1"/>
  <c r="A828" i="36" s="1"/>
  <c r="A829" i="36" s="1"/>
  <c r="A830" i="36" s="1"/>
  <c r="A831" i="36" s="1"/>
  <c r="A832" i="36" s="1"/>
  <c r="A833" i="36" s="1"/>
  <c r="A834" i="36" s="1"/>
  <c r="A835" i="36" s="1"/>
  <c r="A836" i="36" s="1"/>
  <c r="A837" i="36" s="1"/>
  <c r="A838" i="36" s="1"/>
  <c r="A839" i="36" s="1"/>
  <c r="A840" i="36" s="1"/>
  <c r="A841" i="36" s="1"/>
  <c r="A842" i="36" s="1"/>
  <c r="A843" i="36" s="1"/>
  <c r="A844" i="36" s="1"/>
  <c r="A845" i="36" s="1"/>
  <c r="A846" i="36" s="1"/>
  <c r="A847" i="36" s="1"/>
  <c r="A848" i="36" s="1"/>
  <c r="A849" i="36" s="1"/>
  <c r="A850" i="36" s="1"/>
  <c r="A851" i="36" s="1"/>
  <c r="A852" i="36" s="1"/>
  <c r="A853" i="36" s="1"/>
  <c r="A854" i="36" s="1"/>
  <c r="A855" i="36" s="1"/>
  <c r="A856" i="36" s="1"/>
  <c r="A857" i="36" s="1"/>
  <c r="A858" i="36" s="1"/>
  <c r="A859" i="36" s="1"/>
  <c r="A860" i="36" s="1"/>
  <c r="A861" i="36" s="1"/>
  <c r="A862" i="36" s="1"/>
  <c r="A863" i="36" s="1"/>
  <c r="A864" i="36" s="1"/>
  <c r="A865" i="36" s="1"/>
  <c r="A866" i="36" s="1"/>
  <c r="A867" i="36" s="1"/>
  <c r="A868" i="36" s="1"/>
  <c r="A869" i="36" s="1"/>
  <c r="A870" i="36" s="1"/>
  <c r="A871" i="36" s="1"/>
  <c r="A872" i="36" s="1"/>
  <c r="A873" i="36" s="1"/>
  <c r="A874" i="36" s="1"/>
  <c r="A875" i="36" s="1"/>
  <c r="A876" i="36" s="1"/>
  <c r="A877" i="36" s="1"/>
  <c r="A878" i="36" s="1"/>
  <c r="A879" i="36" s="1"/>
  <c r="A880" i="36" s="1"/>
  <c r="A881" i="36" s="1"/>
  <c r="A882" i="36" s="1"/>
  <c r="A883" i="36" s="1"/>
  <c r="A884" i="36" s="1"/>
  <c r="A885" i="36" s="1"/>
  <c r="A886" i="36" s="1"/>
  <c r="A887" i="36" s="1"/>
  <c r="A888" i="36" s="1"/>
  <c r="A889" i="36" s="1"/>
  <c r="A890" i="36" s="1"/>
  <c r="A891" i="36" s="1"/>
  <c r="A892" i="36" s="1"/>
  <c r="A893" i="36" s="1"/>
  <c r="A894" i="36" s="1"/>
  <c r="A895" i="36" s="1"/>
  <c r="A896" i="36" s="1"/>
  <c r="A897" i="36" s="1"/>
  <c r="A898" i="36" s="1"/>
  <c r="A899" i="36" s="1"/>
  <c r="A900" i="36" s="1"/>
  <c r="A901" i="36" s="1"/>
  <c r="A902" i="36" s="1"/>
  <c r="A903" i="36" s="1"/>
  <c r="A904" i="36" s="1"/>
  <c r="A905" i="36" s="1"/>
  <c r="A906" i="36" s="1"/>
  <c r="A907" i="36" s="1"/>
  <c r="A908" i="36" s="1"/>
  <c r="A909" i="36" s="1"/>
  <c r="A910" i="36" s="1"/>
  <c r="A911" i="36" s="1"/>
  <c r="A912" i="36" s="1"/>
  <c r="A913" i="36" s="1"/>
  <c r="A914" i="36" s="1"/>
  <c r="A915" i="36" s="1"/>
  <c r="A916" i="36" s="1"/>
  <c r="A917" i="36" s="1"/>
  <c r="A918" i="36" s="1"/>
  <c r="A919" i="36" s="1"/>
  <c r="A920" i="36" s="1"/>
  <c r="A921" i="36" s="1"/>
  <c r="A922" i="36" s="1"/>
  <c r="A923" i="36" s="1"/>
  <c r="A924" i="36" s="1"/>
  <c r="A925" i="36" s="1"/>
  <c r="A926" i="36" s="1"/>
  <c r="A927" i="36" s="1"/>
  <c r="A928" i="36" s="1"/>
  <c r="A929" i="36" s="1"/>
  <c r="A930" i="36" s="1"/>
  <c r="A931" i="36" s="1"/>
  <c r="A932" i="36" s="1"/>
  <c r="A933" i="36" s="1"/>
  <c r="A934" i="36" s="1"/>
  <c r="A935" i="36" s="1"/>
  <c r="A936" i="36" s="1"/>
  <c r="A937" i="36" s="1"/>
  <c r="A938" i="36" s="1"/>
  <c r="A939" i="36" s="1"/>
  <c r="A940" i="36" s="1"/>
  <c r="A941" i="36" s="1"/>
  <c r="A942" i="36" s="1"/>
  <c r="A943" i="36" s="1"/>
  <c r="A944" i="36" s="1"/>
  <c r="A945" i="36" s="1"/>
  <c r="A946" i="36" s="1"/>
  <c r="A947" i="36" s="1"/>
  <c r="A948" i="36" s="1"/>
  <c r="A949" i="36" s="1"/>
  <c r="A950" i="36" s="1"/>
  <c r="A951" i="36" s="1"/>
  <c r="A952" i="36" s="1"/>
  <c r="A953" i="36" s="1"/>
  <c r="A954" i="36" s="1"/>
  <c r="A955" i="36" s="1"/>
  <c r="A956" i="36" s="1"/>
  <c r="A957" i="36" s="1"/>
  <c r="A958" i="36" s="1"/>
  <c r="A959" i="36" s="1"/>
  <c r="A960" i="36" s="1"/>
  <c r="A961" i="36" s="1"/>
  <c r="A962" i="36" s="1"/>
  <c r="A963" i="36" s="1"/>
  <c r="A964" i="36" s="1"/>
  <c r="A965" i="36" s="1"/>
  <c r="A966" i="36" s="1"/>
  <c r="A967" i="36" s="1"/>
  <c r="A968" i="36" s="1"/>
  <c r="A969" i="36" s="1"/>
  <c r="A970" i="36" s="1"/>
  <c r="A971" i="36" s="1"/>
  <c r="A972" i="36" s="1"/>
  <c r="A973" i="36" s="1"/>
  <c r="A974" i="36" s="1"/>
  <c r="A975" i="36" s="1"/>
  <c r="A976" i="36" s="1"/>
  <c r="A977" i="36" s="1"/>
  <c r="A978" i="36" s="1"/>
  <c r="A979" i="36" s="1"/>
  <c r="A980" i="36" s="1"/>
  <c r="A981" i="36" s="1"/>
  <c r="A982" i="36" s="1"/>
  <c r="A983" i="36" s="1"/>
  <c r="A984" i="36" s="1"/>
  <c r="A985" i="36" s="1"/>
  <c r="A986" i="36" s="1"/>
  <c r="A987" i="36" s="1"/>
  <c r="A988" i="36" s="1"/>
  <c r="A989" i="36" s="1"/>
  <c r="A990" i="36" s="1"/>
  <c r="A991" i="36" s="1"/>
  <c r="A992" i="36" s="1"/>
  <c r="A993" i="36" s="1"/>
  <c r="A994" i="36" s="1"/>
  <c r="A995" i="36" s="1"/>
  <c r="A996" i="36" s="1"/>
  <c r="A997" i="36" s="1"/>
  <c r="A998" i="36" s="1"/>
  <c r="A999" i="36" s="1"/>
  <c r="A1000" i="36" s="1"/>
  <c r="A1001" i="36" s="1"/>
  <c r="A1002" i="36" s="1"/>
  <c r="A1003" i="36" s="1"/>
  <c r="A1004" i="36" s="1"/>
  <c r="A1005" i="36" s="1"/>
  <c r="F65" i="35" l="1"/>
  <c r="J65" i="35"/>
  <c r="D65" i="35"/>
  <c r="H65" i="35"/>
  <c r="I65" i="35"/>
  <c r="A65" i="35"/>
  <c r="G65" i="35"/>
  <c r="B67" i="33"/>
  <c r="A66" i="33"/>
  <c r="N66" i="33"/>
  <c r="M66" i="33"/>
  <c r="L66" i="33"/>
  <c r="G66" i="33"/>
  <c r="B66" i="35"/>
  <c r="D66" i="33"/>
  <c r="F66" i="33"/>
  <c r="B6" i="36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C5" i="36"/>
  <c r="E5" i="36"/>
  <c r="I5" i="36" s="1"/>
  <c r="J1" i="36"/>
  <c r="B68" i="33" l="1"/>
  <c r="A67" i="33"/>
  <c r="N67" i="33"/>
  <c r="M67" i="33"/>
  <c r="L67" i="33"/>
  <c r="G67" i="33"/>
  <c r="D67" i="33"/>
  <c r="B67" i="35"/>
  <c r="F67" i="33"/>
  <c r="J66" i="35"/>
  <c r="D66" i="35"/>
  <c r="H66" i="35"/>
  <c r="A66" i="35"/>
  <c r="G66" i="35"/>
  <c r="I66" i="35"/>
  <c r="F66" i="35"/>
  <c r="J2" i="36"/>
  <c r="H5" i="36"/>
  <c r="G6" i="36" s="1"/>
  <c r="D5" i="36"/>
  <c r="C6" i="36" s="1"/>
  <c r="J67" i="35" l="1"/>
  <c r="A67" i="35"/>
  <c r="I67" i="35"/>
  <c r="F67" i="35"/>
  <c r="H67" i="35"/>
  <c r="G67" i="35"/>
  <c r="D67" i="35"/>
  <c r="B69" i="33"/>
  <c r="A68" i="33"/>
  <c r="N68" i="33"/>
  <c r="M68" i="33"/>
  <c r="L68" i="33"/>
  <c r="G68" i="33"/>
  <c r="B68" i="35"/>
  <c r="F68" i="33"/>
  <c r="D68" i="33"/>
  <c r="F5" i="36"/>
  <c r="J5" i="36" s="1"/>
  <c r="B70" i="33" l="1"/>
  <c r="A69" i="33"/>
  <c r="N69" i="33"/>
  <c r="M69" i="33"/>
  <c r="E69" i="35" s="1"/>
  <c r="L69" i="33"/>
  <c r="G69" i="33"/>
  <c r="F69" i="33"/>
  <c r="C69" i="35" s="1"/>
  <c r="D69" i="33"/>
  <c r="B69" i="35"/>
  <c r="J68" i="35"/>
  <c r="A68" i="35"/>
  <c r="D68" i="35"/>
  <c r="H68" i="35"/>
  <c r="I68" i="35"/>
  <c r="G68" i="35"/>
  <c r="F68" i="35"/>
  <c r="E6" i="36"/>
  <c r="H6" i="36" s="1"/>
  <c r="B71" i="33" l="1"/>
  <c r="A70" i="33"/>
  <c r="N70" i="33"/>
  <c r="M70" i="33"/>
  <c r="E70" i="35" s="1"/>
  <c r="L70" i="33"/>
  <c r="G70" i="33"/>
  <c r="F70" i="33"/>
  <c r="C70" i="35" s="1"/>
  <c r="D70" i="35" s="1"/>
  <c r="B70" i="35"/>
  <c r="D70" i="33"/>
  <c r="J69" i="35"/>
  <c r="A69" i="35"/>
  <c r="A70" i="35" s="1"/>
  <c r="H69" i="35"/>
  <c r="G69" i="35"/>
  <c r="I69" i="35"/>
  <c r="D6" i="36"/>
  <c r="C7" i="36" s="1"/>
  <c r="I6" i="36"/>
  <c r="G7" i="36"/>
  <c r="B72" i="33" l="1"/>
  <c r="A71" i="33"/>
  <c r="N71" i="33"/>
  <c r="M71" i="33"/>
  <c r="E71" i="35" s="1"/>
  <c r="L71" i="33"/>
  <c r="G71" i="33"/>
  <c r="B71" i="35"/>
  <c r="D71" i="33"/>
  <c r="F71" i="33"/>
  <c r="C71" i="35" s="1"/>
  <c r="I70" i="35"/>
  <c r="H70" i="35"/>
  <c r="G70" i="35"/>
  <c r="J70" i="35"/>
  <c r="F70" i="35"/>
  <c r="F6" i="36"/>
  <c r="J6" i="36" s="1"/>
  <c r="B73" i="33" l="1"/>
  <c r="A72" i="33"/>
  <c r="N72" i="33"/>
  <c r="M72" i="33"/>
  <c r="E72" i="35" s="1"/>
  <c r="L72" i="33"/>
  <c r="G72" i="33"/>
  <c r="B72" i="35"/>
  <c r="F72" i="33"/>
  <c r="C72" i="35" s="1"/>
  <c r="D72" i="35" s="1"/>
  <c r="D72" i="33"/>
  <c r="A71" i="35"/>
  <c r="A72" i="35" s="1"/>
  <c r="F71" i="35"/>
  <c r="H71" i="35"/>
  <c r="I71" i="35"/>
  <c r="J71" i="35"/>
  <c r="D71" i="35"/>
  <c r="G71" i="35"/>
  <c r="E7" i="36"/>
  <c r="H7" i="36" s="1"/>
  <c r="B74" i="33" l="1"/>
  <c r="A73" i="33"/>
  <c r="N73" i="33"/>
  <c r="M73" i="33"/>
  <c r="E73" i="35" s="1"/>
  <c r="F73" i="35" s="1"/>
  <c r="L73" i="33"/>
  <c r="G73" i="33"/>
  <c r="F73" i="33"/>
  <c r="C73" i="35" s="1"/>
  <c r="D73" i="33"/>
  <c r="B73" i="35"/>
  <c r="J72" i="35"/>
  <c r="H72" i="35"/>
  <c r="G72" i="35"/>
  <c r="I72" i="35"/>
  <c r="F72" i="35"/>
  <c r="D7" i="36"/>
  <c r="F7" i="36" s="1"/>
  <c r="I7" i="36"/>
  <c r="G8" i="36"/>
  <c r="B75" i="33" l="1"/>
  <c r="A74" i="33"/>
  <c r="N74" i="33"/>
  <c r="M74" i="33"/>
  <c r="E74" i="35" s="1"/>
  <c r="L74" i="33"/>
  <c r="G74" i="33"/>
  <c r="D74" i="33"/>
  <c r="B74" i="35"/>
  <c r="F74" i="33"/>
  <c r="C74" i="35" s="1"/>
  <c r="I73" i="35"/>
  <c r="D73" i="35"/>
  <c r="G73" i="35"/>
  <c r="A73" i="35"/>
  <c r="A74" i="35" s="1"/>
  <c r="J73" i="35"/>
  <c r="H73" i="35"/>
  <c r="D74" i="35"/>
  <c r="C8" i="36"/>
  <c r="J7" i="36"/>
  <c r="E8" i="36"/>
  <c r="B76" i="33" l="1"/>
  <c r="A75" i="33"/>
  <c r="N75" i="33"/>
  <c r="M75" i="33"/>
  <c r="E75" i="35" s="1"/>
  <c r="F75" i="35" s="1"/>
  <c r="L75" i="33"/>
  <c r="G75" i="33"/>
  <c r="B75" i="35"/>
  <c r="F75" i="33"/>
  <c r="C75" i="35" s="1"/>
  <c r="D75" i="33"/>
  <c r="G74" i="35"/>
  <c r="I74" i="35"/>
  <c r="H74" i="35"/>
  <c r="F74" i="35"/>
  <c r="J74" i="35"/>
  <c r="A75" i="35"/>
  <c r="H8" i="36"/>
  <c r="I8" i="36"/>
  <c r="D8" i="36"/>
  <c r="B77" i="33" l="1"/>
  <c r="A76" i="33"/>
  <c r="N76" i="33"/>
  <c r="M76" i="33"/>
  <c r="E76" i="35" s="1"/>
  <c r="L76" i="33"/>
  <c r="G76" i="33"/>
  <c r="B76" i="35"/>
  <c r="F76" i="33"/>
  <c r="C76" i="35" s="1"/>
  <c r="D76" i="33"/>
  <c r="A76" i="35"/>
  <c r="J75" i="35"/>
  <c r="I75" i="35"/>
  <c r="G75" i="35"/>
  <c r="H75" i="35"/>
  <c r="D75" i="35"/>
  <c r="F8" i="36"/>
  <c r="C9" i="36"/>
  <c r="G9" i="36"/>
  <c r="B78" i="33" l="1"/>
  <c r="A77" i="33"/>
  <c r="N77" i="33"/>
  <c r="M77" i="33"/>
  <c r="E77" i="35" s="1"/>
  <c r="L77" i="33"/>
  <c r="G77" i="33"/>
  <c r="F77" i="33"/>
  <c r="C77" i="35" s="1"/>
  <c r="B77" i="35"/>
  <c r="D77" i="33"/>
  <c r="J76" i="35"/>
  <c r="D76" i="35"/>
  <c r="I76" i="35"/>
  <c r="H76" i="35"/>
  <c r="G76" i="35"/>
  <c r="F76" i="35"/>
  <c r="J8" i="36"/>
  <c r="E9" i="36"/>
  <c r="B79" i="33" l="1"/>
  <c r="A78" i="33"/>
  <c r="N78" i="33"/>
  <c r="M78" i="33"/>
  <c r="E78" i="35" s="1"/>
  <c r="L78" i="33"/>
  <c r="G78" i="33"/>
  <c r="D78" i="33"/>
  <c r="F78" i="33"/>
  <c r="C78" i="35" s="1"/>
  <c r="B78" i="35"/>
  <c r="I77" i="35"/>
  <c r="J77" i="35"/>
  <c r="G77" i="35"/>
  <c r="D77" i="35"/>
  <c r="A77" i="35"/>
  <c r="A78" i="35" s="1"/>
  <c r="H77" i="35"/>
  <c r="F77" i="35"/>
  <c r="H9" i="36"/>
  <c r="I9" i="36"/>
  <c r="D9" i="36"/>
  <c r="A79" i="35" l="1"/>
  <c r="G78" i="35"/>
  <c r="H78" i="35"/>
  <c r="I78" i="35"/>
  <c r="J78" i="35"/>
  <c r="F78" i="35"/>
  <c r="D78" i="35"/>
  <c r="L79" i="33"/>
  <c r="G79" i="33"/>
  <c r="B80" i="33"/>
  <c r="A79" i="33"/>
  <c r="N79" i="33"/>
  <c r="M79" i="33"/>
  <c r="E79" i="35" s="1"/>
  <c r="D79" i="33"/>
  <c r="B79" i="35"/>
  <c r="F79" i="33"/>
  <c r="C79" i="35" s="1"/>
  <c r="G10" i="36"/>
  <c r="F9" i="36"/>
  <c r="C10" i="36"/>
  <c r="I79" i="35" l="1"/>
  <c r="G79" i="35"/>
  <c r="F79" i="35"/>
  <c r="J79" i="35"/>
  <c r="H79" i="35"/>
  <c r="D79" i="35"/>
  <c r="L80" i="33"/>
  <c r="G80" i="33"/>
  <c r="F80" i="33"/>
  <c r="C80" i="35" s="1"/>
  <c r="B81" i="33"/>
  <c r="N80" i="33"/>
  <c r="M80" i="33"/>
  <c r="E80" i="35" s="1"/>
  <c r="D80" i="33"/>
  <c r="A80" i="33"/>
  <c r="B80" i="35"/>
  <c r="J9" i="36"/>
  <c r="E10" i="36"/>
  <c r="D10" i="36" s="1"/>
  <c r="J80" i="35" l="1"/>
  <c r="I80" i="35"/>
  <c r="H80" i="35"/>
  <c r="D80" i="35"/>
  <c r="G80" i="35"/>
  <c r="F80" i="35"/>
  <c r="L81" i="33"/>
  <c r="G81" i="33"/>
  <c r="F81" i="33"/>
  <c r="C81" i="35" s="1"/>
  <c r="B82" i="33"/>
  <c r="N81" i="33"/>
  <c r="M81" i="33"/>
  <c r="E81" i="35" s="1"/>
  <c r="B81" i="35"/>
  <c r="D81" i="33"/>
  <c r="A81" i="33"/>
  <c r="A80" i="35"/>
  <c r="C11" i="36"/>
  <c r="H10" i="36"/>
  <c r="F10" i="36" s="1"/>
  <c r="E11" i="36" s="1"/>
  <c r="I10" i="36"/>
  <c r="F81" i="35" l="1"/>
  <c r="A81" i="35"/>
  <c r="H81" i="35"/>
  <c r="I81" i="35"/>
  <c r="J81" i="35"/>
  <c r="G81" i="35"/>
  <c r="D81" i="35"/>
  <c r="L82" i="33"/>
  <c r="G82" i="33"/>
  <c r="F82" i="33"/>
  <c r="C82" i="35" s="1"/>
  <c r="B83" i="33"/>
  <c r="N82" i="33"/>
  <c r="M82" i="33"/>
  <c r="E82" i="35" s="1"/>
  <c r="D82" i="33"/>
  <c r="A82" i="33"/>
  <c r="B82" i="35"/>
  <c r="H11" i="36"/>
  <c r="J10" i="36"/>
  <c r="G11" i="36"/>
  <c r="D11" i="36"/>
  <c r="F82" i="35" l="1"/>
  <c r="H82" i="35"/>
  <c r="I82" i="35"/>
  <c r="G82" i="35"/>
  <c r="J82" i="35"/>
  <c r="D82" i="35"/>
  <c r="A82" i="35"/>
  <c r="A83" i="35" s="1"/>
  <c r="L83" i="33"/>
  <c r="G83" i="33"/>
  <c r="F83" i="33"/>
  <c r="C83" i="35" s="1"/>
  <c r="B84" i="33"/>
  <c r="N83" i="33"/>
  <c r="M83" i="33"/>
  <c r="E83" i="35" s="1"/>
  <c r="D83" i="33"/>
  <c r="A83" i="33"/>
  <c r="B83" i="35"/>
  <c r="F11" i="36"/>
  <c r="J11" i="36" s="1"/>
  <c r="G12" i="36"/>
  <c r="I11" i="36"/>
  <c r="C12" i="36"/>
  <c r="I83" i="35" l="1"/>
  <c r="J83" i="35"/>
  <c r="G83" i="35"/>
  <c r="D83" i="35"/>
  <c r="F83" i="35"/>
  <c r="H83" i="35"/>
  <c r="L84" i="33"/>
  <c r="G84" i="33"/>
  <c r="F84" i="33"/>
  <c r="C84" i="35" s="1"/>
  <c r="B85" i="33"/>
  <c r="N84" i="33"/>
  <c r="M84" i="33"/>
  <c r="E84" i="35" s="1"/>
  <c r="D84" i="33"/>
  <c r="A84" i="33"/>
  <c r="B84" i="35"/>
  <c r="E12" i="36"/>
  <c r="H12" i="36" s="1"/>
  <c r="J84" i="35" l="1"/>
  <c r="D84" i="35"/>
  <c r="G84" i="35"/>
  <c r="I84" i="35"/>
  <c r="H84" i="35"/>
  <c r="F84" i="35"/>
  <c r="L85" i="33"/>
  <c r="G85" i="33"/>
  <c r="F85" i="33"/>
  <c r="C85" i="35" s="1"/>
  <c r="B86" i="33"/>
  <c r="N85" i="33"/>
  <c r="M85" i="33"/>
  <c r="E85" i="35" s="1"/>
  <c r="A85" i="33"/>
  <c r="D85" i="33"/>
  <c r="B85" i="35"/>
  <c r="A84" i="35"/>
  <c r="A85" i="35" s="1"/>
  <c r="D12" i="36"/>
  <c r="C13" i="36" s="1"/>
  <c r="I12" i="36"/>
  <c r="G13" i="36"/>
  <c r="J85" i="35" l="1"/>
  <c r="D85" i="35"/>
  <c r="F85" i="35"/>
  <c r="I85" i="35"/>
  <c r="H85" i="35"/>
  <c r="G85" i="35"/>
  <c r="L86" i="33"/>
  <c r="G86" i="33"/>
  <c r="F86" i="33"/>
  <c r="C86" i="35" s="1"/>
  <c r="B87" i="33"/>
  <c r="N86" i="33"/>
  <c r="M86" i="33"/>
  <c r="E86" i="35" s="1"/>
  <c r="D86" i="33"/>
  <c r="A86" i="33"/>
  <c r="B86" i="35"/>
  <c r="A86" i="35" s="1"/>
  <c r="F12" i="36"/>
  <c r="J12" i="36" s="1"/>
  <c r="I86" i="35" l="1"/>
  <c r="H86" i="35"/>
  <c r="G86" i="35"/>
  <c r="F86" i="35"/>
  <c r="J86" i="35"/>
  <c r="D86" i="35"/>
  <c r="L87" i="33"/>
  <c r="G87" i="33"/>
  <c r="F87" i="33"/>
  <c r="C87" i="35" s="1"/>
  <c r="B88" i="33"/>
  <c r="N87" i="33"/>
  <c r="M87" i="33"/>
  <c r="E87" i="35" s="1"/>
  <c r="B87" i="35"/>
  <c r="D87" i="33"/>
  <c r="A87" i="33"/>
  <c r="E13" i="36"/>
  <c r="I13" i="36" s="1"/>
  <c r="F87" i="35" l="1"/>
  <c r="J87" i="35"/>
  <c r="D87" i="35"/>
  <c r="G87" i="35"/>
  <c r="I87" i="35"/>
  <c r="H87" i="35"/>
  <c r="L88" i="33"/>
  <c r="G88" i="33"/>
  <c r="F88" i="33"/>
  <c r="C88" i="35" s="1"/>
  <c r="B89" i="33"/>
  <c r="N88" i="33"/>
  <c r="M88" i="33"/>
  <c r="E88" i="35" s="1"/>
  <c r="D88" i="33"/>
  <c r="A88" i="33"/>
  <c r="B88" i="35"/>
  <c r="A87" i="35"/>
  <c r="A88" i="35" s="1"/>
  <c r="H13" i="36"/>
  <c r="G14" i="36" s="1"/>
  <c r="D13" i="36"/>
  <c r="C14" i="36" s="1"/>
  <c r="L89" i="33" l="1"/>
  <c r="G89" i="33"/>
  <c r="F89" i="33"/>
  <c r="C89" i="35" s="1"/>
  <c r="B90" i="33"/>
  <c r="N89" i="33"/>
  <c r="M89" i="33"/>
  <c r="E89" i="35" s="1"/>
  <c r="F89" i="35" s="1"/>
  <c r="B89" i="35"/>
  <c r="D89" i="33"/>
  <c r="A89" i="33"/>
  <c r="J88" i="35"/>
  <c r="I88" i="35"/>
  <c r="H88" i="35"/>
  <c r="G88" i="35"/>
  <c r="F88" i="35"/>
  <c r="D88" i="35"/>
  <c r="F13" i="36"/>
  <c r="E14" i="36" s="1"/>
  <c r="D14" i="36" s="1"/>
  <c r="I89" i="35" l="1"/>
  <c r="H89" i="35"/>
  <c r="G89" i="35"/>
  <c r="J89" i="35"/>
  <c r="D89" i="35"/>
  <c r="L90" i="33"/>
  <c r="G90" i="33"/>
  <c r="F90" i="33"/>
  <c r="C90" i="35" s="1"/>
  <c r="B91" i="33"/>
  <c r="N90" i="33"/>
  <c r="M90" i="33"/>
  <c r="E90" i="35" s="1"/>
  <c r="D90" i="33"/>
  <c r="A90" i="33"/>
  <c r="B90" i="35"/>
  <c r="D90" i="35" s="1"/>
  <c r="A89" i="35"/>
  <c r="J13" i="36"/>
  <c r="I14" i="36"/>
  <c r="H14" i="36"/>
  <c r="C15" i="36"/>
  <c r="H90" i="35" l="1"/>
  <c r="I90" i="35"/>
  <c r="G90" i="35"/>
  <c r="F90" i="35"/>
  <c r="J90" i="35"/>
  <c r="A90" i="35"/>
  <c r="L91" i="33"/>
  <c r="G91" i="33"/>
  <c r="F91" i="33"/>
  <c r="C91" i="35" s="1"/>
  <c r="B92" i="33"/>
  <c r="N91" i="33"/>
  <c r="M91" i="33"/>
  <c r="E91" i="35" s="1"/>
  <c r="F91" i="35" s="1"/>
  <c r="D91" i="33"/>
  <c r="A91" i="33"/>
  <c r="B91" i="35"/>
  <c r="G15" i="36"/>
  <c r="F14" i="36"/>
  <c r="A91" i="35" l="1"/>
  <c r="J91" i="35"/>
  <c r="I91" i="35"/>
  <c r="G91" i="35"/>
  <c r="D91" i="35"/>
  <c r="H91" i="35"/>
  <c r="L92" i="33"/>
  <c r="G92" i="33"/>
  <c r="F92" i="33"/>
  <c r="C92" i="35" s="1"/>
  <c r="B93" i="33"/>
  <c r="N92" i="33"/>
  <c r="M92" i="33"/>
  <c r="E92" i="35" s="1"/>
  <c r="D92" i="33"/>
  <c r="A92" i="33"/>
  <c r="B92" i="35"/>
  <c r="J14" i="36"/>
  <c r="E15" i="36"/>
  <c r="J92" i="35" l="1"/>
  <c r="H92" i="35"/>
  <c r="I92" i="35"/>
  <c r="G92" i="35"/>
  <c r="D92" i="35"/>
  <c r="F92" i="35"/>
  <c r="F93" i="35"/>
  <c r="L93" i="33"/>
  <c r="G93" i="33"/>
  <c r="F93" i="33"/>
  <c r="C93" i="35" s="1"/>
  <c r="B94" i="33"/>
  <c r="B93" i="35"/>
  <c r="N93" i="33"/>
  <c r="M93" i="33"/>
  <c r="E93" i="35" s="1"/>
  <c r="A93" i="33"/>
  <c r="D93" i="33"/>
  <c r="A92" i="35"/>
  <c r="H15" i="36"/>
  <c r="I15" i="36"/>
  <c r="D15" i="36"/>
  <c r="I93" i="35" l="1"/>
  <c r="J93" i="35"/>
  <c r="H93" i="35"/>
  <c r="G93" i="35"/>
  <c r="D93" i="35"/>
  <c r="L94" i="33"/>
  <c r="G94" i="33"/>
  <c r="F94" i="33"/>
  <c r="C94" i="35" s="1"/>
  <c r="D94" i="35" s="1"/>
  <c r="B95" i="33"/>
  <c r="N94" i="33"/>
  <c r="M94" i="33"/>
  <c r="E94" i="35" s="1"/>
  <c r="D94" i="33"/>
  <c r="A94" i="33"/>
  <c r="B94" i="35"/>
  <c r="A93" i="35"/>
  <c r="F15" i="36"/>
  <c r="C16" i="36"/>
  <c r="G16" i="36"/>
  <c r="A94" i="35" l="1"/>
  <c r="I94" i="35"/>
  <c r="G94" i="35"/>
  <c r="H94" i="35"/>
  <c r="J94" i="35"/>
  <c r="F94" i="35"/>
  <c r="L95" i="33"/>
  <c r="G95" i="33"/>
  <c r="F95" i="33"/>
  <c r="C95" i="35" s="1"/>
  <c r="B96" i="33"/>
  <c r="N95" i="33"/>
  <c r="M95" i="33"/>
  <c r="E95" i="35" s="1"/>
  <c r="D95" i="33"/>
  <c r="B95" i="35"/>
  <c r="A95" i="33"/>
  <c r="J15" i="36"/>
  <c r="E16" i="36"/>
  <c r="I95" i="35" l="1"/>
  <c r="G95" i="35"/>
  <c r="F95" i="35"/>
  <c r="J95" i="35"/>
  <c r="D95" i="35"/>
  <c r="H95" i="35"/>
  <c r="L96" i="33"/>
  <c r="G96" i="33"/>
  <c r="F96" i="33"/>
  <c r="C96" i="35" s="1"/>
  <c r="B97" i="33"/>
  <c r="N96" i="33"/>
  <c r="M96" i="33"/>
  <c r="E96" i="35" s="1"/>
  <c r="B96" i="35"/>
  <c r="D96" i="33"/>
  <c r="A96" i="33"/>
  <c r="A95" i="35"/>
  <c r="A96" i="35" s="1"/>
  <c r="H16" i="36"/>
  <c r="I16" i="36"/>
  <c r="D16" i="36"/>
  <c r="J96" i="35" l="1"/>
  <c r="I96" i="35"/>
  <c r="H96" i="35"/>
  <c r="G96" i="35"/>
  <c r="D96" i="35"/>
  <c r="F96" i="35"/>
  <c r="L97" i="33"/>
  <c r="G97" i="33"/>
  <c r="F97" i="33"/>
  <c r="C97" i="35" s="1"/>
  <c r="B98" i="33"/>
  <c r="N97" i="33"/>
  <c r="M97" i="33"/>
  <c r="E97" i="35" s="1"/>
  <c r="B97" i="35"/>
  <c r="D97" i="33"/>
  <c r="A97" i="33"/>
  <c r="A97" i="35"/>
  <c r="F16" i="36"/>
  <c r="C17" i="36"/>
  <c r="G17" i="36"/>
  <c r="H97" i="35" l="1"/>
  <c r="G97" i="35"/>
  <c r="D97" i="35"/>
  <c r="F97" i="35"/>
  <c r="I97" i="35"/>
  <c r="J97" i="35"/>
  <c r="L98" i="33"/>
  <c r="G98" i="33"/>
  <c r="F98" i="33"/>
  <c r="C98" i="35" s="1"/>
  <c r="B99" i="33"/>
  <c r="N98" i="33"/>
  <c r="M98" i="33"/>
  <c r="E98" i="35" s="1"/>
  <c r="D98" i="33"/>
  <c r="A98" i="33"/>
  <c r="B98" i="35"/>
  <c r="J16" i="36"/>
  <c r="E17" i="36"/>
  <c r="F98" i="35" l="1"/>
  <c r="H98" i="35"/>
  <c r="G98" i="35"/>
  <c r="I98" i="35"/>
  <c r="J98" i="35"/>
  <c r="L99" i="33"/>
  <c r="G99" i="33"/>
  <c r="F99" i="33"/>
  <c r="C99" i="35" s="1"/>
  <c r="B100" i="33"/>
  <c r="B99" i="35"/>
  <c r="N99" i="33"/>
  <c r="M99" i="33"/>
  <c r="E99" i="35" s="1"/>
  <c r="D99" i="33"/>
  <c r="A99" i="33"/>
  <c r="A98" i="35"/>
  <c r="A99" i="35" s="1"/>
  <c r="D98" i="35"/>
  <c r="H17" i="36"/>
  <c r="I17" i="36"/>
  <c r="D17" i="36"/>
  <c r="I99" i="35" l="1"/>
  <c r="J99" i="35"/>
  <c r="F99" i="35"/>
  <c r="D99" i="35"/>
  <c r="H99" i="35"/>
  <c r="G99" i="35"/>
  <c r="L100" i="33"/>
  <c r="G100" i="33"/>
  <c r="F100" i="33"/>
  <c r="C100" i="35" s="1"/>
  <c r="B101" i="33"/>
  <c r="N100" i="33"/>
  <c r="M100" i="33"/>
  <c r="E100" i="35" s="1"/>
  <c r="D100" i="33"/>
  <c r="A100" i="33"/>
  <c r="B100" i="35"/>
  <c r="F17" i="36"/>
  <c r="C18" i="36"/>
  <c r="G18" i="36"/>
  <c r="L101" i="33" l="1"/>
  <c r="G101" i="33"/>
  <c r="F101" i="33"/>
  <c r="C101" i="35" s="1"/>
  <c r="B102" i="33"/>
  <c r="N101" i="33"/>
  <c r="M101" i="33"/>
  <c r="E101" i="35" s="1"/>
  <c r="A101" i="33"/>
  <c r="D101" i="33"/>
  <c r="B101" i="35"/>
  <c r="J100" i="35"/>
  <c r="G100" i="35"/>
  <c r="D100" i="35"/>
  <c r="I100" i="35"/>
  <c r="H100" i="35"/>
  <c r="F100" i="35"/>
  <c r="A100" i="35"/>
  <c r="A101" i="35" s="1"/>
  <c r="J17" i="36"/>
  <c r="E18" i="36"/>
  <c r="L102" i="33" l="1"/>
  <c r="G102" i="33"/>
  <c r="F102" i="33"/>
  <c r="C102" i="35" s="1"/>
  <c r="D102" i="35" s="1"/>
  <c r="B103" i="33"/>
  <c r="N102" i="33"/>
  <c r="M102" i="33"/>
  <c r="E102" i="35" s="1"/>
  <c r="D102" i="33"/>
  <c r="A102" i="33"/>
  <c r="B102" i="35"/>
  <c r="A102" i="35"/>
  <c r="J101" i="35"/>
  <c r="F101" i="35"/>
  <c r="I101" i="35"/>
  <c r="H101" i="35"/>
  <c r="G101" i="35"/>
  <c r="D101" i="35"/>
  <c r="I18" i="36"/>
  <c r="H18" i="36"/>
  <c r="D18" i="36"/>
  <c r="L103" i="33" l="1"/>
  <c r="G103" i="33"/>
  <c r="F103" i="33"/>
  <c r="C103" i="35" s="1"/>
  <c r="B104" i="33"/>
  <c r="N103" i="33"/>
  <c r="M103" i="33"/>
  <c r="E103" i="35" s="1"/>
  <c r="B103" i="35"/>
  <c r="A103" i="33"/>
  <c r="D103" i="33"/>
  <c r="H102" i="35"/>
  <c r="G102" i="35"/>
  <c r="I102" i="35"/>
  <c r="F102" i="35"/>
  <c r="J102" i="35"/>
  <c r="F18" i="36"/>
  <c r="C19" i="36"/>
  <c r="G19" i="36"/>
  <c r="F103" i="35" l="1"/>
  <c r="H103" i="35"/>
  <c r="G103" i="35"/>
  <c r="J103" i="35"/>
  <c r="D103" i="35"/>
  <c r="I103" i="35"/>
  <c r="L104" i="33"/>
  <c r="G104" i="33"/>
  <c r="F104" i="33"/>
  <c r="C104" i="35" s="1"/>
  <c r="B105" i="33"/>
  <c r="N104" i="33"/>
  <c r="M104" i="33"/>
  <c r="E104" i="35" s="1"/>
  <c r="B104" i="35"/>
  <c r="D104" i="33"/>
  <c r="A104" i="33"/>
  <c r="A103" i="35"/>
  <c r="A104" i="35" s="1"/>
  <c r="J18" i="36"/>
  <c r="E19" i="36"/>
  <c r="J104" i="35" l="1"/>
  <c r="I104" i="35"/>
  <c r="H104" i="35"/>
  <c r="G104" i="35"/>
  <c r="F104" i="35"/>
  <c r="L105" i="33"/>
  <c r="G105" i="33"/>
  <c r="F105" i="33"/>
  <c r="C105" i="35" s="1"/>
  <c r="B106" i="33"/>
  <c r="B105" i="35"/>
  <c r="N105" i="33"/>
  <c r="M105" i="33"/>
  <c r="E105" i="35" s="1"/>
  <c r="F105" i="35" s="1"/>
  <c r="D105" i="33"/>
  <c r="A105" i="33"/>
  <c r="D104" i="35"/>
  <c r="I19" i="36"/>
  <c r="H19" i="36"/>
  <c r="D19" i="36"/>
  <c r="L106" i="33" l="1"/>
  <c r="G106" i="33"/>
  <c r="F106" i="33"/>
  <c r="C106" i="35" s="1"/>
  <c r="B107" i="33"/>
  <c r="N106" i="33"/>
  <c r="M106" i="33"/>
  <c r="E106" i="35" s="1"/>
  <c r="D106" i="33"/>
  <c r="A106" i="33"/>
  <c r="B106" i="35"/>
  <c r="I105" i="35"/>
  <c r="D105" i="35"/>
  <c r="H105" i="35"/>
  <c r="J105" i="35"/>
  <c r="G105" i="35"/>
  <c r="D106" i="35"/>
  <c r="A105" i="35"/>
  <c r="A106" i="35" s="1"/>
  <c r="F19" i="36"/>
  <c r="C20" i="36"/>
  <c r="G20" i="36"/>
  <c r="L107" i="33" l="1"/>
  <c r="G107" i="33"/>
  <c r="F107" i="33"/>
  <c r="C107" i="35" s="1"/>
  <c r="B108" i="33"/>
  <c r="B107" i="35"/>
  <c r="N107" i="33"/>
  <c r="M107" i="33"/>
  <c r="E107" i="35" s="1"/>
  <c r="F107" i="35" s="1"/>
  <c r="D107" i="33"/>
  <c r="A107" i="33"/>
  <c r="H106" i="35"/>
  <c r="G106" i="35"/>
  <c r="I106" i="35"/>
  <c r="F106" i="35"/>
  <c r="J106" i="35"/>
  <c r="J19" i="36"/>
  <c r="E20" i="36"/>
  <c r="J107" i="35" l="1"/>
  <c r="I107" i="35"/>
  <c r="G107" i="35"/>
  <c r="D107" i="35"/>
  <c r="H107" i="35"/>
  <c r="L108" i="33"/>
  <c r="G108" i="33"/>
  <c r="F108" i="33"/>
  <c r="C108" i="35" s="1"/>
  <c r="B109" i="33"/>
  <c r="N108" i="33"/>
  <c r="M108" i="33"/>
  <c r="E108" i="35" s="1"/>
  <c r="D108" i="33"/>
  <c r="A108" i="33"/>
  <c r="B108" i="35"/>
  <c r="A107" i="35"/>
  <c r="A108" i="35" s="1"/>
  <c r="I20" i="36"/>
  <c r="H20" i="36"/>
  <c r="D20" i="36"/>
  <c r="J108" i="35" l="1"/>
  <c r="G108" i="35"/>
  <c r="H108" i="35"/>
  <c r="D108" i="35"/>
  <c r="I108" i="35"/>
  <c r="F108" i="35"/>
  <c r="L109" i="33"/>
  <c r="G109" i="33"/>
  <c r="F109" i="33"/>
  <c r="C109" i="35" s="1"/>
  <c r="B110" i="33"/>
  <c r="N109" i="33"/>
  <c r="M109" i="33"/>
  <c r="E109" i="35" s="1"/>
  <c r="B109" i="35"/>
  <c r="A109" i="33"/>
  <c r="D109" i="33"/>
  <c r="F20" i="36"/>
  <c r="C21" i="36"/>
  <c r="G21" i="36"/>
  <c r="J109" i="35" l="1"/>
  <c r="I109" i="35"/>
  <c r="F109" i="35"/>
  <c r="H109" i="35"/>
  <c r="G109" i="35"/>
  <c r="D109" i="35"/>
  <c r="A109" i="35"/>
  <c r="A110" i="35" s="1"/>
  <c r="L110" i="33"/>
  <c r="G110" i="33"/>
  <c r="F110" i="33"/>
  <c r="C110" i="35" s="1"/>
  <c r="B111" i="33"/>
  <c r="N110" i="33"/>
  <c r="M110" i="33"/>
  <c r="E110" i="35" s="1"/>
  <c r="D110" i="33"/>
  <c r="A110" i="33"/>
  <c r="B110" i="35"/>
  <c r="J20" i="36"/>
  <c r="E21" i="36"/>
  <c r="I110" i="35" l="1"/>
  <c r="H110" i="35"/>
  <c r="G110" i="35"/>
  <c r="F110" i="35"/>
  <c r="J110" i="35"/>
  <c r="D110" i="35"/>
  <c r="L111" i="33"/>
  <c r="G111" i="33"/>
  <c r="F111" i="33"/>
  <c r="C111" i="35" s="1"/>
  <c r="B112" i="33"/>
  <c r="N111" i="33"/>
  <c r="M111" i="33"/>
  <c r="E111" i="35" s="1"/>
  <c r="F111" i="35" s="1"/>
  <c r="B111" i="35"/>
  <c r="A111" i="33"/>
  <c r="D111" i="33"/>
  <c r="I21" i="36"/>
  <c r="H21" i="36"/>
  <c r="D21" i="36"/>
  <c r="J111" i="35" l="1"/>
  <c r="G111" i="35"/>
  <c r="I111" i="35"/>
  <c r="D111" i="35"/>
  <c r="H111" i="35"/>
  <c r="L112" i="33"/>
  <c r="G112" i="33"/>
  <c r="F112" i="33"/>
  <c r="C112" i="35" s="1"/>
  <c r="D112" i="33"/>
  <c r="B113" i="33"/>
  <c r="N112" i="33"/>
  <c r="M112" i="33"/>
  <c r="E112" i="35" s="1"/>
  <c r="A112" i="33"/>
  <c r="B112" i="35"/>
  <c r="A111" i="35"/>
  <c r="A112" i="35" s="1"/>
  <c r="F21" i="36"/>
  <c r="C22" i="36"/>
  <c r="G22" i="36"/>
  <c r="J112" i="35" l="1"/>
  <c r="D112" i="35"/>
  <c r="I112" i="35"/>
  <c r="H112" i="35"/>
  <c r="G112" i="35"/>
  <c r="F112" i="35"/>
  <c r="L113" i="33"/>
  <c r="G113" i="33"/>
  <c r="F113" i="33"/>
  <c r="C113" i="35" s="1"/>
  <c r="D113" i="33"/>
  <c r="B114" i="33"/>
  <c r="A113" i="33"/>
  <c r="B113" i="35"/>
  <c r="N113" i="33"/>
  <c r="M113" i="33"/>
  <c r="E113" i="35" s="1"/>
  <c r="A113" i="35"/>
  <c r="J21" i="36"/>
  <c r="E22" i="36"/>
  <c r="D22" i="36" s="1"/>
  <c r="H113" i="35" l="1"/>
  <c r="G113" i="35"/>
  <c r="I113" i="35"/>
  <c r="D113" i="35"/>
  <c r="J113" i="35"/>
  <c r="F113" i="35"/>
  <c r="L114" i="33"/>
  <c r="G114" i="33"/>
  <c r="F114" i="33"/>
  <c r="C114" i="35" s="1"/>
  <c r="D114" i="33"/>
  <c r="B115" i="33"/>
  <c r="N114" i="33"/>
  <c r="M114" i="33"/>
  <c r="E114" i="35" s="1"/>
  <c r="A114" i="33"/>
  <c r="B114" i="35"/>
  <c r="C23" i="36"/>
  <c r="H22" i="36"/>
  <c r="F22" i="36" s="1"/>
  <c r="E23" i="36" s="1"/>
  <c r="I22" i="36"/>
  <c r="F114" i="35" l="1"/>
  <c r="I114" i="35"/>
  <c r="H114" i="35"/>
  <c r="G114" i="35"/>
  <c r="D114" i="35"/>
  <c r="J114" i="35"/>
  <c r="L115" i="33"/>
  <c r="G115" i="33"/>
  <c r="F115" i="33"/>
  <c r="C115" i="35" s="1"/>
  <c r="D115" i="33"/>
  <c r="B116" i="33"/>
  <c r="N115" i="33"/>
  <c r="M115" i="33"/>
  <c r="E115" i="35" s="1"/>
  <c r="A115" i="33"/>
  <c r="B115" i="35"/>
  <c r="A114" i="35"/>
  <c r="H23" i="36"/>
  <c r="J22" i="36"/>
  <c r="G23" i="36"/>
  <c r="D23" i="36"/>
  <c r="I115" i="35" l="1"/>
  <c r="G115" i="35"/>
  <c r="D115" i="35"/>
  <c r="J115" i="35"/>
  <c r="H115" i="35"/>
  <c r="F115" i="35"/>
  <c r="A115" i="35"/>
  <c r="A116" i="35" s="1"/>
  <c r="L116" i="33"/>
  <c r="G116" i="33"/>
  <c r="F116" i="33"/>
  <c r="C116" i="35" s="1"/>
  <c r="D116" i="33"/>
  <c r="B117" i="33"/>
  <c r="N116" i="33"/>
  <c r="M116" i="33"/>
  <c r="E116" i="35" s="1"/>
  <c r="A116" i="33"/>
  <c r="B116" i="35"/>
  <c r="G24" i="36"/>
  <c r="F23" i="36"/>
  <c r="J23" i="36" s="1"/>
  <c r="C24" i="36"/>
  <c r="I23" i="36"/>
  <c r="J116" i="35" l="1"/>
  <c r="I116" i="35"/>
  <c r="H116" i="35"/>
  <c r="G116" i="35"/>
  <c r="F116" i="35"/>
  <c r="L117" i="33"/>
  <c r="G117" i="33"/>
  <c r="F117" i="33"/>
  <c r="C117" i="35" s="1"/>
  <c r="D117" i="33"/>
  <c r="B118" i="33"/>
  <c r="N117" i="33"/>
  <c r="M117" i="33"/>
  <c r="E117" i="35" s="1"/>
  <c r="F117" i="35" s="1"/>
  <c r="A117" i="33"/>
  <c r="B117" i="35"/>
  <c r="D116" i="35"/>
  <c r="E24" i="36"/>
  <c r="D24" i="36" s="1"/>
  <c r="J117" i="35" l="1"/>
  <c r="I117" i="35"/>
  <c r="H117" i="35"/>
  <c r="G117" i="35"/>
  <c r="D117" i="35"/>
  <c r="A117" i="35"/>
  <c r="L118" i="33"/>
  <c r="G118" i="33"/>
  <c r="F118" i="33"/>
  <c r="C118" i="35" s="1"/>
  <c r="D118" i="33"/>
  <c r="B119" i="33"/>
  <c r="M118" i="33"/>
  <c r="E118" i="35" s="1"/>
  <c r="A118" i="33"/>
  <c r="N118" i="33"/>
  <c r="B118" i="35"/>
  <c r="I24" i="36"/>
  <c r="H24" i="36"/>
  <c r="F24" i="36" s="1"/>
  <c r="J24" i="36" s="1"/>
  <c r="C25" i="36"/>
  <c r="A118" i="35" l="1"/>
  <c r="L119" i="33"/>
  <c r="G119" i="33"/>
  <c r="F119" i="33"/>
  <c r="C119" i="35" s="1"/>
  <c r="D119" i="33"/>
  <c r="B120" i="33"/>
  <c r="N119" i="33"/>
  <c r="M119" i="33"/>
  <c r="E119" i="35" s="1"/>
  <c r="A119" i="33"/>
  <c r="B119" i="35"/>
  <c r="H118" i="35"/>
  <c r="D118" i="35"/>
  <c r="I118" i="35"/>
  <c r="G118" i="35"/>
  <c r="F118" i="35"/>
  <c r="J118" i="35"/>
  <c r="G25" i="36"/>
  <c r="E25" i="36"/>
  <c r="L120" i="33" l="1"/>
  <c r="G120" i="33"/>
  <c r="F120" i="33"/>
  <c r="C120" i="35" s="1"/>
  <c r="D120" i="33"/>
  <c r="B121" i="33"/>
  <c r="N120" i="33"/>
  <c r="M120" i="33"/>
  <c r="E120" i="35" s="1"/>
  <c r="A120" i="33"/>
  <c r="B120" i="35"/>
  <c r="D119" i="35"/>
  <c r="I119" i="35"/>
  <c r="H119" i="35"/>
  <c r="G119" i="35"/>
  <c r="J119" i="35"/>
  <c r="F119" i="35"/>
  <c r="A119" i="35"/>
  <c r="A120" i="35" s="1"/>
  <c r="I25" i="36"/>
  <c r="D25" i="36"/>
  <c r="C26" i="36" s="1"/>
  <c r="H25" i="36"/>
  <c r="G26" i="36" s="1"/>
  <c r="L121" i="33" l="1"/>
  <c r="G121" i="33"/>
  <c r="F121" i="33"/>
  <c r="C121" i="35" s="1"/>
  <c r="D121" i="33"/>
  <c r="B122" i="33"/>
  <c r="A121" i="33"/>
  <c r="B121" i="35"/>
  <c r="M121" i="33"/>
  <c r="E121" i="35" s="1"/>
  <c r="N121" i="33"/>
  <c r="J120" i="35"/>
  <c r="H120" i="35"/>
  <c r="G120" i="35"/>
  <c r="D120" i="35"/>
  <c r="I120" i="35"/>
  <c r="F120" i="35"/>
  <c r="F25" i="36"/>
  <c r="J25" i="36" s="1"/>
  <c r="J121" i="35" l="1"/>
  <c r="F121" i="35"/>
  <c r="D121" i="35"/>
  <c r="I121" i="35"/>
  <c r="H121" i="35"/>
  <c r="G121" i="35"/>
  <c r="L122" i="33"/>
  <c r="G122" i="33"/>
  <c r="F122" i="33"/>
  <c r="C122" i="35" s="1"/>
  <c r="D122" i="33"/>
  <c r="B123" i="33"/>
  <c r="B122" i="35"/>
  <c r="N122" i="33"/>
  <c r="M122" i="33"/>
  <c r="E122" i="35" s="1"/>
  <c r="A122" i="33"/>
  <c r="A121" i="35"/>
  <c r="A122" i="35" s="1"/>
  <c r="E26" i="36"/>
  <c r="I26" i="36" s="1"/>
  <c r="F122" i="35" l="1"/>
  <c r="I122" i="35"/>
  <c r="H122" i="35"/>
  <c r="G122" i="35"/>
  <c r="D122" i="35"/>
  <c r="J122" i="35"/>
  <c r="L123" i="33"/>
  <c r="G123" i="33"/>
  <c r="F123" i="33"/>
  <c r="C123" i="35" s="1"/>
  <c r="D123" i="33"/>
  <c r="B124" i="33"/>
  <c r="N123" i="33"/>
  <c r="M123" i="33"/>
  <c r="E123" i="35" s="1"/>
  <c r="A123" i="33"/>
  <c r="B123" i="35"/>
  <c r="D26" i="36"/>
  <c r="C27" i="36" s="1"/>
  <c r="H26" i="36"/>
  <c r="G27" i="36" s="1"/>
  <c r="F123" i="35" l="1"/>
  <c r="J123" i="35"/>
  <c r="G123" i="35"/>
  <c r="I123" i="35"/>
  <c r="H123" i="35"/>
  <c r="D123" i="35"/>
  <c r="L124" i="33"/>
  <c r="G124" i="33"/>
  <c r="F124" i="33"/>
  <c r="C124" i="35" s="1"/>
  <c r="D124" i="33"/>
  <c r="B125" i="33"/>
  <c r="N124" i="33"/>
  <c r="B124" i="35"/>
  <c r="M124" i="33"/>
  <c r="E124" i="35" s="1"/>
  <c r="A124" i="33"/>
  <c r="A123" i="35"/>
  <c r="A124" i="35" s="1"/>
  <c r="F26" i="36"/>
  <c r="J26" i="36" s="1"/>
  <c r="L125" i="33" l="1"/>
  <c r="G125" i="33"/>
  <c r="F125" i="33"/>
  <c r="C125" i="35" s="1"/>
  <c r="D125" i="33"/>
  <c r="B126" i="33"/>
  <c r="B125" i="35"/>
  <c r="N125" i="33"/>
  <c r="M125" i="33"/>
  <c r="E125" i="35" s="1"/>
  <c r="A125" i="33"/>
  <c r="J124" i="35"/>
  <c r="I124" i="35"/>
  <c r="H124" i="35"/>
  <c r="G124" i="35"/>
  <c r="F124" i="35"/>
  <c r="D124" i="35"/>
  <c r="E27" i="36"/>
  <c r="H27" i="36" s="1"/>
  <c r="L126" i="33" l="1"/>
  <c r="G126" i="33"/>
  <c r="F126" i="33"/>
  <c r="C126" i="35" s="1"/>
  <c r="D126" i="33"/>
  <c r="B127" i="33"/>
  <c r="M126" i="33"/>
  <c r="E126" i="35" s="1"/>
  <c r="A126" i="33"/>
  <c r="B126" i="35"/>
  <c r="N126" i="33"/>
  <c r="J125" i="35"/>
  <c r="F125" i="35"/>
  <c r="I125" i="35"/>
  <c r="D125" i="35"/>
  <c r="H125" i="35"/>
  <c r="G125" i="35"/>
  <c r="A125" i="35"/>
  <c r="A126" i="35" s="1"/>
  <c r="I27" i="36"/>
  <c r="D27" i="36"/>
  <c r="F27" i="36" s="1"/>
  <c r="G28" i="36"/>
  <c r="L127" i="33" l="1"/>
  <c r="G127" i="33"/>
  <c r="F127" i="33"/>
  <c r="C127" i="35" s="1"/>
  <c r="D127" i="33"/>
  <c r="B128" i="33"/>
  <c r="N127" i="33"/>
  <c r="M127" i="33"/>
  <c r="E127" i="35" s="1"/>
  <c r="A127" i="33"/>
  <c r="B127" i="35"/>
  <c r="F126" i="35"/>
  <c r="G126" i="35"/>
  <c r="D126" i="35"/>
  <c r="I126" i="35"/>
  <c r="H126" i="35"/>
  <c r="J126" i="35"/>
  <c r="C28" i="36"/>
  <c r="J27" i="36"/>
  <c r="E28" i="36"/>
  <c r="L128" i="33" l="1"/>
  <c r="G128" i="33"/>
  <c r="F128" i="33"/>
  <c r="C128" i="35" s="1"/>
  <c r="D128" i="35" s="1"/>
  <c r="D128" i="33"/>
  <c r="B129" i="33"/>
  <c r="N128" i="33"/>
  <c r="M128" i="33"/>
  <c r="E128" i="35" s="1"/>
  <c r="A128" i="33"/>
  <c r="B128" i="35"/>
  <c r="F127" i="35"/>
  <c r="H127" i="35"/>
  <c r="J127" i="35"/>
  <c r="I127" i="35"/>
  <c r="D127" i="35"/>
  <c r="G127" i="35"/>
  <c r="A127" i="35"/>
  <c r="A128" i="35" s="1"/>
  <c r="I28" i="36"/>
  <c r="H28" i="36"/>
  <c r="D28" i="36"/>
  <c r="L129" i="33" l="1"/>
  <c r="G129" i="33"/>
  <c r="F129" i="33"/>
  <c r="C129" i="35" s="1"/>
  <c r="D129" i="33"/>
  <c r="B130" i="33"/>
  <c r="A129" i="33"/>
  <c r="M129" i="33"/>
  <c r="E129" i="35" s="1"/>
  <c r="F129" i="35" s="1"/>
  <c r="N129" i="33"/>
  <c r="B129" i="35"/>
  <c r="A129" i="35"/>
  <c r="J128" i="35"/>
  <c r="H128" i="35"/>
  <c r="G128" i="35"/>
  <c r="F128" i="35"/>
  <c r="I128" i="35"/>
  <c r="G29" i="36"/>
  <c r="F28" i="36"/>
  <c r="C29" i="36"/>
  <c r="L130" i="33" l="1"/>
  <c r="G130" i="33"/>
  <c r="F130" i="33"/>
  <c r="C130" i="35" s="1"/>
  <c r="D130" i="35" s="1"/>
  <c r="D130" i="33"/>
  <c r="B131" i="33"/>
  <c r="N130" i="33"/>
  <c r="B130" i="35"/>
  <c r="M130" i="33"/>
  <c r="E130" i="35" s="1"/>
  <c r="A130" i="33"/>
  <c r="J129" i="35"/>
  <c r="G129" i="35"/>
  <c r="D129" i="35"/>
  <c r="H129" i="35"/>
  <c r="I129" i="35"/>
  <c r="J28" i="36"/>
  <c r="E29" i="36"/>
  <c r="L131" i="33" l="1"/>
  <c r="G131" i="33"/>
  <c r="F131" i="33"/>
  <c r="C131" i="35" s="1"/>
  <c r="D131" i="33"/>
  <c r="B132" i="33"/>
  <c r="N131" i="33"/>
  <c r="M131" i="33"/>
  <c r="E131" i="35" s="1"/>
  <c r="A131" i="33"/>
  <c r="B131" i="35"/>
  <c r="F130" i="35"/>
  <c r="I130" i="35"/>
  <c r="H130" i="35"/>
  <c r="G130" i="35"/>
  <c r="J130" i="35"/>
  <c r="A130" i="35"/>
  <c r="A131" i="35" s="1"/>
  <c r="I29" i="36"/>
  <c r="H29" i="36"/>
  <c r="D29" i="36"/>
  <c r="L132" i="33" l="1"/>
  <c r="G132" i="33"/>
  <c r="F132" i="33"/>
  <c r="C132" i="35" s="1"/>
  <c r="D132" i="33"/>
  <c r="B133" i="33"/>
  <c r="B132" i="35"/>
  <c r="N132" i="33"/>
  <c r="A132" i="33"/>
  <c r="M132" i="33"/>
  <c r="E132" i="35" s="1"/>
  <c r="F131" i="35"/>
  <c r="G131" i="35"/>
  <c r="I131" i="35"/>
  <c r="D131" i="35"/>
  <c r="H131" i="35"/>
  <c r="J131" i="35"/>
  <c r="F29" i="36"/>
  <c r="C30" i="36"/>
  <c r="G30" i="36"/>
  <c r="J132" i="35" l="1"/>
  <c r="H132" i="35"/>
  <c r="D132" i="35"/>
  <c r="G132" i="35"/>
  <c r="I132" i="35"/>
  <c r="F132" i="35"/>
  <c r="L133" i="33"/>
  <c r="G133" i="33"/>
  <c r="F133" i="33"/>
  <c r="C133" i="35" s="1"/>
  <c r="D133" i="33"/>
  <c r="B134" i="33"/>
  <c r="N133" i="33"/>
  <c r="M133" i="33"/>
  <c r="E133" i="35" s="1"/>
  <c r="A133" i="33"/>
  <c r="B133" i="35"/>
  <c r="A132" i="35"/>
  <c r="A133" i="35" s="1"/>
  <c r="J29" i="36"/>
  <c r="E30" i="36"/>
  <c r="J133" i="35" l="1"/>
  <c r="H133" i="35"/>
  <c r="G133" i="35"/>
  <c r="D133" i="35"/>
  <c r="I133" i="35"/>
  <c r="F133" i="35"/>
  <c r="L134" i="33"/>
  <c r="G134" i="33"/>
  <c r="F134" i="33"/>
  <c r="D134" i="33"/>
  <c r="B135" i="33"/>
  <c r="M134" i="33"/>
  <c r="A134" i="33"/>
  <c r="N134" i="33"/>
  <c r="H30" i="36"/>
  <c r="I30" i="36"/>
  <c r="D30" i="36"/>
  <c r="L135" i="33" l="1"/>
  <c r="G135" i="33"/>
  <c r="F135" i="33"/>
  <c r="D135" i="33"/>
  <c r="B136" i="33"/>
  <c r="N135" i="33"/>
  <c r="M135" i="33"/>
  <c r="A135" i="33"/>
  <c r="F30" i="36"/>
  <c r="C31" i="36"/>
  <c r="G31" i="36"/>
  <c r="L136" i="33" l="1"/>
  <c r="G136" i="33"/>
  <c r="F136" i="33"/>
  <c r="D136" i="33"/>
  <c r="B137" i="33"/>
  <c r="N136" i="33"/>
  <c r="M136" i="33"/>
  <c r="A136" i="33"/>
  <c r="J30" i="36"/>
  <c r="E31" i="36"/>
  <c r="L137" i="33" l="1"/>
  <c r="G137" i="33"/>
  <c r="F137" i="33"/>
  <c r="D137" i="33"/>
  <c r="B138" i="33"/>
  <c r="A137" i="33"/>
  <c r="N137" i="33"/>
  <c r="M137" i="33"/>
  <c r="I31" i="36"/>
  <c r="H31" i="36"/>
  <c r="D31" i="36"/>
  <c r="L138" i="33" l="1"/>
  <c r="G138" i="33"/>
  <c r="F138" i="33"/>
  <c r="D138" i="33"/>
  <c r="B139" i="33"/>
  <c r="N138" i="33"/>
  <c r="M138" i="33"/>
  <c r="A138" i="33"/>
  <c r="F31" i="36"/>
  <c r="C32" i="36"/>
  <c r="G32" i="36"/>
  <c r="L139" i="33" l="1"/>
  <c r="G139" i="33"/>
  <c r="F139" i="33"/>
  <c r="D139" i="33"/>
  <c r="B140" i="33"/>
  <c r="N139" i="33"/>
  <c r="M139" i="33"/>
  <c r="A139" i="33"/>
  <c r="J31" i="36"/>
  <c r="E32" i="36"/>
  <c r="L140" i="33" l="1"/>
  <c r="G140" i="33"/>
  <c r="F140" i="33"/>
  <c r="D140" i="33"/>
  <c r="B141" i="33"/>
  <c r="N140" i="33"/>
  <c r="A140" i="33"/>
  <c r="M140" i="33"/>
  <c r="I32" i="36"/>
  <c r="H32" i="36"/>
  <c r="D32" i="36"/>
  <c r="L141" i="33" l="1"/>
  <c r="G141" i="33"/>
  <c r="F141" i="33"/>
  <c r="D141" i="33"/>
  <c r="B142" i="33"/>
  <c r="N141" i="33"/>
  <c r="M141" i="33"/>
  <c r="A141" i="33"/>
  <c r="F32" i="36"/>
  <c r="C33" i="36"/>
  <c r="G33" i="36"/>
  <c r="L142" i="33" l="1"/>
  <c r="G142" i="33"/>
  <c r="F142" i="33"/>
  <c r="D142" i="33"/>
  <c r="B143" i="33"/>
  <c r="M142" i="33"/>
  <c r="A142" i="33"/>
  <c r="N142" i="33"/>
  <c r="J32" i="36"/>
  <c r="E33" i="36"/>
  <c r="L143" i="33" l="1"/>
  <c r="G143" i="33"/>
  <c r="F143" i="33"/>
  <c r="D143" i="33"/>
  <c r="B144" i="33"/>
  <c r="N143" i="33"/>
  <c r="M143" i="33"/>
  <c r="A143" i="33"/>
  <c r="H33" i="36"/>
  <c r="I33" i="36"/>
  <c r="D33" i="36"/>
  <c r="L144" i="33" l="1"/>
  <c r="G144" i="33"/>
  <c r="F144" i="33"/>
  <c r="D144" i="33"/>
  <c r="B145" i="33"/>
  <c r="N144" i="33"/>
  <c r="M144" i="33"/>
  <c r="A144" i="33"/>
  <c r="F33" i="36"/>
  <c r="C34" i="36"/>
  <c r="G34" i="36"/>
  <c r="L145" i="33" l="1"/>
  <c r="G145" i="33"/>
  <c r="F145" i="33"/>
  <c r="D145" i="33"/>
  <c r="B146" i="33"/>
  <c r="A145" i="33"/>
  <c r="N145" i="33"/>
  <c r="M145" i="33"/>
  <c r="J33" i="36"/>
  <c r="E34" i="36"/>
  <c r="D34" i="36" s="1"/>
  <c r="L146" i="33" l="1"/>
  <c r="G146" i="33"/>
  <c r="F146" i="33"/>
  <c r="D146" i="33"/>
  <c r="B147" i="33"/>
  <c r="N146" i="33"/>
  <c r="M146" i="33"/>
  <c r="A146" i="33"/>
  <c r="C35" i="36"/>
  <c r="H34" i="36"/>
  <c r="I34" i="36"/>
  <c r="L147" i="33" l="1"/>
  <c r="G147" i="33"/>
  <c r="F147" i="33"/>
  <c r="D147" i="33"/>
  <c r="B148" i="33"/>
  <c r="N147" i="33"/>
  <c r="M147" i="33"/>
  <c r="A147" i="33"/>
  <c r="G35" i="36"/>
  <c r="F34" i="36"/>
  <c r="L148" i="33" l="1"/>
  <c r="G148" i="33"/>
  <c r="F148" i="33"/>
  <c r="D148" i="33"/>
  <c r="B149" i="33"/>
  <c r="N148" i="33"/>
  <c r="M148" i="33"/>
  <c r="A148" i="33"/>
  <c r="J34" i="36"/>
  <c r="E35" i="36"/>
  <c r="L149" i="33" l="1"/>
  <c r="G149" i="33"/>
  <c r="F149" i="33"/>
  <c r="D149" i="33"/>
  <c r="B150" i="33"/>
  <c r="N149" i="33"/>
  <c r="M149" i="33"/>
  <c r="A149" i="33"/>
  <c r="H35" i="36"/>
  <c r="I35" i="36"/>
  <c r="D35" i="36"/>
  <c r="L150" i="33" l="1"/>
  <c r="G150" i="33"/>
  <c r="F150" i="33"/>
  <c r="D150" i="33"/>
  <c r="B151" i="33"/>
  <c r="M150" i="33"/>
  <c r="A150" i="33"/>
  <c r="N150" i="33"/>
  <c r="F35" i="36"/>
  <c r="C36" i="36"/>
  <c r="G36" i="36"/>
  <c r="L151" i="33" l="1"/>
  <c r="G151" i="33"/>
  <c r="F151" i="33"/>
  <c r="D151" i="33"/>
  <c r="B152" i="33"/>
  <c r="N151" i="33"/>
  <c r="M151" i="33"/>
  <c r="A151" i="33"/>
  <c r="J35" i="36"/>
  <c r="E36" i="36"/>
  <c r="D36" i="36" s="1"/>
  <c r="L152" i="33" l="1"/>
  <c r="G152" i="33"/>
  <c r="F152" i="33"/>
  <c r="D152" i="33"/>
  <c r="B153" i="33"/>
  <c r="N152" i="33"/>
  <c r="M152" i="33"/>
  <c r="A152" i="33"/>
  <c r="C37" i="36"/>
  <c r="H36" i="36"/>
  <c r="I36" i="36"/>
  <c r="L153" i="33" l="1"/>
  <c r="G153" i="33"/>
  <c r="F153" i="33"/>
  <c r="D153" i="33"/>
  <c r="B154" i="33"/>
  <c r="A153" i="33"/>
  <c r="M153" i="33"/>
  <c r="N153" i="33"/>
  <c r="G37" i="36"/>
  <c r="F36" i="36"/>
  <c r="L154" i="33" l="1"/>
  <c r="G154" i="33"/>
  <c r="F154" i="33"/>
  <c r="D154" i="33"/>
  <c r="B155" i="33"/>
  <c r="N154" i="33"/>
  <c r="M154" i="33"/>
  <c r="A154" i="33"/>
  <c r="J36" i="36"/>
  <c r="E37" i="36"/>
  <c r="L155" i="33" l="1"/>
  <c r="G155" i="33"/>
  <c r="F155" i="33"/>
  <c r="D155" i="33"/>
  <c r="B156" i="33"/>
  <c r="N155" i="33"/>
  <c r="M155" i="33"/>
  <c r="A155" i="33"/>
  <c r="H37" i="36"/>
  <c r="I37" i="36"/>
  <c r="D37" i="36"/>
  <c r="L156" i="33" l="1"/>
  <c r="G156" i="33"/>
  <c r="F156" i="33"/>
  <c r="D156" i="33"/>
  <c r="B157" i="33"/>
  <c r="N156" i="33"/>
  <c r="M156" i="33"/>
  <c r="A156" i="33"/>
  <c r="F37" i="36"/>
  <c r="C38" i="36"/>
  <c r="G38" i="36"/>
  <c r="L157" i="33" l="1"/>
  <c r="G157" i="33"/>
  <c r="F157" i="33"/>
  <c r="D157" i="33"/>
  <c r="B158" i="33"/>
  <c r="N157" i="33"/>
  <c r="M157" i="33"/>
  <c r="A157" i="33"/>
  <c r="J37" i="36"/>
  <c r="E38" i="36"/>
  <c r="L158" i="33" l="1"/>
  <c r="G158" i="33"/>
  <c r="F158" i="33"/>
  <c r="D158" i="33"/>
  <c r="B159" i="33"/>
  <c r="M158" i="33"/>
  <c r="A158" i="33"/>
  <c r="N158" i="33"/>
  <c r="I38" i="36"/>
  <c r="H38" i="36"/>
  <c r="D38" i="36"/>
  <c r="L159" i="33" l="1"/>
  <c r="G159" i="33"/>
  <c r="F159" i="33"/>
  <c r="D159" i="33"/>
  <c r="B160" i="33"/>
  <c r="N159" i="33"/>
  <c r="M159" i="33"/>
  <c r="A159" i="33"/>
  <c r="F38" i="36"/>
  <c r="C39" i="36"/>
  <c r="G39" i="36"/>
  <c r="L160" i="33" l="1"/>
  <c r="G160" i="33"/>
  <c r="F160" i="33"/>
  <c r="D160" i="33"/>
  <c r="B161" i="33"/>
  <c r="N160" i="33"/>
  <c r="M160" i="33"/>
  <c r="A160" i="33"/>
  <c r="J38" i="36"/>
  <c r="E39" i="36"/>
  <c r="L161" i="33" l="1"/>
  <c r="G161" i="33"/>
  <c r="F161" i="33"/>
  <c r="D161" i="33"/>
  <c r="B162" i="33"/>
  <c r="A161" i="33"/>
  <c r="M161" i="33"/>
  <c r="N161" i="33"/>
  <c r="I39" i="36"/>
  <c r="H39" i="36"/>
  <c r="D39" i="36"/>
  <c r="L162" i="33" l="1"/>
  <c r="G162" i="33"/>
  <c r="F162" i="33"/>
  <c r="D162" i="33"/>
  <c r="B163" i="33"/>
  <c r="N162" i="33"/>
  <c r="M162" i="33"/>
  <c r="A162" i="33"/>
  <c r="F39" i="36"/>
  <c r="C40" i="36"/>
  <c r="G40" i="36"/>
  <c r="L163" i="33" l="1"/>
  <c r="G163" i="33"/>
  <c r="F163" i="33"/>
  <c r="D163" i="33"/>
  <c r="N163" i="33"/>
  <c r="M163" i="33"/>
  <c r="A163" i="33"/>
  <c r="J39" i="36"/>
  <c r="E40" i="36"/>
  <c r="D40" i="36" s="1"/>
  <c r="C41" i="36" l="1"/>
  <c r="I40" i="36"/>
  <c r="H40" i="36"/>
  <c r="G41" i="36" l="1"/>
  <c r="F40" i="36"/>
  <c r="J40" i="36" l="1"/>
  <c r="E41" i="36"/>
  <c r="I41" i="36" l="1"/>
  <c r="H41" i="36"/>
  <c r="D41" i="36"/>
  <c r="F41" i="36" l="1"/>
  <c r="C42" i="36"/>
  <c r="G42" i="36"/>
  <c r="J41" i="36" l="1"/>
  <c r="E42" i="36"/>
  <c r="I42" i="36" l="1"/>
  <c r="H42" i="36"/>
  <c r="D42" i="36"/>
  <c r="G43" i="36" l="1"/>
  <c r="F42" i="36"/>
  <c r="C43" i="36"/>
  <c r="J42" i="36" l="1"/>
  <c r="E43" i="36"/>
  <c r="D43" i="36" s="1"/>
  <c r="C44" i="36" l="1"/>
  <c r="I43" i="36"/>
  <c r="H43" i="36"/>
  <c r="G44" i="36" l="1"/>
  <c r="F43" i="36"/>
  <c r="J43" i="36" l="1"/>
  <c r="E44" i="36"/>
  <c r="I44" i="36" l="1"/>
  <c r="H44" i="36"/>
  <c r="D44" i="36"/>
  <c r="G45" i="36" l="1"/>
  <c r="F44" i="36"/>
  <c r="C45" i="36"/>
  <c r="J44" i="36" l="1"/>
  <c r="E45" i="36"/>
  <c r="I45" i="36" l="1"/>
  <c r="H45" i="36"/>
  <c r="D45" i="36"/>
  <c r="F45" i="36" l="1"/>
  <c r="C46" i="36"/>
  <c r="G46" i="36"/>
  <c r="J45" i="36" l="1"/>
  <c r="E46" i="36"/>
  <c r="I46" i="36" l="1"/>
  <c r="H46" i="36"/>
  <c r="D46" i="36"/>
  <c r="F46" i="36" l="1"/>
  <c r="C47" i="36"/>
  <c r="G47" i="36"/>
  <c r="J46" i="36" l="1"/>
  <c r="E47" i="36"/>
  <c r="I47" i="36" l="1"/>
  <c r="H47" i="36"/>
  <c r="D47" i="36"/>
  <c r="F47" i="36" l="1"/>
  <c r="C48" i="36"/>
  <c r="G48" i="36"/>
  <c r="J47" i="36" l="1"/>
  <c r="E48" i="36"/>
  <c r="I48" i="36" l="1"/>
  <c r="H48" i="36"/>
  <c r="D48" i="36"/>
  <c r="F48" i="36" l="1"/>
  <c r="C49" i="36"/>
  <c r="G49" i="36"/>
  <c r="J48" i="36" l="1"/>
  <c r="E49" i="36"/>
  <c r="I49" i="36" l="1"/>
  <c r="H49" i="36"/>
  <c r="D49" i="36"/>
  <c r="F49" i="36" l="1"/>
  <c r="C50" i="36"/>
  <c r="G50" i="36"/>
  <c r="J49" i="36" l="1"/>
  <c r="E50" i="36"/>
  <c r="I50" i="36" l="1"/>
  <c r="H50" i="36"/>
  <c r="D50" i="36"/>
  <c r="F50" i="36" l="1"/>
  <c r="C51" i="36"/>
  <c r="G51" i="36"/>
  <c r="J50" i="36" l="1"/>
  <c r="E51" i="36"/>
  <c r="I51" i="36" l="1"/>
  <c r="H51" i="36"/>
  <c r="D51" i="36"/>
  <c r="F51" i="36" l="1"/>
  <c r="C52" i="36"/>
  <c r="G52" i="36"/>
  <c r="J51" i="36" l="1"/>
  <c r="E52" i="36"/>
  <c r="I52" i="36" l="1"/>
  <c r="H52" i="36"/>
  <c r="D52" i="36"/>
  <c r="F52" i="36" l="1"/>
  <c r="C53" i="36"/>
  <c r="G53" i="36"/>
  <c r="J52" i="36" l="1"/>
  <c r="E53" i="36"/>
  <c r="I53" i="36" l="1"/>
  <c r="H53" i="36"/>
  <c r="D53" i="36"/>
  <c r="F53" i="36" l="1"/>
  <c r="C54" i="36"/>
  <c r="G54" i="36"/>
  <c r="J53" i="36" l="1"/>
  <c r="E54" i="36"/>
  <c r="I54" i="36" l="1"/>
  <c r="H54" i="36"/>
  <c r="D54" i="36"/>
  <c r="F54" i="36" l="1"/>
  <c r="C55" i="36"/>
  <c r="G55" i="36"/>
  <c r="J54" i="36" l="1"/>
  <c r="E55" i="36"/>
  <c r="I55" i="36" l="1"/>
  <c r="H55" i="36"/>
  <c r="D55" i="36"/>
  <c r="F55" i="36" l="1"/>
  <c r="C56" i="36"/>
  <c r="G56" i="36"/>
  <c r="J55" i="36" l="1"/>
  <c r="E56" i="36"/>
  <c r="I56" i="36" l="1"/>
  <c r="H56" i="36"/>
  <c r="D56" i="36"/>
  <c r="F56" i="36" l="1"/>
  <c r="C57" i="36"/>
  <c r="G57" i="36"/>
  <c r="J56" i="36" l="1"/>
  <c r="E57" i="36"/>
  <c r="I57" i="36" l="1"/>
  <c r="H57" i="36"/>
  <c r="D57" i="36"/>
  <c r="G58" i="36" l="1"/>
  <c r="F57" i="36"/>
  <c r="C58" i="36"/>
  <c r="J57" i="36" l="1"/>
  <c r="E58" i="36"/>
  <c r="D58" i="36" s="1"/>
  <c r="C59" i="36" s="1"/>
  <c r="I58" i="36" l="1"/>
  <c r="H58" i="36"/>
  <c r="G59" i="36" l="1"/>
  <c r="F58" i="36"/>
  <c r="J58" i="36" l="1"/>
  <c r="E59" i="36"/>
  <c r="I59" i="36" l="1"/>
  <c r="H59" i="36"/>
  <c r="D59" i="36"/>
  <c r="F59" i="36" l="1"/>
  <c r="C60" i="36"/>
  <c r="G60" i="36"/>
  <c r="J59" i="36" l="1"/>
  <c r="E60" i="36"/>
  <c r="I60" i="36" l="1"/>
  <c r="H60" i="36"/>
  <c r="D60" i="36"/>
  <c r="F60" i="36" l="1"/>
  <c r="C61" i="36"/>
  <c r="G61" i="36"/>
  <c r="J60" i="36" l="1"/>
  <c r="E61" i="36"/>
  <c r="I61" i="36" l="1"/>
  <c r="H61" i="36"/>
  <c r="D61" i="36"/>
  <c r="F61" i="36" l="1"/>
  <c r="C62" i="36"/>
  <c r="G62" i="36"/>
  <c r="J61" i="36" l="1"/>
  <c r="E62" i="36"/>
  <c r="I62" i="36" l="1"/>
  <c r="H62" i="36"/>
  <c r="D62" i="36"/>
  <c r="F62" i="36" l="1"/>
  <c r="C63" i="36"/>
  <c r="G63" i="36"/>
  <c r="J62" i="36" l="1"/>
  <c r="E63" i="36"/>
  <c r="I63" i="36" l="1"/>
  <c r="H63" i="36"/>
  <c r="D63" i="36"/>
  <c r="F63" i="36" l="1"/>
  <c r="C64" i="36"/>
  <c r="G64" i="36"/>
  <c r="J63" i="36" l="1"/>
  <c r="E64" i="36"/>
  <c r="D64" i="36" s="1"/>
  <c r="C65" i="36" l="1"/>
  <c r="I64" i="36"/>
  <c r="H64" i="36"/>
  <c r="G65" i="36" l="1"/>
  <c r="F64" i="36"/>
  <c r="J64" i="36" l="1"/>
  <c r="E65" i="36"/>
  <c r="I65" i="36" l="1"/>
  <c r="H65" i="36"/>
  <c r="D65" i="36"/>
  <c r="F65" i="36" l="1"/>
  <c r="C66" i="36"/>
  <c r="G66" i="36"/>
  <c r="J65" i="36" l="1"/>
  <c r="E66" i="36"/>
  <c r="I66" i="36" l="1"/>
  <c r="H66" i="36"/>
  <c r="D66" i="36"/>
  <c r="F66" i="36" l="1"/>
  <c r="C67" i="36"/>
  <c r="G67" i="36"/>
  <c r="J66" i="36" l="1"/>
  <c r="E67" i="36"/>
  <c r="I67" i="36" l="1"/>
  <c r="H67" i="36"/>
  <c r="D67" i="36"/>
  <c r="F67" i="36" l="1"/>
  <c r="C68" i="36"/>
  <c r="G68" i="36"/>
  <c r="J67" i="36" l="1"/>
  <c r="E68" i="36"/>
  <c r="I68" i="36" l="1"/>
  <c r="H68" i="36"/>
  <c r="D68" i="36"/>
  <c r="F68" i="36" l="1"/>
  <c r="C69" i="36"/>
  <c r="G69" i="36"/>
  <c r="J68" i="36" l="1"/>
  <c r="E69" i="36"/>
  <c r="I69" i="36" l="1"/>
  <c r="H69" i="36"/>
  <c r="D69" i="36"/>
  <c r="F69" i="36" l="1"/>
  <c r="C70" i="36"/>
  <c r="G70" i="36"/>
  <c r="J69" i="36" l="1"/>
  <c r="E70" i="36"/>
  <c r="I70" i="36" l="1"/>
  <c r="H70" i="36"/>
  <c r="D70" i="36"/>
  <c r="F70" i="36" l="1"/>
  <c r="C71" i="36"/>
  <c r="G71" i="36"/>
  <c r="J70" i="36" l="1"/>
  <c r="E71" i="36"/>
  <c r="I71" i="36" l="1"/>
  <c r="H71" i="36"/>
  <c r="D71" i="36"/>
  <c r="F71" i="36" l="1"/>
  <c r="C72" i="36"/>
  <c r="G72" i="36"/>
  <c r="J71" i="36" l="1"/>
  <c r="E72" i="36"/>
  <c r="I72" i="36" l="1"/>
  <c r="H72" i="36"/>
  <c r="D72" i="36"/>
  <c r="F72" i="36" l="1"/>
  <c r="C73" i="36"/>
  <c r="G73" i="36"/>
  <c r="J72" i="36" l="1"/>
  <c r="E73" i="36"/>
  <c r="I73" i="36" l="1"/>
  <c r="H73" i="36"/>
  <c r="D73" i="36"/>
  <c r="F73" i="36" l="1"/>
  <c r="C74" i="36"/>
  <c r="G74" i="36"/>
  <c r="J73" i="36" l="1"/>
  <c r="E74" i="36"/>
  <c r="I74" i="36" l="1"/>
  <c r="H74" i="36"/>
  <c r="D74" i="36"/>
  <c r="F74" i="36" l="1"/>
  <c r="C75" i="36"/>
  <c r="G75" i="36"/>
  <c r="J74" i="36" l="1"/>
  <c r="E75" i="36"/>
  <c r="I75" i="36" l="1"/>
  <c r="H75" i="36"/>
  <c r="D75" i="36"/>
  <c r="F75" i="36" l="1"/>
  <c r="C76" i="36"/>
  <c r="G76" i="36"/>
  <c r="J75" i="36" l="1"/>
  <c r="E76" i="36"/>
  <c r="I76" i="36" l="1"/>
  <c r="H76" i="36"/>
  <c r="D76" i="36"/>
  <c r="F76" i="36" l="1"/>
  <c r="C77" i="36"/>
  <c r="G77" i="36"/>
  <c r="J76" i="36" l="1"/>
  <c r="E77" i="36"/>
  <c r="I77" i="36" l="1"/>
  <c r="H77" i="36"/>
  <c r="D77" i="36"/>
  <c r="F77" i="36" l="1"/>
  <c r="C78" i="36"/>
  <c r="G78" i="36"/>
  <c r="J77" i="36" l="1"/>
  <c r="E78" i="36"/>
  <c r="I78" i="36" l="1"/>
  <c r="H78" i="36"/>
  <c r="D78" i="36"/>
  <c r="F78" i="36" l="1"/>
  <c r="C79" i="36"/>
  <c r="G79" i="36"/>
  <c r="J78" i="36" l="1"/>
  <c r="E79" i="36"/>
  <c r="I79" i="36" l="1"/>
  <c r="H79" i="36"/>
  <c r="D79" i="36"/>
  <c r="F79" i="36" l="1"/>
  <c r="C80" i="36"/>
  <c r="G80" i="36"/>
  <c r="J79" i="36" l="1"/>
  <c r="E80" i="36"/>
  <c r="I80" i="36" l="1"/>
  <c r="H80" i="36"/>
  <c r="D80" i="36"/>
  <c r="F80" i="36" l="1"/>
  <c r="C81" i="36"/>
  <c r="G81" i="36"/>
  <c r="J80" i="36" l="1"/>
  <c r="E81" i="36"/>
  <c r="D81" i="36" s="1"/>
  <c r="C82" i="36" s="1"/>
  <c r="I81" i="36" l="1"/>
  <c r="H81" i="36"/>
  <c r="G82" i="36" l="1"/>
  <c r="F81" i="36"/>
  <c r="J81" i="36" l="1"/>
  <c r="E82" i="36"/>
  <c r="I82" i="36" l="1"/>
  <c r="H82" i="36"/>
  <c r="D82" i="36"/>
  <c r="F82" i="36" l="1"/>
  <c r="C83" i="36"/>
  <c r="G83" i="36"/>
  <c r="J82" i="36" l="1"/>
  <c r="E83" i="36"/>
  <c r="I83" i="36" l="1"/>
  <c r="H83" i="36"/>
  <c r="D83" i="36"/>
  <c r="F83" i="36" l="1"/>
  <c r="C84" i="36"/>
  <c r="G84" i="36"/>
  <c r="J83" i="36" l="1"/>
  <c r="E84" i="36"/>
  <c r="I84" i="36" l="1"/>
  <c r="H84" i="36"/>
  <c r="D84" i="36"/>
  <c r="F84" i="36" l="1"/>
  <c r="C85" i="36"/>
  <c r="G85" i="36"/>
  <c r="J84" i="36" l="1"/>
  <c r="E85" i="36"/>
  <c r="I85" i="36" l="1"/>
  <c r="H85" i="36"/>
  <c r="D85" i="36"/>
  <c r="F85" i="36" l="1"/>
  <c r="C86" i="36"/>
  <c r="G86" i="36"/>
  <c r="J85" i="36" l="1"/>
  <c r="E86" i="36"/>
  <c r="D86" i="36" s="1"/>
  <c r="C87" i="36" l="1"/>
  <c r="I86" i="36"/>
  <c r="H86" i="36"/>
  <c r="G87" i="36" l="1"/>
  <c r="F86" i="36"/>
  <c r="J86" i="36" l="1"/>
  <c r="E87" i="36"/>
  <c r="I87" i="36" l="1"/>
  <c r="H87" i="36"/>
  <c r="D87" i="36"/>
  <c r="F87" i="36" l="1"/>
  <c r="C88" i="36"/>
  <c r="G88" i="36"/>
  <c r="J87" i="36" l="1"/>
  <c r="E88" i="36"/>
  <c r="I88" i="36" l="1"/>
  <c r="H88" i="36"/>
  <c r="D88" i="36"/>
  <c r="F88" i="36" l="1"/>
  <c r="C89" i="36"/>
  <c r="G89" i="36"/>
  <c r="J88" i="36" l="1"/>
  <c r="E89" i="36"/>
  <c r="I89" i="36" l="1"/>
  <c r="H89" i="36"/>
  <c r="D89" i="36"/>
  <c r="G90" i="36" l="1"/>
  <c r="F89" i="36"/>
  <c r="C90" i="36"/>
  <c r="J89" i="36" l="1"/>
  <c r="E90" i="36"/>
  <c r="I90" i="36" l="1"/>
  <c r="H90" i="36"/>
  <c r="D90" i="36"/>
  <c r="G91" i="36" l="1"/>
  <c r="F90" i="36"/>
  <c r="C91" i="36"/>
  <c r="J90" i="36" l="1"/>
  <c r="E91" i="36"/>
  <c r="I91" i="36" l="1"/>
  <c r="H91" i="36"/>
  <c r="D91" i="36"/>
  <c r="F91" i="36" l="1"/>
  <c r="C92" i="36"/>
  <c r="G92" i="36"/>
  <c r="J91" i="36" l="1"/>
  <c r="E92" i="36"/>
  <c r="I92" i="36" l="1"/>
  <c r="H92" i="36"/>
  <c r="D92" i="36"/>
  <c r="F92" i="36" l="1"/>
  <c r="C93" i="36"/>
  <c r="G93" i="36"/>
  <c r="J92" i="36" l="1"/>
  <c r="E93" i="36"/>
  <c r="I93" i="36" l="1"/>
  <c r="H93" i="36"/>
  <c r="D93" i="36"/>
  <c r="F93" i="36" l="1"/>
  <c r="C94" i="36"/>
  <c r="G94" i="36"/>
  <c r="J93" i="36" l="1"/>
  <c r="E94" i="36"/>
  <c r="I94" i="36" l="1"/>
  <c r="H94" i="36"/>
  <c r="D94" i="36"/>
  <c r="F94" i="36" l="1"/>
  <c r="C95" i="36"/>
  <c r="G95" i="36"/>
  <c r="J94" i="36" l="1"/>
  <c r="E95" i="36"/>
  <c r="I95" i="36" l="1"/>
  <c r="H95" i="36"/>
  <c r="D95" i="36"/>
  <c r="F95" i="36" l="1"/>
  <c r="C96" i="36"/>
  <c r="G96" i="36"/>
  <c r="J95" i="36" l="1"/>
  <c r="E96" i="36"/>
  <c r="I96" i="36" l="1"/>
  <c r="H96" i="36"/>
  <c r="D96" i="36"/>
  <c r="G97" i="36" l="1"/>
  <c r="F96" i="36"/>
  <c r="C97" i="36"/>
  <c r="J96" i="36" l="1"/>
  <c r="E97" i="36"/>
  <c r="I97" i="36" l="1"/>
  <c r="H97" i="36"/>
  <c r="D97" i="36"/>
  <c r="G98" i="36" l="1"/>
  <c r="F97" i="36"/>
  <c r="C98" i="36"/>
  <c r="J97" i="36" l="1"/>
  <c r="E98" i="36"/>
  <c r="I98" i="36" l="1"/>
  <c r="H98" i="36"/>
  <c r="D98" i="36"/>
  <c r="F98" i="36" l="1"/>
  <c r="C99" i="36"/>
  <c r="G99" i="36"/>
  <c r="J98" i="36" l="1"/>
  <c r="E99" i="36"/>
  <c r="I99" i="36" l="1"/>
  <c r="H99" i="36"/>
  <c r="D99" i="36"/>
  <c r="F99" i="36" l="1"/>
  <c r="C100" i="36"/>
  <c r="G100" i="36"/>
  <c r="J99" i="36" l="1"/>
  <c r="E100" i="36"/>
  <c r="I100" i="36" l="1"/>
  <c r="H100" i="36"/>
  <c r="D100" i="36"/>
  <c r="G101" i="36" l="1"/>
  <c r="F100" i="36"/>
  <c r="C101" i="36"/>
  <c r="J100" i="36" l="1"/>
  <c r="E101" i="36"/>
  <c r="I101" i="36" l="1"/>
  <c r="H101" i="36"/>
  <c r="D101" i="36"/>
  <c r="F101" i="36" l="1"/>
  <c r="C102" i="36"/>
  <c r="G102" i="36"/>
  <c r="J101" i="36" l="1"/>
  <c r="E102" i="36"/>
  <c r="D102" i="36" s="1"/>
  <c r="C103" i="36" l="1"/>
  <c r="I102" i="36"/>
  <c r="H102" i="36"/>
  <c r="G103" i="36" l="1"/>
  <c r="F102" i="36"/>
  <c r="J102" i="36" l="1"/>
  <c r="E103" i="36"/>
  <c r="I103" i="36" l="1"/>
  <c r="H103" i="36"/>
  <c r="D103" i="36"/>
  <c r="F103" i="36" l="1"/>
  <c r="C104" i="36"/>
  <c r="G104" i="36"/>
  <c r="J103" i="36" l="1"/>
  <c r="E104" i="36"/>
  <c r="I104" i="36" l="1"/>
  <c r="H104" i="36"/>
  <c r="D104" i="36"/>
  <c r="F104" i="36" l="1"/>
  <c r="C105" i="36"/>
  <c r="G105" i="36"/>
  <c r="J104" i="36" l="1"/>
  <c r="E105" i="36"/>
  <c r="I105" i="36" l="1"/>
  <c r="H105" i="36"/>
  <c r="D105" i="36"/>
  <c r="F105" i="36" l="1"/>
  <c r="C106" i="36"/>
  <c r="G106" i="36"/>
  <c r="J105" i="36" l="1"/>
  <c r="E106" i="36"/>
  <c r="I106" i="36" l="1"/>
  <c r="H106" i="36"/>
  <c r="D106" i="36"/>
  <c r="F106" i="36" l="1"/>
  <c r="C107" i="36"/>
  <c r="G107" i="36"/>
  <c r="J106" i="36" l="1"/>
  <c r="E107" i="36"/>
  <c r="I107" i="36" l="1"/>
  <c r="H107" i="36"/>
  <c r="D107" i="36"/>
  <c r="F107" i="36" l="1"/>
  <c r="C108" i="36"/>
  <c r="G108" i="36"/>
  <c r="J107" i="36" l="1"/>
  <c r="E108" i="36"/>
  <c r="I108" i="36" l="1"/>
  <c r="H108" i="36"/>
  <c r="D108" i="36"/>
  <c r="F108" i="36" l="1"/>
  <c r="C109" i="36"/>
  <c r="G109" i="36"/>
  <c r="J108" i="36" l="1"/>
  <c r="E109" i="36"/>
  <c r="I109" i="36" l="1"/>
  <c r="H109" i="36"/>
  <c r="D109" i="36"/>
  <c r="F109" i="36" l="1"/>
  <c r="C110" i="36"/>
  <c r="G110" i="36"/>
  <c r="J109" i="36" l="1"/>
  <c r="E110" i="36"/>
  <c r="I110" i="36" l="1"/>
  <c r="H110" i="36"/>
  <c r="D110" i="36"/>
  <c r="F110" i="36" l="1"/>
  <c r="C111" i="36"/>
  <c r="G111" i="36"/>
  <c r="J110" i="36" l="1"/>
  <c r="E111" i="36"/>
  <c r="I111" i="36" l="1"/>
  <c r="H111" i="36"/>
  <c r="D111" i="36"/>
  <c r="F111" i="36" l="1"/>
  <c r="C112" i="36"/>
  <c r="G112" i="36"/>
  <c r="J111" i="36" l="1"/>
  <c r="E112" i="36"/>
  <c r="D112" i="36" s="1"/>
  <c r="C113" i="36" l="1"/>
  <c r="I112" i="36"/>
  <c r="H112" i="36"/>
  <c r="G113" i="36" l="1"/>
  <c r="F112" i="36"/>
  <c r="J112" i="36" l="1"/>
  <c r="E113" i="36"/>
  <c r="I113" i="36" l="1"/>
  <c r="H113" i="36"/>
  <c r="D113" i="36"/>
  <c r="F113" i="36" l="1"/>
  <c r="C114" i="36"/>
  <c r="G114" i="36"/>
  <c r="J113" i="36" l="1"/>
  <c r="E114" i="36"/>
  <c r="D114" i="36" s="1"/>
  <c r="C115" i="36" l="1"/>
  <c r="I114" i="36"/>
  <c r="H114" i="36"/>
  <c r="G115" i="36" l="1"/>
  <c r="F114" i="36"/>
  <c r="J114" i="36" l="1"/>
  <c r="E115" i="36"/>
  <c r="I115" i="36" l="1"/>
  <c r="H115" i="36"/>
  <c r="D115" i="36"/>
  <c r="F115" i="36" l="1"/>
  <c r="C116" i="36"/>
  <c r="G116" i="36"/>
  <c r="J115" i="36" l="1"/>
  <c r="E116" i="36"/>
  <c r="I116" i="36" l="1"/>
  <c r="H116" i="36"/>
  <c r="D116" i="36"/>
  <c r="F116" i="36" l="1"/>
  <c r="C117" i="36"/>
  <c r="G117" i="36"/>
  <c r="J116" i="36" l="1"/>
  <c r="E117" i="36"/>
  <c r="I117" i="36" l="1"/>
  <c r="H117" i="36"/>
  <c r="D117" i="36"/>
  <c r="F117" i="36" l="1"/>
  <c r="C118" i="36"/>
  <c r="G118" i="36"/>
  <c r="J117" i="36" l="1"/>
  <c r="E118" i="36"/>
  <c r="I118" i="36" l="1"/>
  <c r="H118" i="36"/>
  <c r="D118" i="36"/>
  <c r="F118" i="36" l="1"/>
  <c r="C119" i="36"/>
  <c r="G119" i="36"/>
  <c r="J118" i="36" l="1"/>
  <c r="E119" i="36"/>
  <c r="I119" i="36" l="1"/>
  <c r="H119" i="36"/>
  <c r="D119" i="36"/>
  <c r="G120" i="36" l="1"/>
  <c r="F119" i="36"/>
  <c r="C120" i="36"/>
  <c r="J119" i="36" l="1"/>
  <c r="E120" i="36"/>
  <c r="D120" i="36" s="1"/>
  <c r="C121" i="36" s="1"/>
  <c r="I120" i="36" l="1"/>
  <c r="H120" i="36"/>
  <c r="F120" i="36" s="1"/>
  <c r="J120" i="36" l="1"/>
  <c r="G121" i="36"/>
  <c r="E121" i="36"/>
  <c r="I121" i="36" l="1"/>
  <c r="H121" i="36"/>
  <c r="G122" i="36" s="1"/>
  <c r="D121" i="36"/>
  <c r="F121" i="36" l="1"/>
  <c r="C122" i="36"/>
  <c r="J121" i="36" l="1"/>
  <c r="E122" i="36"/>
  <c r="I122" i="36" l="1"/>
  <c r="H122" i="36"/>
  <c r="D122" i="36"/>
  <c r="F122" i="36" l="1"/>
  <c r="C123" i="36"/>
  <c r="G123" i="36"/>
  <c r="J122" i="36" l="1"/>
  <c r="E123" i="36"/>
  <c r="I123" i="36" l="1"/>
  <c r="H123" i="36"/>
  <c r="D123" i="36"/>
  <c r="F123" i="36" l="1"/>
  <c r="C124" i="36"/>
  <c r="G124" i="36"/>
  <c r="J123" i="36" l="1"/>
  <c r="E124" i="36"/>
  <c r="I124" i="36" l="1"/>
  <c r="H124" i="36"/>
  <c r="D124" i="36"/>
  <c r="F124" i="36" l="1"/>
  <c r="C125" i="36"/>
  <c r="G125" i="36"/>
  <c r="J124" i="36" l="1"/>
  <c r="E125" i="36"/>
  <c r="I125" i="36" l="1"/>
  <c r="H125" i="36"/>
  <c r="D125" i="36"/>
  <c r="F125" i="36" l="1"/>
  <c r="C126" i="36"/>
  <c r="G126" i="36"/>
  <c r="J125" i="36" l="1"/>
  <c r="E126" i="36"/>
  <c r="I126" i="36" l="1"/>
  <c r="H126" i="36"/>
  <c r="D126" i="36"/>
  <c r="F126" i="36" l="1"/>
  <c r="C127" i="36"/>
  <c r="G127" i="36"/>
  <c r="J126" i="36" l="1"/>
  <c r="E127" i="36"/>
  <c r="I127" i="36" l="1"/>
  <c r="H127" i="36"/>
  <c r="D127" i="36"/>
  <c r="F127" i="36" l="1"/>
  <c r="C128" i="36"/>
  <c r="G128" i="36"/>
  <c r="J127" i="36" l="1"/>
  <c r="E128" i="36"/>
  <c r="I128" i="36" l="1"/>
  <c r="H128" i="36"/>
  <c r="D128" i="36"/>
  <c r="F128" i="36" l="1"/>
  <c r="C129" i="36"/>
  <c r="G129" i="36"/>
  <c r="J128" i="36" l="1"/>
  <c r="E129" i="36"/>
  <c r="I129" i="36" l="1"/>
  <c r="H129" i="36"/>
  <c r="D129" i="36"/>
  <c r="F129" i="36" l="1"/>
  <c r="C130" i="36"/>
  <c r="G130" i="36"/>
  <c r="J129" i="36" l="1"/>
  <c r="E130" i="36"/>
  <c r="H130" i="36" l="1"/>
  <c r="I130" i="36"/>
  <c r="D130" i="36"/>
  <c r="F130" i="36" l="1"/>
  <c r="C131" i="36"/>
  <c r="G131" i="36"/>
  <c r="J130" i="36" l="1"/>
  <c r="E131" i="36"/>
  <c r="I131" i="36" l="1"/>
  <c r="H131" i="36"/>
  <c r="D131" i="36"/>
  <c r="F131" i="36" l="1"/>
  <c r="C132" i="36"/>
  <c r="G132" i="36"/>
  <c r="J131" i="36" l="1"/>
  <c r="E132" i="36"/>
  <c r="H132" i="36" l="1"/>
  <c r="I132" i="36"/>
  <c r="D132" i="36"/>
  <c r="F132" i="36" l="1"/>
  <c r="C133" i="36"/>
  <c r="G133" i="36"/>
  <c r="J132" i="36" l="1"/>
  <c r="E133" i="36"/>
  <c r="I133" i="36" l="1"/>
  <c r="H133" i="36"/>
  <c r="D133" i="36"/>
  <c r="F133" i="36" l="1"/>
  <c r="C134" i="36"/>
  <c r="G134" i="36"/>
  <c r="J133" i="36" l="1"/>
  <c r="E134" i="36"/>
  <c r="H134" i="36" l="1"/>
  <c r="I134" i="36"/>
  <c r="D134" i="36"/>
  <c r="F134" i="36" l="1"/>
  <c r="C135" i="36"/>
  <c r="G135" i="36"/>
  <c r="J134" i="36" l="1"/>
  <c r="E135" i="36"/>
  <c r="I135" i="36" l="1"/>
  <c r="H135" i="36"/>
  <c r="D135" i="36"/>
  <c r="F135" i="36" l="1"/>
  <c r="C136" i="36"/>
  <c r="G136" i="36"/>
  <c r="J135" i="36" l="1"/>
  <c r="E136" i="36"/>
  <c r="H136" i="36" l="1"/>
  <c r="I136" i="36"/>
  <c r="D136" i="36"/>
  <c r="F136" i="36" l="1"/>
  <c r="C137" i="36"/>
  <c r="G137" i="36"/>
  <c r="J136" i="36" l="1"/>
  <c r="E137" i="36"/>
  <c r="I137" i="36" l="1"/>
  <c r="H137" i="36"/>
  <c r="D137" i="36"/>
  <c r="F137" i="36" l="1"/>
  <c r="C138" i="36"/>
  <c r="G138" i="36"/>
  <c r="J137" i="36" l="1"/>
  <c r="E138" i="36"/>
  <c r="H138" i="36" l="1"/>
  <c r="I138" i="36"/>
  <c r="D138" i="36"/>
  <c r="F138" i="36" l="1"/>
  <c r="C139" i="36"/>
  <c r="G139" i="36"/>
  <c r="J138" i="36" l="1"/>
  <c r="E139" i="36"/>
  <c r="H139" i="36" l="1"/>
  <c r="I139" i="36"/>
  <c r="D139" i="36"/>
  <c r="F139" i="36" l="1"/>
  <c r="C140" i="36"/>
  <c r="G140" i="36"/>
  <c r="J139" i="36" l="1"/>
  <c r="E140" i="36"/>
  <c r="H140" i="36" l="1"/>
  <c r="I140" i="36"/>
  <c r="D140" i="36"/>
  <c r="F140" i="36" l="1"/>
  <c r="C141" i="36"/>
  <c r="G141" i="36"/>
  <c r="J140" i="36" l="1"/>
  <c r="E141" i="36"/>
  <c r="H141" i="36" l="1"/>
  <c r="I141" i="36"/>
  <c r="D141" i="36"/>
  <c r="F141" i="36" l="1"/>
  <c r="C142" i="36"/>
  <c r="G142" i="36"/>
  <c r="J141" i="36" l="1"/>
  <c r="E142" i="36"/>
  <c r="H142" i="36" l="1"/>
  <c r="I142" i="36"/>
  <c r="D142" i="36"/>
  <c r="F142" i="36" l="1"/>
  <c r="C143" i="36"/>
  <c r="G143" i="36"/>
  <c r="J142" i="36" l="1"/>
  <c r="E143" i="36"/>
  <c r="H143" i="36" l="1"/>
  <c r="I143" i="36"/>
  <c r="D143" i="36"/>
  <c r="F143" i="36" l="1"/>
  <c r="C144" i="36"/>
  <c r="G144" i="36"/>
  <c r="J143" i="36" l="1"/>
  <c r="E144" i="36"/>
  <c r="D144" i="36" s="1"/>
  <c r="C145" i="36" l="1"/>
  <c r="H144" i="36"/>
  <c r="I144" i="36"/>
  <c r="G145" i="36" l="1"/>
  <c r="F144" i="36"/>
  <c r="J144" i="36" l="1"/>
  <c r="E145" i="36"/>
  <c r="H145" i="36" l="1"/>
  <c r="I145" i="36"/>
  <c r="D145" i="36"/>
  <c r="F145" i="36" l="1"/>
  <c r="C146" i="36"/>
  <c r="G146" i="36"/>
  <c r="J145" i="36" l="1"/>
  <c r="E146" i="36"/>
  <c r="H146" i="36" l="1"/>
  <c r="I146" i="36"/>
  <c r="D146" i="36"/>
  <c r="F146" i="36" l="1"/>
  <c r="C147" i="36"/>
  <c r="G147" i="36"/>
  <c r="J146" i="36" l="1"/>
  <c r="E147" i="36"/>
  <c r="H147" i="36" l="1"/>
  <c r="I147" i="36"/>
  <c r="D147" i="36"/>
  <c r="F147" i="36" l="1"/>
  <c r="C148" i="36"/>
  <c r="G148" i="36"/>
  <c r="J147" i="36" l="1"/>
  <c r="E148" i="36"/>
  <c r="H148" i="36" l="1"/>
  <c r="I148" i="36"/>
  <c r="D148" i="36"/>
  <c r="F148" i="36" l="1"/>
  <c r="C149" i="36"/>
  <c r="G149" i="36"/>
  <c r="J148" i="36" l="1"/>
  <c r="E149" i="36"/>
  <c r="H149" i="36" l="1"/>
  <c r="I149" i="36"/>
  <c r="D149" i="36"/>
  <c r="F149" i="36" l="1"/>
  <c r="C150" i="36"/>
  <c r="G150" i="36"/>
  <c r="J149" i="36" l="1"/>
  <c r="E150" i="36"/>
  <c r="H150" i="36" l="1"/>
  <c r="I150" i="36"/>
  <c r="D150" i="36"/>
  <c r="F150" i="36" l="1"/>
  <c r="C151" i="36"/>
  <c r="G151" i="36"/>
  <c r="J150" i="36" l="1"/>
  <c r="E151" i="36"/>
  <c r="H151" i="36" l="1"/>
  <c r="I151" i="36"/>
  <c r="D151" i="36"/>
  <c r="F151" i="36" l="1"/>
  <c r="C152" i="36"/>
  <c r="G152" i="36"/>
  <c r="J151" i="36" l="1"/>
  <c r="E152" i="36"/>
  <c r="H152" i="36" l="1"/>
  <c r="I152" i="36"/>
  <c r="D152" i="36"/>
  <c r="F152" i="36" l="1"/>
  <c r="C153" i="36"/>
  <c r="G153" i="36"/>
  <c r="J152" i="36" l="1"/>
  <c r="E153" i="36"/>
  <c r="H153" i="36" l="1"/>
  <c r="I153" i="36"/>
  <c r="D153" i="36"/>
  <c r="F153" i="36" l="1"/>
  <c r="C154" i="36"/>
  <c r="G154" i="36"/>
  <c r="J153" i="36" l="1"/>
  <c r="E154" i="36"/>
  <c r="H154" i="36" l="1"/>
  <c r="I154" i="36"/>
  <c r="D154" i="36"/>
  <c r="F154" i="36" l="1"/>
  <c r="C155" i="36"/>
  <c r="G155" i="36"/>
  <c r="J154" i="36" l="1"/>
  <c r="E155" i="36"/>
  <c r="H155" i="36" l="1"/>
  <c r="I155" i="36"/>
  <c r="D155" i="36"/>
  <c r="F155" i="36" l="1"/>
  <c r="C156" i="36"/>
  <c r="G156" i="36"/>
  <c r="J155" i="36" l="1"/>
  <c r="E156" i="36"/>
  <c r="H156" i="36" l="1"/>
  <c r="I156" i="36"/>
  <c r="D156" i="36"/>
  <c r="F156" i="36" l="1"/>
  <c r="C157" i="36"/>
  <c r="G157" i="36"/>
  <c r="J156" i="36" l="1"/>
  <c r="E157" i="36"/>
  <c r="H157" i="36" l="1"/>
  <c r="I157" i="36"/>
  <c r="D157" i="36"/>
  <c r="F157" i="36" l="1"/>
  <c r="C158" i="36"/>
  <c r="G158" i="36"/>
  <c r="J157" i="36" l="1"/>
  <c r="E158" i="36"/>
  <c r="H158" i="36" l="1"/>
  <c r="I158" i="36"/>
  <c r="D158" i="36"/>
  <c r="F158" i="36" l="1"/>
  <c r="C159" i="36"/>
  <c r="G159" i="36"/>
  <c r="J158" i="36" l="1"/>
  <c r="E159" i="36"/>
  <c r="H159" i="36" l="1"/>
  <c r="I159" i="36"/>
  <c r="D159" i="36"/>
  <c r="F159" i="36" l="1"/>
  <c r="C160" i="36"/>
  <c r="G160" i="36"/>
  <c r="J159" i="36" l="1"/>
  <c r="E160" i="36"/>
  <c r="H160" i="36" l="1"/>
  <c r="I160" i="36"/>
  <c r="D160" i="36"/>
  <c r="F160" i="36" l="1"/>
  <c r="C161" i="36"/>
  <c r="G161" i="36"/>
  <c r="J160" i="36" l="1"/>
  <c r="E161" i="36"/>
  <c r="H161" i="36" l="1"/>
  <c r="I161" i="36"/>
  <c r="D161" i="36"/>
  <c r="F161" i="36" l="1"/>
  <c r="C162" i="36"/>
  <c r="G162" i="36"/>
  <c r="J161" i="36" l="1"/>
  <c r="E162" i="36"/>
  <c r="H162" i="36" l="1"/>
  <c r="I162" i="36"/>
  <c r="D162" i="36"/>
  <c r="F162" i="36" l="1"/>
  <c r="C163" i="36"/>
  <c r="G163" i="36"/>
  <c r="J162" i="36" l="1"/>
  <c r="E163" i="36"/>
  <c r="H163" i="36" l="1"/>
  <c r="I163" i="36"/>
  <c r="D163" i="36"/>
  <c r="F163" i="36" l="1"/>
  <c r="C164" i="36"/>
  <c r="G164" i="36"/>
  <c r="J163" i="36" l="1"/>
  <c r="E164" i="36"/>
  <c r="H164" i="36" l="1"/>
  <c r="I164" i="36"/>
  <c r="D164" i="36"/>
  <c r="F164" i="36" l="1"/>
  <c r="C165" i="36"/>
  <c r="G165" i="36"/>
  <c r="J164" i="36" l="1"/>
  <c r="E165" i="36"/>
  <c r="H165" i="36" l="1"/>
  <c r="I165" i="36"/>
  <c r="D165" i="36"/>
  <c r="F165" i="36" l="1"/>
  <c r="C166" i="36"/>
  <c r="G166" i="36"/>
  <c r="J165" i="36" l="1"/>
  <c r="E166" i="36"/>
  <c r="H166" i="36" l="1"/>
  <c r="I166" i="36"/>
  <c r="D166" i="36"/>
  <c r="F166" i="36" l="1"/>
  <c r="C167" i="36"/>
  <c r="G167" i="36"/>
  <c r="J166" i="36" l="1"/>
  <c r="E167" i="36"/>
  <c r="H167" i="36" l="1"/>
  <c r="I167" i="36"/>
  <c r="D167" i="36"/>
  <c r="F167" i="36" l="1"/>
  <c r="C168" i="36"/>
  <c r="G168" i="36"/>
  <c r="J167" i="36" l="1"/>
  <c r="E168" i="36"/>
  <c r="H168" i="36" l="1"/>
  <c r="I168" i="36"/>
  <c r="D168" i="36"/>
  <c r="F168" i="36" l="1"/>
  <c r="C169" i="36"/>
  <c r="G169" i="36"/>
  <c r="J168" i="36" l="1"/>
  <c r="E169" i="36"/>
  <c r="H169" i="36" l="1"/>
  <c r="I169" i="36"/>
  <c r="D169" i="36"/>
  <c r="F169" i="36" l="1"/>
  <c r="C170" i="36"/>
  <c r="G170" i="36"/>
  <c r="J169" i="36" l="1"/>
  <c r="E170" i="36"/>
  <c r="H170" i="36" l="1"/>
  <c r="I170" i="36"/>
  <c r="D170" i="36"/>
  <c r="F170" i="36" l="1"/>
  <c r="C171" i="36"/>
  <c r="G171" i="36"/>
  <c r="J170" i="36" l="1"/>
  <c r="E171" i="36"/>
  <c r="H171" i="36" l="1"/>
  <c r="I171" i="36"/>
  <c r="D171" i="36"/>
  <c r="F171" i="36" l="1"/>
  <c r="C172" i="36"/>
  <c r="G172" i="36"/>
  <c r="J171" i="36" l="1"/>
  <c r="E172" i="36"/>
  <c r="H172" i="36" l="1"/>
  <c r="I172" i="36"/>
  <c r="D172" i="36"/>
  <c r="F172" i="36" l="1"/>
  <c r="C173" i="36"/>
  <c r="G173" i="36"/>
  <c r="J172" i="36" l="1"/>
  <c r="E173" i="36"/>
  <c r="H173" i="36" l="1"/>
  <c r="I173" i="36"/>
  <c r="D173" i="36"/>
  <c r="G174" i="36" l="1"/>
  <c r="F173" i="36"/>
  <c r="C174" i="36"/>
  <c r="J173" i="36" l="1"/>
  <c r="E174" i="36"/>
  <c r="D174" i="36" s="1"/>
  <c r="C175" i="36" s="1"/>
  <c r="H174" i="36" l="1"/>
  <c r="I174" i="36"/>
  <c r="G175" i="36" l="1"/>
  <c r="F174" i="36"/>
  <c r="J174" i="36" l="1"/>
  <c r="E175" i="36"/>
  <c r="H175" i="36" l="1"/>
  <c r="I175" i="36"/>
  <c r="D175" i="36"/>
  <c r="F175" i="36" l="1"/>
  <c r="C176" i="36"/>
  <c r="G176" i="36"/>
  <c r="J175" i="36" l="1"/>
  <c r="E176" i="36"/>
  <c r="H176" i="36" l="1"/>
  <c r="I176" i="36"/>
  <c r="D176" i="36"/>
  <c r="F176" i="36" l="1"/>
  <c r="C177" i="36"/>
  <c r="G177" i="36"/>
  <c r="J176" i="36" l="1"/>
  <c r="E177" i="36"/>
  <c r="H177" i="36" l="1"/>
  <c r="I177" i="36"/>
  <c r="D177" i="36"/>
  <c r="F177" i="36" l="1"/>
  <c r="C178" i="36"/>
  <c r="G178" i="36"/>
  <c r="J177" i="36" l="1"/>
  <c r="E178" i="36"/>
  <c r="H178" i="36" l="1"/>
  <c r="I178" i="36"/>
  <c r="D178" i="36"/>
  <c r="F178" i="36" l="1"/>
  <c r="C179" i="36"/>
  <c r="G179" i="36"/>
  <c r="J178" i="36" l="1"/>
  <c r="E179" i="36"/>
  <c r="H179" i="36" l="1"/>
  <c r="I179" i="36"/>
  <c r="D179" i="36"/>
  <c r="F179" i="36" l="1"/>
  <c r="C180" i="36"/>
  <c r="G180" i="36"/>
  <c r="J179" i="36" l="1"/>
  <c r="E180" i="36"/>
  <c r="H180" i="36" l="1"/>
  <c r="I180" i="36"/>
  <c r="D180" i="36"/>
  <c r="F180" i="36" l="1"/>
  <c r="C181" i="36"/>
  <c r="G181" i="36"/>
  <c r="J180" i="36" l="1"/>
  <c r="E181" i="36"/>
  <c r="H181" i="36" l="1"/>
  <c r="I181" i="36"/>
  <c r="D181" i="36"/>
  <c r="F181" i="36" l="1"/>
  <c r="C182" i="36"/>
  <c r="G182" i="36"/>
  <c r="J181" i="36" l="1"/>
  <c r="E182" i="36"/>
  <c r="H182" i="36" l="1"/>
  <c r="I182" i="36"/>
  <c r="D182" i="36"/>
  <c r="F182" i="36" l="1"/>
  <c r="C183" i="36"/>
  <c r="G183" i="36"/>
  <c r="J182" i="36" l="1"/>
  <c r="E183" i="36"/>
  <c r="H183" i="36" l="1"/>
  <c r="I183" i="36"/>
  <c r="D183" i="36"/>
  <c r="F183" i="36" l="1"/>
  <c r="C184" i="36"/>
  <c r="G184" i="36"/>
  <c r="J183" i="36" l="1"/>
  <c r="E184" i="36"/>
  <c r="H184" i="36" l="1"/>
  <c r="I184" i="36"/>
  <c r="D184" i="36"/>
  <c r="F184" i="36" l="1"/>
  <c r="C185" i="36"/>
  <c r="G185" i="36"/>
  <c r="J184" i="36" l="1"/>
  <c r="E185" i="36"/>
  <c r="H185" i="36" l="1"/>
  <c r="I185" i="36"/>
  <c r="D185" i="36"/>
  <c r="F185" i="36" l="1"/>
  <c r="C186" i="36"/>
  <c r="G186" i="36"/>
  <c r="J185" i="36" l="1"/>
  <c r="E186" i="36"/>
  <c r="H186" i="36" l="1"/>
  <c r="I186" i="36"/>
  <c r="D186" i="36"/>
  <c r="F186" i="36" l="1"/>
  <c r="C187" i="36"/>
  <c r="G187" i="36"/>
  <c r="J186" i="36" l="1"/>
  <c r="E187" i="36"/>
  <c r="H187" i="36" l="1"/>
  <c r="I187" i="36"/>
  <c r="D187" i="36"/>
  <c r="F187" i="36" l="1"/>
  <c r="C188" i="36"/>
  <c r="G188" i="36"/>
  <c r="J187" i="36" l="1"/>
  <c r="E188" i="36"/>
  <c r="H188" i="36" l="1"/>
  <c r="I188" i="36"/>
  <c r="D188" i="36"/>
  <c r="F188" i="36" l="1"/>
  <c r="C189" i="36"/>
  <c r="G189" i="36"/>
  <c r="J188" i="36" l="1"/>
  <c r="E189" i="36"/>
  <c r="H189" i="36" l="1"/>
  <c r="I189" i="36"/>
  <c r="D189" i="36"/>
  <c r="F189" i="36" l="1"/>
  <c r="C190" i="36"/>
  <c r="G190" i="36"/>
  <c r="J189" i="36" l="1"/>
  <c r="E190" i="36"/>
  <c r="H190" i="36" l="1"/>
  <c r="I190" i="36"/>
  <c r="D190" i="36"/>
  <c r="F190" i="36" l="1"/>
  <c r="C191" i="36"/>
  <c r="G191" i="36"/>
  <c r="J190" i="36" l="1"/>
  <c r="E191" i="36"/>
  <c r="H191" i="36" l="1"/>
  <c r="I191" i="36"/>
  <c r="D191" i="36"/>
  <c r="F191" i="36" l="1"/>
  <c r="C192" i="36"/>
  <c r="G192" i="36"/>
  <c r="J191" i="36" l="1"/>
  <c r="E192" i="36"/>
  <c r="H192" i="36" l="1"/>
  <c r="I192" i="36"/>
  <c r="D192" i="36"/>
  <c r="F192" i="36" l="1"/>
  <c r="C193" i="36"/>
  <c r="G193" i="36"/>
  <c r="J192" i="36" l="1"/>
  <c r="E193" i="36"/>
  <c r="H193" i="36" l="1"/>
  <c r="I193" i="36"/>
  <c r="D193" i="36"/>
  <c r="F193" i="36" l="1"/>
  <c r="C194" i="36"/>
  <c r="G194" i="36"/>
  <c r="J193" i="36" l="1"/>
  <c r="E194" i="36"/>
  <c r="I194" i="36" l="1"/>
  <c r="H194" i="36"/>
  <c r="D194" i="36"/>
  <c r="F194" i="36" l="1"/>
  <c r="C195" i="36"/>
  <c r="G195" i="36"/>
  <c r="J194" i="36" l="1"/>
  <c r="E195" i="36"/>
  <c r="H195" i="36" l="1"/>
  <c r="I195" i="36"/>
  <c r="D195" i="36"/>
  <c r="F195" i="36" l="1"/>
  <c r="C196" i="36"/>
  <c r="G196" i="36"/>
  <c r="J195" i="36" l="1"/>
  <c r="E196" i="36"/>
  <c r="I196" i="36" l="1"/>
  <c r="H196" i="36"/>
  <c r="D196" i="36"/>
  <c r="F196" i="36" l="1"/>
  <c r="C197" i="36"/>
  <c r="G197" i="36"/>
  <c r="J196" i="36" l="1"/>
  <c r="E197" i="36"/>
  <c r="I197" i="36" l="1"/>
  <c r="H197" i="36"/>
  <c r="D197" i="36"/>
  <c r="F197" i="36" l="1"/>
  <c r="C198" i="36"/>
  <c r="G198" i="36"/>
  <c r="J197" i="36" l="1"/>
  <c r="E198" i="36"/>
  <c r="H198" i="36" l="1"/>
  <c r="I198" i="36"/>
  <c r="D198" i="36"/>
  <c r="F198" i="36" l="1"/>
  <c r="C199" i="36"/>
  <c r="G199" i="36"/>
  <c r="J198" i="36" l="1"/>
  <c r="E199" i="36"/>
  <c r="I199" i="36" l="1"/>
  <c r="H199" i="36"/>
  <c r="D199" i="36"/>
  <c r="F199" i="36" l="1"/>
  <c r="C200" i="36"/>
  <c r="G200" i="36"/>
  <c r="J199" i="36" l="1"/>
  <c r="E200" i="36"/>
  <c r="I200" i="36" l="1"/>
  <c r="H200" i="36"/>
  <c r="D200" i="36"/>
  <c r="F200" i="36" l="1"/>
  <c r="C201" i="36"/>
  <c r="G201" i="36"/>
  <c r="J200" i="36" l="1"/>
  <c r="E201" i="36"/>
  <c r="I201" i="36" l="1"/>
  <c r="H201" i="36"/>
  <c r="D201" i="36"/>
  <c r="F201" i="36" l="1"/>
  <c r="C202" i="36"/>
  <c r="G202" i="36"/>
  <c r="J201" i="36" l="1"/>
  <c r="E202" i="36"/>
  <c r="H202" i="36" l="1"/>
  <c r="I202" i="36"/>
  <c r="D202" i="36"/>
  <c r="F202" i="36" l="1"/>
  <c r="C203" i="36"/>
  <c r="G203" i="36"/>
  <c r="J202" i="36" l="1"/>
  <c r="E203" i="36"/>
  <c r="H203" i="36" l="1"/>
  <c r="I203" i="36"/>
  <c r="D203" i="36"/>
  <c r="F203" i="36" l="1"/>
  <c r="C204" i="36"/>
  <c r="G204" i="36"/>
  <c r="J203" i="36" l="1"/>
  <c r="E204" i="36"/>
  <c r="H204" i="36" l="1"/>
  <c r="I204" i="36"/>
  <c r="D204" i="36"/>
  <c r="F204" i="36" l="1"/>
  <c r="C205" i="36"/>
  <c r="G205" i="36"/>
  <c r="J204" i="36" l="1"/>
  <c r="E205" i="36"/>
  <c r="H205" i="36" l="1"/>
  <c r="I205" i="36"/>
  <c r="D205" i="36"/>
  <c r="F205" i="36" l="1"/>
  <c r="C206" i="36"/>
  <c r="G206" i="36"/>
  <c r="J205" i="36" l="1"/>
  <c r="E206" i="36"/>
  <c r="H206" i="36" l="1"/>
  <c r="I206" i="36"/>
  <c r="D206" i="36"/>
  <c r="F206" i="36" l="1"/>
  <c r="C207" i="36"/>
  <c r="G207" i="36"/>
  <c r="J206" i="36" l="1"/>
  <c r="E207" i="36"/>
  <c r="I207" i="36" l="1"/>
  <c r="H207" i="36"/>
  <c r="D207" i="36"/>
  <c r="F207" i="36" l="1"/>
  <c r="C208" i="36"/>
  <c r="G208" i="36"/>
  <c r="J207" i="36" l="1"/>
  <c r="E208" i="36"/>
  <c r="H208" i="36" l="1"/>
  <c r="I208" i="36"/>
  <c r="D208" i="36"/>
  <c r="F208" i="36" l="1"/>
  <c r="C209" i="36"/>
  <c r="G209" i="36"/>
  <c r="J208" i="36" l="1"/>
  <c r="E209" i="36"/>
  <c r="I209" i="36" l="1"/>
  <c r="H209" i="36"/>
  <c r="D209" i="36"/>
  <c r="F209" i="36" l="1"/>
  <c r="C210" i="36"/>
  <c r="G210" i="36"/>
  <c r="J209" i="36" l="1"/>
  <c r="E210" i="36"/>
  <c r="I210" i="36" l="1"/>
  <c r="H210" i="36"/>
  <c r="D210" i="36"/>
  <c r="F210" i="36" l="1"/>
  <c r="C211" i="36"/>
  <c r="G211" i="36"/>
  <c r="J210" i="36" l="1"/>
  <c r="E211" i="36"/>
  <c r="I211" i="36" l="1"/>
  <c r="H211" i="36"/>
  <c r="D211" i="36"/>
  <c r="F211" i="36" l="1"/>
  <c r="C212" i="36"/>
  <c r="G212" i="36"/>
  <c r="J211" i="36" l="1"/>
  <c r="E212" i="36"/>
  <c r="I212" i="36" l="1"/>
  <c r="H212" i="36"/>
  <c r="D212" i="36"/>
  <c r="F212" i="36" l="1"/>
  <c r="C213" i="36"/>
  <c r="G213" i="36"/>
  <c r="J212" i="36" l="1"/>
  <c r="E213" i="36"/>
  <c r="I213" i="36" l="1"/>
  <c r="H213" i="36"/>
  <c r="D213" i="36"/>
  <c r="F213" i="36" l="1"/>
  <c r="C214" i="36"/>
  <c r="G214" i="36"/>
  <c r="J213" i="36" l="1"/>
  <c r="E214" i="36"/>
  <c r="H214" i="36" l="1"/>
  <c r="I214" i="36"/>
  <c r="D214" i="36"/>
  <c r="F214" i="36" l="1"/>
  <c r="C215" i="36"/>
  <c r="G215" i="36"/>
  <c r="J214" i="36" l="1"/>
  <c r="E215" i="36"/>
  <c r="I215" i="36" l="1"/>
  <c r="H215" i="36"/>
  <c r="D215" i="36"/>
  <c r="F215" i="36" l="1"/>
  <c r="C216" i="36"/>
  <c r="G216" i="36"/>
  <c r="J215" i="36" l="1"/>
  <c r="E216" i="36"/>
  <c r="H216" i="36" l="1"/>
  <c r="I216" i="36"/>
  <c r="D216" i="36"/>
  <c r="F216" i="36" l="1"/>
  <c r="C217" i="36"/>
  <c r="G217" i="36"/>
  <c r="J216" i="36" l="1"/>
  <c r="E217" i="36"/>
  <c r="I217" i="36" l="1"/>
  <c r="H217" i="36"/>
  <c r="D217" i="36"/>
  <c r="F217" i="36" l="1"/>
  <c r="C218" i="36"/>
  <c r="G218" i="36"/>
  <c r="J217" i="36" l="1"/>
  <c r="E218" i="36"/>
  <c r="I218" i="36" l="1"/>
  <c r="H218" i="36"/>
  <c r="D218" i="36"/>
  <c r="F218" i="36" l="1"/>
  <c r="C219" i="36"/>
  <c r="G219" i="36"/>
  <c r="J218" i="36" l="1"/>
  <c r="E219" i="36"/>
  <c r="I219" i="36" l="1"/>
  <c r="H219" i="36"/>
  <c r="D219" i="36"/>
  <c r="F219" i="36" l="1"/>
  <c r="C220" i="36"/>
  <c r="G220" i="36"/>
  <c r="J219" i="36" l="1"/>
  <c r="E220" i="36"/>
  <c r="I220" i="36" l="1"/>
  <c r="H220" i="36"/>
  <c r="D220" i="36"/>
  <c r="F220" i="36" l="1"/>
  <c r="C221" i="36"/>
  <c r="G221" i="36"/>
  <c r="J220" i="36" l="1"/>
  <c r="E221" i="36"/>
  <c r="I221" i="36" l="1"/>
  <c r="H221" i="36"/>
  <c r="D221" i="36"/>
  <c r="F221" i="36" l="1"/>
  <c r="C222" i="36"/>
  <c r="G222" i="36"/>
  <c r="J221" i="36" l="1"/>
  <c r="E222" i="36"/>
  <c r="I222" i="36" l="1"/>
  <c r="H222" i="36"/>
  <c r="D222" i="36"/>
  <c r="F222" i="36" l="1"/>
  <c r="C223" i="36"/>
  <c r="G223" i="36"/>
  <c r="J222" i="36" l="1"/>
  <c r="E223" i="36"/>
  <c r="I223" i="36" l="1"/>
  <c r="H223" i="36"/>
  <c r="D223" i="36"/>
  <c r="F223" i="36" l="1"/>
  <c r="C224" i="36"/>
  <c r="G224" i="36"/>
  <c r="J223" i="36" l="1"/>
  <c r="E224" i="36"/>
  <c r="H224" i="36" l="1"/>
  <c r="I224" i="36"/>
  <c r="D224" i="36"/>
  <c r="F224" i="36" l="1"/>
  <c r="C225" i="36"/>
  <c r="G225" i="36"/>
  <c r="J224" i="36" l="1"/>
  <c r="E225" i="36"/>
  <c r="I225" i="36" l="1"/>
  <c r="H225" i="36"/>
  <c r="D225" i="36"/>
  <c r="G226" i="36" l="1"/>
  <c r="F225" i="36"/>
  <c r="C226" i="36"/>
  <c r="J225" i="36" l="1"/>
  <c r="E226" i="36"/>
  <c r="D226" i="36" s="1"/>
  <c r="C227" i="36" l="1"/>
  <c r="I226" i="36"/>
  <c r="H226" i="36"/>
  <c r="G227" i="36" l="1"/>
  <c r="F226" i="36"/>
  <c r="J226" i="36" l="1"/>
  <c r="E227" i="36"/>
  <c r="H227" i="36" l="1"/>
  <c r="I227" i="36"/>
  <c r="D227" i="36"/>
  <c r="F227" i="36" l="1"/>
  <c r="C228" i="36"/>
  <c r="G228" i="36"/>
  <c r="J227" i="36" l="1"/>
  <c r="E228" i="36"/>
  <c r="I228" i="36" l="1"/>
  <c r="H228" i="36"/>
  <c r="D228" i="36"/>
  <c r="F228" i="36" l="1"/>
  <c r="C229" i="36"/>
  <c r="G229" i="36"/>
  <c r="J228" i="36" l="1"/>
  <c r="E229" i="36"/>
  <c r="I229" i="36" l="1"/>
  <c r="H229" i="36"/>
  <c r="D229" i="36"/>
  <c r="F229" i="36" l="1"/>
  <c r="C230" i="36"/>
  <c r="G230" i="36"/>
  <c r="J229" i="36" l="1"/>
  <c r="E230" i="36"/>
  <c r="I230" i="36" l="1"/>
  <c r="H230" i="36"/>
  <c r="D230" i="36"/>
  <c r="F230" i="36" l="1"/>
  <c r="C231" i="36"/>
  <c r="G231" i="36"/>
  <c r="J230" i="36" l="1"/>
  <c r="E231" i="36"/>
  <c r="I231" i="36" l="1"/>
  <c r="H231" i="36"/>
  <c r="D231" i="36"/>
  <c r="F231" i="36" l="1"/>
  <c r="C232" i="36"/>
  <c r="G232" i="36"/>
  <c r="J231" i="36" l="1"/>
  <c r="E232" i="36"/>
  <c r="H232" i="36" l="1"/>
  <c r="I232" i="36"/>
  <c r="D232" i="36"/>
  <c r="F232" i="36" l="1"/>
  <c r="C233" i="36"/>
  <c r="G233" i="36"/>
  <c r="J232" i="36" l="1"/>
  <c r="E233" i="36"/>
  <c r="I233" i="36" l="1"/>
  <c r="H233" i="36"/>
  <c r="D233" i="36"/>
  <c r="F233" i="36" l="1"/>
  <c r="C234" i="36"/>
  <c r="G234" i="36"/>
  <c r="J233" i="36" l="1"/>
  <c r="E234" i="36"/>
  <c r="I234" i="36" l="1"/>
  <c r="H234" i="36"/>
  <c r="D234" i="36"/>
  <c r="F234" i="36" l="1"/>
  <c r="C235" i="36"/>
  <c r="G235" i="36"/>
  <c r="J234" i="36" l="1"/>
  <c r="E235" i="36"/>
  <c r="H235" i="36" l="1"/>
  <c r="I235" i="36"/>
  <c r="D235" i="36"/>
  <c r="F235" i="36" l="1"/>
  <c r="C236" i="36"/>
  <c r="G236" i="36"/>
  <c r="J235" i="36" l="1"/>
  <c r="E236" i="36"/>
  <c r="I236" i="36" l="1"/>
  <c r="H236" i="36"/>
  <c r="D236" i="36"/>
  <c r="F236" i="36" l="1"/>
  <c r="C237" i="36"/>
  <c r="G237" i="36"/>
  <c r="J236" i="36" l="1"/>
  <c r="E237" i="36"/>
  <c r="I237" i="36" l="1"/>
  <c r="H237" i="36"/>
  <c r="D237" i="36"/>
  <c r="F237" i="36" l="1"/>
  <c r="C238" i="36"/>
  <c r="G238" i="36"/>
  <c r="J237" i="36" l="1"/>
  <c r="E238" i="36"/>
  <c r="I238" i="36" l="1"/>
  <c r="H238" i="36"/>
  <c r="D238" i="36"/>
  <c r="G239" i="36" l="1"/>
  <c r="F238" i="36"/>
  <c r="C239" i="36"/>
  <c r="J238" i="36" l="1"/>
  <c r="E239" i="36"/>
  <c r="D239" i="36" s="1"/>
  <c r="C240" i="36" l="1"/>
  <c r="I239" i="36"/>
  <c r="H239" i="36"/>
  <c r="G240" i="36" l="1"/>
  <c r="F239" i="36"/>
  <c r="J239" i="36" l="1"/>
  <c r="E240" i="36"/>
  <c r="H240" i="36" l="1"/>
  <c r="I240" i="36"/>
  <c r="D240" i="36"/>
  <c r="F240" i="36" l="1"/>
  <c r="C241" i="36"/>
  <c r="G241" i="36"/>
  <c r="J240" i="36" l="1"/>
  <c r="E241" i="36"/>
  <c r="I241" i="36" l="1"/>
  <c r="H241" i="36"/>
  <c r="D241" i="36"/>
  <c r="G242" i="36" l="1"/>
  <c r="F241" i="36"/>
  <c r="C242" i="36"/>
  <c r="J241" i="36" l="1"/>
  <c r="E242" i="36"/>
  <c r="D242" i="36" s="1"/>
  <c r="C243" i="36" l="1"/>
  <c r="I242" i="36"/>
  <c r="H242" i="36"/>
  <c r="G243" i="36" l="1"/>
  <c r="F242" i="36"/>
  <c r="J242" i="36" l="1"/>
  <c r="E243" i="36"/>
  <c r="H243" i="36" l="1"/>
  <c r="I243" i="36"/>
  <c r="D243" i="36"/>
  <c r="G244" i="36" l="1"/>
  <c r="F243" i="36"/>
  <c r="C244" i="36"/>
  <c r="J243" i="36" l="1"/>
  <c r="E244" i="36"/>
  <c r="D244" i="36" s="1"/>
  <c r="C245" i="36" s="1"/>
  <c r="I244" i="36" l="1"/>
  <c r="H244" i="36"/>
  <c r="F244" i="36" s="1"/>
  <c r="G245" i="36" l="1"/>
  <c r="J244" i="36"/>
  <c r="E245" i="36"/>
  <c r="I245" i="36" l="1"/>
  <c r="H245" i="36"/>
  <c r="G246" i="36" s="1"/>
  <c r="D245" i="36"/>
  <c r="F245" i="36" l="1"/>
  <c r="C246" i="36"/>
  <c r="J245" i="36" l="1"/>
  <c r="E246" i="36"/>
  <c r="I246" i="36" l="1"/>
  <c r="H246" i="36"/>
  <c r="D246" i="36"/>
  <c r="F246" i="36" l="1"/>
  <c r="C247" i="36"/>
  <c r="G247" i="36"/>
  <c r="J246" i="36" l="1"/>
  <c r="E247" i="36"/>
  <c r="I247" i="36" l="1"/>
  <c r="H247" i="36"/>
  <c r="D247" i="36"/>
  <c r="F247" i="36" l="1"/>
  <c r="C248" i="36"/>
  <c r="G248" i="36"/>
  <c r="J247" i="36" l="1"/>
  <c r="E248" i="36"/>
  <c r="D248" i="36" s="1"/>
  <c r="C249" i="36" l="1"/>
  <c r="I248" i="36"/>
  <c r="H248" i="36"/>
  <c r="G249" i="36" l="1"/>
  <c r="F248" i="36"/>
  <c r="J248" i="36" l="1"/>
  <c r="E249" i="36"/>
  <c r="I249" i="36" l="1"/>
  <c r="H249" i="36"/>
  <c r="D249" i="36"/>
  <c r="F249" i="36" l="1"/>
  <c r="C250" i="36"/>
  <c r="G250" i="36"/>
  <c r="J249" i="36" l="1"/>
  <c r="E250" i="36"/>
  <c r="I250" i="36" l="1"/>
  <c r="H250" i="36"/>
  <c r="D250" i="36"/>
  <c r="F250" i="36" l="1"/>
  <c r="C251" i="36"/>
  <c r="G251" i="36"/>
  <c r="J250" i="36" l="1"/>
  <c r="E251" i="36"/>
  <c r="I251" i="36" l="1"/>
  <c r="H251" i="36"/>
  <c r="D251" i="36"/>
  <c r="F251" i="36" l="1"/>
  <c r="C252" i="36"/>
  <c r="G252" i="36"/>
  <c r="J251" i="36" l="1"/>
  <c r="E252" i="36"/>
  <c r="I252" i="36" l="1"/>
  <c r="H252" i="36"/>
  <c r="D252" i="36"/>
  <c r="G253" i="36" l="1"/>
  <c r="F252" i="36"/>
  <c r="C253" i="36"/>
  <c r="J252" i="36" l="1"/>
  <c r="E253" i="36"/>
  <c r="D253" i="36" s="1"/>
  <c r="C254" i="36" l="1"/>
  <c r="I253" i="36"/>
  <c r="H253" i="36"/>
  <c r="G254" i="36" l="1"/>
  <c r="F253" i="36"/>
  <c r="J253" i="36" l="1"/>
  <c r="E254" i="36"/>
  <c r="I254" i="36" l="1"/>
  <c r="H254" i="36"/>
  <c r="D254" i="36"/>
  <c r="F254" i="36" l="1"/>
  <c r="C255" i="36"/>
  <c r="G255" i="36"/>
  <c r="J254" i="36" l="1"/>
  <c r="E255" i="36"/>
  <c r="D255" i="36" s="1"/>
  <c r="C256" i="36" l="1"/>
  <c r="I255" i="36"/>
  <c r="H255" i="36"/>
  <c r="G256" i="36" l="1"/>
  <c r="F255" i="36"/>
  <c r="J255" i="36" l="1"/>
  <c r="E256" i="36"/>
  <c r="I256" i="36" l="1"/>
  <c r="H256" i="36"/>
  <c r="D256" i="36"/>
  <c r="F256" i="36" l="1"/>
  <c r="C257" i="36"/>
  <c r="G257" i="36"/>
  <c r="J256" i="36" l="1"/>
  <c r="E257" i="36"/>
  <c r="D257" i="36" s="1"/>
  <c r="C258" i="36" l="1"/>
  <c r="I257" i="36"/>
  <c r="H257" i="36"/>
  <c r="G258" i="36" l="1"/>
  <c r="F257" i="36"/>
  <c r="J257" i="36" l="1"/>
  <c r="E258" i="36"/>
  <c r="I258" i="36" l="1"/>
  <c r="H258" i="36"/>
  <c r="D258" i="36"/>
  <c r="F258" i="36" l="1"/>
  <c r="C259" i="36"/>
  <c r="G259" i="36"/>
  <c r="J258" i="36" l="1"/>
  <c r="E259" i="36"/>
  <c r="I259" i="36" l="1"/>
  <c r="H259" i="36"/>
  <c r="D259" i="36"/>
  <c r="F259" i="36" l="1"/>
  <c r="C260" i="36"/>
  <c r="G260" i="36"/>
  <c r="J259" i="36" l="1"/>
  <c r="E260" i="36"/>
  <c r="D260" i="36" s="1"/>
  <c r="C261" i="36" l="1"/>
  <c r="I260" i="36"/>
  <c r="H260" i="36"/>
  <c r="G261" i="36" l="1"/>
  <c r="F260" i="36"/>
  <c r="J260" i="36" l="1"/>
  <c r="E261" i="36"/>
  <c r="I261" i="36" l="1"/>
  <c r="H261" i="36"/>
  <c r="D261" i="36"/>
  <c r="G262" i="36" l="1"/>
  <c r="F261" i="36"/>
  <c r="C262" i="36"/>
  <c r="J261" i="36" l="1"/>
  <c r="E262" i="36"/>
  <c r="I262" i="36" l="1"/>
  <c r="H262" i="36"/>
  <c r="D262" i="36"/>
  <c r="G263" i="36" l="1"/>
  <c r="F262" i="36"/>
  <c r="C263" i="36"/>
  <c r="J262" i="36" l="1"/>
  <c r="E263" i="36"/>
  <c r="I263" i="36" l="1"/>
  <c r="H263" i="36"/>
  <c r="D263" i="36"/>
  <c r="G264" i="36" l="1"/>
  <c r="F263" i="36"/>
  <c r="C264" i="36"/>
  <c r="J263" i="36" l="1"/>
  <c r="E264" i="36"/>
  <c r="I264" i="36" l="1"/>
  <c r="H264" i="36"/>
  <c r="D264" i="36"/>
  <c r="F264" i="36" l="1"/>
  <c r="C265" i="36"/>
  <c r="G265" i="36"/>
  <c r="J264" i="36" l="1"/>
  <c r="E265" i="36"/>
  <c r="I265" i="36" l="1"/>
  <c r="H265" i="36"/>
  <c r="D265" i="36"/>
  <c r="G266" i="36" l="1"/>
  <c r="F265" i="36"/>
  <c r="C266" i="36"/>
  <c r="J265" i="36" l="1"/>
  <c r="E266" i="36"/>
  <c r="I266" i="36" l="1"/>
  <c r="H266" i="36"/>
  <c r="D266" i="36"/>
  <c r="G267" i="36" l="1"/>
  <c r="F266" i="36"/>
  <c r="C267" i="36"/>
  <c r="J266" i="36" l="1"/>
  <c r="E267" i="36"/>
  <c r="D267" i="36" s="1"/>
  <c r="C268" i="36" s="1"/>
  <c r="I267" i="36" l="1"/>
  <c r="H267" i="36"/>
  <c r="G268" i="36" l="1"/>
  <c r="F267" i="36"/>
  <c r="J267" i="36" l="1"/>
  <c r="E268" i="36"/>
  <c r="I268" i="36" l="1"/>
  <c r="H268" i="36"/>
  <c r="D268" i="36"/>
  <c r="G269" i="36" l="1"/>
  <c r="F268" i="36"/>
  <c r="C269" i="36"/>
  <c r="J268" i="36" l="1"/>
  <c r="E269" i="36"/>
  <c r="D269" i="36" s="1"/>
  <c r="C270" i="36" s="1"/>
  <c r="I269" i="36" l="1"/>
  <c r="H269" i="36"/>
  <c r="G270" i="36" l="1"/>
  <c r="F269" i="36"/>
  <c r="J269" i="36" l="1"/>
  <c r="E270" i="36"/>
  <c r="I270" i="36" l="1"/>
  <c r="H270" i="36"/>
  <c r="D270" i="36"/>
  <c r="G271" i="36" l="1"/>
  <c r="F270" i="36"/>
  <c r="C271" i="36"/>
  <c r="J270" i="36" l="1"/>
  <c r="E271" i="36"/>
  <c r="I271" i="36" l="1"/>
  <c r="H271" i="36"/>
  <c r="D271" i="36"/>
  <c r="F271" i="36" l="1"/>
  <c r="C272" i="36"/>
  <c r="G272" i="36"/>
  <c r="J271" i="36" l="1"/>
  <c r="E272" i="36"/>
  <c r="I272" i="36" l="1"/>
  <c r="H272" i="36"/>
  <c r="D272" i="36"/>
  <c r="F272" i="36" l="1"/>
  <c r="C273" i="36"/>
  <c r="G273" i="36"/>
  <c r="J272" i="36" l="1"/>
  <c r="E273" i="36"/>
  <c r="I273" i="36" l="1"/>
  <c r="H273" i="36"/>
  <c r="D273" i="36"/>
  <c r="F273" i="36" l="1"/>
  <c r="C274" i="36"/>
  <c r="G274" i="36"/>
  <c r="J273" i="36" l="1"/>
  <c r="E274" i="36"/>
  <c r="I274" i="36" l="1"/>
  <c r="H274" i="36"/>
  <c r="D274" i="36"/>
  <c r="F274" i="36" l="1"/>
  <c r="C275" i="36"/>
  <c r="G275" i="36"/>
  <c r="J274" i="36" l="1"/>
  <c r="E275" i="36"/>
  <c r="I275" i="36" l="1"/>
  <c r="H275" i="36"/>
  <c r="D275" i="36"/>
  <c r="F275" i="36" l="1"/>
  <c r="C276" i="36"/>
  <c r="G276" i="36"/>
  <c r="J275" i="36" l="1"/>
  <c r="E276" i="36"/>
  <c r="I276" i="36" l="1"/>
  <c r="H276" i="36"/>
  <c r="D276" i="36"/>
  <c r="F276" i="36" l="1"/>
  <c r="C277" i="36"/>
  <c r="G277" i="36"/>
  <c r="J276" i="36" l="1"/>
  <c r="E277" i="36"/>
  <c r="H277" i="36" l="1"/>
  <c r="I277" i="36"/>
  <c r="D277" i="36"/>
  <c r="G278" i="36" l="1"/>
  <c r="F277" i="36"/>
  <c r="C278" i="36"/>
  <c r="J277" i="36" l="1"/>
  <c r="E278" i="36"/>
  <c r="D278" i="36" s="1"/>
  <c r="C279" i="36" s="1"/>
  <c r="I278" i="36" l="1"/>
  <c r="H278" i="36"/>
  <c r="F278" i="36" s="1"/>
  <c r="J278" i="36" l="1"/>
  <c r="G279" i="36"/>
  <c r="E279" i="36"/>
  <c r="I279" i="36" l="1"/>
  <c r="H279" i="36"/>
  <c r="G280" i="36" s="1"/>
  <c r="D279" i="36"/>
  <c r="F279" i="36" l="1"/>
  <c r="C280" i="36"/>
  <c r="J279" i="36" l="1"/>
  <c r="E280" i="36"/>
  <c r="H280" i="36" l="1"/>
  <c r="I280" i="36"/>
  <c r="D280" i="36"/>
  <c r="F280" i="36" l="1"/>
  <c r="C281" i="36"/>
  <c r="G281" i="36"/>
  <c r="J280" i="36" l="1"/>
  <c r="E281" i="36"/>
  <c r="I281" i="36" l="1"/>
  <c r="H281" i="36"/>
  <c r="D281" i="36"/>
  <c r="F281" i="36" l="1"/>
  <c r="C282" i="36"/>
  <c r="G282" i="36"/>
  <c r="J281" i="36" l="1"/>
  <c r="E282" i="36"/>
  <c r="I282" i="36" l="1"/>
  <c r="H282" i="36"/>
  <c r="D282" i="36"/>
  <c r="F282" i="36" l="1"/>
  <c r="C283" i="36"/>
  <c r="G283" i="36"/>
  <c r="J282" i="36" l="1"/>
  <c r="E283" i="36"/>
  <c r="I283" i="36" l="1"/>
  <c r="H283" i="36"/>
  <c r="D283" i="36"/>
  <c r="F283" i="36" l="1"/>
  <c r="C284" i="36"/>
  <c r="G284" i="36"/>
  <c r="J283" i="36" l="1"/>
  <c r="E284" i="36"/>
  <c r="I284" i="36" l="1"/>
  <c r="H284" i="36"/>
  <c r="D284" i="36"/>
  <c r="F284" i="36" l="1"/>
  <c r="C285" i="36"/>
  <c r="G285" i="36"/>
  <c r="J284" i="36" l="1"/>
  <c r="E285" i="36"/>
  <c r="I285" i="36" l="1"/>
  <c r="H285" i="36"/>
  <c r="D285" i="36"/>
  <c r="F285" i="36" l="1"/>
  <c r="C286" i="36"/>
  <c r="G286" i="36"/>
  <c r="J285" i="36" l="1"/>
  <c r="E286" i="36"/>
  <c r="I286" i="36" l="1"/>
  <c r="H286" i="36"/>
  <c r="D286" i="36"/>
  <c r="F286" i="36" l="1"/>
  <c r="C287" i="36"/>
  <c r="G287" i="36"/>
  <c r="J286" i="36" l="1"/>
  <c r="E287" i="36"/>
  <c r="I287" i="36" l="1"/>
  <c r="H287" i="36"/>
  <c r="D287" i="36"/>
  <c r="F287" i="36" l="1"/>
  <c r="C288" i="36"/>
  <c r="G288" i="36"/>
  <c r="J287" i="36" l="1"/>
  <c r="E288" i="36"/>
  <c r="I288" i="36" l="1"/>
  <c r="H288" i="36"/>
  <c r="D288" i="36"/>
  <c r="F288" i="36" l="1"/>
  <c r="C289" i="36"/>
  <c r="G289" i="36"/>
  <c r="J288" i="36" l="1"/>
  <c r="E289" i="36"/>
  <c r="I289" i="36" l="1"/>
  <c r="H289" i="36"/>
  <c r="D289" i="36"/>
  <c r="F289" i="36" l="1"/>
  <c r="C290" i="36"/>
  <c r="G290" i="36"/>
  <c r="J289" i="36" l="1"/>
  <c r="E290" i="36"/>
  <c r="H290" i="36" l="1"/>
  <c r="I290" i="36"/>
  <c r="D290" i="36"/>
  <c r="F290" i="36" l="1"/>
  <c r="C291" i="36"/>
  <c r="G291" i="36"/>
  <c r="J290" i="36" l="1"/>
  <c r="E291" i="36"/>
  <c r="I291" i="36" l="1"/>
  <c r="H291" i="36"/>
  <c r="D291" i="36"/>
  <c r="F291" i="36" l="1"/>
  <c r="C292" i="36"/>
  <c r="G292" i="36"/>
  <c r="J291" i="36" l="1"/>
  <c r="E292" i="36"/>
  <c r="I292" i="36" l="1"/>
  <c r="H292" i="36"/>
  <c r="D292" i="36"/>
  <c r="F292" i="36" l="1"/>
  <c r="C293" i="36"/>
  <c r="G293" i="36"/>
  <c r="J292" i="36" l="1"/>
  <c r="E293" i="36"/>
  <c r="I293" i="36" l="1"/>
  <c r="H293" i="36"/>
  <c r="D293" i="36"/>
  <c r="F293" i="36" l="1"/>
  <c r="C294" i="36"/>
  <c r="G294" i="36"/>
  <c r="J293" i="36" l="1"/>
  <c r="E294" i="36"/>
  <c r="I294" i="36" l="1"/>
  <c r="H294" i="36"/>
  <c r="D294" i="36"/>
  <c r="F294" i="36" l="1"/>
  <c r="C295" i="36"/>
  <c r="G295" i="36"/>
  <c r="J294" i="36" l="1"/>
  <c r="E295" i="36"/>
  <c r="H295" i="36" l="1"/>
  <c r="I295" i="36"/>
  <c r="D295" i="36"/>
  <c r="F295" i="36" l="1"/>
  <c r="C296" i="36"/>
  <c r="G296" i="36"/>
  <c r="J295" i="36" l="1"/>
  <c r="E296" i="36"/>
  <c r="I296" i="36" l="1"/>
  <c r="H296" i="36"/>
  <c r="D296" i="36"/>
  <c r="F296" i="36" l="1"/>
  <c r="C297" i="36"/>
  <c r="G297" i="36"/>
  <c r="J296" i="36" l="1"/>
  <c r="E297" i="36"/>
  <c r="H297" i="36" l="1"/>
  <c r="I297" i="36"/>
  <c r="D297" i="36"/>
  <c r="F297" i="36" l="1"/>
  <c r="C298" i="36"/>
  <c r="G298" i="36"/>
  <c r="J297" i="36" l="1"/>
  <c r="E298" i="36"/>
  <c r="I298" i="36" l="1"/>
  <c r="H298" i="36"/>
  <c r="D298" i="36"/>
  <c r="F298" i="36" l="1"/>
  <c r="C299" i="36"/>
  <c r="G299" i="36"/>
  <c r="J298" i="36" l="1"/>
  <c r="E299" i="36"/>
  <c r="H299" i="36" l="1"/>
  <c r="I299" i="36"/>
  <c r="D299" i="36"/>
  <c r="F299" i="36" l="1"/>
  <c r="C300" i="36"/>
  <c r="G300" i="36"/>
  <c r="J299" i="36" l="1"/>
  <c r="E300" i="36"/>
  <c r="H300" i="36" l="1"/>
  <c r="I300" i="36"/>
  <c r="D300" i="36"/>
  <c r="F300" i="36" l="1"/>
  <c r="C301" i="36"/>
  <c r="G301" i="36"/>
  <c r="J300" i="36" l="1"/>
  <c r="E301" i="36"/>
  <c r="H301" i="36" l="1"/>
  <c r="I301" i="36"/>
  <c r="D301" i="36"/>
  <c r="F301" i="36" l="1"/>
  <c r="C302" i="36"/>
  <c r="G302" i="36"/>
  <c r="J301" i="36" l="1"/>
  <c r="E302" i="36"/>
  <c r="I302" i="36" l="1"/>
  <c r="H302" i="36"/>
  <c r="D302" i="36"/>
  <c r="F302" i="36" l="1"/>
  <c r="C303" i="36"/>
  <c r="G303" i="36"/>
  <c r="J302" i="36" l="1"/>
  <c r="E303" i="36"/>
  <c r="H303" i="36" l="1"/>
  <c r="I303" i="36"/>
  <c r="D303" i="36"/>
  <c r="F303" i="36" l="1"/>
  <c r="C304" i="36"/>
  <c r="G304" i="36"/>
  <c r="J303" i="36" l="1"/>
  <c r="E304" i="36"/>
  <c r="H304" i="36" l="1"/>
  <c r="I304" i="36"/>
  <c r="D304" i="36"/>
  <c r="F304" i="36" l="1"/>
  <c r="C305" i="36"/>
  <c r="G305" i="36"/>
  <c r="J304" i="36" l="1"/>
  <c r="E305" i="36"/>
  <c r="H305" i="36" l="1"/>
  <c r="I305" i="36"/>
  <c r="D305" i="36"/>
  <c r="F305" i="36" l="1"/>
  <c r="C306" i="36"/>
  <c r="G306" i="36"/>
  <c r="J305" i="36" l="1"/>
  <c r="E306" i="36"/>
  <c r="D306" i="36" s="1"/>
  <c r="C307" i="36" l="1"/>
  <c r="H306" i="36"/>
  <c r="I306" i="36"/>
  <c r="G307" i="36" l="1"/>
  <c r="F306" i="36"/>
  <c r="J306" i="36" l="1"/>
  <c r="E307" i="36"/>
  <c r="H307" i="36" l="1"/>
  <c r="I307" i="36"/>
  <c r="D307" i="36"/>
  <c r="F307" i="36" l="1"/>
  <c r="C308" i="36"/>
  <c r="G308" i="36"/>
  <c r="J307" i="36" l="1"/>
  <c r="E308" i="36"/>
  <c r="H308" i="36" l="1"/>
  <c r="I308" i="36"/>
  <c r="D308" i="36"/>
  <c r="F308" i="36" l="1"/>
  <c r="C309" i="36"/>
  <c r="G309" i="36"/>
  <c r="J308" i="36" l="1"/>
  <c r="E309" i="36"/>
  <c r="H309" i="36" l="1"/>
  <c r="I309" i="36"/>
  <c r="D309" i="36"/>
  <c r="F309" i="36" l="1"/>
  <c r="C310" i="36"/>
  <c r="G310" i="36"/>
  <c r="J309" i="36" l="1"/>
  <c r="E310" i="36"/>
  <c r="H310" i="36" l="1"/>
  <c r="I310" i="36"/>
  <c r="D310" i="36"/>
  <c r="F310" i="36" l="1"/>
  <c r="C311" i="36"/>
  <c r="G311" i="36"/>
  <c r="J310" i="36" l="1"/>
  <c r="E311" i="36"/>
  <c r="H311" i="36" l="1"/>
  <c r="I311" i="36"/>
  <c r="D311" i="36"/>
  <c r="F311" i="36" l="1"/>
  <c r="C312" i="36"/>
  <c r="G312" i="36"/>
  <c r="J311" i="36" l="1"/>
  <c r="E312" i="36"/>
  <c r="H312" i="36" l="1"/>
  <c r="I312" i="36"/>
  <c r="D312" i="36"/>
  <c r="F312" i="36" l="1"/>
  <c r="C313" i="36"/>
  <c r="G313" i="36"/>
  <c r="J312" i="36" l="1"/>
  <c r="E313" i="36"/>
  <c r="H313" i="36" l="1"/>
  <c r="I313" i="36"/>
  <c r="D313" i="36"/>
  <c r="F313" i="36" l="1"/>
  <c r="C314" i="36"/>
  <c r="G314" i="36"/>
  <c r="J313" i="36" l="1"/>
  <c r="E314" i="36"/>
  <c r="H314" i="36" l="1"/>
  <c r="I314" i="36"/>
  <c r="D314" i="36"/>
  <c r="F314" i="36" l="1"/>
  <c r="C315" i="36"/>
  <c r="G315" i="36"/>
  <c r="J314" i="36" l="1"/>
  <c r="E315" i="36"/>
  <c r="H315" i="36" l="1"/>
  <c r="I315" i="36"/>
  <c r="D315" i="36"/>
  <c r="F315" i="36" l="1"/>
  <c r="C316" i="36"/>
  <c r="G316" i="36"/>
  <c r="J315" i="36" l="1"/>
  <c r="E316" i="36"/>
  <c r="H316" i="36" l="1"/>
  <c r="I316" i="36"/>
  <c r="D316" i="36"/>
  <c r="F316" i="36" l="1"/>
  <c r="C317" i="36"/>
  <c r="G317" i="36"/>
  <c r="J316" i="36" l="1"/>
  <c r="E317" i="36"/>
  <c r="H317" i="36" l="1"/>
  <c r="I317" i="36"/>
  <c r="D317" i="36"/>
  <c r="F317" i="36" l="1"/>
  <c r="C318" i="36"/>
  <c r="G318" i="36"/>
  <c r="J317" i="36" l="1"/>
  <c r="E318" i="36"/>
  <c r="H318" i="36" l="1"/>
  <c r="I318" i="36"/>
  <c r="D318" i="36"/>
  <c r="F318" i="36" l="1"/>
  <c r="C319" i="36"/>
  <c r="G319" i="36"/>
  <c r="J318" i="36" l="1"/>
  <c r="E319" i="36"/>
  <c r="H319" i="36" l="1"/>
  <c r="I319" i="36"/>
  <c r="D319" i="36"/>
  <c r="F319" i="36" l="1"/>
  <c r="C320" i="36"/>
  <c r="G320" i="36"/>
  <c r="J319" i="36" l="1"/>
  <c r="E320" i="36"/>
  <c r="H320" i="36" l="1"/>
  <c r="I320" i="36"/>
  <c r="D320" i="36"/>
  <c r="F320" i="36" l="1"/>
  <c r="C321" i="36"/>
  <c r="G321" i="36"/>
  <c r="J320" i="36" l="1"/>
  <c r="E321" i="36"/>
  <c r="H321" i="36" l="1"/>
  <c r="I321" i="36"/>
  <c r="D321" i="36"/>
  <c r="F321" i="36" l="1"/>
  <c r="C322" i="36"/>
  <c r="G322" i="36"/>
  <c r="J321" i="36" l="1"/>
  <c r="E322" i="36"/>
  <c r="H322" i="36" l="1"/>
  <c r="I322" i="36"/>
  <c r="D322" i="36"/>
  <c r="F322" i="36" l="1"/>
  <c r="C323" i="36"/>
  <c r="G323" i="36"/>
  <c r="J322" i="36" l="1"/>
  <c r="E323" i="36"/>
  <c r="H323" i="36" l="1"/>
  <c r="I323" i="36"/>
  <c r="D323" i="36"/>
  <c r="F323" i="36" l="1"/>
  <c r="C324" i="36"/>
  <c r="G324" i="36"/>
  <c r="J323" i="36" l="1"/>
  <c r="E324" i="36"/>
  <c r="H324" i="36" l="1"/>
  <c r="I324" i="36"/>
  <c r="D324" i="36"/>
  <c r="F324" i="36" l="1"/>
  <c r="C325" i="36"/>
  <c r="G325" i="36"/>
  <c r="J324" i="36" l="1"/>
  <c r="E325" i="36"/>
  <c r="H325" i="36" l="1"/>
  <c r="I325" i="36"/>
  <c r="D325" i="36"/>
  <c r="F325" i="36" l="1"/>
  <c r="C326" i="36"/>
  <c r="G326" i="36"/>
  <c r="J325" i="36" l="1"/>
  <c r="E326" i="36"/>
  <c r="H326" i="36" l="1"/>
  <c r="I326" i="36"/>
  <c r="D326" i="36"/>
  <c r="F326" i="36" l="1"/>
  <c r="C327" i="36"/>
  <c r="G327" i="36"/>
  <c r="J326" i="36" l="1"/>
  <c r="E327" i="36"/>
  <c r="H327" i="36" l="1"/>
  <c r="I327" i="36"/>
  <c r="D327" i="36"/>
  <c r="F327" i="36" l="1"/>
  <c r="C328" i="36"/>
  <c r="G328" i="36"/>
  <c r="J327" i="36" l="1"/>
  <c r="E328" i="36"/>
  <c r="H328" i="36" l="1"/>
  <c r="I328" i="36"/>
  <c r="D328" i="36"/>
  <c r="F328" i="36" l="1"/>
  <c r="C329" i="36"/>
  <c r="G329" i="36"/>
  <c r="J328" i="36" l="1"/>
  <c r="E329" i="36"/>
  <c r="H329" i="36" l="1"/>
  <c r="I329" i="36"/>
  <c r="D329" i="36"/>
  <c r="F329" i="36" l="1"/>
  <c r="C330" i="36"/>
  <c r="G330" i="36"/>
  <c r="J329" i="36" l="1"/>
  <c r="E330" i="36"/>
  <c r="H330" i="36" l="1"/>
  <c r="I330" i="36"/>
  <c r="D330" i="36"/>
  <c r="F330" i="36" l="1"/>
  <c r="C331" i="36"/>
  <c r="G331" i="36"/>
  <c r="J330" i="36" l="1"/>
  <c r="E331" i="36"/>
  <c r="H331" i="36" l="1"/>
  <c r="I331" i="36"/>
  <c r="D331" i="36"/>
  <c r="F331" i="36" l="1"/>
  <c r="C332" i="36"/>
  <c r="G332" i="36"/>
  <c r="J331" i="36" l="1"/>
  <c r="E332" i="36"/>
  <c r="H332" i="36" l="1"/>
  <c r="I332" i="36"/>
  <c r="D332" i="36"/>
  <c r="F332" i="36" l="1"/>
  <c r="C333" i="36"/>
  <c r="G333" i="36"/>
  <c r="J332" i="36" l="1"/>
  <c r="E333" i="36"/>
  <c r="H333" i="36" l="1"/>
  <c r="I333" i="36"/>
  <c r="D333" i="36"/>
  <c r="F333" i="36" l="1"/>
  <c r="C334" i="36"/>
  <c r="G334" i="36"/>
  <c r="J333" i="36" l="1"/>
  <c r="E334" i="36"/>
  <c r="H334" i="36" l="1"/>
  <c r="I334" i="36"/>
  <c r="D334" i="36"/>
  <c r="F334" i="36" l="1"/>
  <c r="C335" i="36"/>
  <c r="G335" i="36"/>
  <c r="J334" i="36" l="1"/>
  <c r="E335" i="36"/>
  <c r="H335" i="36" l="1"/>
  <c r="I335" i="36"/>
  <c r="D335" i="36"/>
  <c r="F335" i="36" l="1"/>
  <c r="C336" i="36"/>
  <c r="G336" i="36"/>
  <c r="J335" i="36" l="1"/>
  <c r="E336" i="36"/>
  <c r="H336" i="36" l="1"/>
  <c r="I336" i="36"/>
  <c r="D336" i="36"/>
  <c r="F336" i="36" l="1"/>
  <c r="C337" i="36"/>
  <c r="G337" i="36"/>
  <c r="J336" i="36" l="1"/>
  <c r="E337" i="36"/>
  <c r="H337" i="36" l="1"/>
  <c r="I337" i="36"/>
  <c r="D337" i="36"/>
  <c r="F337" i="36" l="1"/>
  <c r="C338" i="36"/>
  <c r="G338" i="36"/>
  <c r="J337" i="36" l="1"/>
  <c r="E338" i="36"/>
  <c r="H338" i="36" l="1"/>
  <c r="I338" i="36"/>
  <c r="D338" i="36"/>
  <c r="F338" i="36" l="1"/>
  <c r="C339" i="36"/>
  <c r="G339" i="36"/>
  <c r="J338" i="36" l="1"/>
  <c r="E339" i="36"/>
  <c r="H339" i="36" l="1"/>
  <c r="I339" i="36"/>
  <c r="D339" i="36"/>
  <c r="F339" i="36" l="1"/>
  <c r="C340" i="36"/>
  <c r="G340" i="36"/>
  <c r="J339" i="36" l="1"/>
  <c r="E340" i="36"/>
  <c r="H340" i="36" l="1"/>
  <c r="I340" i="36"/>
  <c r="D340" i="36"/>
  <c r="F340" i="36" l="1"/>
  <c r="C341" i="36"/>
  <c r="G341" i="36"/>
  <c r="J340" i="36" l="1"/>
  <c r="E341" i="36"/>
  <c r="H341" i="36" l="1"/>
  <c r="I341" i="36"/>
  <c r="D341" i="36"/>
  <c r="F341" i="36" l="1"/>
  <c r="C342" i="36"/>
  <c r="G342" i="36"/>
  <c r="J341" i="36" l="1"/>
  <c r="E342" i="36"/>
  <c r="H342" i="36" l="1"/>
  <c r="I342" i="36"/>
  <c r="D342" i="36"/>
  <c r="F342" i="36" l="1"/>
  <c r="C343" i="36"/>
  <c r="G343" i="36"/>
  <c r="J342" i="36" l="1"/>
  <c r="E343" i="36"/>
  <c r="H343" i="36" l="1"/>
  <c r="I343" i="36"/>
  <c r="D343" i="36"/>
  <c r="F343" i="36" l="1"/>
  <c r="C344" i="36"/>
  <c r="G344" i="36"/>
  <c r="J343" i="36" l="1"/>
  <c r="E344" i="36"/>
  <c r="H344" i="36" l="1"/>
  <c r="I344" i="36"/>
  <c r="D344" i="36"/>
  <c r="F344" i="36" l="1"/>
  <c r="C345" i="36"/>
  <c r="G345" i="36"/>
  <c r="J344" i="36" l="1"/>
  <c r="E345" i="36"/>
  <c r="H345" i="36" l="1"/>
  <c r="I345" i="36"/>
  <c r="D345" i="36"/>
  <c r="F345" i="36" l="1"/>
  <c r="C346" i="36"/>
  <c r="G346" i="36"/>
  <c r="J345" i="36" l="1"/>
  <c r="E346" i="36"/>
  <c r="H346" i="36" l="1"/>
  <c r="I346" i="36"/>
  <c r="D346" i="36"/>
  <c r="F346" i="36" l="1"/>
  <c r="C347" i="36"/>
  <c r="G347" i="36"/>
  <c r="J346" i="36" l="1"/>
  <c r="E347" i="36"/>
  <c r="H347" i="36" l="1"/>
  <c r="I347" i="36"/>
  <c r="D347" i="36"/>
  <c r="F347" i="36" l="1"/>
  <c r="C348" i="36"/>
  <c r="G348" i="36"/>
  <c r="J347" i="36" l="1"/>
  <c r="E348" i="36"/>
  <c r="H348" i="36" l="1"/>
  <c r="I348" i="36"/>
  <c r="D348" i="36"/>
  <c r="F348" i="36" l="1"/>
  <c r="C349" i="36"/>
  <c r="G349" i="36"/>
  <c r="J348" i="36" l="1"/>
  <c r="E349" i="36"/>
  <c r="H349" i="36" l="1"/>
  <c r="I349" i="36"/>
  <c r="D349" i="36"/>
  <c r="F349" i="36" l="1"/>
  <c r="C350" i="36"/>
  <c r="G350" i="36"/>
  <c r="J349" i="36" l="1"/>
  <c r="E350" i="36"/>
  <c r="H350" i="36" l="1"/>
  <c r="I350" i="36"/>
  <c r="D350" i="36"/>
  <c r="F350" i="36" l="1"/>
  <c r="C351" i="36"/>
  <c r="G351" i="36"/>
  <c r="J350" i="36" l="1"/>
  <c r="E351" i="36"/>
  <c r="H351" i="36" l="1"/>
  <c r="I351" i="36"/>
  <c r="D351" i="36"/>
  <c r="F351" i="36" l="1"/>
  <c r="C352" i="36"/>
  <c r="G352" i="36"/>
  <c r="J351" i="36" l="1"/>
  <c r="E352" i="36"/>
  <c r="B2" i="35"/>
  <c r="J2" i="35" s="1"/>
  <c r="H352" i="36" l="1"/>
  <c r="I352" i="36"/>
  <c r="D352" i="36"/>
  <c r="G2" i="35"/>
  <c r="H2" i="35"/>
  <c r="I2" i="35"/>
  <c r="D2" i="33"/>
  <c r="B3" i="33"/>
  <c r="A3" i="33" s="1"/>
  <c r="B32" i="32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H1" i="15" s="1"/>
  <c r="BI1" i="15" s="1"/>
  <c r="BJ1" i="15" s="1"/>
  <c r="BK1" i="15" s="1"/>
  <c r="BL1" i="15" s="1"/>
  <c r="BM1" i="15" s="1"/>
  <c r="BN1" i="15" s="1"/>
  <c r="BO1" i="15" s="1"/>
  <c r="BP1" i="15" s="1"/>
  <c r="B1" i="15"/>
  <c r="A1" i="15"/>
  <c r="E1" i="14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H1" i="14" s="1"/>
  <c r="BI1" i="14" s="1"/>
  <c r="BJ1" i="14" s="1"/>
  <c r="BK1" i="14" s="1"/>
  <c r="BL1" i="14" s="1"/>
  <c r="BM1" i="14" s="1"/>
  <c r="BN1" i="14" s="1"/>
  <c r="BO1" i="14" s="1"/>
  <c r="BP1" i="14" s="1"/>
  <c r="D1" i="14"/>
  <c r="B29" i="14"/>
  <c r="A29" i="14"/>
  <c r="B28" i="14"/>
  <c r="A28" i="14"/>
  <c r="B27" i="14"/>
  <c r="A27" i="14"/>
  <c r="B26" i="14"/>
  <c r="A26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1" i="14"/>
  <c r="A1" i="14"/>
  <c r="L3" i="33"/>
  <c r="D3" i="33" l="1"/>
  <c r="B3" i="35"/>
  <c r="F352" i="36"/>
  <c r="C353" i="36"/>
  <c r="G353" i="36"/>
  <c r="B4" i="33"/>
  <c r="A4" i="33" s="1"/>
  <c r="L4" i="33"/>
  <c r="B4" i="35" l="1"/>
  <c r="J4" i="35"/>
  <c r="I4" i="35"/>
  <c r="G4" i="35"/>
  <c r="H4" i="35"/>
  <c r="I3" i="35"/>
  <c r="A3" i="35"/>
  <c r="A4" i="35" s="1"/>
  <c r="J3" i="35"/>
  <c r="G3" i="35"/>
  <c r="H3" i="35"/>
  <c r="J352" i="36"/>
  <c r="E353" i="36"/>
  <c r="D353" i="36" s="1"/>
  <c r="C354" i="36" s="1"/>
  <c r="B5" i="33"/>
  <c r="A5" i="33" s="1"/>
  <c r="D4" i="33"/>
  <c r="L5" i="33"/>
  <c r="B5" i="35" l="1"/>
  <c r="A5" i="35"/>
  <c r="I5" i="35"/>
  <c r="G5" i="35"/>
  <c r="J5" i="35"/>
  <c r="H5" i="35"/>
  <c r="H353" i="36"/>
  <c r="I353" i="36"/>
  <c r="B6" i="33"/>
  <c r="A6" i="33" s="1"/>
  <c r="D5" i="33"/>
  <c r="L6" i="33"/>
  <c r="B6" i="35" l="1"/>
  <c r="J6" i="35"/>
  <c r="H6" i="35"/>
  <c r="I6" i="35"/>
  <c r="G6" i="35"/>
  <c r="A6" i="35"/>
  <c r="G354" i="36"/>
  <c r="F353" i="36"/>
  <c r="B7" i="33"/>
  <c r="A7" i="33" s="1"/>
  <c r="D6" i="33"/>
  <c r="L7" i="33"/>
  <c r="B7" i="35" l="1"/>
  <c r="A7" i="35"/>
  <c r="J7" i="35"/>
  <c r="G7" i="35"/>
  <c r="I7" i="35"/>
  <c r="H7" i="35"/>
  <c r="J353" i="36"/>
  <c r="E354" i="36"/>
  <c r="B8" i="33"/>
  <c r="A8" i="33" s="1"/>
  <c r="D7" i="33"/>
  <c r="L8" i="33"/>
  <c r="B8" i="35" l="1"/>
  <c r="J8" i="35"/>
  <c r="H8" i="35"/>
  <c r="I8" i="35"/>
  <c r="G8" i="35"/>
  <c r="A8" i="35"/>
  <c r="H354" i="36"/>
  <c r="G355" i="36" s="1"/>
  <c r="I354" i="36"/>
  <c r="D354" i="36"/>
  <c r="C355" i="36" s="1"/>
  <c r="B9" i="33"/>
  <c r="A9" i="33" s="1"/>
  <c r="D8" i="33"/>
  <c r="B9" i="35" l="1"/>
  <c r="A9" i="35"/>
  <c r="I9" i="35"/>
  <c r="G9" i="35"/>
  <c r="H9" i="35"/>
  <c r="J9" i="35"/>
  <c r="F354" i="36"/>
  <c r="B10" i="33"/>
  <c r="A10" i="33" s="1"/>
  <c r="D9" i="33"/>
  <c r="BN14" i="15"/>
  <c r="AP17" i="14"/>
  <c r="BA26" i="15"/>
  <c r="W5" i="15"/>
  <c r="AQ27" i="14"/>
  <c r="S11" i="15"/>
  <c r="AM22" i="14"/>
  <c r="BG9" i="15"/>
  <c r="AR21" i="15"/>
  <c r="BH13" i="15"/>
  <c r="Y18" i="15"/>
  <c r="U24" i="15"/>
  <c r="D13" i="15"/>
  <c r="BB23" i="14"/>
  <c r="O6" i="14"/>
  <c r="BK8" i="15"/>
  <c r="N25" i="15"/>
  <c r="BH20" i="15"/>
  <c r="J11" i="15"/>
  <c r="K27" i="15"/>
  <c r="AB25" i="15"/>
  <c r="X24" i="15"/>
  <c r="W4" i="15"/>
  <c r="AP4" i="15"/>
  <c r="AC25" i="15"/>
  <c r="AU28" i="15"/>
  <c r="K12" i="15"/>
  <c r="AD11" i="15"/>
  <c r="L26" i="15"/>
  <c r="BG3" i="15"/>
  <c r="BL17" i="15"/>
  <c r="BL26" i="15"/>
  <c r="AC19" i="14"/>
  <c r="AE6" i="15"/>
  <c r="AI15" i="15"/>
  <c r="I24" i="14"/>
  <c r="AT24" i="14"/>
  <c r="AK14" i="15"/>
  <c r="U17" i="15"/>
  <c r="AT22" i="15"/>
  <c r="AE12" i="15"/>
  <c r="AD24" i="15"/>
  <c r="AY14" i="14"/>
  <c r="BN28" i="15"/>
  <c r="S8" i="15"/>
  <c r="BB16" i="15"/>
  <c r="BL22" i="15"/>
  <c r="V19" i="15"/>
  <c r="BM6" i="14"/>
  <c r="AI18" i="14"/>
  <c r="J3" i="15"/>
  <c r="AD13" i="14"/>
  <c r="AH27" i="15"/>
  <c r="AG12" i="15"/>
  <c r="AG6" i="15"/>
  <c r="AT13" i="15"/>
  <c r="AX21" i="15"/>
  <c r="BM24" i="15"/>
  <c r="AI21" i="15"/>
  <c r="AE22" i="14"/>
  <c r="V20" i="15"/>
  <c r="AQ5" i="15"/>
  <c r="AX8" i="15"/>
  <c r="BK17" i="15"/>
  <c r="AQ16" i="14"/>
  <c r="I14" i="15"/>
  <c r="BG27" i="14"/>
  <c r="C25" i="15"/>
  <c r="AB10" i="15"/>
  <c r="BJ15" i="15"/>
  <c r="I18" i="15"/>
  <c r="AO10" i="15"/>
  <c r="BF23" i="14"/>
  <c r="BH24" i="14"/>
  <c r="F13" i="14"/>
  <c r="R25" i="15"/>
  <c r="BG20" i="14"/>
  <c r="P25" i="15"/>
  <c r="BH5" i="15"/>
  <c r="K10" i="15"/>
  <c r="BJ21" i="15"/>
  <c r="Q27" i="14"/>
  <c r="BM4" i="15"/>
  <c r="BM21" i="15"/>
  <c r="AJ7" i="15"/>
  <c r="Y13" i="15"/>
  <c r="AV22" i="14"/>
  <c r="Y11" i="15"/>
  <c r="AD2" i="14"/>
  <c r="BN2" i="15"/>
  <c r="AU17" i="15"/>
  <c r="N2" i="15"/>
  <c r="C3" i="15"/>
  <c r="X23" i="15"/>
  <c r="AV25" i="15"/>
  <c r="AK12" i="15"/>
  <c r="AL16" i="15"/>
  <c r="E18" i="15"/>
  <c r="AL13" i="15"/>
  <c r="BJ2" i="15"/>
  <c r="X7" i="14"/>
  <c r="M24" i="15"/>
  <c r="AE5" i="15"/>
  <c r="AI20" i="15"/>
  <c r="O11" i="15"/>
  <c r="H6" i="14"/>
  <c r="AF23" i="15"/>
  <c r="AI20" i="14"/>
  <c r="AM18" i="15"/>
  <c r="AX9" i="14"/>
  <c r="BJ14" i="15"/>
  <c r="N20" i="14"/>
  <c r="Y14" i="15"/>
  <c r="AE14" i="15"/>
  <c r="AM16" i="15"/>
  <c r="H21" i="15"/>
  <c r="E14" i="15"/>
  <c r="D25" i="15"/>
  <c r="W14" i="15"/>
  <c r="AZ25" i="15"/>
  <c r="AE18" i="15"/>
  <c r="W23" i="14"/>
  <c r="Q20" i="15"/>
  <c r="AT16" i="14"/>
  <c r="BE15" i="15"/>
  <c r="R12" i="15"/>
  <c r="BK12" i="15"/>
  <c r="AD23" i="15"/>
  <c r="D12" i="15"/>
  <c r="BB26" i="15"/>
  <c r="BH24" i="15"/>
  <c r="AB28" i="15"/>
  <c r="H26" i="15"/>
  <c r="AI26" i="15"/>
  <c r="C18" i="15"/>
  <c r="AL23" i="15"/>
  <c r="BL27" i="15"/>
  <c r="H16" i="15"/>
  <c r="W8" i="15"/>
  <c r="P27" i="15"/>
  <c r="AX10" i="15"/>
  <c r="V3" i="15"/>
  <c r="AW26" i="15"/>
  <c r="I7" i="15"/>
  <c r="AZ19" i="15"/>
  <c r="AW19" i="15"/>
  <c r="BA5" i="15"/>
  <c r="AM23" i="15"/>
  <c r="AC7" i="15"/>
  <c r="BJ18" i="15"/>
  <c r="AV18" i="15"/>
  <c r="BG12" i="15"/>
  <c r="AN22" i="14"/>
  <c r="C22" i="15"/>
  <c r="BH7" i="15"/>
  <c r="AT16" i="15"/>
  <c r="T26" i="15"/>
  <c r="AC15" i="15"/>
  <c r="AS5" i="15"/>
  <c r="AU21" i="14"/>
  <c r="AP25" i="15"/>
  <c r="AG4" i="15"/>
  <c r="AO22" i="15"/>
  <c r="BD27" i="15"/>
  <c r="V14" i="15"/>
  <c r="BD19" i="15"/>
  <c r="BI15" i="15"/>
  <c r="M21" i="15"/>
  <c r="BF16" i="15"/>
  <c r="X10" i="15"/>
  <c r="X25" i="15"/>
  <c r="BM7" i="15"/>
  <c r="G21" i="14"/>
  <c r="BN26" i="15"/>
  <c r="AS27" i="15"/>
  <c r="BG14" i="15"/>
  <c r="G4" i="15"/>
  <c r="AT18" i="15"/>
  <c r="BF15" i="15"/>
  <c r="E13" i="15"/>
  <c r="BM25" i="15"/>
  <c r="BM2" i="14"/>
  <c r="T24" i="14"/>
  <c r="Q6" i="15"/>
  <c r="AV20" i="15"/>
  <c r="BN20" i="15"/>
  <c r="BB3" i="15"/>
  <c r="BL25" i="15"/>
  <c r="AC27" i="14"/>
  <c r="AM25" i="15"/>
  <c r="AT20" i="15"/>
  <c r="BH21" i="15"/>
  <c r="AY18" i="15"/>
  <c r="BJ23" i="15"/>
  <c r="AP18" i="15"/>
  <c r="Y22" i="15"/>
  <c r="N10" i="15"/>
  <c r="AU23" i="15"/>
  <c r="BF8" i="15"/>
  <c r="K13" i="15"/>
  <c r="AI10" i="15"/>
  <c r="AQ17" i="14"/>
  <c r="AJ27" i="15"/>
  <c r="AP24" i="15"/>
  <c r="AG27" i="15"/>
  <c r="BE20" i="15"/>
  <c r="AP26" i="15"/>
  <c r="AD8" i="15"/>
  <c r="AV26" i="15"/>
  <c r="I21" i="15"/>
  <c r="N11" i="15"/>
  <c r="AG13" i="15"/>
  <c r="V2" i="15"/>
  <c r="BD6" i="14"/>
  <c r="BE26" i="14"/>
  <c r="AJ3" i="14"/>
  <c r="BA3" i="15"/>
  <c r="S25" i="14"/>
  <c r="O9" i="14"/>
  <c r="AD16" i="15"/>
  <c r="P20" i="15"/>
  <c r="BA19" i="15"/>
  <c r="AF10" i="14"/>
  <c r="AY21" i="14"/>
  <c r="H3" i="15"/>
  <c r="V28" i="15"/>
  <c r="BP21" i="14"/>
  <c r="BO22" i="15"/>
  <c r="Z26" i="15"/>
  <c r="R6" i="15"/>
  <c r="AI17" i="15"/>
  <c r="H23" i="14"/>
  <c r="BH3" i="15"/>
  <c r="BO26" i="15"/>
  <c r="BF19" i="15"/>
  <c r="AC21" i="15"/>
  <c r="AC8" i="15"/>
  <c r="BG27" i="15"/>
  <c r="K24" i="14"/>
  <c r="M7" i="15"/>
  <c r="C21" i="15"/>
  <c r="AW6" i="14"/>
  <c r="BI24" i="15"/>
  <c r="W20" i="15"/>
  <c r="BE27" i="15"/>
  <c r="BJ16" i="15"/>
  <c r="BA14" i="15"/>
  <c r="AC22" i="15"/>
  <c r="AM13" i="15"/>
  <c r="T23" i="14"/>
  <c r="E12" i="15"/>
  <c r="AU6" i="15"/>
  <c r="G15" i="15"/>
  <c r="AG19" i="15"/>
  <c r="AM4" i="15"/>
  <c r="BI21" i="15"/>
  <c r="G17" i="15"/>
  <c r="AZ8" i="15"/>
  <c r="AC23" i="15"/>
  <c r="BM23" i="15"/>
  <c r="AE24" i="15"/>
  <c r="AS22" i="15"/>
  <c r="AW24" i="15"/>
  <c r="J19" i="15"/>
  <c r="AN14" i="15"/>
  <c r="C7" i="15"/>
  <c r="BL24" i="15"/>
  <c r="J22" i="15"/>
  <c r="BB9" i="15"/>
  <c r="AX18" i="15"/>
  <c r="AX26" i="14"/>
  <c r="Q14" i="15"/>
  <c r="AV4" i="15"/>
  <c r="AH11" i="15"/>
  <c r="W18" i="15"/>
  <c r="AO17" i="15"/>
  <c r="R20" i="15"/>
  <c r="P24" i="15"/>
  <c r="AB21" i="15"/>
  <c r="BC25" i="14"/>
  <c r="Y28" i="15"/>
  <c r="AY22" i="15"/>
  <c r="BI20" i="14"/>
  <c r="AQ11" i="15"/>
  <c r="AG18" i="15"/>
  <c r="AM24" i="15"/>
  <c r="BF20" i="15"/>
  <c r="Q11" i="15"/>
  <c r="T17" i="14"/>
  <c r="AZ12" i="15"/>
  <c r="AD20" i="15"/>
  <c r="H28" i="15"/>
  <c r="AC16" i="15"/>
  <c r="P22" i="14"/>
  <c r="BF18" i="15"/>
  <c r="AD27" i="14"/>
  <c r="AF20" i="14"/>
  <c r="V10" i="15"/>
  <c r="BG18" i="15"/>
  <c r="AT15" i="14"/>
  <c r="BI18" i="15"/>
  <c r="AH28" i="15"/>
  <c r="C24" i="15"/>
  <c r="G23" i="15"/>
  <c r="BG6" i="15"/>
  <c r="BF21" i="14"/>
  <c r="H27" i="15"/>
  <c r="P28" i="15"/>
  <c r="W15" i="14"/>
  <c r="AS25" i="15"/>
  <c r="BC8" i="15"/>
  <c r="K17" i="15"/>
  <c r="G27" i="15"/>
  <c r="BI17" i="15"/>
  <c r="AB16" i="14"/>
  <c r="AB24" i="15"/>
  <c r="BH22" i="14"/>
  <c r="L20" i="14"/>
  <c r="BF6" i="14"/>
  <c r="AR26" i="14"/>
  <c r="BJ12" i="15"/>
  <c r="AW25" i="15"/>
  <c r="S10" i="15"/>
  <c r="F16" i="14"/>
  <c r="AY25" i="15"/>
  <c r="AN27" i="15"/>
  <c r="F25" i="14"/>
  <c r="AF26" i="14"/>
  <c r="K28" i="15"/>
  <c r="AS28" i="14"/>
  <c r="S2" i="15"/>
  <c r="AM19" i="14"/>
  <c r="I19" i="15"/>
  <c r="BH8" i="15"/>
  <c r="AG21" i="14"/>
  <c r="AO15" i="14"/>
  <c r="J9" i="15"/>
  <c r="P16" i="15"/>
  <c r="AR18" i="15"/>
  <c r="AU18" i="15"/>
  <c r="AP15" i="15"/>
  <c r="AV5" i="15"/>
  <c r="AM26" i="15"/>
  <c r="BP27" i="15"/>
  <c r="AQ12" i="15"/>
  <c r="AS16" i="15"/>
  <c r="AZ14" i="15"/>
  <c r="BG23" i="14"/>
  <c r="BD22" i="14"/>
  <c r="V21" i="15"/>
  <c r="AR8" i="15"/>
  <c r="J9" i="14"/>
  <c r="H12" i="15"/>
  <c r="AL22" i="15"/>
  <c r="G20" i="15"/>
  <c r="AR3" i="15"/>
  <c r="AW9" i="14"/>
  <c r="G22" i="15"/>
  <c r="AW14" i="15"/>
  <c r="AO7" i="15"/>
  <c r="I18" i="14"/>
  <c r="L9" i="33"/>
  <c r="D19" i="15"/>
  <c r="AJ13" i="15"/>
  <c r="BB11" i="14"/>
  <c r="BM22" i="15"/>
  <c r="AP27" i="15"/>
  <c r="L11" i="15"/>
  <c r="J16" i="15"/>
  <c r="X6" i="15"/>
  <c r="BK14" i="14"/>
  <c r="BD3" i="15"/>
  <c r="V19" i="14"/>
  <c r="C8" i="15"/>
  <c r="M8" i="15"/>
  <c r="S15" i="15"/>
  <c r="E6" i="15"/>
  <c r="AG7" i="15"/>
  <c r="R27" i="15"/>
  <c r="BP7" i="15"/>
  <c r="BC24" i="15"/>
  <c r="BG22" i="15"/>
  <c r="Q23" i="15"/>
  <c r="BD25" i="15"/>
  <c r="BD17" i="14"/>
  <c r="V22" i="15"/>
  <c r="AV19" i="15"/>
  <c r="BO16" i="14"/>
  <c r="T21" i="15"/>
  <c r="BF22" i="14"/>
  <c r="G16" i="15"/>
  <c r="T27" i="15"/>
  <c r="AK7" i="15"/>
  <c r="AE4" i="15"/>
  <c r="BP14" i="15"/>
  <c r="BM11" i="15"/>
  <c r="AS23" i="14"/>
  <c r="S9" i="15"/>
  <c r="Q3" i="15"/>
  <c r="BO6" i="15"/>
  <c r="Q21" i="15"/>
  <c r="AC3" i="15"/>
  <c r="Y23" i="15"/>
  <c r="BJ28" i="15"/>
  <c r="T28" i="15"/>
  <c r="AH12" i="14"/>
  <c r="Q16" i="15"/>
  <c r="BC9" i="15"/>
  <c r="N3" i="15"/>
  <c r="G14" i="15"/>
  <c r="AS7" i="14"/>
  <c r="AN19" i="15"/>
  <c r="L7" i="15"/>
  <c r="AR13" i="15"/>
  <c r="C13" i="15"/>
  <c r="H25" i="15"/>
  <c r="BA22" i="14"/>
  <c r="AF18" i="15"/>
  <c r="AQ22" i="14"/>
  <c r="AJ20" i="15"/>
  <c r="P22" i="15"/>
  <c r="V25" i="15"/>
  <c r="BH12" i="15"/>
  <c r="BH11" i="15"/>
  <c r="BK2" i="15"/>
  <c r="L8" i="15"/>
  <c r="I11" i="15"/>
  <c r="BL25" i="14"/>
  <c r="AF14" i="15"/>
  <c r="AC28" i="15"/>
  <c r="AC20" i="15"/>
  <c r="AV24" i="14"/>
  <c r="P4" i="15"/>
  <c r="Y25" i="15"/>
  <c r="K10" i="14"/>
  <c r="AZ13" i="15"/>
  <c r="AM9" i="14"/>
  <c r="N5" i="15"/>
  <c r="V26" i="15"/>
  <c r="F6" i="15"/>
  <c r="AI16" i="15"/>
  <c r="G6" i="15"/>
  <c r="Q13" i="15"/>
  <c r="O7" i="15"/>
  <c r="BD11" i="15"/>
  <c r="G26" i="14"/>
  <c r="N16" i="15"/>
  <c r="AI7" i="15"/>
  <c r="AF12" i="15"/>
  <c r="AT22" i="14"/>
  <c r="BL15" i="14"/>
  <c r="N20" i="15"/>
  <c r="AR19" i="15"/>
  <c r="AE19" i="15"/>
  <c r="O12" i="15"/>
  <c r="BG21" i="15"/>
  <c r="L25" i="14"/>
  <c r="BK16" i="15"/>
  <c r="X8" i="15"/>
  <c r="BF26" i="14"/>
  <c r="AP11" i="15"/>
  <c r="BG7" i="14"/>
  <c r="BB6" i="14"/>
  <c r="AA18" i="15"/>
  <c r="AJ3" i="15"/>
  <c r="BK25" i="15"/>
  <c r="BJ26" i="15"/>
  <c r="R26" i="15"/>
  <c r="BE21" i="15"/>
  <c r="AY3" i="15"/>
  <c r="BO19" i="15"/>
  <c r="U5" i="15"/>
  <c r="F19" i="15"/>
  <c r="AZ21" i="15"/>
  <c r="AA25" i="14"/>
  <c r="AG5" i="15"/>
  <c r="BI8" i="15"/>
  <c r="AV18" i="14"/>
  <c r="BO23" i="15"/>
  <c r="AV11" i="15"/>
  <c r="AE26" i="15"/>
  <c r="K18" i="15"/>
  <c r="AJ23" i="15"/>
  <c r="AW17" i="15"/>
  <c r="AO24" i="15"/>
  <c r="N12" i="15"/>
  <c r="BJ8" i="15"/>
  <c r="V9" i="15"/>
  <c r="AX17" i="15"/>
  <c r="Y17" i="15"/>
  <c r="BD17" i="15"/>
  <c r="K26" i="15"/>
  <c r="BD18" i="15"/>
  <c r="H8" i="15"/>
  <c r="AU21" i="15"/>
  <c r="BB25" i="15"/>
  <c r="AH18" i="15"/>
  <c r="AS28" i="15"/>
  <c r="F9" i="15"/>
  <c r="U18" i="15"/>
  <c r="N24" i="15"/>
  <c r="U20" i="15"/>
  <c r="E24" i="15"/>
  <c r="AO20" i="15"/>
  <c r="BE9" i="15"/>
  <c r="AF15" i="14"/>
  <c r="AD3" i="15"/>
  <c r="AF21" i="14"/>
  <c r="AY24" i="15"/>
  <c r="BN19" i="15"/>
  <c r="BH10" i="15"/>
  <c r="D22" i="15"/>
  <c r="AZ17" i="15"/>
  <c r="G19" i="15"/>
  <c r="T18" i="15"/>
  <c r="AY26" i="15"/>
  <c r="BK27" i="14"/>
  <c r="AQ11" i="14"/>
  <c r="AP24" i="14"/>
  <c r="Y19" i="15"/>
  <c r="P23" i="15"/>
  <c r="BF11" i="15"/>
  <c r="Q5" i="14"/>
  <c r="BP8" i="15"/>
  <c r="BI19" i="14"/>
  <c r="AD18" i="15"/>
  <c r="AM14" i="14"/>
  <c r="F14" i="15"/>
  <c r="P11" i="15"/>
  <c r="AN22" i="15"/>
  <c r="BN5" i="15"/>
  <c r="K14" i="15"/>
  <c r="I10" i="15"/>
  <c r="Q8" i="15"/>
  <c r="BL28" i="14"/>
  <c r="AP19" i="14"/>
  <c r="W2" i="15"/>
  <c r="BD22" i="15"/>
  <c r="L27" i="14"/>
  <c r="BC13" i="14"/>
  <c r="AA22" i="15"/>
  <c r="AP20" i="14"/>
  <c r="AA4" i="15"/>
  <c r="AZ28" i="15"/>
  <c r="G5" i="15"/>
  <c r="BA8" i="15"/>
  <c r="Y4" i="15"/>
  <c r="AL26" i="15"/>
  <c r="X5" i="15"/>
  <c r="P19" i="15"/>
  <c r="E20" i="15"/>
  <c r="BC17" i="14"/>
  <c r="BM9" i="15"/>
  <c r="BE20" i="14"/>
  <c r="AL15" i="15"/>
  <c r="BH21" i="14"/>
  <c r="AI25" i="15"/>
  <c r="AB19" i="15"/>
  <c r="BK6" i="15"/>
  <c r="AA26" i="15"/>
  <c r="BG4" i="15"/>
  <c r="AX12" i="15"/>
  <c r="AO13" i="15"/>
  <c r="O25" i="15"/>
  <c r="Q24" i="14"/>
  <c r="AZ15" i="15"/>
  <c r="AL14" i="15"/>
  <c r="Q22" i="14"/>
  <c r="AQ15" i="15"/>
  <c r="BL21" i="15"/>
  <c r="AA27" i="15"/>
  <c r="AT21" i="15"/>
  <c r="AN6" i="15"/>
  <c r="AW18" i="15"/>
  <c r="N19" i="14"/>
  <c r="Y10" i="15"/>
  <c r="BD13" i="14"/>
  <c r="BM20" i="15"/>
  <c r="BG11" i="15"/>
  <c r="BP26" i="15"/>
  <c r="F3" i="15"/>
  <c r="K19" i="15"/>
  <c r="N22" i="15"/>
  <c r="Y27" i="15"/>
  <c r="W6" i="15"/>
  <c r="AM25" i="14"/>
  <c r="U9" i="15"/>
  <c r="AN11" i="15"/>
  <c r="AF26" i="15"/>
  <c r="R18" i="15"/>
  <c r="BB21" i="14"/>
  <c r="BO26" i="14"/>
  <c r="BO12" i="15"/>
  <c r="R9" i="15"/>
  <c r="BP12" i="15"/>
  <c r="BJ15" i="14"/>
  <c r="Z3" i="15"/>
  <c r="AB20" i="15"/>
  <c r="X17" i="15"/>
  <c r="AU22" i="14"/>
  <c r="AE28" i="15"/>
  <c r="AO23" i="15"/>
  <c r="AD17" i="15"/>
  <c r="BD10" i="15"/>
  <c r="AW27" i="15"/>
  <c r="AZ22" i="14"/>
  <c r="N18" i="15"/>
  <c r="L28" i="15"/>
  <c r="AX27" i="14"/>
  <c r="AQ23" i="15"/>
  <c r="H5" i="15"/>
  <c r="AU24" i="15"/>
  <c r="Z25" i="14"/>
  <c r="BL2" i="15"/>
  <c r="AJ21" i="15"/>
  <c r="BM14" i="15"/>
  <c r="I15" i="15"/>
  <c r="AE25" i="15"/>
  <c r="AM22" i="15"/>
  <c r="BJ26" i="14"/>
  <c r="BJ25" i="15"/>
  <c r="BB17" i="15"/>
  <c r="BB14" i="15"/>
  <c r="F25" i="15"/>
  <c r="AC10" i="15"/>
  <c r="BP15" i="15"/>
  <c r="AC26" i="15"/>
  <c r="BD8" i="15"/>
  <c r="R13" i="15"/>
  <c r="AU16" i="14"/>
  <c r="L23" i="15"/>
  <c r="BM19" i="14"/>
  <c r="BF14" i="15"/>
  <c r="AY22" i="14"/>
  <c r="M4" i="14"/>
  <c r="AI4" i="15"/>
  <c r="AL12" i="15"/>
  <c r="AN18" i="15"/>
  <c r="R4" i="15"/>
  <c r="AD28" i="15"/>
  <c r="AQ20" i="15"/>
  <c r="BB2" i="15"/>
  <c r="BK4" i="15"/>
  <c r="AA12" i="15"/>
  <c r="AH23" i="15"/>
  <c r="U19" i="14"/>
  <c r="BM2" i="15"/>
  <c r="Z23" i="15"/>
  <c r="W25" i="15"/>
  <c r="AQ19" i="15"/>
  <c r="AP22" i="15"/>
  <c r="V16" i="14"/>
  <c r="D28" i="15"/>
  <c r="G18" i="14"/>
  <c r="BJ3" i="15"/>
  <c r="AD26" i="15"/>
  <c r="F20" i="15"/>
  <c r="AV3" i="15"/>
  <c r="Z24" i="15"/>
  <c r="BD24" i="15"/>
  <c r="AA19" i="15"/>
  <c r="AB13" i="15"/>
  <c r="BC23" i="15"/>
  <c r="BC20" i="14"/>
  <c r="AJ28" i="15"/>
  <c r="H17" i="15"/>
  <c r="AO12" i="15"/>
  <c r="AJ14" i="15"/>
  <c r="N14" i="14"/>
  <c r="AJ12" i="14"/>
  <c r="M22" i="15"/>
  <c r="I27" i="14"/>
  <c r="AN5" i="15"/>
  <c r="E11" i="15"/>
  <c r="X19" i="15"/>
  <c r="BN11" i="15"/>
  <c r="BP5" i="15"/>
  <c r="AO26" i="15"/>
  <c r="AA3" i="15"/>
  <c r="AE8" i="15"/>
  <c r="M10" i="15"/>
  <c r="AQ18" i="15"/>
  <c r="BE8" i="15"/>
  <c r="AC27" i="15"/>
  <c r="BK23" i="14"/>
  <c r="AE20" i="15"/>
  <c r="M4" i="15"/>
  <c r="Z21" i="15"/>
  <c r="AS2" i="15"/>
  <c r="AD25" i="15"/>
  <c r="BF20" i="14"/>
  <c r="AX9" i="15"/>
  <c r="T13" i="15"/>
  <c r="W23" i="15"/>
  <c r="O21" i="15"/>
  <c r="BB11" i="15"/>
  <c r="L16" i="15"/>
  <c r="AL26" i="14"/>
  <c r="AZ22" i="15"/>
  <c r="G2" i="15"/>
  <c r="AS18" i="15"/>
  <c r="BG25" i="15"/>
  <c r="BJ24" i="15"/>
  <c r="AA25" i="15"/>
  <c r="BB20" i="15"/>
  <c r="AJ11" i="15"/>
  <c r="AA23" i="14"/>
  <c r="BO17" i="15"/>
  <c r="K25" i="14"/>
  <c r="AT28" i="15"/>
  <c r="BG20" i="15"/>
  <c r="AJ2" i="15"/>
  <c r="BC25" i="15"/>
  <c r="BK27" i="15"/>
  <c r="V5" i="15"/>
  <c r="BB6" i="15"/>
  <c r="BM18" i="15"/>
  <c r="BB24" i="15"/>
  <c r="AC15" i="14"/>
  <c r="AQ26" i="15"/>
  <c r="Q25" i="15"/>
  <c r="BO11" i="15"/>
  <c r="BN13" i="15"/>
  <c r="H14" i="14"/>
  <c r="W22" i="15"/>
  <c r="L10" i="14"/>
  <c r="O27" i="15"/>
  <c r="N15" i="15"/>
  <c r="AZ26" i="15"/>
  <c r="W11" i="15"/>
  <c r="BG15" i="15"/>
  <c r="AO9" i="14"/>
  <c r="BH15" i="15"/>
  <c r="C15" i="15"/>
  <c r="AJ24" i="15"/>
  <c r="BK13" i="15"/>
  <c r="AN7" i="15"/>
  <c r="BO14" i="15"/>
  <c r="AB22" i="15"/>
  <c r="BB27" i="15"/>
  <c r="F11" i="15"/>
  <c r="AY24" i="14"/>
  <c r="AE27" i="15"/>
  <c r="G13" i="15"/>
  <c r="BE12" i="15"/>
  <c r="AS23" i="15"/>
  <c r="K21" i="15"/>
  <c r="AO8" i="15"/>
  <c r="C16" i="15"/>
  <c r="AK20" i="15"/>
  <c r="BC4" i="15"/>
  <c r="BO7" i="15"/>
  <c r="BB22" i="15"/>
  <c r="BA16" i="15"/>
  <c r="AL16" i="14"/>
  <c r="AN15" i="15"/>
  <c r="AD13" i="15"/>
  <c r="AC17" i="15"/>
  <c r="X4" i="14"/>
  <c r="W18" i="14"/>
  <c r="AI11" i="15"/>
  <c r="AZ14" i="14"/>
  <c r="BI25" i="15"/>
  <c r="N26" i="15"/>
  <c r="K16" i="15"/>
  <c r="AT28" i="14"/>
  <c r="AQ25" i="15"/>
  <c r="I28" i="15"/>
  <c r="BO19" i="14"/>
  <c r="BP4" i="15"/>
  <c r="Z24" i="14"/>
  <c r="P3" i="15"/>
  <c r="H4" i="14"/>
  <c r="E26" i="14"/>
  <c r="AN25" i="15"/>
  <c r="X25" i="14"/>
  <c r="AX25" i="15"/>
  <c r="S23" i="15"/>
  <c r="BE26" i="15"/>
  <c r="AU16" i="15"/>
  <c r="M20" i="14"/>
  <c r="X2" i="15"/>
  <c r="T8" i="15"/>
  <c r="G10" i="15"/>
  <c r="AA16" i="15"/>
  <c r="AI9" i="15"/>
  <c r="O23" i="15"/>
  <c r="BF24" i="15"/>
  <c r="AV16" i="14"/>
  <c r="BK15" i="15"/>
  <c r="AP14" i="15"/>
  <c r="BO18" i="14"/>
  <c r="J13" i="15"/>
  <c r="BF28" i="15"/>
  <c r="AW10" i="15"/>
  <c r="AL17" i="15"/>
  <c r="AO21" i="15"/>
  <c r="Y12" i="15"/>
  <c r="U22" i="15"/>
  <c r="I6" i="15"/>
  <c r="O26" i="15"/>
  <c r="AE19" i="14"/>
  <c r="I5" i="15"/>
  <c r="AW12" i="15"/>
  <c r="BB21" i="15"/>
  <c r="BB23" i="15"/>
  <c r="AI27" i="14"/>
  <c r="BL20" i="14"/>
  <c r="AI22" i="15"/>
  <c r="AR10" i="15"/>
  <c r="AD22" i="15"/>
  <c r="BP28" i="15"/>
  <c r="AA13" i="15"/>
  <c r="AT11" i="15"/>
  <c r="Y26" i="15"/>
  <c r="AE17" i="14"/>
  <c r="BC22" i="15"/>
  <c r="BO18" i="15"/>
  <c r="AD23" i="14"/>
  <c r="AI28" i="14"/>
  <c r="AA21" i="15"/>
  <c r="AS4" i="15"/>
  <c r="AX14" i="14"/>
  <c r="D6" i="15"/>
  <c r="AV15" i="15"/>
  <c r="BM18" i="14"/>
  <c r="BD2" i="15"/>
  <c r="AG24" i="15"/>
  <c r="BA28" i="15"/>
  <c r="Y5" i="15"/>
  <c r="AP21" i="15"/>
  <c r="AC22" i="14"/>
  <c r="Q7" i="15"/>
  <c r="C11" i="15"/>
  <c r="AG9" i="15"/>
  <c r="AK13" i="15"/>
  <c r="BO3" i="15"/>
  <c r="D11" i="15"/>
  <c r="BB17" i="14"/>
  <c r="AS9" i="15"/>
  <c r="Q28" i="15"/>
  <c r="AL22" i="14"/>
  <c r="BL9" i="15"/>
  <c r="BF5" i="15"/>
  <c r="AO16" i="14"/>
  <c r="F22" i="15"/>
  <c r="V6" i="15"/>
  <c r="Y16" i="15"/>
  <c r="AD6" i="15"/>
  <c r="BC12" i="15"/>
  <c r="BD27" i="14"/>
  <c r="V8" i="15"/>
  <c r="AC23" i="14"/>
  <c r="S16" i="14"/>
  <c r="P21" i="15"/>
  <c r="AL18" i="15"/>
  <c r="BM16" i="15"/>
  <c r="BN16" i="15"/>
  <c r="S15" i="14"/>
  <c r="AF27" i="15"/>
  <c r="BA10" i="15"/>
  <c r="BF23" i="15"/>
  <c r="BC27" i="15"/>
  <c r="AZ23" i="15"/>
  <c r="O16" i="15"/>
  <c r="AH12" i="15"/>
  <c r="AR21" i="14"/>
  <c r="AI28" i="15"/>
  <c r="AU4" i="15"/>
  <c r="AP7" i="15"/>
  <c r="R21" i="15"/>
  <c r="D18" i="14"/>
  <c r="X17" i="14"/>
  <c r="E22" i="15"/>
  <c r="X3" i="15"/>
  <c r="O21" i="14"/>
  <c r="AD27" i="15"/>
  <c r="AB11" i="14"/>
  <c r="N28" i="14"/>
  <c r="O17" i="15"/>
  <c r="AX22" i="15"/>
  <c r="BO22" i="14"/>
  <c r="AG28" i="14"/>
  <c r="AV26" i="14"/>
  <c r="V15" i="15"/>
  <c r="R22" i="14"/>
  <c r="BP2" i="15"/>
  <c r="W19" i="15"/>
  <c r="AS22" i="14"/>
  <c r="BA15" i="14"/>
  <c r="J27" i="14"/>
  <c r="AH2" i="15"/>
  <c r="BE11" i="14"/>
  <c r="W17" i="14"/>
  <c r="BN14" i="14"/>
  <c r="AB22" i="14"/>
  <c r="G11" i="15"/>
  <c r="O4" i="15"/>
  <c r="O19" i="15"/>
  <c r="BE3" i="15"/>
  <c r="I3" i="15"/>
  <c r="AS14" i="15"/>
  <c r="BD15" i="14"/>
  <c r="L23" i="14"/>
  <c r="BA16" i="14"/>
  <c r="K19" i="14"/>
  <c r="AD12" i="15"/>
  <c r="Y13" i="14"/>
  <c r="S20" i="15"/>
  <c r="Z19" i="15"/>
  <c r="U15" i="15"/>
  <c r="AP21" i="14"/>
  <c r="F17" i="15"/>
  <c r="BG11" i="14"/>
  <c r="N6" i="15"/>
  <c r="AJ18" i="15"/>
  <c r="H25" i="14"/>
  <c r="F26" i="15"/>
  <c r="AO21" i="14"/>
  <c r="AU5" i="14"/>
  <c r="Y25" i="14"/>
  <c r="BM23" i="14"/>
  <c r="AO20" i="14"/>
  <c r="F6" i="14"/>
  <c r="BC2" i="15"/>
  <c r="E5" i="15"/>
  <c r="AW6" i="15"/>
  <c r="AE15" i="15"/>
  <c r="BL16" i="15"/>
  <c r="G25" i="15"/>
  <c r="AK26" i="15"/>
  <c r="BL10" i="15"/>
  <c r="BO13" i="15"/>
  <c r="BA20" i="15"/>
  <c r="BE24" i="15"/>
  <c r="BM26" i="15"/>
  <c r="BD25" i="14"/>
  <c r="AB12" i="14"/>
  <c r="BI19" i="15"/>
  <c r="AS8" i="15"/>
  <c r="AR26" i="15"/>
  <c r="BJ7" i="15"/>
  <c r="BN10" i="15"/>
  <c r="Y9" i="15"/>
  <c r="AH21" i="15"/>
  <c r="X23" i="14"/>
  <c r="AM10" i="15"/>
  <c r="AE12" i="14"/>
  <c r="AW15" i="15"/>
  <c r="BK26" i="15"/>
  <c r="AT24" i="15"/>
  <c r="E3" i="15"/>
  <c r="K8" i="15"/>
  <c r="BC14" i="15"/>
  <c r="AW9" i="15"/>
  <c r="AU8" i="15"/>
  <c r="AA22" i="14"/>
  <c r="S9" i="14"/>
  <c r="T10" i="15"/>
  <c r="Q5" i="15"/>
  <c r="AY27" i="15"/>
  <c r="BE10" i="15"/>
  <c r="J24" i="14"/>
  <c r="BH23" i="15"/>
  <c r="N7" i="15"/>
  <c r="I12" i="14"/>
  <c r="BM28" i="14"/>
  <c r="M16" i="15"/>
  <c r="Z15" i="15"/>
  <c r="S21" i="15"/>
  <c r="AU25" i="15"/>
  <c r="BD14" i="15"/>
  <c r="BN23" i="15"/>
  <c r="U2" i="15"/>
  <c r="AT23" i="15"/>
  <c r="AC9" i="15"/>
  <c r="AN20" i="14"/>
  <c r="AP28" i="15"/>
  <c r="BI18" i="14"/>
  <c r="M12" i="15"/>
  <c r="S12" i="15"/>
  <c r="Y6" i="14"/>
  <c r="AW18" i="14"/>
  <c r="BK18" i="15"/>
  <c r="Q15" i="15"/>
  <c r="BJ27" i="15"/>
  <c r="M5" i="14"/>
  <c r="H19" i="14"/>
  <c r="AZ27" i="15"/>
  <c r="BM20" i="14"/>
  <c r="E9" i="15"/>
  <c r="J21" i="15"/>
  <c r="AE10" i="15"/>
  <c r="AU20" i="15"/>
  <c r="F28" i="14"/>
  <c r="AY16" i="15"/>
  <c r="BG10" i="15"/>
  <c r="BK22" i="15"/>
  <c r="X27" i="15"/>
  <c r="AJ26" i="15"/>
  <c r="Z25" i="15"/>
  <c r="Q23" i="14"/>
  <c r="X9" i="14"/>
  <c r="AP3" i="14"/>
  <c r="BP11" i="14"/>
  <c r="AR5" i="15"/>
  <c r="O2" i="15"/>
  <c r="BC3" i="14"/>
  <c r="AI23" i="14"/>
  <c r="BJ28" i="14"/>
  <c r="H21" i="14"/>
  <c r="AY7" i="14"/>
  <c r="AZ24" i="15"/>
  <c r="BI27" i="15"/>
  <c r="AW20" i="15"/>
  <c r="AN5" i="14"/>
  <c r="BO21" i="14"/>
  <c r="BJ24" i="14"/>
  <c r="BN9" i="14"/>
  <c r="E21" i="15"/>
  <c r="AY4" i="15"/>
  <c r="I13" i="15"/>
  <c r="BP19" i="14"/>
  <c r="C12" i="15"/>
  <c r="J18" i="15"/>
  <c r="AD10" i="15"/>
  <c r="BL15" i="15"/>
  <c r="S27" i="15"/>
  <c r="AX14" i="15"/>
  <c r="L15" i="15"/>
  <c r="AM21" i="15"/>
  <c r="BO25" i="15"/>
  <c r="AJ24" i="14"/>
  <c r="R24" i="15"/>
  <c r="AM15" i="15"/>
  <c r="M21" i="14"/>
  <c r="AF11" i="15"/>
  <c r="D15" i="15"/>
  <c r="BN17" i="15"/>
  <c r="X22" i="15"/>
  <c r="BF2" i="15"/>
  <c r="AH24" i="14"/>
  <c r="Y7" i="15"/>
  <c r="AK21" i="15"/>
  <c r="AH8" i="15"/>
  <c r="AY19" i="15"/>
  <c r="W25" i="14"/>
  <c r="K15" i="15"/>
  <c r="U25" i="15"/>
  <c r="U4" i="15"/>
  <c r="Q24" i="15"/>
  <c r="AX20" i="15"/>
  <c r="BB13" i="14"/>
  <c r="BI12" i="15"/>
  <c r="AH6" i="15"/>
  <c r="K14" i="14"/>
  <c r="AP5" i="15"/>
  <c r="BN25" i="14"/>
  <c r="AJ13" i="14"/>
  <c r="AF5" i="15"/>
  <c r="AV10" i="15"/>
  <c r="AC12" i="14"/>
  <c r="N23" i="14"/>
  <c r="AM21" i="14"/>
  <c r="AY2" i="15"/>
  <c r="U12" i="15"/>
  <c r="BO15" i="15"/>
  <c r="Y20" i="14"/>
  <c r="AZ9" i="15"/>
  <c r="T2" i="15"/>
  <c r="AR28" i="15"/>
  <c r="E7" i="15"/>
  <c r="T26" i="14"/>
  <c r="F10" i="15"/>
  <c r="BF21" i="15"/>
  <c r="AC26" i="14"/>
  <c r="I27" i="15"/>
  <c r="AH19" i="15"/>
  <c r="BI14" i="15"/>
  <c r="AR17" i="15"/>
  <c r="BG17" i="15"/>
  <c r="BN8" i="15"/>
  <c r="F2" i="15"/>
  <c r="D10" i="15"/>
  <c r="BE11" i="15"/>
  <c r="Q4" i="15"/>
  <c r="AW2" i="15"/>
  <c r="O17" i="14"/>
  <c r="AV13" i="14"/>
  <c r="AZ27" i="14"/>
  <c r="L3" i="15"/>
  <c r="BE28" i="15"/>
  <c r="X14" i="14"/>
  <c r="AN16" i="15"/>
  <c r="AI23" i="15"/>
  <c r="N28" i="15"/>
  <c r="F23" i="14"/>
  <c r="BD9" i="14"/>
  <c r="J15" i="14"/>
  <c r="BM3" i="14"/>
  <c r="J2" i="15"/>
  <c r="BJ22" i="15"/>
  <c r="AN28" i="15"/>
  <c r="T7" i="15"/>
  <c r="Q15" i="14"/>
  <c r="Z18" i="15"/>
  <c r="AS27" i="14"/>
  <c r="U7" i="15"/>
  <c r="AU7" i="15"/>
  <c r="BI11" i="15"/>
  <c r="I25" i="15"/>
  <c r="BF3" i="15"/>
  <c r="AT14" i="15"/>
  <c r="AA23" i="15"/>
  <c r="AB6" i="15"/>
  <c r="AH22" i="15"/>
  <c r="AD25" i="14"/>
  <c r="N21" i="15"/>
  <c r="BH17" i="15"/>
  <c r="AZ19" i="14"/>
  <c r="C14" i="15"/>
  <c r="G10" i="14"/>
  <c r="W10" i="15"/>
  <c r="V12" i="15"/>
  <c r="V28" i="14"/>
  <c r="E23" i="15"/>
  <c r="BA13" i="15"/>
  <c r="M18" i="15"/>
  <c r="J27" i="15"/>
  <c r="D4" i="15"/>
  <c r="AK16" i="15"/>
  <c r="AB7" i="15"/>
  <c r="AH23" i="14"/>
  <c r="S4" i="15"/>
  <c r="S24" i="15"/>
  <c r="G21" i="15"/>
  <c r="BM26" i="14"/>
  <c r="U10" i="15"/>
  <c r="BH22" i="15"/>
  <c r="BL8" i="15"/>
  <c r="AF22" i="14"/>
  <c r="AH3" i="15"/>
  <c r="AF4" i="15"/>
  <c r="AW4" i="15"/>
  <c r="M14" i="15"/>
  <c r="AS20" i="15"/>
  <c r="BK7" i="15"/>
  <c r="Z5" i="15"/>
  <c r="J25" i="14"/>
  <c r="AU5" i="15"/>
  <c r="AJ7" i="14"/>
  <c r="S26" i="15"/>
  <c r="AP12" i="15"/>
  <c r="AK9" i="15"/>
  <c r="L21" i="15"/>
  <c r="Y2" i="15"/>
  <c r="AE21" i="15"/>
  <c r="AQ24" i="14"/>
  <c r="BI22" i="15"/>
  <c r="BC13" i="15"/>
  <c r="BI28" i="15"/>
  <c r="BK23" i="15"/>
  <c r="AJ9" i="15"/>
  <c r="AP6" i="15"/>
  <c r="BK21" i="15"/>
  <c r="M15" i="15"/>
  <c r="J5" i="15"/>
  <c r="U27" i="15"/>
  <c r="AP3" i="15"/>
  <c r="S18" i="14"/>
  <c r="F18" i="15"/>
  <c r="BJ21" i="14"/>
  <c r="BE7" i="15"/>
  <c r="AV12" i="15"/>
  <c r="AO25" i="15"/>
  <c r="S19" i="14"/>
  <c r="AC24" i="15"/>
  <c r="BC28" i="15"/>
  <c r="BF17" i="14"/>
  <c r="J25" i="15"/>
  <c r="BF12" i="15"/>
  <c r="BG13" i="14"/>
  <c r="BJ13" i="15"/>
  <c r="W13" i="15"/>
  <c r="AW23" i="15"/>
  <c r="D26" i="15"/>
  <c r="S22" i="15"/>
  <c r="AQ24" i="15"/>
  <c r="AZ5" i="15"/>
  <c r="O24" i="15"/>
  <c r="BO4" i="15"/>
  <c r="AV17" i="15"/>
  <c r="Q6" i="14"/>
  <c r="BP23" i="15"/>
  <c r="AT2" i="14"/>
  <c r="BH28" i="15"/>
  <c r="Z7" i="15"/>
  <c r="AJ26" i="14"/>
  <c r="BB4" i="15"/>
  <c r="AY6" i="15"/>
  <c r="AS7" i="15"/>
  <c r="AV16" i="15"/>
  <c r="BN17" i="14"/>
  <c r="AF17" i="14"/>
  <c r="AF22" i="15"/>
  <c r="BE25" i="15"/>
  <c r="AC5" i="15"/>
  <c r="AB12" i="15"/>
  <c r="AO2" i="15"/>
  <c r="BP13" i="15"/>
  <c r="AA17" i="14"/>
  <c r="BE4" i="15"/>
  <c r="H10" i="15"/>
  <c r="I2" i="14"/>
  <c r="AN26" i="14"/>
  <c r="AR3" i="14"/>
  <c r="O3" i="14"/>
  <c r="AU2" i="14"/>
  <c r="AO12" i="14"/>
  <c r="AB10" i="14"/>
  <c r="BA4" i="14"/>
  <c r="M28" i="15"/>
  <c r="AA19" i="14"/>
  <c r="L17" i="15"/>
  <c r="AY20" i="14"/>
  <c r="U24" i="14"/>
  <c r="AN2" i="14"/>
  <c r="BK5" i="15"/>
  <c r="BO9" i="15"/>
  <c r="W19" i="14"/>
  <c r="AS13" i="14"/>
  <c r="BA22" i="15"/>
  <c r="AX28" i="15"/>
  <c r="AI2" i="15"/>
  <c r="L25" i="15"/>
  <c r="R4" i="14"/>
  <c r="AT23" i="14"/>
  <c r="AU13" i="15"/>
  <c r="O5" i="15"/>
  <c r="W7" i="14"/>
  <c r="G12" i="15"/>
  <c r="BF27" i="15"/>
  <c r="BE23" i="15"/>
  <c r="G18" i="15"/>
  <c r="P21" i="14"/>
  <c r="AY17" i="15"/>
  <c r="K22" i="14"/>
  <c r="AW28" i="15"/>
  <c r="S21" i="14"/>
  <c r="W28" i="15"/>
  <c r="AC25" i="14"/>
  <c r="AF13" i="15"/>
  <c r="R23" i="15"/>
  <c r="U28" i="15"/>
  <c r="L12" i="14"/>
  <c r="F16" i="15"/>
  <c r="AP2" i="15"/>
  <c r="AT27" i="15"/>
  <c r="AI22" i="14"/>
  <c r="AG23" i="14"/>
  <c r="BI10" i="15"/>
  <c r="BN20" i="14"/>
  <c r="AE13" i="15"/>
  <c r="AQ10" i="15"/>
  <c r="AM28" i="15"/>
  <c r="AW13" i="15"/>
  <c r="AO6" i="15"/>
  <c r="K2" i="15"/>
  <c r="AF8" i="15"/>
  <c r="AN23" i="15"/>
  <c r="Y18" i="14"/>
  <c r="J24" i="15"/>
  <c r="AG14" i="15"/>
  <c r="M28" i="14"/>
  <c r="AS17" i="15"/>
  <c r="X14" i="15"/>
  <c r="AM20" i="15"/>
  <c r="Z10" i="15"/>
  <c r="AS12" i="15"/>
  <c r="L9" i="15"/>
  <c r="AM27" i="15"/>
  <c r="BI7" i="15"/>
  <c r="M10" i="14"/>
  <c r="AU3" i="14"/>
  <c r="AD16" i="14"/>
  <c r="AW20" i="14"/>
  <c r="W21" i="15"/>
  <c r="BL19" i="15"/>
  <c r="AT17" i="14"/>
  <c r="H19" i="15"/>
  <c r="AQ25" i="14"/>
  <c r="Q22" i="15"/>
  <c r="AF25" i="15"/>
  <c r="AQ13" i="15"/>
  <c r="T19" i="15"/>
  <c r="AE9" i="15"/>
  <c r="O15" i="15"/>
  <c r="AQ28" i="15"/>
  <c r="AK25" i="15"/>
  <c r="BL14" i="15"/>
  <c r="AH17" i="15"/>
  <c r="BC4" i="14"/>
  <c r="AO19" i="14"/>
  <c r="BG19" i="15"/>
  <c r="BB7" i="15"/>
  <c r="BH16" i="14"/>
  <c r="I24" i="15"/>
  <c r="AP8" i="15"/>
  <c r="AB26" i="15"/>
  <c r="H20" i="14"/>
  <c r="BM3" i="15"/>
  <c r="S5" i="14"/>
  <c r="AY5" i="14"/>
  <c r="AO5" i="15"/>
  <c r="AM11" i="15"/>
  <c r="G28" i="15"/>
  <c r="T12" i="15"/>
  <c r="BL22" i="14"/>
  <c r="AR11" i="15"/>
  <c r="BH14" i="14"/>
  <c r="V21" i="14"/>
  <c r="E10" i="15"/>
  <c r="AT17" i="15"/>
  <c r="X20" i="15"/>
  <c r="AJ10" i="15"/>
  <c r="AM12" i="15"/>
  <c r="F18" i="14"/>
  <c r="AI18" i="15"/>
  <c r="BM8" i="15"/>
  <c r="BI15" i="14"/>
  <c r="AC20" i="14"/>
  <c r="T16" i="14"/>
  <c r="BA18" i="15"/>
  <c r="AT19" i="15"/>
  <c r="AZ2" i="15"/>
  <c r="BM15" i="14"/>
  <c r="G16" i="14"/>
  <c r="H4" i="15"/>
  <c r="AR27" i="14"/>
  <c r="BF27" i="14"/>
  <c r="AQ16" i="15"/>
  <c r="L6" i="15"/>
  <c r="AQ28" i="14"/>
  <c r="AP4" i="14"/>
  <c r="BF14" i="14"/>
  <c r="J19" i="14"/>
  <c r="P6" i="14"/>
  <c r="F5" i="15"/>
  <c r="BG4" i="14"/>
  <c r="BI2" i="15"/>
  <c r="AV25" i="14"/>
  <c r="I8" i="14"/>
  <c r="C10" i="15"/>
  <c r="AE26" i="14"/>
  <c r="H18" i="14"/>
  <c r="AD4" i="14"/>
  <c r="H23" i="15"/>
  <c r="BB9" i="14"/>
  <c r="BE6" i="15"/>
  <c r="BK15" i="14"/>
  <c r="AV24" i="15"/>
  <c r="S4" i="14"/>
  <c r="W2" i="14"/>
  <c r="AY28" i="14"/>
  <c r="AN10" i="15"/>
  <c r="AG20" i="15"/>
  <c r="AK22" i="15"/>
  <c r="AL3" i="15"/>
  <c r="AF21" i="15"/>
  <c r="BK9" i="15"/>
  <c r="AH20" i="15"/>
  <c r="AJ19" i="15"/>
  <c r="AN17" i="14"/>
  <c r="AJ17" i="15"/>
  <c r="BC19" i="14"/>
  <c r="W7" i="15"/>
  <c r="BG26" i="14"/>
  <c r="S22" i="14"/>
  <c r="AO18" i="15"/>
  <c r="AQ22" i="15"/>
  <c r="AW24" i="14"/>
  <c r="BL27" i="14"/>
  <c r="AI3" i="15"/>
  <c r="AH14" i="15"/>
  <c r="AF9" i="15"/>
  <c r="BJ10" i="15"/>
  <c r="AY14" i="15"/>
  <c r="T22" i="14"/>
  <c r="V18" i="14"/>
  <c r="BP18" i="15"/>
  <c r="AA20" i="14"/>
  <c r="AW13" i="14"/>
  <c r="BP24" i="15"/>
  <c r="AX18" i="14"/>
  <c r="BO27" i="14"/>
  <c r="AC2" i="15"/>
  <c r="H22" i="15"/>
  <c r="R22" i="15"/>
  <c r="N17" i="15"/>
  <c r="AT12" i="15"/>
  <c r="N13" i="15"/>
  <c r="K9" i="15"/>
  <c r="AH15" i="14"/>
  <c r="H20" i="15"/>
  <c r="N27" i="14"/>
  <c r="AN8" i="15"/>
  <c r="AO15" i="15"/>
  <c r="AB26" i="14"/>
  <c r="AX6" i="15"/>
  <c r="BD13" i="15"/>
  <c r="BN24" i="15"/>
  <c r="BE19" i="15"/>
  <c r="BP25" i="15"/>
  <c r="BP17" i="15"/>
  <c r="I17" i="15"/>
  <c r="BD20" i="14"/>
  <c r="AL19" i="15"/>
  <c r="AX23" i="15"/>
  <c r="BA2" i="15"/>
  <c r="Q17" i="15"/>
  <c r="BJ4" i="15"/>
  <c r="BO9" i="14"/>
  <c r="AD15" i="15"/>
  <c r="AM19" i="15"/>
  <c r="V7" i="15"/>
  <c r="AG21" i="15"/>
  <c r="M2" i="15"/>
  <c r="BC18" i="15"/>
  <c r="BP22" i="15"/>
  <c r="BF28" i="14"/>
  <c r="M6" i="15"/>
  <c r="AS21" i="15"/>
  <c r="AF15" i="15"/>
  <c r="Y27" i="14"/>
  <c r="BC19" i="15"/>
  <c r="W26" i="15"/>
  <c r="BC17" i="15"/>
  <c r="AN24" i="15"/>
  <c r="K20" i="15"/>
  <c r="AL7" i="15"/>
  <c r="AE24" i="14"/>
  <c r="J14" i="15"/>
  <c r="T5" i="15"/>
  <c r="T25" i="15"/>
  <c r="W24" i="15"/>
  <c r="V27" i="15"/>
  <c r="X15" i="15"/>
  <c r="AA10" i="15"/>
  <c r="Y21" i="14"/>
  <c r="BA9" i="15"/>
  <c r="AU22" i="15"/>
  <c r="AO11" i="15"/>
  <c r="AA8" i="15"/>
  <c r="H17" i="14"/>
  <c r="AU3" i="15"/>
  <c r="Y26" i="14"/>
  <c r="AI13" i="15"/>
  <c r="BI5" i="15"/>
  <c r="R15" i="15"/>
  <c r="AY20" i="15"/>
  <c r="BE22" i="14"/>
  <c r="BM27" i="14"/>
  <c r="V24" i="15"/>
  <c r="Z14" i="15"/>
  <c r="D27" i="15"/>
  <c r="F23" i="15"/>
  <c r="BC15" i="15"/>
  <c r="C24" i="14"/>
  <c r="BF18" i="14"/>
  <c r="M17" i="15"/>
  <c r="BL20" i="15"/>
  <c r="BO28" i="15"/>
  <c r="AN13" i="15"/>
  <c r="Z4" i="15"/>
  <c r="I20" i="15"/>
  <c r="AN3" i="15"/>
  <c r="U21" i="15"/>
  <c r="F27" i="15"/>
  <c r="AQ8" i="15"/>
  <c r="BI20" i="15"/>
  <c r="V17" i="14"/>
  <c r="BA15" i="15"/>
  <c r="Z27" i="15"/>
  <c r="BL17" i="14"/>
  <c r="K24" i="15"/>
  <c r="BE24" i="14"/>
  <c r="Y24" i="15"/>
  <c r="E26" i="15"/>
  <c r="AK23" i="15"/>
  <c r="D3" i="15"/>
  <c r="BD10" i="14"/>
  <c r="BF13" i="15"/>
  <c r="AJ22" i="15"/>
  <c r="AJ15" i="14"/>
  <c r="E27" i="15"/>
  <c r="F8" i="15"/>
  <c r="AN2" i="15"/>
  <c r="AG11" i="15"/>
  <c r="AW21" i="14"/>
  <c r="AP18" i="14"/>
  <c r="BC21" i="15"/>
  <c r="D24" i="15"/>
  <c r="Y20" i="15"/>
  <c r="BO8" i="15"/>
  <c r="J4" i="14"/>
  <c r="BO16" i="15"/>
  <c r="AE9" i="14"/>
  <c r="AC13" i="15"/>
  <c r="AG15" i="15"/>
  <c r="BB10" i="15"/>
  <c r="O6" i="15"/>
  <c r="C3" i="14"/>
  <c r="M19" i="15"/>
  <c r="N13" i="14"/>
  <c r="X19" i="14"/>
  <c r="X18" i="14"/>
  <c r="AF20" i="15"/>
  <c r="BP16" i="14"/>
  <c r="AR17" i="14"/>
  <c r="AA9" i="15"/>
  <c r="BA17" i="15"/>
  <c r="AH9" i="15"/>
  <c r="BI8" i="14"/>
  <c r="R18" i="14"/>
  <c r="BA14" i="14"/>
  <c r="H5" i="14"/>
  <c r="BH27" i="14"/>
  <c r="BJ9" i="15"/>
  <c r="AK17" i="15"/>
  <c r="D17" i="15"/>
  <c r="BG5" i="15"/>
  <c r="I23" i="14"/>
  <c r="BN3" i="15"/>
  <c r="Z9" i="15"/>
  <c r="R10" i="14"/>
  <c r="BK20" i="14"/>
  <c r="AY27" i="14"/>
  <c r="AB27" i="15"/>
  <c r="H15" i="15"/>
  <c r="Z3" i="14"/>
  <c r="H2" i="15"/>
  <c r="AW26" i="14"/>
  <c r="AB4" i="15"/>
  <c r="G15" i="14"/>
  <c r="C14" i="14"/>
  <c r="BL4" i="15"/>
  <c r="T14" i="14"/>
  <c r="BL18" i="15"/>
  <c r="BE21" i="14"/>
  <c r="F21" i="14"/>
  <c r="AS21" i="14"/>
  <c r="AH26" i="15"/>
  <c r="V17" i="15"/>
  <c r="AD7" i="14"/>
  <c r="R20" i="14"/>
  <c r="D2" i="14"/>
  <c r="AC11" i="14"/>
  <c r="AH13" i="14"/>
  <c r="BB8" i="15"/>
  <c r="BN25" i="15"/>
  <c r="AV7" i="14"/>
  <c r="T20" i="14"/>
  <c r="AZ12" i="14"/>
  <c r="BL9" i="14"/>
  <c r="L22" i="15"/>
  <c r="AI14" i="15"/>
  <c r="AG17" i="14"/>
  <c r="BO20" i="14"/>
  <c r="S6" i="15"/>
  <c r="AB17" i="15"/>
  <c r="BK21" i="14"/>
  <c r="AF17" i="15"/>
  <c r="I22" i="15"/>
  <c r="AS4" i="14"/>
  <c r="BC2" i="14"/>
  <c r="AQ27" i="15"/>
  <c r="BN11" i="14"/>
  <c r="W16" i="15"/>
  <c r="BC28" i="14"/>
  <c r="AN27" i="14"/>
  <c r="L4" i="14"/>
  <c r="AK6" i="14"/>
  <c r="AF6" i="15"/>
  <c r="R27" i="14"/>
  <c r="BE19" i="14"/>
  <c r="AK18" i="15"/>
  <c r="D18" i="15"/>
  <c r="AY13" i="15"/>
  <c r="AU14" i="15"/>
  <c r="E19" i="15"/>
  <c r="AP15" i="14"/>
  <c r="AU14" i="14"/>
  <c r="AS17" i="14"/>
  <c r="AL12" i="14"/>
  <c r="I20" i="14"/>
  <c r="T11" i="14"/>
  <c r="AR7" i="15"/>
  <c r="AJ5" i="15"/>
  <c r="O9" i="15"/>
  <c r="X7" i="15"/>
  <c r="AG28" i="15"/>
  <c r="BM19" i="15"/>
  <c r="S8" i="14"/>
  <c r="AR14" i="15"/>
  <c r="BP12" i="14"/>
  <c r="U18" i="14"/>
  <c r="BF16" i="14"/>
  <c r="AW7" i="15"/>
  <c r="AA17" i="15"/>
  <c r="AU19" i="15"/>
  <c r="P5" i="14"/>
  <c r="AL24" i="15"/>
  <c r="BF24" i="14"/>
  <c r="AN21" i="15"/>
  <c r="BM5" i="15"/>
  <c r="BE16" i="14"/>
  <c r="Y9" i="14"/>
  <c r="AT10" i="15"/>
  <c r="K4" i="15"/>
  <c r="AZ10" i="14"/>
  <c r="BJ8" i="14"/>
  <c r="AM24" i="14"/>
  <c r="AW21" i="15"/>
  <c r="BP26" i="14"/>
  <c r="E15" i="15"/>
  <c r="W22" i="14"/>
  <c r="BH18" i="15"/>
  <c r="H16" i="14"/>
  <c r="BO2" i="14"/>
  <c r="M27" i="14"/>
  <c r="S28" i="15"/>
  <c r="AX2" i="15"/>
  <c r="U22" i="14"/>
  <c r="BA7" i="14"/>
  <c r="AL20" i="14"/>
  <c r="C5" i="15"/>
  <c r="U27" i="14"/>
  <c r="BJ10" i="14"/>
  <c r="D21" i="14"/>
  <c r="AB13" i="14"/>
  <c r="BC7" i="15"/>
  <c r="AO9" i="15"/>
  <c r="AI24" i="14"/>
  <c r="BH20" i="14"/>
  <c r="AT27" i="14"/>
  <c r="P9" i="14"/>
  <c r="AX13" i="15"/>
  <c r="AY16" i="14"/>
  <c r="BC27" i="14"/>
  <c r="AZ8" i="14"/>
  <c r="BN24" i="14"/>
  <c r="U3" i="15"/>
  <c r="BJ17" i="15"/>
  <c r="BA10" i="14"/>
  <c r="AD14" i="14"/>
  <c r="Q7" i="14"/>
  <c r="AC3" i="14"/>
  <c r="BH19" i="14"/>
  <c r="AH26" i="14"/>
  <c r="I5" i="14"/>
  <c r="AB9" i="15"/>
  <c r="BA11" i="15"/>
  <c r="BA18" i="14"/>
  <c r="AW3" i="14"/>
  <c r="O13" i="15"/>
  <c r="AF8" i="14"/>
  <c r="BI21" i="14"/>
  <c r="J10" i="14"/>
  <c r="AW15" i="14"/>
  <c r="G19" i="14"/>
  <c r="E28" i="14"/>
  <c r="BC14" i="14"/>
  <c r="E3" i="14"/>
  <c r="BO21" i="15"/>
  <c r="M24" i="14"/>
  <c r="AY3" i="14"/>
  <c r="AK22" i="14"/>
  <c r="BK28" i="14"/>
  <c r="AF19" i="15"/>
  <c r="O19" i="14"/>
  <c r="AX19" i="14"/>
  <c r="BO20" i="15"/>
  <c r="N3" i="14"/>
  <c r="AH25" i="15"/>
  <c r="AU19" i="14"/>
  <c r="AT26" i="14"/>
  <c r="BA23" i="15"/>
  <c r="Q26" i="14"/>
  <c r="BG18" i="14"/>
  <c r="BG12" i="14"/>
  <c r="AL8" i="14"/>
  <c r="BE16" i="15"/>
  <c r="AJ15" i="15"/>
  <c r="BB12" i="15"/>
  <c r="AQ3" i="15"/>
  <c r="D5" i="15"/>
  <c r="AD12" i="14"/>
  <c r="AF2" i="15"/>
  <c r="I28" i="14"/>
  <c r="AL13" i="14"/>
  <c r="BP6" i="15"/>
  <c r="AI24" i="15"/>
  <c r="BM12" i="15"/>
  <c r="H28" i="14"/>
  <c r="Q10" i="15"/>
  <c r="AZ5" i="14"/>
  <c r="U16" i="15"/>
  <c r="X24" i="14"/>
  <c r="AO17" i="14"/>
  <c r="N4" i="15"/>
  <c r="AK19" i="15"/>
  <c r="AX11" i="14"/>
  <c r="AV28" i="15"/>
  <c r="C4" i="15"/>
  <c r="BI13" i="15"/>
  <c r="BF9" i="15"/>
  <c r="BL28" i="15"/>
  <c r="AV22" i="15"/>
  <c r="AY23" i="14"/>
  <c r="L13" i="14"/>
  <c r="W11" i="14"/>
  <c r="BF7" i="15"/>
  <c r="P27" i="14"/>
  <c r="AT25" i="15"/>
  <c r="AF7" i="15"/>
  <c r="BD23" i="14"/>
  <c r="BB15" i="14"/>
  <c r="AJ22" i="14"/>
  <c r="M3" i="14"/>
  <c r="BD18" i="14"/>
  <c r="AB23" i="14"/>
  <c r="BC8" i="14"/>
  <c r="W26" i="14"/>
  <c r="BK10" i="14"/>
  <c r="AJ4" i="15"/>
  <c r="BB16" i="14"/>
  <c r="BH28" i="14"/>
  <c r="T24" i="15"/>
  <c r="Z13" i="15"/>
  <c r="AW23" i="14"/>
  <c r="E2" i="15"/>
  <c r="BC16" i="15"/>
  <c r="AM3" i="15"/>
  <c r="Y16" i="14"/>
  <c r="BN22" i="14"/>
  <c r="AL4" i="15"/>
  <c r="X21" i="15"/>
  <c r="R12" i="14"/>
  <c r="AM13" i="14"/>
  <c r="AP10" i="14"/>
  <c r="BA2" i="14"/>
  <c r="AU27" i="14"/>
  <c r="X28" i="14"/>
  <c r="BE17" i="15"/>
  <c r="AA6" i="14"/>
  <c r="AK19" i="14"/>
  <c r="AV12" i="14"/>
  <c r="AC6" i="14"/>
  <c r="BD26" i="15"/>
  <c r="T4" i="14"/>
  <c r="R2" i="14"/>
  <c r="AK11" i="14"/>
  <c r="AW5" i="15"/>
  <c r="P10" i="15"/>
  <c r="D14" i="15"/>
  <c r="AT14" i="14"/>
  <c r="BG2" i="15"/>
  <c r="BI11" i="14"/>
  <c r="BK9" i="14"/>
  <c r="U14" i="14"/>
  <c r="D12" i="14"/>
  <c r="D25" i="14"/>
  <c r="AZ6" i="14"/>
  <c r="AE17" i="15"/>
  <c r="AD4" i="15"/>
  <c r="M26" i="15"/>
  <c r="I26" i="14"/>
  <c r="J4" i="15"/>
  <c r="Q2" i="14"/>
  <c r="J6" i="15"/>
  <c r="C20" i="14"/>
  <c r="AN4" i="15"/>
  <c r="AO7" i="14"/>
  <c r="X28" i="15"/>
  <c r="BO2" i="15"/>
  <c r="G22" i="14"/>
  <c r="V4" i="15"/>
  <c r="AS24" i="14"/>
  <c r="R3" i="15"/>
  <c r="AJ8" i="15"/>
  <c r="AH7" i="15"/>
  <c r="AG11" i="14"/>
  <c r="AV13" i="15"/>
  <c r="F19" i="14"/>
  <c r="AL28" i="14"/>
  <c r="AP16" i="14"/>
  <c r="BE12" i="14"/>
  <c r="O11" i="14"/>
  <c r="BH4" i="14"/>
  <c r="BP19" i="15"/>
  <c r="AV8" i="14"/>
  <c r="J11" i="14"/>
  <c r="AD10" i="14"/>
  <c r="AR7" i="14"/>
  <c r="U14" i="15"/>
  <c r="L19" i="15"/>
  <c r="AH25" i="14"/>
  <c r="AE16" i="14"/>
  <c r="BO15" i="14"/>
  <c r="F11" i="14"/>
  <c r="U13" i="15"/>
  <c r="AV3" i="14"/>
  <c r="BN15" i="15"/>
  <c r="C28" i="15"/>
  <c r="AK27" i="15"/>
  <c r="AO28" i="15"/>
  <c r="M9" i="15"/>
  <c r="W15" i="15"/>
  <c r="BN27" i="15"/>
  <c r="BJ20" i="15"/>
  <c r="J10" i="15"/>
  <c r="BM15" i="15"/>
  <c r="BM24" i="14"/>
  <c r="BH9" i="15"/>
  <c r="AI9" i="14"/>
  <c r="T27" i="14"/>
  <c r="AV23" i="15"/>
  <c r="AD11" i="14"/>
  <c r="BH14" i="15"/>
  <c r="J7" i="14"/>
  <c r="H26" i="14"/>
  <c r="AU18" i="14"/>
  <c r="BC12" i="14"/>
  <c r="AG9" i="14"/>
  <c r="AM2" i="14"/>
  <c r="C17" i="14"/>
  <c r="I26" i="15"/>
  <c r="V25" i="14"/>
  <c r="N10" i="14"/>
  <c r="AB17" i="14"/>
  <c r="BB24" i="14"/>
  <c r="R11" i="15"/>
  <c r="BB13" i="15"/>
  <c r="F2" i="14"/>
  <c r="U3" i="14"/>
  <c r="AK4" i="15"/>
  <c r="G26" i="15"/>
  <c r="Z19" i="14"/>
  <c r="G20" i="14"/>
  <c r="AL6" i="14"/>
  <c r="D7" i="15"/>
  <c r="AM6" i="14"/>
  <c r="BI7" i="14"/>
  <c r="E21" i="14"/>
  <c r="AN17" i="15"/>
  <c r="AM9" i="15"/>
  <c r="AA11" i="15"/>
  <c r="AF27" i="14"/>
  <c r="Y11" i="14"/>
  <c r="BH4" i="15"/>
  <c r="C19" i="15"/>
  <c r="BC11" i="15"/>
  <c r="I16" i="15"/>
  <c r="S14" i="15"/>
  <c r="X13" i="15"/>
  <c r="Z8" i="14"/>
  <c r="AI27" i="15"/>
  <c r="BO28" i="14"/>
  <c r="U26" i="14"/>
  <c r="AL8" i="15"/>
  <c r="Q9" i="15"/>
  <c r="O14" i="15"/>
  <c r="BH6" i="15"/>
  <c r="BN4" i="15"/>
  <c r="BP15" i="14"/>
  <c r="I2" i="15"/>
  <c r="BD9" i="15"/>
  <c r="BL18" i="14"/>
  <c r="AR6" i="15"/>
  <c r="N4" i="14"/>
  <c r="F12" i="15"/>
  <c r="BB4" i="14"/>
  <c r="AB11" i="15"/>
  <c r="AC17" i="14"/>
  <c r="AJ25" i="15"/>
  <c r="AS26" i="14"/>
  <c r="L9" i="14"/>
  <c r="E14" i="14"/>
  <c r="AJ8" i="14"/>
  <c r="AD15" i="14"/>
  <c r="R9" i="14"/>
  <c r="BK19" i="14"/>
  <c r="R21" i="14"/>
  <c r="AO23" i="14"/>
  <c r="AQ21" i="14"/>
  <c r="X27" i="14"/>
  <c r="AH4" i="15"/>
  <c r="G24" i="14"/>
  <c r="N8" i="14"/>
  <c r="AR2" i="15"/>
  <c r="AK27" i="14"/>
  <c r="J26" i="14"/>
  <c r="BP28" i="14"/>
  <c r="BB26" i="14"/>
  <c r="BD23" i="15"/>
  <c r="F24" i="15"/>
  <c r="Q8" i="14"/>
  <c r="N8" i="15"/>
  <c r="AK5" i="15"/>
  <c r="AD9" i="14"/>
  <c r="BM10" i="15"/>
  <c r="R10" i="15"/>
  <c r="AX20" i="14"/>
  <c r="AJ25" i="14"/>
  <c r="AE3" i="14"/>
  <c r="BD19" i="14"/>
  <c r="AD24" i="14"/>
  <c r="BF10" i="14"/>
  <c r="AK2" i="15"/>
  <c r="BM12" i="14"/>
  <c r="AF16" i="14"/>
  <c r="H2" i="14"/>
  <c r="AB28" i="14"/>
  <c r="I21" i="14"/>
  <c r="J20" i="14"/>
  <c r="S10" i="14"/>
  <c r="AC16" i="14"/>
  <c r="AV27" i="15"/>
  <c r="BJ16" i="14"/>
  <c r="AE10" i="14"/>
  <c r="T15" i="15"/>
  <c r="BJ2" i="14"/>
  <c r="AI12" i="15"/>
  <c r="D13" i="14"/>
  <c r="BA24" i="15"/>
  <c r="AR24" i="14"/>
  <c r="I4" i="14"/>
  <c r="Y15" i="15"/>
  <c r="R2" i="15"/>
  <c r="AR27" i="15"/>
  <c r="AB3" i="15"/>
  <c r="C17" i="15"/>
  <c r="BN4" i="14"/>
  <c r="E28" i="15"/>
  <c r="BD15" i="15"/>
  <c r="Z26" i="14"/>
  <c r="G17" i="14"/>
  <c r="BN18" i="15"/>
  <c r="AA21" i="14"/>
  <c r="AY9" i="15"/>
  <c r="AF10" i="15"/>
  <c r="F5" i="14"/>
  <c r="U16" i="14"/>
  <c r="AY23" i="15"/>
  <c r="H24" i="14"/>
  <c r="AZ16" i="14"/>
  <c r="AQ17" i="15"/>
  <c r="BM16" i="14"/>
  <c r="Z16" i="15"/>
  <c r="J12" i="15"/>
  <c r="Z22" i="15"/>
  <c r="AR23" i="15"/>
  <c r="BA3" i="14"/>
  <c r="BI5" i="14"/>
  <c r="M20" i="15"/>
  <c r="F4" i="15"/>
  <c r="O28" i="15"/>
  <c r="BL11" i="15"/>
  <c r="AW27" i="14"/>
  <c r="BD4" i="15"/>
  <c r="H14" i="15"/>
  <c r="AD17" i="14"/>
  <c r="K27" i="14"/>
  <c r="Z4" i="14"/>
  <c r="AR20" i="15"/>
  <c r="AW7" i="14"/>
  <c r="O25" i="14"/>
  <c r="Z28" i="15"/>
  <c r="AT18" i="14"/>
  <c r="AA28" i="15"/>
  <c r="P18" i="14"/>
  <c r="BP7" i="14"/>
  <c r="D23" i="14"/>
  <c r="BI9" i="15"/>
  <c r="Z12" i="15"/>
  <c r="AK5" i="14"/>
  <c r="W13" i="14"/>
  <c r="AU6" i="14"/>
  <c r="Z17" i="15"/>
  <c r="AP19" i="15"/>
  <c r="AU27" i="15"/>
  <c r="L24" i="14"/>
  <c r="BB15" i="15"/>
  <c r="AL9" i="15"/>
  <c r="AA14" i="15"/>
  <c r="AC9" i="14"/>
  <c r="AY18" i="14"/>
  <c r="P2" i="14"/>
  <c r="E5" i="14"/>
  <c r="O22" i="15"/>
  <c r="BO10" i="14"/>
  <c r="T15" i="14"/>
  <c r="T16" i="15"/>
  <c r="AV6" i="14"/>
  <c r="AD9" i="15"/>
  <c r="AB20" i="14"/>
  <c r="AY6" i="14"/>
  <c r="S23" i="14"/>
  <c r="AY15" i="14"/>
  <c r="AC2" i="14"/>
  <c r="BE3" i="14"/>
  <c r="AO6" i="14"/>
  <c r="AS9" i="14"/>
  <c r="AR8" i="14"/>
  <c r="Z27" i="14"/>
  <c r="C15" i="14"/>
  <c r="AS18" i="14"/>
  <c r="G25" i="14"/>
  <c r="AL23" i="14"/>
  <c r="BK22" i="14"/>
  <c r="AN11" i="14"/>
  <c r="AF14" i="14"/>
  <c r="BI22" i="14"/>
  <c r="AH5" i="14"/>
  <c r="Q26" i="15"/>
  <c r="P2" i="15"/>
  <c r="AR12" i="14"/>
  <c r="BH6" i="14"/>
  <c r="AJ20" i="14"/>
  <c r="AX21" i="14"/>
  <c r="F26" i="14"/>
  <c r="AT21" i="14"/>
  <c r="AM17" i="15"/>
  <c r="BL5" i="14"/>
  <c r="AN10" i="14"/>
  <c r="BG17" i="14"/>
  <c r="BJ6" i="14"/>
  <c r="BO13" i="14"/>
  <c r="AR9" i="14"/>
  <c r="V12" i="14"/>
  <c r="AF11" i="14"/>
  <c r="AQ2" i="14"/>
  <c r="AV7" i="15"/>
  <c r="AR6" i="14"/>
  <c r="AQ15" i="14"/>
  <c r="E11" i="14"/>
  <c r="AU15" i="14"/>
  <c r="BE18" i="15"/>
  <c r="BJ25" i="14"/>
  <c r="S28" i="14"/>
  <c r="BH12" i="14"/>
  <c r="AY5" i="15"/>
  <c r="BC16" i="14"/>
  <c r="AQ19" i="14"/>
  <c r="L11" i="14"/>
  <c r="E27" i="14"/>
  <c r="AN14" i="14"/>
  <c r="O26" i="14"/>
  <c r="N2" i="14"/>
  <c r="AV6" i="15"/>
  <c r="AZ28" i="14"/>
  <c r="AF13" i="14"/>
  <c r="AD5" i="15"/>
  <c r="BA26" i="14"/>
  <c r="W17" i="15"/>
  <c r="M13" i="15"/>
  <c r="BF25" i="14"/>
  <c r="BF3" i="14"/>
  <c r="BE23" i="14"/>
  <c r="AW8" i="14"/>
  <c r="AZ17" i="14"/>
  <c r="AD21" i="15"/>
  <c r="E4" i="15"/>
  <c r="Z7" i="14"/>
  <c r="P18" i="15"/>
  <c r="BN9" i="15"/>
  <c r="L5" i="14"/>
  <c r="F22" i="14"/>
  <c r="R14" i="14"/>
  <c r="AX3" i="14"/>
  <c r="M27" i="15"/>
  <c r="AK26" i="14"/>
  <c r="Z2" i="15"/>
  <c r="AS13" i="15"/>
  <c r="AU24" i="14"/>
  <c r="Z20" i="15"/>
  <c r="AS25" i="14"/>
  <c r="Z6" i="14"/>
  <c r="AA15" i="14"/>
  <c r="BH27" i="15"/>
  <c r="BG23" i="15"/>
  <c r="N27" i="15"/>
  <c r="BN15" i="14"/>
  <c r="AW16" i="15"/>
  <c r="I16" i="14"/>
  <c r="AU26" i="15"/>
  <c r="AT9" i="15"/>
  <c r="AZ21" i="14"/>
  <c r="AK2" i="14"/>
  <c r="AK8" i="15"/>
  <c r="AU20" i="14"/>
  <c r="BD28" i="14"/>
  <c r="R28" i="15"/>
  <c r="L27" i="15"/>
  <c r="AJ6" i="14"/>
  <c r="O24" i="14"/>
  <c r="U21" i="14"/>
  <c r="BH11" i="14"/>
  <c r="AY9" i="14"/>
  <c r="BB28" i="15"/>
  <c r="AK15" i="15"/>
  <c r="AS10" i="15"/>
  <c r="W12" i="15"/>
  <c r="AY11" i="15"/>
  <c r="K7" i="15"/>
  <c r="AZ23" i="14"/>
  <c r="Q18" i="14"/>
  <c r="AF18" i="14"/>
  <c r="AL10" i="15"/>
  <c r="AU13" i="14"/>
  <c r="L10" i="15"/>
  <c r="BL6" i="15"/>
  <c r="BM17" i="15"/>
  <c r="U25" i="14"/>
  <c r="I13" i="14"/>
  <c r="BK10" i="15"/>
  <c r="O28" i="14"/>
  <c r="W9" i="15"/>
  <c r="AX23" i="14"/>
  <c r="AB9" i="14"/>
  <c r="AN20" i="15"/>
  <c r="BA28" i="14"/>
  <c r="H18" i="15"/>
  <c r="BE8" i="14"/>
  <c r="BG8" i="15"/>
  <c r="AS3" i="15"/>
  <c r="T21" i="14"/>
  <c r="L24" i="15"/>
  <c r="AL19" i="14"/>
  <c r="BK24" i="15"/>
  <c r="X20" i="14"/>
  <c r="AD20" i="14"/>
  <c r="O18" i="14"/>
  <c r="BF2" i="14"/>
  <c r="M17" i="14"/>
  <c r="Y5" i="14"/>
  <c r="AC6" i="15"/>
  <c r="AL21" i="14"/>
  <c r="AR15" i="14"/>
  <c r="AN3" i="14"/>
  <c r="F14" i="14"/>
  <c r="BF4" i="14"/>
  <c r="BG14" i="14"/>
  <c r="AB2" i="14"/>
  <c r="BG16" i="15"/>
  <c r="T19" i="14"/>
  <c r="AG12" i="14"/>
  <c r="E15" i="14"/>
  <c r="AT19" i="14"/>
  <c r="L19" i="14"/>
  <c r="BH17" i="14"/>
  <c r="N6" i="14"/>
  <c r="AG16" i="14"/>
  <c r="AS5" i="14"/>
  <c r="AP7" i="14"/>
  <c r="V11" i="15"/>
  <c r="BK12" i="14"/>
  <c r="AO3" i="15"/>
  <c r="AE11" i="14"/>
  <c r="AL21" i="15"/>
  <c r="M23" i="15"/>
  <c r="AC14" i="14"/>
  <c r="M22" i="14"/>
  <c r="D14" i="14"/>
  <c r="Q12" i="14"/>
  <c r="AM12" i="14"/>
  <c r="AT7" i="14"/>
  <c r="AA14" i="14"/>
  <c r="I25" i="14"/>
  <c r="I9" i="15"/>
  <c r="BD8" i="14"/>
  <c r="BA12" i="15"/>
  <c r="U6" i="14"/>
  <c r="U23" i="15"/>
  <c r="AI5" i="15"/>
  <c r="AD26" i="14"/>
  <c r="BB18" i="15"/>
  <c r="O10" i="15"/>
  <c r="AH21" i="14"/>
  <c r="BI16" i="14"/>
  <c r="L18" i="15"/>
  <c r="G8" i="15"/>
  <c r="AF25" i="14"/>
  <c r="J20" i="15"/>
  <c r="Y17" i="14"/>
  <c r="C2" i="15"/>
  <c r="AA4" i="14"/>
  <c r="BP11" i="15"/>
  <c r="N11" i="14"/>
  <c r="AQ12" i="14"/>
  <c r="S12" i="14"/>
  <c r="BB18" i="14"/>
  <c r="AQ4" i="15"/>
  <c r="AK6" i="15"/>
  <c r="Y15" i="14"/>
  <c r="BJ19" i="15"/>
  <c r="BJ20" i="14"/>
  <c r="AE2" i="14"/>
  <c r="AK10" i="15"/>
  <c r="AG2" i="15"/>
  <c r="AR14" i="14"/>
  <c r="AZ18" i="15"/>
  <c r="P9" i="15"/>
  <c r="L18" i="14"/>
  <c r="G4" i="14"/>
  <c r="AB18" i="14"/>
  <c r="F21" i="15"/>
  <c r="AK4" i="14"/>
  <c r="T3" i="15"/>
  <c r="AS19" i="15"/>
  <c r="AL2" i="15"/>
  <c r="T22" i="15"/>
  <c r="AE22" i="15"/>
  <c r="BO27" i="15"/>
  <c r="AH10" i="14"/>
  <c r="BB5" i="14"/>
  <c r="AU2" i="15"/>
  <c r="BI16" i="15"/>
  <c r="I8" i="15"/>
  <c r="AI16" i="14"/>
  <c r="AG10" i="15"/>
  <c r="T18" i="14"/>
  <c r="BF10" i="15"/>
  <c r="AW28" i="14"/>
  <c r="S16" i="15"/>
  <c r="BM22" i="14"/>
  <c r="P13" i="15"/>
  <c r="AF6" i="14"/>
  <c r="AH27" i="14"/>
  <c r="BN19" i="14"/>
  <c r="AI25" i="14"/>
  <c r="BC24" i="14"/>
  <c r="F8" i="14"/>
  <c r="J17" i="15"/>
  <c r="AF9" i="14"/>
  <c r="BE27" i="14"/>
  <c r="AH8" i="14"/>
  <c r="S13" i="14"/>
  <c r="BE2" i="15"/>
  <c r="P26" i="14"/>
  <c r="AN26" i="15"/>
  <c r="AX25" i="14"/>
  <c r="K11" i="14"/>
  <c r="AQ14" i="15"/>
  <c r="BD26" i="14"/>
  <c r="BK11" i="15"/>
  <c r="L20" i="15"/>
  <c r="Q19" i="15"/>
  <c r="Y22" i="14"/>
  <c r="S13" i="15"/>
  <c r="J7" i="15"/>
  <c r="P12" i="15"/>
  <c r="AJ6" i="15"/>
  <c r="AQ7" i="15"/>
  <c r="BO6" i="14"/>
  <c r="BP22" i="14"/>
  <c r="BA27" i="15"/>
  <c r="L4" i="15"/>
  <c r="K25" i="15"/>
  <c r="C26" i="15"/>
  <c r="BC9" i="14"/>
  <c r="K11" i="15"/>
  <c r="BC23" i="14"/>
  <c r="AY15" i="15"/>
  <c r="AI26" i="14"/>
  <c r="O3" i="15"/>
  <c r="AE3" i="15"/>
  <c r="C23" i="15"/>
  <c r="AK12" i="14"/>
  <c r="R23" i="14"/>
  <c r="J22" i="14"/>
  <c r="AB5" i="15"/>
  <c r="P17" i="15"/>
  <c r="D24" i="14"/>
  <c r="Z9" i="14"/>
  <c r="P11" i="14"/>
  <c r="AE11" i="15"/>
  <c r="AB8" i="14"/>
  <c r="R25" i="14"/>
  <c r="AL28" i="15"/>
  <c r="BN7" i="14"/>
  <c r="AZ25" i="14"/>
  <c r="V18" i="15"/>
  <c r="I4" i="15"/>
  <c r="AK24" i="15"/>
  <c r="AQ18" i="14"/>
  <c r="AV21" i="15"/>
  <c r="BO25" i="14"/>
  <c r="L7" i="14"/>
  <c r="BG13" i="15"/>
  <c r="Y21" i="15"/>
  <c r="AQ2" i="15"/>
  <c r="D9" i="15"/>
  <c r="G3" i="15"/>
  <c r="AR11" i="14"/>
  <c r="AI11" i="14"/>
  <c r="AM8" i="14"/>
  <c r="R7" i="15"/>
  <c r="BL23" i="15"/>
  <c r="AL5" i="15"/>
  <c r="AC11" i="15"/>
  <c r="X4" i="15"/>
  <c r="BC20" i="15"/>
  <c r="G2" i="14"/>
  <c r="AR10" i="14"/>
  <c r="I14" i="14"/>
  <c r="BE15" i="14"/>
  <c r="AM6" i="15"/>
  <c r="BE5" i="15"/>
  <c r="AZ11" i="15"/>
  <c r="BG6" i="14"/>
  <c r="T13" i="14"/>
  <c r="AG5" i="14"/>
  <c r="BI26" i="14"/>
  <c r="BB19" i="15"/>
  <c r="U4" i="14"/>
  <c r="BC26" i="15"/>
  <c r="AQ20" i="14"/>
  <c r="AA11" i="14"/>
  <c r="R3" i="14"/>
  <c r="AH13" i="15"/>
  <c r="D8" i="14"/>
  <c r="D16" i="14"/>
  <c r="BM6" i="15"/>
  <c r="BL13" i="15"/>
  <c r="BN6" i="15"/>
  <c r="J15" i="15"/>
  <c r="L5" i="15"/>
  <c r="Q9" i="14"/>
  <c r="AK24" i="14"/>
  <c r="AM27" i="14"/>
  <c r="BP24" i="14"/>
  <c r="C6" i="14"/>
  <c r="AN6" i="14"/>
  <c r="AR18" i="14"/>
  <c r="BE7" i="14"/>
  <c r="BA17" i="14"/>
  <c r="AT2" i="15"/>
  <c r="BM4" i="14"/>
  <c r="AY2" i="14"/>
  <c r="AZ24" i="14"/>
  <c r="AX26" i="15"/>
  <c r="AN23" i="14"/>
  <c r="AI17" i="14"/>
  <c r="AS26" i="15"/>
  <c r="BI4" i="15"/>
  <c r="AY25" i="14"/>
  <c r="AF3" i="14"/>
  <c r="BL19" i="14"/>
  <c r="V10" i="14"/>
  <c r="BK3" i="15"/>
  <c r="O10" i="14"/>
  <c r="H10" i="14"/>
  <c r="BI3" i="15"/>
  <c r="AP9" i="14"/>
  <c r="T11" i="15"/>
  <c r="AC5" i="14"/>
  <c r="W10" i="14"/>
  <c r="AY4" i="14"/>
  <c r="AN13" i="14"/>
  <c r="AV4" i="14"/>
  <c r="BL12" i="14"/>
  <c r="BG19" i="14"/>
  <c r="Z14" i="14"/>
  <c r="S17" i="14"/>
  <c r="C28" i="14"/>
  <c r="H24" i="15"/>
  <c r="AR24" i="15"/>
  <c r="L17" i="14"/>
  <c r="BO5" i="14"/>
  <c r="BJ6" i="15"/>
  <c r="BN26" i="14"/>
  <c r="Q14" i="14"/>
  <c r="BA12" i="14"/>
  <c r="AN28" i="14"/>
  <c r="R8" i="15"/>
  <c r="X15" i="14"/>
  <c r="AJ12" i="15"/>
  <c r="BN13" i="14"/>
  <c r="AA24" i="14"/>
  <c r="T23" i="15"/>
  <c r="BK25" i="14"/>
  <c r="BO12" i="14"/>
  <c r="AO25" i="14"/>
  <c r="BC22" i="14"/>
  <c r="BK13" i="14"/>
  <c r="AX13" i="14"/>
  <c r="G13" i="14"/>
  <c r="BG21" i="14"/>
  <c r="AW17" i="14"/>
  <c r="BA27" i="14"/>
  <c r="AV8" i="15"/>
  <c r="AQ8" i="14"/>
  <c r="U13" i="14"/>
  <c r="AR15" i="15"/>
  <c r="AB25" i="14"/>
  <c r="AA7" i="15"/>
  <c r="O2" i="14"/>
  <c r="K15" i="14"/>
  <c r="Q28" i="14"/>
  <c r="AU11" i="14"/>
  <c r="T10" i="14"/>
  <c r="AF23" i="14"/>
  <c r="AO16" i="15"/>
  <c r="AI7" i="14"/>
  <c r="AP23" i="14"/>
  <c r="AU26" i="14"/>
  <c r="BK8" i="14"/>
  <c r="M6" i="14"/>
  <c r="M14" i="14"/>
  <c r="D4" i="14"/>
  <c r="AE2" i="15"/>
  <c r="F15" i="15"/>
  <c r="BG24" i="15"/>
  <c r="AH16" i="15"/>
  <c r="T25" i="14"/>
  <c r="M16" i="14"/>
  <c r="Z10" i="14"/>
  <c r="AZ20" i="14"/>
  <c r="AU17" i="14"/>
  <c r="T17" i="15"/>
  <c r="Z20" i="14"/>
  <c r="AH9" i="14"/>
  <c r="BA11" i="14"/>
  <c r="BH10" i="14"/>
  <c r="M13" i="14"/>
  <c r="AS6" i="14"/>
  <c r="BJ11" i="14"/>
  <c r="U23" i="14"/>
  <c r="BJ9" i="14"/>
  <c r="BG22" i="14"/>
  <c r="X12" i="15"/>
  <c r="N25" i="14"/>
  <c r="BB2" i="14"/>
  <c r="O20" i="15"/>
  <c r="M7" i="14"/>
  <c r="AX7" i="14"/>
  <c r="V22" i="14"/>
  <c r="J26" i="15"/>
  <c r="BB20" i="14"/>
  <c r="Y4" i="14"/>
  <c r="BF5" i="14"/>
  <c r="AT12" i="14"/>
  <c r="AD19" i="15"/>
  <c r="Q11" i="14"/>
  <c r="R6" i="14"/>
  <c r="C23" i="14"/>
  <c r="AQ9" i="15"/>
  <c r="BO8" i="14"/>
  <c r="AP5" i="14"/>
  <c r="P16" i="14"/>
  <c r="I9" i="14"/>
  <c r="AW22" i="14"/>
  <c r="F9" i="14"/>
  <c r="S6" i="14"/>
  <c r="BD20" i="15"/>
  <c r="R13" i="14"/>
  <c r="AL6" i="15"/>
  <c r="AR4" i="14"/>
  <c r="D7" i="14"/>
  <c r="BF15" i="14"/>
  <c r="J8" i="15"/>
  <c r="F7" i="15"/>
  <c r="AL17" i="14"/>
  <c r="AM18" i="14"/>
  <c r="Y14" i="14"/>
  <c r="J16" i="14"/>
  <c r="AG6" i="14"/>
  <c r="AS11" i="14"/>
  <c r="AN12" i="14"/>
  <c r="Q19" i="14"/>
  <c r="V20" i="14"/>
  <c r="AO22" i="14"/>
  <c r="AX24" i="14"/>
  <c r="N9" i="15"/>
  <c r="AM11" i="14"/>
  <c r="AD2" i="15"/>
  <c r="U11" i="15"/>
  <c r="AD7" i="15"/>
  <c r="AO10" i="14"/>
  <c r="BN16" i="14"/>
  <c r="R11" i="14"/>
  <c r="AX17" i="14"/>
  <c r="J18" i="14"/>
  <c r="K17" i="14"/>
  <c r="BN21" i="15"/>
  <c r="K20" i="14"/>
  <c r="AO19" i="15"/>
  <c r="D17" i="14"/>
  <c r="P24" i="14"/>
  <c r="BB22" i="14"/>
  <c r="P20" i="14"/>
  <c r="S18" i="15"/>
  <c r="AP14" i="14"/>
  <c r="U19" i="15"/>
  <c r="M23" i="14"/>
  <c r="L16" i="14"/>
  <c r="AJ10" i="14"/>
  <c r="AT8" i="15"/>
  <c r="AP26" i="14"/>
  <c r="BP6" i="14"/>
  <c r="P10" i="14"/>
  <c r="AV28" i="14"/>
  <c r="W9" i="14"/>
  <c r="AP28" i="14"/>
  <c r="AJ23" i="14"/>
  <c r="R14" i="15"/>
  <c r="AW25" i="14"/>
  <c r="M8" i="14"/>
  <c r="D19" i="14"/>
  <c r="X18" i="15"/>
  <c r="AD3" i="14"/>
  <c r="G9" i="14"/>
  <c r="P14" i="14"/>
  <c r="BE10" i="14"/>
  <c r="Q10" i="14"/>
  <c r="K18" i="14"/>
  <c r="K6" i="15"/>
  <c r="BL2" i="14"/>
  <c r="BA7" i="15"/>
  <c r="E25" i="15"/>
  <c r="I19" i="14"/>
  <c r="AK17" i="14"/>
  <c r="BE22" i="15"/>
  <c r="BD12" i="14"/>
  <c r="BI4" i="14"/>
  <c r="AP23" i="15"/>
  <c r="AX5" i="14"/>
  <c r="AP13" i="14"/>
  <c r="E25" i="14"/>
  <c r="BM13" i="14"/>
  <c r="C12" i="14"/>
  <c r="N5" i="14"/>
  <c r="BE4" i="14"/>
  <c r="AZ6" i="15"/>
  <c r="BP3" i="15"/>
  <c r="AT13" i="14"/>
  <c r="AZ16" i="15"/>
  <c r="AI19" i="14"/>
  <c r="AF3" i="15"/>
  <c r="N14" i="15"/>
  <c r="BP14" i="14"/>
  <c r="AG19" i="14"/>
  <c r="AW19" i="14"/>
  <c r="AC10" i="14"/>
  <c r="Q18" i="15"/>
  <c r="AS16" i="14"/>
  <c r="O4" i="14"/>
  <c r="AB2" i="15"/>
  <c r="K26" i="14"/>
  <c r="BK28" i="15"/>
  <c r="AB27" i="14"/>
  <c r="AN25" i="14"/>
  <c r="AU25" i="14"/>
  <c r="AD8" i="14"/>
  <c r="BI2" i="14"/>
  <c r="AI15" i="14"/>
  <c r="BF13" i="14"/>
  <c r="K3" i="15"/>
  <c r="AT15" i="15"/>
  <c r="E17" i="15"/>
  <c r="AA7" i="14"/>
  <c r="BP21" i="15"/>
  <c r="AZ4" i="15"/>
  <c r="BO23" i="14"/>
  <c r="Q2" i="15"/>
  <c r="BC6" i="15"/>
  <c r="BN12" i="15"/>
  <c r="AG4" i="14"/>
  <c r="U6" i="15"/>
  <c r="I11" i="14"/>
  <c r="BA9" i="14"/>
  <c r="P23" i="14"/>
  <c r="X16" i="14"/>
  <c r="BN21" i="14"/>
  <c r="AO27" i="15"/>
  <c r="AI13" i="14"/>
  <c r="BI25" i="14"/>
  <c r="V15" i="14"/>
  <c r="AS11" i="15"/>
  <c r="AM3" i="14"/>
  <c r="C6" i="15"/>
  <c r="D8" i="15"/>
  <c r="E24" i="14"/>
  <c r="AL11" i="15"/>
  <c r="AF12" i="14"/>
  <c r="C18" i="14"/>
  <c r="BL26" i="14"/>
  <c r="AA27" i="14"/>
  <c r="T6" i="14"/>
  <c r="AA26" i="14"/>
  <c r="AA5" i="15"/>
  <c r="R17" i="14"/>
  <c r="Y28" i="14"/>
  <c r="AW2" i="14"/>
  <c r="T3" i="14"/>
  <c r="AV14" i="14"/>
  <c r="AG20" i="14"/>
  <c r="Q16" i="14"/>
  <c r="AV17" i="14"/>
  <c r="AC18" i="14"/>
  <c r="AE16" i="15"/>
  <c r="H8" i="14"/>
  <c r="AO2" i="14"/>
  <c r="D22" i="14"/>
  <c r="AG2" i="14"/>
  <c r="BO7" i="14"/>
  <c r="BE9" i="14"/>
  <c r="BL13" i="14"/>
  <c r="AN16" i="14"/>
  <c r="BI27" i="14"/>
  <c r="AY11" i="14"/>
  <c r="S20" i="14"/>
  <c r="BD7" i="14"/>
  <c r="BK18" i="14"/>
  <c r="F7" i="14"/>
  <c r="C7" i="14"/>
  <c r="AY13" i="14"/>
  <c r="P19" i="14"/>
  <c r="Y8" i="14"/>
  <c r="BK19" i="15"/>
  <c r="BB28" i="14"/>
  <c r="AK3" i="15"/>
  <c r="AM4" i="14"/>
  <c r="AG26" i="15"/>
  <c r="AY10" i="15"/>
  <c r="S11" i="14"/>
  <c r="T6" i="15"/>
  <c r="K28" i="14"/>
  <c r="D6" i="14"/>
  <c r="AS24" i="15"/>
  <c r="BP17" i="14"/>
  <c r="P13" i="14"/>
  <c r="AC18" i="15"/>
  <c r="AL20" i="15"/>
  <c r="AA3" i="14"/>
  <c r="N17" i="14"/>
  <c r="AB8" i="15"/>
  <c r="Z23" i="14"/>
  <c r="K9" i="14"/>
  <c r="K16" i="14"/>
  <c r="BF17" i="15"/>
  <c r="N9" i="14"/>
  <c r="AM7" i="14"/>
  <c r="AE28" i="14"/>
  <c r="BE28" i="14"/>
  <c r="P7" i="14"/>
  <c r="AB4" i="14"/>
  <c r="U8" i="15"/>
  <c r="O8" i="14"/>
  <c r="BN27" i="14"/>
  <c r="BI26" i="15"/>
  <c r="AH20" i="14"/>
  <c r="AV15" i="14"/>
  <c r="V13" i="15"/>
  <c r="BJ5" i="14"/>
  <c r="BB27" i="14"/>
  <c r="BJ18" i="14"/>
  <c r="BD24" i="14"/>
  <c r="U28" i="14"/>
  <c r="J8" i="14"/>
  <c r="AL10" i="14"/>
  <c r="AB18" i="15"/>
  <c r="BM14" i="14"/>
  <c r="BN2" i="14"/>
  <c r="AB23" i="15"/>
  <c r="AX3" i="15"/>
  <c r="AW5" i="14"/>
  <c r="BI28" i="14"/>
  <c r="BM21" i="14"/>
  <c r="BI10" i="14"/>
  <c r="AN19" i="14"/>
  <c r="AA9" i="14"/>
  <c r="AX28" i="14"/>
  <c r="AO27" i="14"/>
  <c r="AG14" i="14"/>
  <c r="BF22" i="15"/>
  <c r="BD6" i="15"/>
  <c r="AA5" i="14"/>
  <c r="BP23" i="14"/>
  <c r="L14" i="14"/>
  <c r="BN28" i="14"/>
  <c r="C9" i="15"/>
  <c r="AU11" i="15"/>
  <c r="AK9" i="14"/>
  <c r="AU9" i="15"/>
  <c r="G5" i="14"/>
  <c r="E8" i="15"/>
  <c r="AQ14" i="14"/>
  <c r="AR25" i="14"/>
  <c r="F13" i="15"/>
  <c r="U17" i="14"/>
  <c r="I15" i="14"/>
  <c r="V8" i="14"/>
  <c r="BJ27" i="14"/>
  <c r="H15" i="14"/>
  <c r="X11" i="14"/>
  <c r="AG23" i="15"/>
  <c r="X3" i="14"/>
  <c r="D9" i="14"/>
  <c r="D3" i="14"/>
  <c r="AG22" i="15"/>
  <c r="N15" i="14"/>
  <c r="F4" i="14"/>
  <c r="X9" i="15"/>
  <c r="AQ6" i="14"/>
  <c r="AG13" i="14"/>
  <c r="BH23" i="14"/>
  <c r="J3" i="14"/>
  <c r="AY26" i="14"/>
  <c r="AH16" i="14"/>
  <c r="AS2" i="14"/>
  <c r="BE17" i="14"/>
  <c r="AV2" i="14"/>
  <c r="Y23" i="14"/>
  <c r="C19" i="14"/>
  <c r="O13" i="14"/>
  <c r="O14" i="14"/>
  <c r="P25" i="14"/>
  <c r="K4" i="14"/>
  <c r="T12" i="14"/>
  <c r="AM26" i="14"/>
  <c r="AI8" i="15"/>
  <c r="AK16" i="14"/>
  <c r="AT26" i="15"/>
  <c r="P6" i="15"/>
  <c r="AB14" i="15"/>
  <c r="Y19" i="14"/>
  <c r="BC15" i="14"/>
  <c r="AK8" i="14"/>
  <c r="F27" i="14"/>
  <c r="AG8" i="15"/>
  <c r="L8" i="14"/>
  <c r="AR19" i="14"/>
  <c r="M11" i="14"/>
  <c r="AT5" i="14"/>
  <c r="BF12" i="14"/>
  <c r="BO24" i="15"/>
  <c r="AE21" i="14"/>
  <c r="Q27" i="15"/>
  <c r="AJ27" i="14"/>
  <c r="Z6" i="15"/>
  <c r="AM16" i="14"/>
  <c r="AA28" i="14"/>
  <c r="BI6" i="14"/>
  <c r="AI5" i="14"/>
  <c r="W14" i="14"/>
  <c r="J6" i="14"/>
  <c r="BB3" i="14"/>
  <c r="AO3" i="14"/>
  <c r="AX16" i="14"/>
  <c r="K22" i="15"/>
  <c r="AL25" i="14"/>
  <c r="AX12" i="14"/>
  <c r="BP20" i="14"/>
  <c r="AA10" i="14"/>
  <c r="BK4" i="14"/>
  <c r="BH26" i="14"/>
  <c r="AH28" i="14"/>
  <c r="AI10" i="14"/>
  <c r="AZ3" i="14"/>
  <c r="AH10" i="15"/>
  <c r="R5" i="15"/>
  <c r="AN9" i="15"/>
  <c r="E12" i="14"/>
  <c r="BA5" i="14"/>
  <c r="BK17" i="14"/>
  <c r="M5" i="15"/>
  <c r="G3" i="14"/>
  <c r="W24" i="14"/>
  <c r="BC5" i="15"/>
  <c r="AM23" i="14"/>
  <c r="W21" i="14"/>
  <c r="W27" i="14"/>
  <c r="E10" i="14"/>
  <c r="BE25" i="14"/>
  <c r="Q17" i="14"/>
  <c r="AL2" i="14"/>
  <c r="AL7" i="14"/>
  <c r="AK7" i="14"/>
  <c r="BJ14" i="14"/>
  <c r="L21" i="14"/>
  <c r="S27" i="14"/>
  <c r="AE8" i="14"/>
  <c r="AC19" i="15"/>
  <c r="AU12" i="14"/>
  <c r="AU8" i="14"/>
  <c r="BF9" i="14"/>
  <c r="AR22" i="14"/>
  <c r="P3" i="14"/>
  <c r="BF8" i="14"/>
  <c r="BM17" i="14"/>
  <c r="AJ2" i="14"/>
  <c r="BF11" i="14"/>
  <c r="BC10" i="15"/>
  <c r="AL25" i="15"/>
  <c r="C2" i="14"/>
  <c r="AU12" i="15"/>
  <c r="X26" i="15"/>
  <c r="AQ26" i="14"/>
  <c r="AD18" i="14"/>
  <c r="AG24" i="14"/>
  <c r="AA16" i="14"/>
  <c r="U5" i="14"/>
  <c r="BG26" i="15"/>
  <c r="C10" i="14"/>
  <c r="BP25" i="14"/>
  <c r="AH3" i="14"/>
  <c r="AX11" i="15"/>
  <c r="J23" i="15"/>
  <c r="BO11" i="14"/>
  <c r="AT5" i="15"/>
  <c r="G23" i="14"/>
  <c r="AO4" i="14"/>
  <c r="AF24" i="15"/>
  <c r="BN23" i="14"/>
  <c r="AV11" i="14"/>
  <c r="T9" i="14"/>
  <c r="AA20" i="15"/>
  <c r="AZ2" i="14"/>
  <c r="AC8" i="14"/>
  <c r="AU15" i="15"/>
  <c r="BK14" i="15"/>
  <c r="AZ10" i="15"/>
  <c r="AN24" i="14"/>
  <c r="BP16" i="15"/>
  <c r="X2" i="14"/>
  <c r="AN18" i="14"/>
  <c r="AB21" i="14"/>
  <c r="BL16" i="14"/>
  <c r="Z22" i="14"/>
  <c r="AX27" i="15"/>
  <c r="AR2" i="14"/>
  <c r="AU9" i="14"/>
  <c r="AZ15" i="14"/>
  <c r="BG7" i="15"/>
  <c r="AR4" i="15"/>
  <c r="AO24" i="14"/>
  <c r="BI6" i="15"/>
  <c r="C25" i="14"/>
  <c r="BP9" i="15"/>
  <c r="BK6" i="14"/>
  <c r="BB5" i="15"/>
  <c r="Z28" i="14"/>
  <c r="H11" i="15"/>
  <c r="AY12" i="15"/>
  <c r="AH15" i="15"/>
  <c r="J28" i="14"/>
  <c r="AC24" i="14"/>
  <c r="AJ16" i="14"/>
  <c r="W8" i="14"/>
  <c r="AX19" i="15"/>
  <c r="BH26" i="15"/>
  <c r="F15" i="14"/>
  <c r="BC5" i="14"/>
  <c r="AQ13" i="14"/>
  <c r="M26" i="14"/>
  <c r="X8" i="14"/>
  <c r="BK11" i="14"/>
  <c r="V9" i="14"/>
  <c r="AT10" i="14"/>
  <c r="U20" i="14"/>
  <c r="BJ13" i="14"/>
  <c r="Z18" i="14"/>
  <c r="AO26" i="14"/>
  <c r="AA15" i="15"/>
  <c r="BL12" i="15"/>
  <c r="AK3" i="14"/>
  <c r="L2" i="14"/>
  <c r="AC4" i="15"/>
  <c r="AC12" i="15"/>
  <c r="AL14" i="14"/>
  <c r="BC18" i="14"/>
  <c r="AK15" i="14"/>
  <c r="G27" i="14"/>
  <c r="V23" i="15"/>
  <c r="D5" i="14"/>
  <c r="AP27" i="14"/>
  <c r="AT3" i="15"/>
  <c r="P17" i="14"/>
  <c r="AP2" i="14"/>
  <c r="BI9" i="14"/>
  <c r="AJ14" i="14"/>
  <c r="AY7" i="15"/>
  <c r="AR28" i="14"/>
  <c r="BM7" i="14"/>
  <c r="BB7" i="14"/>
  <c r="AP22" i="14"/>
  <c r="BH25" i="15"/>
  <c r="AJ19" i="14"/>
  <c r="BM13" i="15"/>
  <c r="BP2" i="14"/>
  <c r="AZ9" i="14"/>
  <c r="F10" i="14"/>
  <c r="M12" i="14"/>
  <c r="K2" i="14"/>
  <c r="BP9" i="14"/>
  <c r="Y10" i="14"/>
  <c r="BL7" i="15"/>
  <c r="L26" i="14"/>
  <c r="AR22" i="15"/>
  <c r="AV2" i="15"/>
  <c r="BH16" i="15"/>
  <c r="BD21" i="14"/>
  <c r="V3" i="14"/>
  <c r="C27" i="15"/>
  <c r="H7" i="14"/>
  <c r="H22" i="14"/>
  <c r="AF5" i="14"/>
  <c r="AW12" i="14"/>
  <c r="BE14" i="14"/>
  <c r="E20" i="14"/>
  <c r="BA20" i="14"/>
  <c r="BL11" i="14"/>
  <c r="AM2" i="15"/>
  <c r="C22" i="14"/>
  <c r="AV19" i="14"/>
  <c r="BK2" i="14"/>
  <c r="BI24" i="14"/>
  <c r="P14" i="15"/>
  <c r="Z17" i="14"/>
  <c r="AI19" i="15"/>
  <c r="AH24" i="15"/>
  <c r="BA21" i="15"/>
  <c r="K5" i="15"/>
  <c r="AN4" i="14"/>
  <c r="AG18" i="14"/>
  <c r="H13" i="15"/>
  <c r="AY17" i="14"/>
  <c r="D16" i="15"/>
  <c r="AS14" i="14"/>
  <c r="BG3" i="14"/>
  <c r="T28" i="14"/>
  <c r="R28" i="14"/>
  <c r="D21" i="15"/>
  <c r="BP4" i="14"/>
  <c r="AM17" i="14"/>
  <c r="AM20" i="14"/>
  <c r="W28" i="14"/>
  <c r="AA2" i="15"/>
  <c r="E9" i="14"/>
  <c r="AP25" i="14"/>
  <c r="AS20" i="14"/>
  <c r="U15" i="14"/>
  <c r="BP20" i="15"/>
  <c r="BM9" i="14"/>
  <c r="L22" i="14"/>
  <c r="F20" i="14"/>
  <c r="AV21" i="14"/>
  <c r="BA6" i="14"/>
  <c r="M25" i="14"/>
  <c r="BI13" i="14"/>
  <c r="AV27" i="14"/>
  <c r="V24" i="14"/>
  <c r="AW14" i="14"/>
  <c r="AC13" i="14"/>
  <c r="E4" i="14"/>
  <c r="AS8" i="14"/>
  <c r="AG25" i="15"/>
  <c r="D26" i="14"/>
  <c r="AM8" i="15"/>
  <c r="L13" i="15"/>
  <c r="S7" i="14"/>
  <c r="AA24" i="15"/>
  <c r="W4" i="14"/>
  <c r="AE23" i="15"/>
  <c r="AS15" i="15"/>
  <c r="AF19" i="14"/>
  <c r="X5" i="14"/>
  <c r="BH7" i="14"/>
  <c r="BA19" i="14"/>
  <c r="AY28" i="15"/>
  <c r="BL10" i="14"/>
  <c r="R15" i="14"/>
  <c r="R8" i="14"/>
  <c r="U2" i="14"/>
  <c r="AI4" i="14"/>
  <c r="I12" i="15"/>
  <c r="AL24" i="14"/>
  <c r="AY12" i="14"/>
  <c r="BC21" i="14"/>
  <c r="BD5" i="14"/>
  <c r="BB14" i="14"/>
  <c r="AI21" i="14"/>
  <c r="AQ5" i="14"/>
  <c r="Y6" i="15"/>
  <c r="N19" i="15"/>
  <c r="D2" i="15"/>
  <c r="AX24" i="15"/>
  <c r="L12" i="15"/>
  <c r="Z8" i="15"/>
  <c r="BA25" i="15"/>
  <c r="BE18" i="14"/>
  <c r="R17" i="15"/>
  <c r="AY19" i="14"/>
  <c r="BE14" i="15"/>
  <c r="BL14" i="14"/>
  <c r="AF2" i="14"/>
  <c r="BA13" i="14"/>
  <c r="BN10" i="14"/>
  <c r="T14" i="15"/>
  <c r="K13" i="14"/>
  <c r="BF7" i="14"/>
  <c r="BH19" i="15"/>
  <c r="BH25" i="14"/>
  <c r="AR12" i="15"/>
  <c r="AU7" i="14"/>
  <c r="AG27" i="14"/>
  <c r="AT7" i="15"/>
  <c r="AQ6" i="15"/>
  <c r="C5" i="14"/>
  <c r="BP18" i="14"/>
  <c r="BP3" i="14"/>
  <c r="E23" i="14"/>
  <c r="X26" i="14"/>
  <c r="AX7" i="15"/>
  <c r="AT20" i="14"/>
  <c r="M3" i="15"/>
  <c r="AY8" i="15"/>
  <c r="BC3" i="15"/>
  <c r="AW10" i="14"/>
  <c r="H9" i="14"/>
  <c r="BG9" i="14"/>
  <c r="D27" i="14"/>
  <c r="J2" i="14"/>
  <c r="BE13" i="14"/>
  <c r="U11" i="14"/>
  <c r="BL4" i="14"/>
  <c r="T20" i="15"/>
  <c r="E19" i="14"/>
  <c r="AU28" i="14"/>
  <c r="AO28" i="14"/>
  <c r="N22" i="14"/>
  <c r="AP10" i="15"/>
  <c r="BD21" i="15"/>
  <c r="AF7" i="14"/>
  <c r="AM5" i="14"/>
  <c r="AL15" i="14"/>
  <c r="W6" i="14"/>
  <c r="BN5" i="14"/>
  <c r="AK20" i="14"/>
  <c r="R16" i="15"/>
  <c r="K7" i="14"/>
  <c r="AH2" i="14"/>
  <c r="Q12" i="15"/>
  <c r="BC11" i="14"/>
  <c r="BJ11" i="15"/>
  <c r="AH14" i="14"/>
  <c r="BN8" i="14"/>
  <c r="AY10" i="14"/>
  <c r="M18" i="14"/>
  <c r="O27" i="14"/>
  <c r="AM14" i="15"/>
  <c r="BG24" i="14"/>
  <c r="O15" i="14"/>
  <c r="Z13" i="14"/>
  <c r="BJ23" i="14"/>
  <c r="AX15" i="15"/>
  <c r="L28" i="14"/>
  <c r="AG16" i="15"/>
  <c r="BM28" i="15"/>
  <c r="BB8" i="14"/>
  <c r="S26" i="14"/>
  <c r="C26" i="14"/>
  <c r="BD3" i="14"/>
  <c r="AE27" i="14"/>
  <c r="BK20" i="15"/>
  <c r="AL5" i="14"/>
  <c r="J21" i="14"/>
  <c r="AP16" i="15"/>
  <c r="BH2" i="15"/>
  <c r="AT6" i="15"/>
  <c r="AP11" i="14"/>
  <c r="E22" i="14"/>
  <c r="H9" i="15"/>
  <c r="AH5" i="15"/>
  <c r="AR16" i="14"/>
  <c r="AB15" i="14"/>
  <c r="AA8" i="14"/>
  <c r="K23" i="14"/>
  <c r="AE23" i="14"/>
  <c r="M9" i="14"/>
  <c r="AD28" i="14"/>
  <c r="S25" i="15"/>
  <c r="AA2" i="14"/>
  <c r="G24" i="15"/>
  <c r="AZ13" i="14"/>
  <c r="P8" i="14"/>
  <c r="H3" i="14"/>
  <c r="AG10" i="14"/>
  <c r="X22" i="14"/>
  <c r="AV10" i="14"/>
  <c r="Y2" i="14"/>
  <c r="AZ4" i="14"/>
  <c r="O12" i="14"/>
  <c r="AS19" i="14"/>
  <c r="U7" i="14"/>
  <c r="AP17" i="15"/>
  <c r="Z11" i="14"/>
  <c r="C21" i="14"/>
  <c r="Q21" i="14"/>
  <c r="BB10" i="14"/>
  <c r="X11" i="15"/>
  <c r="BH3" i="14"/>
  <c r="AK14" i="14"/>
  <c r="Y3" i="14"/>
  <c r="BL7" i="14"/>
  <c r="G28" i="14"/>
  <c r="O16" i="14"/>
  <c r="AS3" i="14"/>
  <c r="BK26" i="14"/>
  <c r="L6" i="14"/>
  <c r="AA13" i="14"/>
  <c r="AG22" i="14"/>
  <c r="W12" i="14"/>
  <c r="F28" i="15"/>
  <c r="AD5" i="14"/>
  <c r="I10" i="14"/>
  <c r="G7" i="14"/>
  <c r="BG28" i="14"/>
  <c r="AT11" i="14"/>
  <c r="U12" i="14"/>
  <c r="N18" i="14"/>
  <c r="M11" i="15"/>
  <c r="J28" i="15"/>
  <c r="AD14" i="15"/>
  <c r="BM8" i="14"/>
  <c r="BD28" i="15"/>
  <c r="AK28" i="15"/>
  <c r="BA23" i="14"/>
  <c r="O23" i="14"/>
  <c r="V11" i="14"/>
  <c r="AB3" i="14"/>
  <c r="BN6" i="14"/>
  <c r="V6" i="14"/>
  <c r="L2" i="15"/>
  <c r="C9" i="14"/>
  <c r="M2" i="14"/>
  <c r="BD7" i="15"/>
  <c r="AR23" i="14"/>
  <c r="Q20" i="14"/>
  <c r="BL3" i="14"/>
  <c r="AL11" i="14"/>
  <c r="BJ19" i="14"/>
  <c r="AJ17" i="14"/>
  <c r="BF25" i="15"/>
  <c r="AO14" i="15"/>
  <c r="BB25" i="14"/>
  <c r="BN18" i="14"/>
  <c r="BA4" i="15"/>
  <c r="AR5" i="14"/>
  <c r="BK5" i="14"/>
  <c r="AZ20" i="15"/>
  <c r="AY21" i="15"/>
  <c r="AX6" i="14"/>
  <c r="AR9" i="15"/>
  <c r="BI17" i="14"/>
  <c r="AB5" i="14"/>
  <c r="V16" i="15"/>
  <c r="AR13" i="14"/>
  <c r="AE25" i="14"/>
  <c r="AI6" i="15"/>
  <c r="AB7" i="14"/>
  <c r="AW16" i="14"/>
  <c r="J5" i="14"/>
  <c r="AF24" i="14"/>
  <c r="AL9" i="14"/>
  <c r="BC6" i="14"/>
  <c r="AX15" i="14"/>
  <c r="AR20" i="14"/>
  <c r="BK22" i="37"/>
  <c r="BG21" i="37"/>
  <c r="AK22" i="37"/>
  <c r="AP25" i="37"/>
  <c r="AQ19" i="37"/>
  <c r="AL25" i="37"/>
  <c r="Q21" i="37"/>
  <c r="AU16" i="37"/>
  <c r="X24" i="37"/>
  <c r="U14" i="37"/>
  <c r="AA28" i="37"/>
  <c r="T18" i="37"/>
  <c r="AD9" i="37"/>
  <c r="P12" i="37"/>
  <c r="AA24" i="37"/>
  <c r="BE14" i="37"/>
  <c r="AC5" i="37"/>
  <c r="BA12" i="37"/>
  <c r="AD10" i="37"/>
  <c r="AZ11" i="37"/>
  <c r="AB2" i="37"/>
  <c r="AS11" i="37"/>
  <c r="BE22" i="37"/>
  <c r="AR18" i="37"/>
  <c r="BK19" i="37"/>
  <c r="AB14" i="37"/>
  <c r="AC15" i="37"/>
  <c r="W18" i="37"/>
  <c r="Y3" i="37"/>
  <c r="P9" i="37"/>
  <c r="T9" i="37"/>
  <c r="BN22" i="37"/>
  <c r="BL2" i="37"/>
  <c r="AJ19" i="37"/>
  <c r="AG14" i="37"/>
  <c r="X4" i="37"/>
  <c r="AM11" i="37"/>
  <c r="AE28" i="37"/>
  <c r="BB15" i="37"/>
  <c r="AW24" i="37"/>
  <c r="BE16" i="37"/>
  <c r="BK13" i="37"/>
  <c r="BH25" i="37"/>
  <c r="BF15" i="37"/>
  <c r="AH22" i="37"/>
  <c r="AK11" i="37"/>
  <c r="X5" i="37"/>
  <c r="AJ17" i="37"/>
  <c r="Y22" i="37"/>
  <c r="AP15" i="37"/>
  <c r="AH11" i="37"/>
  <c r="R10" i="37"/>
  <c r="Y12" i="37"/>
  <c r="AB24" i="14"/>
  <c r="AV24" i="37" s="1"/>
  <c r="BD16" i="15"/>
  <c r="BO5" i="15"/>
  <c r="AV23" i="14"/>
  <c r="E16" i="14"/>
  <c r="D15" i="14"/>
  <c r="BK7" i="14"/>
  <c r="AT4" i="14"/>
  <c r="BI12" i="14"/>
  <c r="AP20" i="15"/>
  <c r="AD21" i="14"/>
  <c r="AX21" i="37" s="1"/>
  <c r="AT8" i="14"/>
  <c r="AY8" i="14"/>
  <c r="G7" i="15"/>
  <c r="AW11" i="14"/>
  <c r="BO14" i="14"/>
  <c r="AT9" i="14"/>
  <c r="AJ18" i="14"/>
  <c r="AV18" i="37" s="1"/>
  <c r="BD16" i="14"/>
  <c r="Z2" i="14"/>
  <c r="H12" i="14"/>
  <c r="T12" i="37" s="1"/>
  <c r="G14" i="14"/>
  <c r="N26" i="14"/>
  <c r="Y8" i="15"/>
  <c r="V2" i="14"/>
  <c r="S2" i="14"/>
  <c r="AF28" i="14"/>
  <c r="BK3" i="14"/>
  <c r="AV9" i="14"/>
  <c r="AO8" i="14"/>
  <c r="K21" i="14"/>
  <c r="AM15" i="14"/>
  <c r="BD4" i="14"/>
  <c r="BP10" i="14"/>
  <c r="G12" i="14"/>
  <c r="BA25" i="14"/>
  <c r="AV5" i="14"/>
  <c r="AW3" i="15"/>
  <c r="BE6" i="14"/>
  <c r="AA18" i="14"/>
  <c r="BG8" i="14"/>
  <c r="W20" i="14"/>
  <c r="X12" i="14"/>
  <c r="J12" i="14"/>
  <c r="N24" i="14"/>
  <c r="AQ9" i="14"/>
  <c r="N16" i="14"/>
  <c r="BO3" i="14"/>
  <c r="AX4" i="14"/>
  <c r="AP6" i="14"/>
  <c r="P12" i="14"/>
  <c r="AQ3" i="14"/>
  <c r="BN3" i="14"/>
  <c r="BM11" i="14"/>
  <c r="S3" i="14"/>
  <c r="AY21" i="37"/>
  <c r="AN24" i="37"/>
  <c r="AH25" i="37"/>
  <c r="AI19" i="37"/>
  <c r="AD25" i="37"/>
  <c r="AI25" i="37"/>
  <c r="AF27" i="37"/>
  <c r="BI27" i="37"/>
  <c r="BC25" i="37"/>
  <c r="BG13" i="37"/>
  <c r="AO27" i="37"/>
  <c r="AR15" i="37"/>
  <c r="W10" i="37"/>
  <c r="AT27" i="37"/>
  <c r="S24" i="37"/>
  <c r="AD4" i="37"/>
  <c r="AQ9" i="37"/>
  <c r="BJ28" i="37"/>
  <c r="U5" i="37"/>
  <c r="V10" i="37"/>
  <c r="T2" i="37"/>
  <c r="Q11" i="37"/>
  <c r="AJ18" i="37"/>
  <c r="BC19" i="37"/>
  <c r="BI17" i="37"/>
  <c r="U15" i="37"/>
  <c r="AV25" i="37"/>
  <c r="AE15" i="37"/>
  <c r="AL22" i="37"/>
  <c r="BD2" i="37"/>
  <c r="AB19" i="37"/>
  <c r="Y14" i="37"/>
  <c r="P4" i="37"/>
  <c r="AE11" i="37"/>
  <c r="W28" i="37"/>
  <c r="AO24" i="37"/>
  <c r="AL8" i="37"/>
  <c r="AO2" i="37"/>
  <c r="AS19" i="37"/>
  <c r="BC13" i="37"/>
  <c r="T4" i="15"/>
  <c r="R19" i="14"/>
  <c r="AW22" i="15"/>
  <c r="BP27" i="14"/>
  <c r="X10" i="14"/>
  <c r="BL10" i="37" s="1"/>
  <c r="D10" i="14"/>
  <c r="C16" i="14"/>
  <c r="AU10" i="14"/>
  <c r="O18" i="15"/>
  <c r="D11" i="14"/>
  <c r="AR11" i="37" s="1"/>
  <c r="N7" i="14"/>
  <c r="BH8" i="14"/>
  <c r="D20" i="15"/>
  <c r="BP10" i="15"/>
  <c r="E17" i="14"/>
  <c r="AZ18" i="14"/>
  <c r="AL18" i="14"/>
  <c r="AQ4" i="14"/>
  <c r="AS12" i="14"/>
  <c r="I23" i="15"/>
  <c r="AZ7" i="14"/>
  <c r="AE18" i="14"/>
  <c r="AI2" i="14"/>
  <c r="V5" i="14"/>
  <c r="O22" i="14"/>
  <c r="BC22" i="37" s="1"/>
  <c r="AK28" i="14"/>
  <c r="O7" i="14"/>
  <c r="AD19" i="14"/>
  <c r="S5" i="15"/>
  <c r="AO11" i="14"/>
  <c r="P26" i="15"/>
  <c r="V26" i="14"/>
  <c r="Z5" i="14"/>
  <c r="AE7" i="14"/>
  <c r="W16" i="14"/>
  <c r="C11" i="14"/>
  <c r="BE2" i="14"/>
  <c r="E13" i="14"/>
  <c r="Y13" i="37" s="1"/>
  <c r="Y7" i="14"/>
  <c r="BH5" i="14"/>
  <c r="AX4" i="15"/>
  <c r="S24" i="14"/>
  <c r="AC4" i="14"/>
  <c r="V14" i="14"/>
  <c r="AB6" i="14"/>
  <c r="BJ17" i="14"/>
  <c r="BL3" i="15"/>
  <c r="AN8" i="14"/>
  <c r="AE6" i="14"/>
  <c r="Y12" i="14"/>
  <c r="D28" i="14"/>
  <c r="T7" i="14"/>
  <c r="X21" i="14"/>
  <c r="BH2" i="14"/>
  <c r="BM5" i="14"/>
  <c r="AY22" i="37"/>
  <c r="AZ22" i="37"/>
  <c r="AX16" i="37"/>
  <c r="BJ18" i="37"/>
  <c r="AH28" i="37"/>
  <c r="BL27" i="37"/>
  <c r="BJ14" i="37"/>
  <c r="AM4" i="37"/>
  <c r="AA25" i="37"/>
  <c r="X27" i="37"/>
  <c r="BA27" i="37"/>
  <c r="AU25" i="37"/>
  <c r="AE13" i="37"/>
  <c r="AG27" i="37"/>
  <c r="O10" i="37"/>
  <c r="AL27" i="37"/>
  <c r="BC18" i="37"/>
  <c r="V4" i="37"/>
  <c r="AI9" i="37"/>
  <c r="BB28" i="37"/>
  <c r="BC17" i="37"/>
  <c r="BF28" i="37"/>
  <c r="Y28" i="37"/>
  <c r="AV10" i="37"/>
  <c r="AK16" i="37"/>
  <c r="AR14" i="37"/>
  <c r="AS27" i="37"/>
  <c r="AO17" i="37"/>
  <c r="BI15" i="37"/>
  <c r="AN25" i="37"/>
  <c r="W15" i="37"/>
  <c r="AR10" i="37"/>
  <c r="AP24" i="37"/>
  <c r="BM2" i="37"/>
  <c r="W25" i="37"/>
  <c r="AI13" i="37"/>
  <c r="AZ19" i="37"/>
  <c r="AN12" i="37"/>
  <c r="BH17" i="37"/>
  <c r="AD8" i="37"/>
  <c r="AG2" i="37"/>
  <c r="AK19" i="37"/>
  <c r="Z27" i="37"/>
  <c r="BD19" i="37"/>
  <c r="AL13" i="37"/>
  <c r="AC27" i="37"/>
  <c r="AY16" i="37"/>
  <c r="AA27" i="37"/>
  <c r="BF10" i="37"/>
  <c r="BJ11" i="37"/>
  <c r="AT10" i="37"/>
  <c r="BF9" i="37"/>
  <c r="BC4" i="37"/>
  <c r="BE12" i="37"/>
  <c r="AT2" i="37"/>
  <c r="BL5" i="15"/>
  <c r="R7" i="14"/>
  <c r="C20" i="15"/>
  <c r="BF19" i="14"/>
  <c r="BG15" i="14"/>
  <c r="AL27" i="15"/>
  <c r="BI23" i="15"/>
  <c r="AE15" i="14"/>
  <c r="Z21" i="14"/>
  <c r="BN21" i="37" s="1"/>
  <c r="V13" i="14"/>
  <c r="AH13" i="37" s="1"/>
  <c r="BD12" i="15"/>
  <c r="AX16" i="15"/>
  <c r="AG3" i="14"/>
  <c r="AN7" i="14"/>
  <c r="BF4" i="15"/>
  <c r="Z16" i="14"/>
  <c r="AC7" i="14"/>
  <c r="AX2" i="14"/>
  <c r="BK24" i="14"/>
  <c r="AB14" i="14"/>
  <c r="AN14" i="37" s="1"/>
  <c r="AS15" i="14"/>
  <c r="BP13" i="14"/>
  <c r="BD2" i="14"/>
  <c r="BI3" i="14"/>
  <c r="BA8" i="14"/>
  <c r="T2" i="14"/>
  <c r="BH9" i="14"/>
  <c r="N21" i="14"/>
  <c r="W5" i="14"/>
  <c r="AO13" i="14"/>
  <c r="AG25" i="14"/>
  <c r="K6" i="14"/>
  <c r="AS10" i="14"/>
  <c r="AB19" i="14"/>
  <c r="BG5" i="14"/>
  <c r="W3" i="14"/>
  <c r="AE20" i="14"/>
  <c r="BI14" i="14"/>
  <c r="S19" i="15"/>
  <c r="AI12" i="14"/>
  <c r="I22" i="14"/>
  <c r="AK10" i="14"/>
  <c r="AK11" i="15"/>
  <c r="P15" i="14"/>
  <c r="G6" i="14"/>
  <c r="H13" i="14"/>
  <c r="Z11" i="15"/>
  <c r="BN11" i="37" s="1"/>
  <c r="AQ10" i="14"/>
  <c r="C8" i="14"/>
  <c r="BC26" i="14"/>
  <c r="BL23" i="14"/>
  <c r="I7" i="14"/>
  <c r="AH4" i="14"/>
  <c r="AV14" i="15"/>
  <c r="AL4" i="14"/>
  <c r="AQ22" i="37"/>
  <c r="AR22" i="37"/>
  <c r="AP16" i="37"/>
  <c r="Z28" i="37"/>
  <c r="BD27" i="37"/>
  <c r="BB14" i="37"/>
  <c r="AE4" i="37"/>
  <c r="AM9" i="37"/>
  <c r="BN18" i="37"/>
  <c r="AS21" i="37"/>
  <c r="AS9" i="37"/>
  <c r="BG24" i="37"/>
  <c r="AO25" i="37"/>
  <c r="AZ2" i="37"/>
  <c r="AL3" i="37"/>
  <c r="X16" i="37"/>
  <c r="BD10" i="37"/>
  <c r="AI18" i="37"/>
  <c r="BG27" i="37"/>
  <c r="AS5" i="37"/>
  <c r="BM28" i="37"/>
  <c r="BF21" i="37"/>
  <c r="AU17" i="37"/>
  <c r="AX28" i="37"/>
  <c r="Q28" i="37"/>
  <c r="T10" i="37"/>
  <c r="AC16" i="37"/>
  <c r="P14" i="37"/>
  <c r="Y27" i="37"/>
  <c r="Z13" i="37"/>
  <c r="AG17" i="37"/>
  <c r="AO15" i="37"/>
  <c r="BH24" i="37"/>
  <c r="BH16" i="37"/>
  <c r="BE17" i="37"/>
  <c r="AJ10" i="37"/>
  <c r="AH24" i="37"/>
  <c r="BF11" i="37"/>
  <c r="BE2" i="37"/>
  <c r="O25" i="37"/>
  <c r="AA13" i="37"/>
  <c r="AR19" i="37"/>
  <c r="AF12" i="37"/>
  <c r="AN17" i="37"/>
  <c r="AH18" i="37"/>
  <c r="AC12" i="37"/>
  <c r="AX24" i="37"/>
  <c r="AJ5" i="14"/>
  <c r="BH15" i="14"/>
  <c r="AG3" i="15"/>
  <c r="AW8" i="15"/>
  <c r="F12" i="14"/>
  <c r="AC14" i="15"/>
  <c r="V27" i="14"/>
  <c r="X16" i="15"/>
  <c r="AK13" i="14"/>
  <c r="BG2" i="14"/>
  <c r="T8" i="14"/>
  <c r="S3" i="15"/>
  <c r="BG3" i="37" s="1"/>
  <c r="W3" i="15"/>
  <c r="I3" i="14"/>
  <c r="D23" i="15"/>
  <c r="K8" i="14"/>
  <c r="W8" i="37" s="1"/>
  <c r="W27" i="15"/>
  <c r="C13" i="14"/>
  <c r="BH13" i="14"/>
  <c r="AT3" i="14"/>
  <c r="BM27" i="15"/>
  <c r="U26" i="15"/>
  <c r="AQ23" i="14"/>
  <c r="AI14" i="14"/>
  <c r="AO4" i="15"/>
  <c r="AA6" i="15"/>
  <c r="P15" i="15"/>
  <c r="AJ15" i="37" s="1"/>
  <c r="L14" i="15"/>
  <c r="P4" i="14"/>
  <c r="AI8" i="14"/>
  <c r="S7" i="15"/>
  <c r="V4" i="14"/>
  <c r="AI6" i="14"/>
  <c r="BL8" i="14"/>
  <c r="AG26" i="14"/>
  <c r="L15" i="14"/>
  <c r="AV9" i="15"/>
  <c r="BO4" i="14"/>
  <c r="BJ7" i="14"/>
  <c r="AE7" i="15"/>
  <c r="S14" i="14"/>
  <c r="BP5" i="14"/>
  <c r="AG17" i="15"/>
  <c r="V23" i="14"/>
  <c r="M19" i="14"/>
  <c r="AZ7" i="15"/>
  <c r="Q13" i="14"/>
  <c r="AK25" i="14"/>
  <c r="AZ26" i="14"/>
  <c r="AT6" i="14"/>
  <c r="D20" i="14"/>
  <c r="AF4" i="14"/>
  <c r="AN15" i="14"/>
  <c r="BD14" i="14"/>
  <c r="AJ28" i="14"/>
  <c r="AM25" i="37"/>
  <c r="AU22" i="37"/>
  <c r="BK24" i="37"/>
  <c r="AC24" i="37"/>
  <c r="AB21" i="37"/>
  <c r="W14" i="37"/>
  <c r="BL14" i="37"/>
  <c r="Z2" i="37"/>
  <c r="BH22" i="37"/>
  <c r="BF18" i="37"/>
  <c r="AK21" i="37"/>
  <c r="AK9" i="37"/>
  <c r="AY24" i="37"/>
  <c r="AR2" i="37"/>
  <c r="AD3" i="37"/>
  <c r="P16" i="37"/>
  <c r="AB10" i="37"/>
  <c r="AA18" i="37"/>
  <c r="AY27" i="37"/>
  <c r="AK5" i="37"/>
  <c r="AS28" i="37"/>
  <c r="BE9" i="37"/>
  <c r="AI11" i="37"/>
  <c r="BK15" i="37"/>
  <c r="AD20" i="37"/>
  <c r="AW5" i="37"/>
  <c r="BK14" i="37"/>
  <c r="Q27" i="37"/>
  <c r="R13" i="37"/>
  <c r="BJ25" i="37"/>
  <c r="AZ24" i="37"/>
  <c r="AN10" i="37"/>
  <c r="AR9" i="37"/>
  <c r="Y4" i="37"/>
  <c r="BI24" i="37"/>
  <c r="AF13" i="37"/>
  <c r="BN28" i="37"/>
  <c r="AG16" i="37"/>
  <c r="AD28" i="37"/>
  <c r="AF17" i="37"/>
  <c r="Z18" i="37"/>
  <c r="U12" i="37"/>
  <c r="AE16" i="37"/>
  <c r="AR8" i="37"/>
  <c r="AP8" i="37"/>
  <c r="AL21" i="37"/>
  <c r="AM15" i="37"/>
  <c r="AM28" i="37"/>
  <c r="BF14" i="37"/>
  <c r="BN8" i="37"/>
  <c r="BJ27" i="37"/>
  <c r="BA3" i="37"/>
  <c r="AT9" i="37"/>
  <c r="AW3" i="37"/>
  <c r="Y17" i="37"/>
  <c r="AT16" i="37"/>
  <c r="O13" i="37"/>
  <c r="AK14" i="37"/>
  <c r="AI24" i="37"/>
  <c r="BO24" i="14"/>
  <c r="AW11" i="15"/>
  <c r="N23" i="15"/>
  <c r="AE13" i="14"/>
  <c r="BA21" i="14"/>
  <c r="AH19" i="14"/>
  <c r="BB19" i="37" s="1"/>
  <c r="AJ16" i="15"/>
  <c r="BL21" i="14"/>
  <c r="AR16" i="15"/>
  <c r="BL16" i="37" s="1"/>
  <c r="AZ11" i="14"/>
  <c r="BC10" i="14"/>
  <c r="F17" i="14"/>
  <c r="BD5" i="15"/>
  <c r="AL3" i="14"/>
  <c r="AX22" i="14"/>
  <c r="BJ22" i="37" s="1"/>
  <c r="AG7" i="14"/>
  <c r="M25" i="15"/>
  <c r="AJ9" i="14"/>
  <c r="BN7" i="15"/>
  <c r="AB15" i="15"/>
  <c r="BJ3" i="14"/>
  <c r="BL6" i="14"/>
  <c r="AH18" i="14"/>
  <c r="BH18" i="14"/>
  <c r="X13" i="14"/>
  <c r="AO18" i="14"/>
  <c r="Q25" i="14"/>
  <c r="J13" i="14"/>
  <c r="P5" i="15"/>
  <c r="T5" i="14"/>
  <c r="O8" i="15"/>
  <c r="BG10" i="14"/>
  <c r="AU10" i="15"/>
  <c r="AH6" i="14"/>
  <c r="BB19" i="14"/>
  <c r="AX5" i="15"/>
  <c r="AO14" i="14"/>
  <c r="K23" i="15"/>
  <c r="U10" i="14"/>
  <c r="S17" i="15"/>
  <c r="AC28" i="14"/>
  <c r="P28" i="14"/>
  <c r="BO17" i="14"/>
  <c r="C27" i="14"/>
  <c r="E7" i="14"/>
  <c r="AF16" i="15"/>
  <c r="G8" i="14"/>
  <c r="BA24" i="14"/>
  <c r="E6" i="14"/>
  <c r="X6" i="14"/>
  <c r="BN12" i="14"/>
  <c r="AU4" i="14"/>
  <c r="AL27" i="14"/>
  <c r="AC21" i="14"/>
  <c r="BK16" i="14"/>
  <c r="AE25" i="37"/>
  <c r="AM22" i="37"/>
  <c r="BC24" i="37"/>
  <c r="U24" i="37"/>
  <c r="T21" i="37"/>
  <c r="O14" i="37"/>
  <c r="BD14" i="37"/>
  <c r="R2" i="37"/>
  <c r="AN22" i="37"/>
  <c r="AZ27" i="37"/>
  <c r="X23" i="37"/>
  <c r="BC27" i="37"/>
  <c r="AK18" i="37"/>
  <c r="AO22" i="37"/>
  <c r="AV13" i="37"/>
  <c r="X25" i="37"/>
  <c r="BB3" i="37"/>
  <c r="BE27" i="37"/>
  <c r="AL17" i="37"/>
  <c r="AK28" i="37"/>
  <c r="AV8" i="37"/>
  <c r="AW9" i="37"/>
  <c r="AR3" i="37"/>
  <c r="BC15" i="37"/>
  <c r="V20" i="37"/>
  <c r="AO5" i="37"/>
  <c r="BC14" i="37"/>
  <c r="AM17" i="37"/>
  <c r="BB25" i="37"/>
  <c r="Y23" i="37"/>
  <c r="Z20" i="37"/>
  <c r="AI2" i="37"/>
  <c r="BH18" i="37"/>
  <c r="AF10" i="37"/>
  <c r="AJ9" i="37"/>
  <c r="Q4" i="37"/>
  <c r="BA24" i="37"/>
  <c r="AP13" i="15"/>
  <c r="AK23" i="14"/>
  <c r="P8" i="15"/>
  <c r="BD8" i="37" s="1"/>
  <c r="AZ3" i="15"/>
  <c r="AP8" i="14"/>
  <c r="G11" i="14"/>
  <c r="H7" i="15"/>
  <c r="AK18" i="14"/>
  <c r="AW18" i="37" s="1"/>
  <c r="H27" i="14"/>
  <c r="AI3" i="14"/>
  <c r="AU3" i="37" s="1"/>
  <c r="H6" i="15"/>
  <c r="BF6" i="15"/>
  <c r="AD6" i="14"/>
  <c r="Z12" i="14"/>
  <c r="AT12" i="37" s="1"/>
  <c r="J14" i="14"/>
  <c r="C4" i="14"/>
  <c r="O4" i="37" s="1"/>
  <c r="AO5" i="14"/>
  <c r="BA5" i="37" s="1"/>
  <c r="BE5" i="14"/>
  <c r="R5" i="14"/>
  <c r="BF5" i="37" s="1"/>
  <c r="AW4" i="14"/>
  <c r="BE13" i="15"/>
  <c r="AJ11" i="14"/>
  <c r="BJ4" i="14"/>
  <c r="AH22" i="14"/>
  <c r="J17" i="14"/>
  <c r="AN12" i="15"/>
  <c r="R26" i="14"/>
  <c r="Q4" i="14"/>
  <c r="J23" i="14"/>
  <c r="AQ7" i="14"/>
  <c r="AG15" i="14"/>
  <c r="Q3" i="14"/>
  <c r="O5" i="14"/>
  <c r="BC5" i="37" s="1"/>
  <c r="Y3" i="15"/>
  <c r="AS6" i="15"/>
  <c r="AB16" i="15"/>
  <c r="AT4" i="15"/>
  <c r="AK21" i="14"/>
  <c r="AE14" i="14"/>
  <c r="F3" i="14"/>
  <c r="AH7" i="14"/>
  <c r="AH17" i="14"/>
  <c r="F24" i="14"/>
  <c r="AF28" i="15"/>
  <c r="AM28" i="14"/>
  <c r="T9" i="15"/>
  <c r="BI23" i="14"/>
  <c r="BG25" i="14"/>
  <c r="AQ21" i="15"/>
  <c r="AJ21" i="14"/>
  <c r="BA6" i="15"/>
  <c r="AM7" i="15"/>
  <c r="O20" i="14"/>
  <c r="I17" i="14"/>
  <c r="BP8" i="14"/>
  <c r="AH19" i="37"/>
  <c r="BF22" i="37"/>
  <c r="BN17" i="37"/>
  <c r="BG22" i="37"/>
  <c r="AC23" i="37"/>
  <c r="AY19" i="37"/>
  <c r="AD22" i="37"/>
  <c r="BE4" i="37"/>
  <c r="AF22" i="37"/>
  <c r="AR27" i="37"/>
  <c r="P23" i="37"/>
  <c r="AU27" i="37"/>
  <c r="AC18" i="37"/>
  <c r="AG22" i="37"/>
  <c r="AN13" i="37"/>
  <c r="BA9" i="37"/>
  <c r="AR25" i="37"/>
  <c r="AT3" i="37"/>
  <c r="AW27" i="37"/>
  <c r="AD17" i="37"/>
  <c r="BH28" i="37"/>
  <c r="AF19" i="37"/>
  <c r="AP12" i="37"/>
  <c r="BK2" i="37"/>
  <c r="AG24" i="37"/>
  <c r="AN11" i="37"/>
  <c r="BH13" i="37"/>
  <c r="Z11" i="37"/>
  <c r="AE17" i="37"/>
  <c r="AF9" i="37"/>
  <c r="BI2" i="37"/>
  <c r="Q23" i="37"/>
  <c r="R20" i="37"/>
  <c r="AA2" i="37"/>
  <c r="AZ18" i="37"/>
  <c r="Z4" i="37"/>
  <c r="AD2" i="37"/>
  <c r="AO11" i="37"/>
  <c r="X10" i="37"/>
  <c r="BI28" i="37"/>
  <c r="BN13" i="37"/>
  <c r="AJ25" i="37"/>
  <c r="AP27" i="37"/>
  <c r="AA4" i="37"/>
  <c r="R15" i="37"/>
  <c r="AE9" i="37"/>
  <c r="BE8" i="37"/>
  <c r="AJ8" i="37"/>
  <c r="AH9" i="37"/>
  <c r="AA15" i="37"/>
  <c r="AW13" i="37"/>
  <c r="T27" i="37"/>
  <c r="P11" i="37"/>
  <c r="AO12" i="37"/>
  <c r="AN8" i="37"/>
  <c r="AD21" i="37"/>
  <c r="AJ16" i="37"/>
  <c r="AC9" i="37"/>
  <c r="BB5" i="37"/>
  <c r="BL28" i="37"/>
  <c r="AD14" i="37"/>
  <c r="AN3" i="37"/>
  <c r="AY18" i="37"/>
  <c r="Y5" i="37"/>
  <c r="S3" i="37"/>
  <c r="BE11" i="37"/>
  <c r="BG28" i="15"/>
  <c r="BM25" i="14"/>
  <c r="BL24" i="14"/>
  <c r="K5" i="14"/>
  <c r="I6" i="14"/>
  <c r="BM10" i="14"/>
  <c r="AA12" i="14"/>
  <c r="BC16" i="37"/>
  <c r="P25" i="37"/>
  <c r="BC2" i="37"/>
  <c r="AE18" i="37"/>
  <c r="X13" i="37"/>
  <c r="V28" i="37"/>
  <c r="AY9" i="37"/>
  <c r="BE18" i="37"/>
  <c r="AT13" i="37"/>
  <c r="AK27" i="37"/>
  <c r="AP21" i="37"/>
  <c r="P5" i="37"/>
  <c r="Q22" i="37"/>
  <c r="AL12" i="37"/>
  <c r="BB10" i="37"/>
  <c r="BK4" i="37"/>
  <c r="BN2" i="37"/>
  <c r="AS10" i="37"/>
  <c r="AA14" i="37"/>
  <c r="AI27" i="37"/>
  <c r="Q10" i="37"/>
  <c r="AH5" i="37"/>
  <c r="AP2" i="37"/>
  <c r="AJ13" i="37"/>
  <c r="BE28" i="37"/>
  <c r="BA18" i="37"/>
  <c r="AE27" i="37"/>
  <c r="AO19" i="37"/>
  <c r="AX18" i="37"/>
  <c r="V13" i="37"/>
  <c r="AB4" i="37"/>
  <c r="AV17" i="37"/>
  <c r="BA11" i="37"/>
  <c r="BD3" i="37"/>
  <c r="W21" i="37"/>
  <c r="BM10" i="37"/>
  <c r="AN19" i="37"/>
  <c r="BL5" i="37"/>
  <c r="X15" i="37"/>
  <c r="AW21" i="37"/>
  <c r="AU18" i="37"/>
  <c r="BL9" i="37"/>
  <c r="AV5" i="37"/>
  <c r="AD12" i="37"/>
  <c r="O27" i="37"/>
  <c r="Z16" i="37"/>
  <c r="AZ8" i="37"/>
  <c r="AX5" i="37"/>
  <c r="BK3" i="37"/>
  <c r="AT4" i="37"/>
  <c r="BH10" i="37"/>
  <c r="BH5" i="37"/>
  <c r="AV16" i="37"/>
  <c r="AM18" i="37"/>
  <c r="AN5" i="37"/>
  <c r="AX12" i="37"/>
  <c r="AY25" i="37"/>
  <c r="BK10" i="37"/>
  <c r="V5" i="37"/>
  <c r="BH15" i="37"/>
  <c r="BO12" i="37"/>
  <c r="BO4" i="37"/>
  <c r="AL11" i="37"/>
  <c r="BC10" i="37"/>
  <c r="AZ15" i="37"/>
  <c r="BG4" i="37"/>
  <c r="BD18" i="37"/>
  <c r="T22" i="37"/>
  <c r="BD17" i="37"/>
  <c r="AV19" i="37"/>
  <c r="AD5" i="37"/>
  <c r="K12" i="14"/>
  <c r="AE12" i="37" s="1"/>
  <c r="AM10" i="14"/>
  <c r="E16" i="15"/>
  <c r="BG16" i="14"/>
  <c r="Y24" i="14"/>
  <c r="AS24" i="37" s="1"/>
  <c r="BN22" i="15"/>
  <c r="P7" i="15"/>
  <c r="BF17" i="37"/>
  <c r="BC11" i="37"/>
  <c r="BM14" i="37"/>
  <c r="Y24" i="37"/>
  <c r="AG3" i="37"/>
  <c r="BA28" i="37"/>
  <c r="AH27" i="37"/>
  <c r="W9" i="37"/>
  <c r="AX8" i="37"/>
  <c r="AT21" i="37"/>
  <c r="BA16" i="37"/>
  <c r="BF12" i="37"/>
  <c r="AX10" i="37"/>
  <c r="AN15" i="37"/>
  <c r="W4" i="37"/>
  <c r="W13" i="37"/>
  <c r="AL2" i="37"/>
  <c r="AK10" i="37"/>
  <c r="S14" i="37"/>
  <c r="BD11" i="37"/>
  <c r="BM19" i="37"/>
  <c r="BG11" i="37"/>
  <c r="BJ2" i="37"/>
  <c r="AX17" i="37"/>
  <c r="AW28" i="37"/>
  <c r="AF21" i="37"/>
  <c r="BL11" i="37"/>
  <c r="Y20" i="37"/>
  <c r="AD18" i="37"/>
  <c r="AK4" i="37"/>
  <c r="AJ5" i="37"/>
  <c r="BI13" i="37"/>
  <c r="AB3" i="37"/>
  <c r="BA25" i="37"/>
  <c r="BE10" i="37"/>
  <c r="BD5" i="37"/>
  <c r="BG19" i="37"/>
  <c r="BD9" i="37"/>
  <c r="BL13" i="37"/>
  <c r="BC3" i="37"/>
  <c r="BP27" i="37"/>
  <c r="AQ25" i="37"/>
  <c r="AZ4" i="37"/>
  <c r="BG12" i="37"/>
  <c r="AV12" i="37"/>
  <c r="AX13" i="37"/>
  <c r="AI16" i="37"/>
  <c r="BP5" i="37"/>
  <c r="AN9" i="14"/>
  <c r="AU23" i="14"/>
  <c r="AT25" i="14"/>
  <c r="G9" i="15"/>
  <c r="Z15" i="14"/>
  <c r="BJ5" i="15"/>
  <c r="BD11" i="14"/>
  <c r="AE22" i="37"/>
  <c r="AF24" i="37"/>
  <c r="AU24" i="37"/>
  <c r="AF11" i="37"/>
  <c r="X9" i="37"/>
  <c r="AT19" i="37"/>
  <c r="W16" i="37"/>
  <c r="AP9" i="37"/>
  <c r="BE13" i="37"/>
  <c r="X11" i="37"/>
  <c r="AX14" i="37"/>
  <c r="BB27" i="37"/>
  <c r="R9" i="37"/>
  <c r="Q17" i="37"/>
  <c r="BG18" i="37"/>
  <c r="AA3" i="37"/>
  <c r="BM15" i="37"/>
  <c r="AQ21" i="37"/>
  <c r="BE19" i="37"/>
  <c r="AY11" i="37"/>
  <c r="AH2" i="37"/>
  <c r="V17" i="37"/>
  <c r="BH2" i="37"/>
  <c r="X21" i="37"/>
  <c r="AJ11" i="37"/>
  <c r="Q20" i="37"/>
  <c r="V18" i="37"/>
  <c r="AC4" i="37"/>
  <c r="AB5" i="37"/>
  <c r="BA13" i="37"/>
  <c r="BM3" i="37"/>
  <c r="AS25" i="37"/>
  <c r="BG15" i="37"/>
  <c r="AI5" i="37"/>
  <c r="AK24" i="37"/>
  <c r="AQ11" i="37"/>
  <c r="AN16" i="37"/>
  <c r="AM19" i="37"/>
  <c r="BC12" i="37"/>
  <c r="AM14" i="37"/>
  <c r="AR12" i="37"/>
  <c r="V12" i="37"/>
  <c r="BD13" i="37"/>
  <c r="BD21" i="37"/>
  <c r="BH27" i="37"/>
  <c r="AG12" i="37"/>
  <c r="AW19" i="37"/>
  <c r="AM13" i="37"/>
  <c r="AH16" i="37"/>
  <c r="BP10" i="37"/>
  <c r="AD22" i="14"/>
  <c r="AX22" i="37" s="1"/>
  <c r="AR25" i="15"/>
  <c r="BD25" i="37" s="1"/>
  <c r="BO10" i="15"/>
  <c r="R19" i="15"/>
  <c r="M15" i="14"/>
  <c r="K3" i="14"/>
  <c r="AM5" i="15"/>
  <c r="BG5" i="37" s="1"/>
  <c r="U23" i="37"/>
  <c r="AC14" i="37"/>
  <c r="BL12" i="37"/>
  <c r="AZ13" i="37"/>
  <c r="AB9" i="37"/>
  <c r="BF13" i="37"/>
  <c r="BM16" i="37"/>
  <c r="AW8" i="37"/>
  <c r="BG14" i="37"/>
  <c r="BN15" i="37"/>
  <c r="AP13" i="37"/>
  <c r="AF8" i="37"/>
  <c r="AB16" i="37"/>
  <c r="AT5" i="37"/>
  <c r="V14" i="37"/>
  <c r="AP11" i="37"/>
  <c r="Z10" i="37"/>
  <c r="AV14" i="37"/>
  <c r="BE15" i="37"/>
  <c r="AI21" i="37"/>
  <c r="BF2" i="37"/>
  <c r="AI22" i="37"/>
  <c r="AM2" i="37"/>
  <c r="AN2" i="37"/>
  <c r="AZ5" i="37"/>
  <c r="AK25" i="37"/>
  <c r="AX19" i="37"/>
  <c r="AZ14" i="37"/>
  <c r="AY17" i="37"/>
  <c r="BG2" i="37"/>
  <c r="BL22" i="37"/>
  <c r="BI19" i="37"/>
  <c r="BE3" i="37"/>
  <c r="AJ24" i="37"/>
  <c r="AY15" i="37"/>
  <c r="AA5" i="37"/>
  <c r="AA12" i="37"/>
  <c r="W11" i="37"/>
  <c r="BI14" i="37"/>
  <c r="AE19" i="37"/>
  <c r="AU12" i="37"/>
  <c r="AE14" i="37"/>
  <c r="AJ12" i="37"/>
  <c r="AP14" i="37"/>
  <c r="AG19" i="37"/>
  <c r="BK9" i="37"/>
  <c r="AK13" i="37"/>
  <c r="BE25" i="37"/>
  <c r="AV21" i="37"/>
  <c r="AR4" i="37"/>
  <c r="BF27" i="37"/>
  <c r="BO9" i="37"/>
  <c r="BO8" i="37"/>
  <c r="AR17" i="37"/>
  <c r="AQ12" i="37"/>
  <c r="AQ3" i="37"/>
  <c r="R3" i="37"/>
  <c r="BD15" i="37"/>
  <c r="AB13" i="37"/>
  <c r="P28" i="37"/>
  <c r="AM3" i="37"/>
  <c r="BA2" i="37"/>
  <c r="AG18" i="37"/>
  <c r="V21" i="37"/>
  <c r="BD28" i="37"/>
  <c r="Y10" i="37"/>
  <c r="AR13" i="37"/>
  <c r="AJ4" i="37"/>
  <c r="AE21" i="37"/>
  <c r="BH8" i="37"/>
  <c r="BB12" i="14"/>
  <c r="BN12" i="37" s="1"/>
  <c r="U9" i="14"/>
  <c r="E8" i="14"/>
  <c r="V7" i="14"/>
  <c r="AG8" i="14"/>
  <c r="L3" i="14"/>
  <c r="BF26" i="15"/>
  <c r="W19" i="37"/>
  <c r="BC28" i="37"/>
  <c r="AF28" i="37"/>
  <c r="R11" i="37"/>
  <c r="R4" i="37"/>
  <c r="AL28" i="37"/>
  <c r="AI4" i="37"/>
  <c r="AZ25" i="37"/>
  <c r="BL19" i="37"/>
  <c r="AI8" i="37"/>
  <c r="BG16" i="37"/>
  <c r="AC11" i="37"/>
  <c r="AB17" i="37"/>
  <c r="AH15" i="37"/>
  <c r="BN9" i="37"/>
  <c r="BM12" i="37"/>
  <c r="BN3" i="37"/>
  <c r="BH12" i="37"/>
  <c r="AX2" i="37"/>
  <c r="AA22" i="37"/>
  <c r="AE2" i="37"/>
  <c r="AF2" i="37"/>
  <c r="AR5" i="37"/>
  <c r="AC25" i="37"/>
  <c r="AP19" i="37"/>
  <c r="AF14" i="37"/>
  <c r="W17" i="37"/>
  <c r="AY2" i="37"/>
  <c r="BD22" i="37"/>
  <c r="BA19" i="37"/>
  <c r="X17" i="37"/>
  <c r="BD24" i="37"/>
  <c r="AP4" i="37"/>
  <c r="BK12" i="37"/>
  <c r="S12" i="37"/>
  <c r="O11" i="37"/>
  <c r="BA14" i="37"/>
  <c r="AO10" i="37"/>
  <c r="Z3" i="37"/>
  <c r="AJ28" i="37"/>
  <c r="BA17" i="37"/>
  <c r="AH14" i="37"/>
  <c r="Y19" i="37"/>
  <c r="BC9" i="37"/>
  <c r="AC13" i="37"/>
  <c r="AW25" i="37"/>
  <c r="X28" i="37"/>
  <c r="BL21" i="37"/>
  <c r="AX27" i="37"/>
  <c r="BG9" i="37"/>
  <c r="BG8" i="37"/>
  <c r="W22" i="37"/>
  <c r="AB24" i="37"/>
  <c r="AQ16" i="37"/>
  <c r="AG10" i="37"/>
  <c r="AB28" i="37"/>
  <c r="BG28" i="37"/>
  <c r="AR21" i="37"/>
  <c r="BP18" i="37"/>
  <c r="X12" i="37"/>
  <c r="O26" i="37"/>
  <c r="AE8" i="37"/>
  <c r="AP5" i="37"/>
  <c r="BI18" i="37"/>
  <c r="BI11" i="37"/>
  <c r="AF15" i="37"/>
  <c r="AT17" i="37"/>
  <c r="P20" i="37"/>
  <c r="BJ22" i="14"/>
  <c r="N12" i="14"/>
  <c r="U8" i="14"/>
  <c r="AV20" i="14"/>
  <c r="AE5" i="14"/>
  <c r="AX8" i="14"/>
  <c r="AP9" i="15"/>
  <c r="V22" i="37"/>
  <c r="AB18" i="37"/>
  <c r="W12" i="37"/>
  <c r="BL25" i="37"/>
  <c r="V2" i="37"/>
  <c r="AY5" i="37"/>
  <c r="AH17" i="37"/>
  <c r="R27" i="37"/>
  <c r="BK5" i="37"/>
  <c r="AU15" i="37"/>
  <c r="AU28" i="37"/>
  <c r="S27" i="37"/>
  <c r="BD16" i="37"/>
  <c r="BB22" i="37"/>
  <c r="BI5" i="37"/>
  <c r="AS14" i="37"/>
  <c r="AQ24" i="37"/>
  <c r="AZ12" i="37"/>
  <c r="AK2" i="37"/>
  <c r="BI22" i="37"/>
  <c r="AK17" i="37"/>
  <c r="BJ3" i="37"/>
  <c r="BI4" i="37"/>
  <c r="AV22" i="37"/>
  <c r="BI10" i="37"/>
  <c r="AZ28" i="37"/>
  <c r="AY8" i="37"/>
  <c r="BB21" i="37"/>
  <c r="X14" i="37"/>
  <c r="AM5" i="37"/>
  <c r="AD23" i="37"/>
  <c r="BC8" i="37"/>
  <c r="AH4" i="37"/>
  <c r="AS13" i="37"/>
  <c r="AS17" i="37"/>
  <c r="BK21" i="37"/>
  <c r="BP19" i="37"/>
  <c r="AB25" i="37"/>
  <c r="Q8" i="37"/>
  <c r="AM27" i="37"/>
  <c r="AS15" i="37"/>
  <c r="W27" i="37"/>
  <c r="R16" i="14"/>
  <c r="AN21" i="14"/>
  <c r="E18" i="14"/>
  <c r="AP12" i="14"/>
  <c r="AE4" i="14"/>
  <c r="AQ4" i="37" s="1"/>
  <c r="E2" i="14"/>
  <c r="AJ4" i="14"/>
  <c r="AW4" i="37"/>
  <c r="AL9" i="37"/>
  <c r="X19" i="37"/>
  <c r="AJ14" i="37"/>
  <c r="AG11" i="37"/>
  <c r="Y16" i="37"/>
  <c r="Z15" i="37"/>
  <c r="BL8" i="37"/>
  <c r="AI15" i="37"/>
  <c r="AB27" i="37"/>
  <c r="AW12" i="37"/>
  <c r="BF8" i="37"/>
  <c r="AS3" i="37"/>
  <c r="U3" i="37"/>
  <c r="BN16" i="37"/>
  <c r="AV3" i="37"/>
  <c r="AG5" i="37"/>
  <c r="BM11" i="37"/>
  <c r="Y8" i="37"/>
  <c r="AQ27" i="37"/>
  <c r="BA22" i="37"/>
  <c r="AC17" i="37"/>
  <c r="AP3" i="37"/>
  <c r="BA4" i="37"/>
  <c r="AB22" i="37"/>
  <c r="BA10" i="37"/>
  <c r="AR28" i="37"/>
  <c r="AQ8" i="37"/>
  <c r="AH21" i="37"/>
  <c r="AD13" i="37"/>
  <c r="AE5" i="37"/>
  <c r="V23" i="37"/>
  <c r="O22" i="37"/>
  <c r="AU8" i="37"/>
  <c r="P17" i="37"/>
  <c r="BA15" i="37"/>
  <c r="AU13" i="37"/>
  <c r="AI12" i="37"/>
  <c r="BK16" i="37"/>
  <c r="AI3" i="37"/>
  <c r="Q13" i="37"/>
  <c r="AY4" i="37"/>
  <c r="BB17" i="37"/>
  <c r="BJ16" i="37"/>
  <c r="AB15" i="37"/>
  <c r="AY28" i="37"/>
  <c r="T13" i="37"/>
  <c r="Q2" i="37"/>
  <c r="BC21" i="37"/>
  <c r="X20" i="37"/>
  <c r="AJ21" i="37"/>
  <c r="AE3" i="37"/>
  <c r="AN18" i="37"/>
  <c r="BH19" i="37"/>
  <c r="BC7" i="14"/>
  <c r="H11" i="14"/>
  <c r="BJ12" i="14"/>
  <c r="AH11" i="14"/>
  <c r="R24" i="14"/>
  <c r="AX10" i="14"/>
  <c r="Z19" i="37"/>
  <c r="Y21" i="37"/>
  <c r="AH12" i="37"/>
  <c r="P10" i="37"/>
  <c r="AG13" i="37"/>
  <c r="BN5" i="37"/>
  <c r="AP22" i="37"/>
  <c r="U9" i="37"/>
  <c r="BK27" i="37"/>
  <c r="AH3" i="37"/>
  <c r="Z21" i="37"/>
  <c r="AJ3" i="37"/>
  <c r="BE21" i="37"/>
  <c r="BB16" i="37"/>
  <c r="BB4" i="37"/>
  <c r="L10" i="33"/>
  <c r="BB24" i="37"/>
  <c r="BD12" i="37"/>
  <c r="AM24" i="37"/>
  <c r="AS12" i="37"/>
  <c r="AW22" i="37"/>
  <c r="AC22" i="37"/>
  <c r="AQ13" i="37"/>
  <c r="AY13" i="37"/>
  <c r="Z17" i="37"/>
  <c r="BF3" i="37"/>
  <c r="AG25" i="37"/>
  <c r="AV15" i="37"/>
  <c r="BB18" i="37"/>
  <c r="AZ16" i="37"/>
  <c r="AA8" i="37"/>
  <c r="BB13" i="37"/>
  <c r="BJ13" i="37"/>
  <c r="AA11" i="37"/>
  <c r="AU11" i="37"/>
  <c r="BF4" i="37"/>
  <c r="BN4" i="37"/>
  <c r="AY14" i="37"/>
  <c r="AT24" i="37"/>
  <c r="AN9" i="37"/>
  <c r="AW17" i="37"/>
  <c r="AS16" i="37"/>
  <c r="S9" i="37"/>
  <c r="AU9" i="37"/>
  <c r="AA9" i="37"/>
  <c r="AT15" i="37"/>
  <c r="AD19" i="37"/>
  <c r="AL19" i="37"/>
  <c r="AG15" i="37"/>
  <c r="AY3" i="37"/>
  <c r="AG9" i="37"/>
  <c r="BI9" i="37"/>
  <c r="AO9" i="37"/>
  <c r="BA8" i="37"/>
  <c r="AF3" i="37"/>
  <c r="X3" i="37"/>
  <c r="AZ3" i="37"/>
  <c r="AG8" i="37"/>
  <c r="AO8" i="37"/>
  <c r="BI8" i="37"/>
  <c r="BB9" i="37"/>
  <c r="BJ9" i="37"/>
  <c r="BF16" i="37"/>
  <c r="AL16" i="37"/>
  <c r="AD16" i="37"/>
  <c r="AZ21" i="37"/>
  <c r="BH21" i="37"/>
  <c r="Q18" i="37"/>
  <c r="AS18" i="37"/>
  <c r="Y18" i="37"/>
  <c r="BB12" i="37"/>
  <c r="BJ12" i="37"/>
  <c r="Y2" i="37"/>
  <c r="AS2" i="37"/>
  <c r="BD4" i="37"/>
  <c r="AV4" i="37"/>
  <c r="AV11" i="37"/>
  <c r="AB11" i="37"/>
  <c r="T11" i="37"/>
  <c r="BB11" i="37"/>
  <c r="AT11" i="37"/>
  <c r="AL24" i="37"/>
  <c r="AD24" i="37"/>
  <c r="BF24" i="37"/>
  <c r="E29" i="14" l="1"/>
  <c r="E31" i="14" s="1"/>
  <c r="BC29" i="37"/>
  <c r="AE20" i="37"/>
  <c r="AF20" i="37"/>
  <c r="BG29" i="14"/>
  <c r="BG31" i="14" s="1"/>
  <c r="T29" i="14"/>
  <c r="T31" i="14" s="1"/>
  <c r="BD29" i="14"/>
  <c r="BD31" i="14" s="1"/>
  <c r="AX29" i="14"/>
  <c r="AX31" i="14" s="1"/>
  <c r="BH29" i="14"/>
  <c r="BH31" i="14" s="1"/>
  <c r="BE29" i="14"/>
  <c r="BE31" i="14" s="1"/>
  <c r="AI29" i="14"/>
  <c r="AI31" i="14" s="1"/>
  <c r="BD29" i="37"/>
  <c r="S29" i="14"/>
  <c r="S31" i="14" s="1"/>
  <c r="V29" i="14"/>
  <c r="V31" i="14" s="1"/>
  <c r="Z29" i="14"/>
  <c r="Z31" i="14" s="1"/>
  <c r="M29" i="14"/>
  <c r="M31" i="14" s="1"/>
  <c r="L29" i="15"/>
  <c r="L31" i="15" s="1"/>
  <c r="Y29" i="14"/>
  <c r="Y31" i="14" s="1"/>
  <c r="AA29" i="14"/>
  <c r="AA31" i="14" s="1"/>
  <c r="BH29" i="15"/>
  <c r="BH31" i="15" s="1"/>
  <c r="AH29" i="14"/>
  <c r="AH31" i="14" s="1"/>
  <c r="J29" i="14"/>
  <c r="J31" i="14" s="1"/>
  <c r="AF29" i="14"/>
  <c r="AF31" i="14" s="1"/>
  <c r="D29" i="15"/>
  <c r="U29" i="14"/>
  <c r="U31" i="14" s="1"/>
  <c r="AA29" i="15"/>
  <c r="AA31" i="15" s="1"/>
  <c r="BK29" i="14"/>
  <c r="BK31" i="14" s="1"/>
  <c r="AM29" i="15"/>
  <c r="AM31" i="15" s="1"/>
  <c r="AV29" i="15"/>
  <c r="AV31" i="15" s="1"/>
  <c r="K29" i="14"/>
  <c r="BP29" i="14"/>
  <c r="BP31" i="14" s="1"/>
  <c r="AP29" i="14"/>
  <c r="AP31" i="14" s="1"/>
  <c r="L29" i="14"/>
  <c r="L31" i="14" s="1"/>
  <c r="AR29" i="14"/>
  <c r="AR31" i="14" s="1"/>
  <c r="X29" i="14"/>
  <c r="X31" i="14" s="1"/>
  <c r="AZ29" i="14"/>
  <c r="AZ31" i="14" s="1"/>
  <c r="C29" i="14"/>
  <c r="C31" i="14" s="1"/>
  <c r="AJ29" i="14"/>
  <c r="AJ31" i="14" s="1"/>
  <c r="AL29" i="14"/>
  <c r="AL31" i="14" s="1"/>
  <c r="AV29" i="14"/>
  <c r="AV31" i="14" s="1"/>
  <c r="AS29" i="14"/>
  <c r="AS31" i="14" s="1"/>
  <c r="BN29" i="14"/>
  <c r="BN31" i="14" s="1"/>
  <c r="AG29" i="14"/>
  <c r="AG31" i="14" s="1"/>
  <c r="AO29" i="14"/>
  <c r="AO31" i="14" s="1"/>
  <c r="AW29" i="14"/>
  <c r="AW31" i="14" s="1"/>
  <c r="Q29" i="15"/>
  <c r="Q31" i="15" s="1"/>
  <c r="BI29" i="14"/>
  <c r="BI31" i="14" s="1"/>
  <c r="AB29" i="15"/>
  <c r="AB31" i="15" s="1"/>
  <c r="BL29" i="14"/>
  <c r="BL31" i="14" s="1"/>
  <c r="AD29" i="15"/>
  <c r="AD31" i="15" s="1"/>
  <c r="BB29" i="14"/>
  <c r="BB31" i="14" s="1"/>
  <c r="AE29" i="15"/>
  <c r="AE31" i="15" s="1"/>
  <c r="O29" i="14"/>
  <c r="O31" i="14" s="1"/>
  <c r="AY29" i="14"/>
  <c r="AY31" i="14" s="1"/>
  <c r="AT29" i="15"/>
  <c r="AT31" i="15" s="1"/>
  <c r="G29" i="14"/>
  <c r="AQ29" i="15"/>
  <c r="AQ31" i="15" s="1"/>
  <c r="BE29" i="15"/>
  <c r="BE31" i="15" s="1"/>
  <c r="AU29" i="15"/>
  <c r="AU31" i="15" s="1"/>
  <c r="AL29" i="15"/>
  <c r="AL31" i="15" s="1"/>
  <c r="AG29" i="15"/>
  <c r="AG31" i="15" s="1"/>
  <c r="AE29" i="14"/>
  <c r="AE31" i="14" s="1"/>
  <c r="C29" i="15"/>
  <c r="C30" i="15" s="1"/>
  <c r="C32" i="15" s="1"/>
  <c r="AB29" i="14"/>
  <c r="AB31" i="14" s="1"/>
  <c r="BF29" i="14"/>
  <c r="BF31" i="14" s="1"/>
  <c r="AK29" i="14"/>
  <c r="AK31" i="14" s="1"/>
  <c r="Z29" i="15"/>
  <c r="Z31" i="15" s="1"/>
  <c r="N29" i="14"/>
  <c r="N31" i="14" s="1"/>
  <c r="AQ29" i="14"/>
  <c r="AQ31" i="14" s="1"/>
  <c r="P29" i="15"/>
  <c r="P31" i="15" s="1"/>
  <c r="AC29" i="14"/>
  <c r="AC31" i="14" s="1"/>
  <c r="P29" i="14"/>
  <c r="P31" i="14" s="1"/>
  <c r="R29" i="15"/>
  <c r="BJ29" i="14"/>
  <c r="BJ31" i="14" s="1"/>
  <c r="H29" i="14"/>
  <c r="H31" i="14" s="1"/>
  <c r="AK29" i="15"/>
  <c r="AL30" i="15" s="1"/>
  <c r="AL32" i="15" s="1"/>
  <c r="AR29" i="15"/>
  <c r="AR31" i="15" s="1"/>
  <c r="I29" i="15"/>
  <c r="I31" i="15" s="1"/>
  <c r="F29" i="14"/>
  <c r="F31" i="14" s="1"/>
  <c r="AM29" i="14"/>
  <c r="AM31" i="14" s="1"/>
  <c r="BO29" i="15"/>
  <c r="BO31" i="15" s="1"/>
  <c r="Q29" i="14"/>
  <c r="Q31" i="14" s="1"/>
  <c r="BG29" i="15"/>
  <c r="BG31" i="15" s="1"/>
  <c r="R29" i="14"/>
  <c r="R31" i="14" s="1"/>
  <c r="BA29" i="14"/>
  <c r="BA31" i="14" s="1"/>
  <c r="E29" i="15"/>
  <c r="E31" i="15" s="1"/>
  <c r="AF29" i="15"/>
  <c r="AF31" i="15" s="1"/>
  <c r="AX29" i="15"/>
  <c r="AX31" i="15" s="1"/>
  <c r="BO29" i="14"/>
  <c r="BO31" i="14" s="1"/>
  <c r="BC29" i="14"/>
  <c r="BC31" i="14" s="1"/>
  <c r="D29" i="14"/>
  <c r="H29" i="15"/>
  <c r="AN29" i="15"/>
  <c r="AN31" i="15" s="1"/>
  <c r="M29" i="15"/>
  <c r="M31" i="15" s="1"/>
  <c r="BA29" i="15"/>
  <c r="BA31" i="15" s="1"/>
  <c r="AC29" i="15"/>
  <c r="AC31" i="15" s="1"/>
  <c r="W29" i="14"/>
  <c r="W31" i="14" s="1"/>
  <c r="BI29" i="15"/>
  <c r="BI31" i="15" s="1"/>
  <c r="AZ29" i="15"/>
  <c r="AZ31" i="15" s="1"/>
  <c r="K29" i="15"/>
  <c r="AP29" i="15"/>
  <c r="AP31" i="15" s="1"/>
  <c r="AI29" i="15"/>
  <c r="AI31" i="15" s="1"/>
  <c r="AN29" i="14"/>
  <c r="AN31" i="14" s="1"/>
  <c r="AU29" i="14"/>
  <c r="AU31" i="14" s="1"/>
  <c r="I29" i="14"/>
  <c r="AO29" i="15"/>
  <c r="AO31" i="15" s="1"/>
  <c r="AT29" i="14"/>
  <c r="AT31" i="14" s="1"/>
  <c r="Y29" i="15"/>
  <c r="Y31" i="15" s="1"/>
  <c r="J29" i="15"/>
  <c r="AW29" i="15"/>
  <c r="AW31" i="15" s="1"/>
  <c r="F29" i="15"/>
  <c r="T29" i="15"/>
  <c r="T31" i="15" s="1"/>
  <c r="AY29" i="15"/>
  <c r="AY31" i="15" s="1"/>
  <c r="BF29" i="15"/>
  <c r="BF31" i="15" s="1"/>
  <c r="O29" i="15"/>
  <c r="O31" i="15" s="1"/>
  <c r="U29" i="15"/>
  <c r="U31" i="15" s="1"/>
  <c r="BC29" i="15"/>
  <c r="BC31" i="15" s="1"/>
  <c r="AH29" i="15"/>
  <c r="AH31" i="15" s="1"/>
  <c r="BP29" i="15"/>
  <c r="BP31" i="15" s="1"/>
  <c r="BD29" i="15"/>
  <c r="BD31" i="15" s="1"/>
  <c r="X29" i="15"/>
  <c r="X31" i="15" s="1"/>
  <c r="AJ29" i="15"/>
  <c r="AJ31" i="15" s="1"/>
  <c r="G29" i="15"/>
  <c r="G31" i="15" s="1"/>
  <c r="AS29" i="15"/>
  <c r="AS31" i="15" s="1"/>
  <c r="BM29" i="15"/>
  <c r="BM31" i="15" s="1"/>
  <c r="BB29" i="15"/>
  <c r="BL29" i="15"/>
  <c r="BL31" i="15" s="1"/>
  <c r="W29" i="15"/>
  <c r="W31" i="15" s="1"/>
  <c r="BK29" i="15"/>
  <c r="BK31" i="15" s="1"/>
  <c r="S29" i="15"/>
  <c r="S31" i="15" s="1"/>
  <c r="V29" i="15"/>
  <c r="V31" i="15" s="1"/>
  <c r="BM29" i="14"/>
  <c r="BM31" i="14" s="1"/>
  <c r="BJ29" i="15"/>
  <c r="BJ31" i="15" s="1"/>
  <c r="N29" i="15"/>
  <c r="N31" i="15" s="1"/>
  <c r="BN29" i="15"/>
  <c r="BN31" i="15" s="1"/>
  <c r="AD29" i="14"/>
  <c r="AD31" i="14" s="1"/>
  <c r="B10" i="35"/>
  <c r="G10" i="35" s="1"/>
  <c r="BC31" i="37"/>
  <c r="BH30" i="14"/>
  <c r="BH32" i="14" s="1"/>
  <c r="J354" i="36"/>
  <c r="E355" i="36"/>
  <c r="B11" i="33"/>
  <c r="A11" i="33" s="1"/>
  <c r="D10" i="33"/>
  <c r="W3" i="37"/>
  <c r="Q16" i="37"/>
  <c r="U17" i="37"/>
  <c r="AT22" i="37"/>
  <c r="AO28" i="37"/>
  <c r="BP15" i="37"/>
  <c r="R12" i="37"/>
  <c r="U22" i="37"/>
  <c r="O20" i="37"/>
  <c r="AL5" i="37"/>
  <c r="AX9" i="37"/>
  <c r="O9" i="37"/>
  <c r="BO13" i="37"/>
  <c r="Y9" i="37"/>
  <c r="Z22" i="37"/>
  <c r="M3" i="33"/>
  <c r="BO24" i="37"/>
  <c r="BK17" i="37"/>
  <c r="BL15" i="37"/>
  <c r="AM16" i="37"/>
  <c r="BO5" i="37"/>
  <c r="AX25" i="37"/>
  <c r="O19" i="37"/>
  <c r="AO18" i="37"/>
  <c r="BP17" i="37"/>
  <c r="AC2" i="37"/>
  <c r="Z5" i="37"/>
  <c r="AB20" i="37"/>
  <c r="V16" i="37"/>
  <c r="AL10" i="37"/>
  <c r="S13" i="37"/>
  <c r="BK25" i="37"/>
  <c r="S2" i="37"/>
  <c r="AF18" i="37"/>
  <c r="BL17" i="37"/>
  <c r="S25" i="37"/>
  <c r="AP17" i="37"/>
  <c r="AQ10" i="37"/>
  <c r="Z8" i="37"/>
  <c r="AZ17" i="37"/>
  <c r="BH3" i="37"/>
  <c r="U26" i="37"/>
  <c r="T28" i="37"/>
  <c r="BM18" i="37"/>
  <c r="P18" i="37"/>
  <c r="R18" i="37"/>
  <c r="R23" i="37"/>
  <c r="R28" i="37"/>
  <c r="M11" i="33"/>
  <c r="F10" i="33"/>
  <c r="BO17" i="37"/>
  <c r="Q15" i="37"/>
  <c r="U16" i="37"/>
  <c r="BJ10" i="37"/>
  <c r="Y15" i="37"/>
  <c r="AY10" i="37"/>
  <c r="AA20" i="37"/>
  <c r="S11" i="37"/>
  <c r="BG17" i="37"/>
  <c r="AV9" i="37"/>
  <c r="AU2" i="37"/>
  <c r="AB12" i="37"/>
  <c r="AR24" i="37"/>
  <c r="X2" i="37"/>
  <c r="AA16" i="37"/>
  <c r="AJ22" i="37"/>
  <c r="AM8" i="37"/>
  <c r="Q19" i="37"/>
  <c r="AU21" i="37"/>
  <c r="P26" i="37"/>
  <c r="BB2" i="37"/>
  <c r="AP18" i="37"/>
  <c r="BM5" i="37"/>
  <c r="AI14" i="37"/>
  <c r="AG28" i="37"/>
  <c r="BE24" i="37"/>
  <c r="O12" i="37"/>
  <c r="W20" i="37"/>
  <c r="V8" i="37"/>
  <c r="AF25" i="37"/>
  <c r="BO22" i="37"/>
  <c r="BL24" i="37"/>
  <c r="F6" i="33"/>
  <c r="U8" i="37"/>
  <c r="AK15" i="37"/>
  <c r="R14" i="37"/>
  <c r="O15" i="37"/>
  <c r="T14" i="37"/>
  <c r="AO16" i="37"/>
  <c r="AC8" i="37"/>
  <c r="S20" i="37"/>
  <c r="AP10" i="37"/>
  <c r="AQ17" i="37"/>
  <c r="U28" i="37"/>
  <c r="AO3" i="37"/>
  <c r="AD27" i="37"/>
  <c r="Q26" i="37"/>
  <c r="T23" i="37"/>
  <c r="T20" i="37"/>
  <c r="F8" i="33"/>
  <c r="T19" i="37"/>
  <c r="V27" i="37"/>
  <c r="M6" i="33"/>
  <c r="U18" i="37"/>
  <c r="F11" i="33"/>
  <c r="BL4" i="37"/>
  <c r="S23" i="37"/>
  <c r="S5" i="37"/>
  <c r="BI25" i="37"/>
  <c r="R8" i="37"/>
  <c r="AL4" i="37"/>
  <c r="S19" i="37"/>
  <c r="M9" i="33"/>
  <c r="F4" i="33"/>
  <c r="AS8" i="37"/>
  <c r="BF19" i="37"/>
  <c r="BH9" i="37"/>
  <c r="BB8" i="37"/>
  <c r="W23" i="37"/>
  <c r="Y25" i="37"/>
  <c r="AV28" i="37"/>
  <c r="BM8" i="37"/>
  <c r="BJ4" i="37"/>
  <c r="AK8" i="37"/>
  <c r="BI16" i="37"/>
  <c r="S28" i="37"/>
  <c r="T3" i="37"/>
  <c r="F9" i="33"/>
  <c r="BN14" i="37"/>
  <c r="AO13" i="37"/>
  <c r="AN21" i="37"/>
  <c r="O2" i="37"/>
  <c r="Q12" i="37"/>
  <c r="AU5" i="37"/>
  <c r="BP24" i="37"/>
  <c r="O7" i="37"/>
  <c r="O18" i="37"/>
  <c r="Q25" i="37"/>
  <c r="BJ17" i="37"/>
  <c r="P7" i="37"/>
  <c r="AQ2" i="37"/>
  <c r="O28" i="37"/>
  <c r="M2" i="33"/>
  <c r="BO16" i="37"/>
  <c r="T24" i="37"/>
  <c r="AE10" i="37"/>
  <c r="S26" i="37"/>
  <c r="V11" i="37"/>
  <c r="BO27" i="37"/>
  <c r="W24" i="37"/>
  <c r="M10" i="33"/>
  <c r="M5" i="33"/>
  <c r="V9" i="37"/>
  <c r="AS22" i="37"/>
  <c r="BJ19" i="37"/>
  <c r="BO3" i="37"/>
  <c r="AU19" i="37"/>
  <c r="AG4" i="37"/>
  <c r="O3" i="37"/>
  <c r="AI17" i="37"/>
  <c r="R24" i="37"/>
  <c r="BJ5" i="37"/>
  <c r="AX3" i="37"/>
  <c r="BP14" i="37"/>
  <c r="AX4" i="37"/>
  <c r="BP2" i="37"/>
  <c r="AQ18" i="37"/>
  <c r="Z24" i="37"/>
  <c r="BM4" i="37"/>
  <c r="BP3" i="37"/>
  <c r="AW14" i="37"/>
  <c r="AB8" i="37"/>
  <c r="W26" i="37"/>
  <c r="P27" i="37"/>
  <c r="BO21" i="37"/>
  <c r="X22" i="37"/>
  <c r="BI12" i="37"/>
  <c r="AW15" i="37"/>
  <c r="AJ2" i="37"/>
  <c r="F2" i="33"/>
  <c r="AZ9" i="37"/>
  <c r="BO28" i="37"/>
  <c r="V3" i="37"/>
  <c r="BN27" i="37"/>
  <c r="BK11" i="37"/>
  <c r="Q24" i="37"/>
  <c r="BO25" i="37"/>
  <c r="U19" i="37"/>
  <c r="AD11" i="37"/>
  <c r="O23" i="37"/>
  <c r="AL14" i="37"/>
  <c r="U4" i="37"/>
  <c r="U25" i="37"/>
  <c r="U13" i="37"/>
  <c r="AF16" i="37"/>
  <c r="AM21" i="37"/>
  <c r="U21" i="37"/>
  <c r="AJ27" i="37"/>
  <c r="F5" i="33"/>
  <c r="R19" i="37"/>
  <c r="BO19" i="37"/>
  <c r="F3" i="33"/>
  <c r="O24" i="37"/>
  <c r="R5" i="37"/>
  <c r="U27" i="37"/>
  <c r="V24" i="37"/>
  <c r="AA17" i="37"/>
  <c r="S18" i="37"/>
  <c r="AN28" i="37"/>
  <c r="BP13" i="37"/>
  <c r="AT25" i="37"/>
  <c r="T17" i="37"/>
  <c r="V19" i="37"/>
  <c r="V25" i="37"/>
  <c r="AA21" i="37"/>
  <c r="AP28" i="37"/>
  <c r="AM10" i="37"/>
  <c r="AS4" i="37"/>
  <c r="AH10" i="37"/>
  <c r="U20" i="37"/>
  <c r="BP11" i="37"/>
  <c r="AM12" i="37"/>
  <c r="AQ14" i="37"/>
  <c r="AO21" i="37"/>
  <c r="BN19" i="37"/>
  <c r="R17" i="37"/>
  <c r="BP9" i="37"/>
  <c r="BH14" i="37"/>
  <c r="AK12" i="37"/>
  <c r="BL18" i="37"/>
  <c r="BO18" i="37"/>
  <c r="BK8" i="37"/>
  <c r="BN25" i="37"/>
  <c r="AA23" i="37"/>
  <c r="BN10" i="37"/>
  <c r="BO2" i="37"/>
  <c r="AT14" i="37"/>
  <c r="O5" i="37"/>
  <c r="AU4" i="37"/>
  <c r="Q9" i="37"/>
  <c r="BP21" i="37"/>
  <c r="BO10" i="37"/>
  <c r="BL3" i="37"/>
  <c r="AV27" i="37"/>
  <c r="P3" i="37"/>
  <c r="AN4" i="37"/>
  <c r="AB23" i="37"/>
  <c r="AN27" i="37"/>
  <c r="V26" i="37"/>
  <c r="AC28" i="37"/>
  <c r="BH4" i="37"/>
  <c r="BM17" i="37"/>
  <c r="P24" i="37"/>
  <c r="R21" i="37"/>
  <c r="BO14" i="37"/>
  <c r="AG21" i="37"/>
  <c r="AZ10" i="37"/>
  <c r="Q5" i="37"/>
  <c r="S17" i="37"/>
  <c r="Q14" i="37"/>
  <c r="BN24" i="37"/>
  <c r="AF4" i="37"/>
  <c r="S15" i="37"/>
  <c r="R16" i="37"/>
  <c r="R25" i="37"/>
  <c r="AX15" i="37"/>
  <c r="BJ8" i="37"/>
  <c r="AL15" i="37"/>
  <c r="W5" i="37"/>
  <c r="BP16" i="37"/>
  <c r="BM24" i="37"/>
  <c r="BG10" i="37"/>
  <c r="BM21" i="37"/>
  <c r="AU14" i="37"/>
  <c r="O8" i="37"/>
  <c r="AO4" i="37"/>
  <c r="O16" i="37"/>
  <c r="BI3" i="37"/>
  <c r="P15" i="37"/>
  <c r="AX11" i="37"/>
  <c r="BP28" i="37"/>
  <c r="AC21" i="37"/>
  <c r="BO11" i="37"/>
  <c r="BM13" i="37"/>
  <c r="BO15" i="37"/>
  <c r="AV2" i="37"/>
  <c r="AU10" i="37"/>
  <c r="Y11" i="37"/>
  <c r="T15" i="37"/>
  <c r="AQ28" i="37"/>
  <c r="P22" i="37"/>
  <c r="BM9" i="37"/>
  <c r="AC10" i="37"/>
  <c r="Z9" i="37"/>
  <c r="AI10" i="37"/>
  <c r="V15" i="37"/>
  <c r="S4" i="37"/>
  <c r="AY12" i="37"/>
  <c r="R26" i="37"/>
  <c r="F7" i="33"/>
  <c r="U2" i="37"/>
  <c r="O17" i="37"/>
  <c r="S22" i="37"/>
  <c r="AA19" i="37"/>
  <c r="T16" i="37"/>
  <c r="M7" i="33"/>
  <c r="T4" i="37"/>
  <c r="BA21" i="37"/>
  <c r="P2" i="37"/>
  <c r="AW16" i="37"/>
  <c r="AC19" i="37"/>
  <c r="R22" i="37"/>
  <c r="T26" i="37"/>
  <c r="L11" i="33"/>
  <c r="AQ5" i="37"/>
  <c r="BF25" i="37"/>
  <c r="AK3" i="37"/>
  <c r="S8" i="37"/>
  <c r="AF5" i="37"/>
  <c r="Z23" i="37"/>
  <c r="AW11" i="37"/>
  <c r="BP12" i="37"/>
  <c r="AE24" i="37"/>
  <c r="BM25" i="37"/>
  <c r="AC20" i="37"/>
  <c r="U10" i="37"/>
  <c r="O21" i="37"/>
  <c r="BG25" i="37"/>
  <c r="AD15" i="37"/>
  <c r="AI28" i="37"/>
  <c r="W2" i="37"/>
  <c r="AL18" i="37"/>
  <c r="BH11" i="37"/>
  <c r="AT28" i="37"/>
  <c r="X8" i="37"/>
  <c r="AH8" i="37"/>
  <c r="BP8" i="37"/>
  <c r="U11" i="37"/>
  <c r="Z14" i="37"/>
  <c r="P19" i="37"/>
  <c r="BJ24" i="37"/>
  <c r="Z25" i="37"/>
  <c r="BP25" i="37"/>
  <c r="AA10" i="37"/>
  <c r="P8" i="37"/>
  <c r="AT8" i="37"/>
  <c r="X18" i="37"/>
  <c r="BE5" i="37"/>
  <c r="BJ21" i="37"/>
  <c r="BK18" i="37"/>
  <c r="P13" i="37"/>
  <c r="AW2" i="37"/>
  <c r="M8" i="33"/>
  <c r="M4" i="33"/>
  <c r="Q3" i="37"/>
  <c r="BI21" i="37"/>
  <c r="T5" i="37"/>
  <c r="S16" i="37"/>
  <c r="BM22" i="37"/>
  <c r="S21" i="37"/>
  <c r="T25" i="37"/>
  <c r="S10" i="37"/>
  <c r="Z12" i="37"/>
  <c r="AC3" i="37"/>
  <c r="AR16" i="37"/>
  <c r="AT18" i="37"/>
  <c r="AO14" i="37"/>
  <c r="AW10" i="37"/>
  <c r="AQ15" i="37"/>
  <c r="BP4" i="37"/>
  <c r="BJ15" i="37"/>
  <c r="BK28" i="37"/>
  <c r="P21" i="37"/>
  <c r="T8" i="37"/>
  <c r="BM27" i="37"/>
  <c r="BP22" i="37"/>
  <c r="L30" i="15" l="1"/>
  <c r="L32" i="15" s="1"/>
  <c r="I30" i="15"/>
  <c r="I32" i="15" s="1"/>
  <c r="R30" i="15"/>
  <c r="R32" i="15" s="1"/>
  <c r="BG30" i="14"/>
  <c r="BG32" i="14" s="1"/>
  <c r="C30" i="14"/>
  <c r="C32" i="14" s="1"/>
  <c r="BP30" i="14"/>
  <c r="BP32" i="14" s="1"/>
  <c r="J10" i="35"/>
  <c r="R31" i="15"/>
  <c r="C31" i="15"/>
  <c r="BB30" i="15"/>
  <c r="BB32" i="15" s="1"/>
  <c r="AF30" i="15"/>
  <c r="AF32" i="15" s="1"/>
  <c r="AN30" i="15"/>
  <c r="AN32" i="15" s="1"/>
  <c r="BI30" i="14"/>
  <c r="BI32" i="14" s="1"/>
  <c r="BM30" i="15"/>
  <c r="BM32" i="15" s="1"/>
  <c r="M30" i="15"/>
  <c r="M32" i="15" s="1"/>
  <c r="AE30" i="15"/>
  <c r="AE32" i="15" s="1"/>
  <c r="BH30" i="15"/>
  <c r="BH32" i="15" s="1"/>
  <c r="AR30" i="15"/>
  <c r="AR32" i="15" s="1"/>
  <c r="BP30" i="15"/>
  <c r="BP32" i="15" s="1"/>
  <c r="BL30" i="14"/>
  <c r="BL32" i="14" s="1"/>
  <c r="AQ30" i="15"/>
  <c r="AQ32" i="15" s="1"/>
  <c r="BE30" i="14"/>
  <c r="BE32" i="14" s="1"/>
  <c r="AP30" i="15"/>
  <c r="AP32" i="15" s="1"/>
  <c r="AB30" i="15"/>
  <c r="AB32" i="15" s="1"/>
  <c r="F30" i="15"/>
  <c r="F32" i="15" s="1"/>
  <c r="AV30" i="15"/>
  <c r="AV32" i="15" s="1"/>
  <c r="H30" i="15"/>
  <c r="H32" i="15" s="1"/>
  <c r="H31" i="15"/>
  <c r="AA30" i="15"/>
  <c r="AA32" i="15" s="1"/>
  <c r="Z30" i="15"/>
  <c r="Z32" i="15" s="1"/>
  <c r="BN30" i="15"/>
  <c r="BN32" i="15" s="1"/>
  <c r="AU30" i="15"/>
  <c r="AU32" i="15" s="1"/>
  <c r="G30" i="15"/>
  <c r="G32" i="15" s="1"/>
  <c r="AM30" i="15"/>
  <c r="AM32" i="15" s="1"/>
  <c r="BM30" i="14"/>
  <c r="BM32" i="14" s="1"/>
  <c r="V30" i="15"/>
  <c r="V32" i="15" s="1"/>
  <c r="AT30" i="15"/>
  <c r="AT32" i="15" s="1"/>
  <c r="BN30" i="14"/>
  <c r="BN32" i="14" s="1"/>
  <c r="BC30" i="14"/>
  <c r="BC32" i="14" s="1"/>
  <c r="AJ30" i="15"/>
  <c r="AJ32" i="15" s="1"/>
  <c r="E30" i="15"/>
  <c r="E32" i="15" s="1"/>
  <c r="AO30" i="15"/>
  <c r="AO32" i="15" s="1"/>
  <c r="BG30" i="15"/>
  <c r="BG32" i="15" s="1"/>
  <c r="S30" i="15"/>
  <c r="S32" i="15" s="1"/>
  <c r="BD30" i="37"/>
  <c r="BD32" i="37" s="1"/>
  <c r="BD30" i="14"/>
  <c r="BD32" i="14" s="1"/>
  <c r="BF30" i="15"/>
  <c r="BF32" i="15" s="1"/>
  <c r="BD30" i="15"/>
  <c r="BD32" i="15" s="1"/>
  <c r="D30" i="15"/>
  <c r="D32" i="15" s="1"/>
  <c r="T30" i="15"/>
  <c r="T32" i="15" s="1"/>
  <c r="J30" i="15"/>
  <c r="J32" i="15" s="1"/>
  <c r="BC30" i="15"/>
  <c r="BC32" i="15" s="1"/>
  <c r="AX30" i="15"/>
  <c r="AX32" i="15" s="1"/>
  <c r="AI30" i="15"/>
  <c r="AI32" i="15" s="1"/>
  <c r="BE30" i="15"/>
  <c r="BE32" i="15" s="1"/>
  <c r="AW30" i="15"/>
  <c r="AW32" i="15" s="1"/>
  <c r="BK30" i="15"/>
  <c r="BK32" i="15" s="1"/>
  <c r="AR29" i="37"/>
  <c r="E4" i="35"/>
  <c r="N4" i="33"/>
  <c r="G4" i="33" s="1"/>
  <c r="E8" i="35"/>
  <c r="N8" i="33"/>
  <c r="G8" i="33" s="1"/>
  <c r="AW29" i="37"/>
  <c r="BE29" i="37"/>
  <c r="AT29" i="37"/>
  <c r="AA29" i="37"/>
  <c r="AH29" i="37"/>
  <c r="W29" i="37"/>
  <c r="AK29" i="37"/>
  <c r="P29" i="37"/>
  <c r="BA29" i="37"/>
  <c r="E7" i="35"/>
  <c r="N7" i="33"/>
  <c r="G7" i="33" s="1"/>
  <c r="U29" i="37"/>
  <c r="C7" i="35"/>
  <c r="AI29" i="37"/>
  <c r="AV29" i="37"/>
  <c r="BG29" i="37"/>
  <c r="AN29" i="37"/>
  <c r="AS29" i="37"/>
  <c r="C3" i="35"/>
  <c r="C5" i="35"/>
  <c r="AD29" i="37"/>
  <c r="V29" i="37"/>
  <c r="AZ29" i="37"/>
  <c r="C2" i="35"/>
  <c r="D2" i="35" s="1"/>
  <c r="AJ29" i="37"/>
  <c r="Z26" i="37"/>
  <c r="Z29" i="37" s="1"/>
  <c r="X26" i="37"/>
  <c r="X29" i="37" s="1"/>
  <c r="Y26" i="37"/>
  <c r="Y29" i="37" s="1"/>
  <c r="AB29" i="37"/>
  <c r="AX29" i="37"/>
  <c r="AG29" i="37"/>
  <c r="N5" i="33"/>
  <c r="G5" i="33" s="1"/>
  <c r="E5" i="35"/>
  <c r="E10" i="35"/>
  <c r="N10" i="33"/>
  <c r="G10" i="33" s="1"/>
  <c r="E2" i="35"/>
  <c r="F2" i="35" s="1"/>
  <c r="N2" i="33"/>
  <c r="G2" i="33" s="1"/>
  <c r="AQ29" i="37"/>
  <c r="Q7" i="37"/>
  <c r="Q29" i="37" s="1"/>
  <c r="R7" i="37"/>
  <c r="R29" i="37" s="1"/>
  <c r="O29" i="37"/>
  <c r="C9" i="35"/>
  <c r="T29" i="37"/>
  <c r="BF29" i="37"/>
  <c r="C4" i="35"/>
  <c r="E9" i="35"/>
  <c r="N9" i="33"/>
  <c r="G9" i="33" s="1"/>
  <c r="AL29" i="37"/>
  <c r="N6" i="33"/>
  <c r="G6" i="33" s="1"/>
  <c r="E6" i="35"/>
  <c r="C8" i="35"/>
  <c r="AO29" i="37"/>
  <c r="AP29" i="37"/>
  <c r="C6" i="35"/>
  <c r="BB29" i="37"/>
  <c r="AM29" i="37"/>
  <c r="AU29" i="37"/>
  <c r="AY29" i="37"/>
  <c r="C10" i="35"/>
  <c r="S29" i="37"/>
  <c r="AC29" i="37"/>
  <c r="N3" i="33"/>
  <c r="G3" i="33" s="1"/>
  <c r="E3" i="35"/>
  <c r="AE29" i="37"/>
  <c r="BF30" i="14"/>
  <c r="BF32" i="14" s="1"/>
  <c r="AS30" i="15"/>
  <c r="AS32" i="15" s="1"/>
  <c r="X30" i="15"/>
  <c r="X32" i="15" s="1"/>
  <c r="BI30" i="15"/>
  <c r="BI32" i="15" s="1"/>
  <c r="AY30" i="15"/>
  <c r="AY32" i="15" s="1"/>
  <c r="N30" i="15"/>
  <c r="N32" i="15" s="1"/>
  <c r="AZ30" i="15"/>
  <c r="AZ32" i="15" s="1"/>
  <c r="BL30" i="15"/>
  <c r="BL32" i="15" s="1"/>
  <c r="AH30" i="15"/>
  <c r="AH32" i="15" s="1"/>
  <c r="AC30" i="15"/>
  <c r="AC32" i="15" s="1"/>
  <c r="BK30" i="14"/>
  <c r="BK32" i="14" s="1"/>
  <c r="Y30" i="15"/>
  <c r="Y32" i="15" s="1"/>
  <c r="U30" i="15"/>
  <c r="U32" i="15" s="1"/>
  <c r="AD30" i="15"/>
  <c r="AD32" i="15" s="1"/>
  <c r="AK31" i="15"/>
  <c r="AK30" i="15"/>
  <c r="AK32" i="15" s="1"/>
  <c r="BO30" i="14"/>
  <c r="BO32" i="14" s="1"/>
  <c r="BO30" i="15"/>
  <c r="BO32" i="15" s="1"/>
  <c r="BD31" i="37"/>
  <c r="D31" i="14"/>
  <c r="W30" i="15"/>
  <c r="W32" i="15" s="1"/>
  <c r="AG30" i="15"/>
  <c r="AG32" i="15" s="1"/>
  <c r="BB31" i="15"/>
  <c r="F31" i="15"/>
  <c r="K31" i="15"/>
  <c r="P30" i="15"/>
  <c r="P32" i="15" s="1"/>
  <c r="J31" i="15"/>
  <c r="O30" i="15"/>
  <c r="O32" i="15" s="1"/>
  <c r="Q30" i="15"/>
  <c r="Q32" i="15" s="1"/>
  <c r="BA30" i="15"/>
  <c r="BA32" i="15" s="1"/>
  <c r="I31" i="14"/>
  <c r="G31" i="14"/>
  <c r="K31" i="14"/>
  <c r="K30" i="15"/>
  <c r="K32" i="15" s="1"/>
  <c r="BJ30" i="15"/>
  <c r="BJ32" i="15" s="1"/>
  <c r="BJ30" i="14"/>
  <c r="BJ32" i="14" s="1"/>
  <c r="D31" i="15"/>
  <c r="AF29" i="37"/>
  <c r="A10" i="35"/>
  <c r="I10" i="35"/>
  <c r="H10" i="35"/>
  <c r="B11" i="35"/>
  <c r="H11" i="35" s="1"/>
  <c r="N11" i="33"/>
  <c r="G11" i="33" s="1"/>
  <c r="H355" i="36"/>
  <c r="G356" i="36" s="1"/>
  <c r="I355" i="36"/>
  <c r="D355" i="36"/>
  <c r="C11" i="35"/>
  <c r="E11" i="35"/>
  <c r="B12" i="33"/>
  <c r="A12" i="33" s="1"/>
  <c r="D11" i="33"/>
  <c r="L12" i="33"/>
  <c r="F12" i="33"/>
  <c r="M12" i="33"/>
  <c r="D5" i="35" l="1"/>
  <c r="A11" i="35"/>
  <c r="D8" i="35"/>
  <c r="F6" i="35"/>
  <c r="F10" i="35"/>
  <c r="D4" i="35"/>
  <c r="D6" i="35"/>
  <c r="F3" i="35"/>
  <c r="F8" i="35"/>
  <c r="F7" i="35"/>
  <c r="F11" i="35"/>
  <c r="D10" i="35"/>
  <c r="F4" i="35"/>
  <c r="F9" i="35"/>
  <c r="D7" i="35"/>
  <c r="F5" i="35"/>
  <c r="D3" i="35"/>
  <c r="X30" i="37"/>
  <c r="X32" i="37" s="1"/>
  <c r="X31" i="37"/>
  <c r="AT30" i="37"/>
  <c r="AT32" i="37" s="1"/>
  <c r="AT31" i="37"/>
  <c r="AY31" i="37"/>
  <c r="AY30" i="37"/>
  <c r="AY32" i="37" s="1"/>
  <c r="Z30" i="37"/>
  <c r="Z32" i="37" s="1"/>
  <c r="Z31" i="37"/>
  <c r="AS30" i="37"/>
  <c r="AS32" i="37" s="1"/>
  <c r="AS31" i="37"/>
  <c r="BE31" i="37"/>
  <c r="BE30" i="37"/>
  <c r="BE32" i="37" s="1"/>
  <c r="T31" i="37"/>
  <c r="T30" i="37"/>
  <c r="T32" i="37" s="1"/>
  <c r="AU31" i="37"/>
  <c r="AU30" i="37"/>
  <c r="AU32" i="37" s="1"/>
  <c r="O30" i="37"/>
  <c r="O32" i="37" s="1"/>
  <c r="O31" i="37"/>
  <c r="AJ30" i="37"/>
  <c r="AJ32" i="37" s="1"/>
  <c r="AJ31" i="37"/>
  <c r="AN31" i="37"/>
  <c r="AN30" i="37"/>
  <c r="AN32" i="37" s="1"/>
  <c r="BA30" i="37"/>
  <c r="BA32" i="37" s="1"/>
  <c r="BA31" i="37"/>
  <c r="AW30" i="37"/>
  <c r="AW32" i="37" s="1"/>
  <c r="AW31" i="37"/>
  <c r="D11" i="35"/>
  <c r="D9" i="35"/>
  <c r="AE30" i="37"/>
  <c r="AE32" i="37" s="1"/>
  <c r="AE31" i="37"/>
  <c r="AM30" i="37"/>
  <c r="AM32" i="37" s="1"/>
  <c r="AM31" i="37"/>
  <c r="AL30" i="37"/>
  <c r="AL32" i="37" s="1"/>
  <c r="AL31" i="37"/>
  <c r="R30" i="37"/>
  <c r="R32" i="37" s="1"/>
  <c r="R31" i="37"/>
  <c r="BG30" i="37"/>
  <c r="BG32" i="37" s="1"/>
  <c r="BG31" i="37"/>
  <c r="P31" i="37"/>
  <c r="P30" i="37"/>
  <c r="P32" i="37" s="1"/>
  <c r="Q30" i="37"/>
  <c r="Q32" i="37" s="1"/>
  <c r="Q31" i="37"/>
  <c r="AG30" i="37"/>
  <c r="AG32" i="37" s="1"/>
  <c r="AG31" i="37"/>
  <c r="AV30" i="37"/>
  <c r="AV32" i="37" s="1"/>
  <c r="AV31" i="37"/>
  <c r="AK31" i="37"/>
  <c r="AK30" i="37"/>
  <c r="AK32" i="37" s="1"/>
  <c r="BB31" i="37"/>
  <c r="BC30" i="37"/>
  <c r="BC32" i="37" s="1"/>
  <c r="BB30" i="37"/>
  <c r="BB32" i="37" s="1"/>
  <c r="AZ31" i="37"/>
  <c r="AZ30" i="37"/>
  <c r="AZ32" i="37" s="1"/>
  <c r="AF30" i="37"/>
  <c r="AF32" i="37" s="1"/>
  <c r="AF31" i="37"/>
  <c r="AQ31" i="37"/>
  <c r="AQ30" i="37"/>
  <c r="AQ32" i="37" s="1"/>
  <c r="AX30" i="37"/>
  <c r="AX32" i="37" s="1"/>
  <c r="AX31" i="37"/>
  <c r="V30" i="37"/>
  <c r="V32" i="37" s="1"/>
  <c r="V31" i="37"/>
  <c r="AI31" i="37"/>
  <c r="AI30" i="37"/>
  <c r="AI32" i="37" s="1"/>
  <c r="W31" i="37"/>
  <c r="W30" i="37"/>
  <c r="W32" i="37" s="1"/>
  <c r="AP30" i="37"/>
  <c r="AP32" i="37" s="1"/>
  <c r="AP31" i="37"/>
  <c r="AB31" i="37"/>
  <c r="AB30" i="37"/>
  <c r="AB32" i="37" s="1"/>
  <c r="AD30" i="37"/>
  <c r="AD32" i="37" s="1"/>
  <c r="AD31" i="37"/>
  <c r="AH30" i="37"/>
  <c r="AH32" i="37" s="1"/>
  <c r="AH31" i="37"/>
  <c r="AC31" i="37"/>
  <c r="AC30" i="37"/>
  <c r="AC32" i="37" s="1"/>
  <c r="S31" i="37"/>
  <c r="S30" i="37"/>
  <c r="S32" i="37" s="1"/>
  <c r="AO30" i="37"/>
  <c r="AO32" i="37" s="1"/>
  <c r="AO31" i="37"/>
  <c r="BF31" i="37"/>
  <c r="BF30" i="37"/>
  <c r="BF32" i="37" s="1"/>
  <c r="Y30" i="37"/>
  <c r="Y32" i="37" s="1"/>
  <c r="Y31" i="37"/>
  <c r="U31" i="37"/>
  <c r="U30" i="37"/>
  <c r="U32" i="37" s="1"/>
  <c r="AA31" i="37"/>
  <c r="AA30" i="37"/>
  <c r="AA32" i="37" s="1"/>
  <c r="AR30" i="37"/>
  <c r="AR32" i="37" s="1"/>
  <c r="AR31" i="37"/>
  <c r="G11" i="35"/>
  <c r="I11" i="35"/>
  <c r="B12" i="35"/>
  <c r="I12" i="35" s="1"/>
  <c r="J11" i="35"/>
  <c r="N12" i="33"/>
  <c r="G12" i="33" s="1"/>
  <c r="F355" i="36"/>
  <c r="C356" i="36"/>
  <c r="C12" i="35"/>
  <c r="E12" i="35"/>
  <c r="B13" i="33"/>
  <c r="A13" i="33" s="1"/>
  <c r="D12" i="33"/>
  <c r="L13" i="33"/>
  <c r="F13" i="33"/>
  <c r="M13" i="33"/>
  <c r="D12" i="35" l="1"/>
  <c r="F12" i="35"/>
  <c r="G12" i="35"/>
  <c r="H12" i="35"/>
  <c r="J12" i="35"/>
  <c r="B13" i="35"/>
  <c r="J13" i="35" s="1"/>
  <c r="A12" i="35"/>
  <c r="N13" i="33"/>
  <c r="G13" i="33" s="1"/>
  <c r="H13" i="35"/>
  <c r="J355" i="36"/>
  <c r="E356" i="36"/>
  <c r="E13" i="35"/>
  <c r="C13" i="35"/>
  <c r="D13" i="35" s="1"/>
  <c r="B14" i="33"/>
  <c r="A14" i="33" s="1"/>
  <c r="D13" i="33"/>
  <c r="L14" i="33"/>
  <c r="F14" i="33"/>
  <c r="M14" i="33"/>
  <c r="I13" i="35" l="1"/>
  <c r="A13" i="35"/>
  <c r="F13" i="35"/>
  <c r="B14" i="35"/>
  <c r="H14" i="35" s="1"/>
  <c r="G13" i="35"/>
  <c r="N14" i="33"/>
  <c r="G14" i="33" s="1"/>
  <c r="H356" i="36"/>
  <c r="G357" i="36" s="1"/>
  <c r="I356" i="36"/>
  <c r="D356" i="36"/>
  <c r="E14" i="35"/>
  <c r="C14" i="35"/>
  <c r="B15" i="33"/>
  <c r="A15" i="33" s="1"/>
  <c r="D14" i="33"/>
  <c r="M15" i="33"/>
  <c r="L15" i="33"/>
  <c r="F15" i="33"/>
  <c r="F14" i="35" l="1"/>
  <c r="I14" i="35"/>
  <c r="G14" i="35"/>
  <c r="J14" i="35"/>
  <c r="D14" i="35"/>
  <c r="B15" i="35"/>
  <c r="H15" i="35" s="1"/>
  <c r="A14" i="35"/>
  <c r="N15" i="33"/>
  <c r="G15" i="33" s="1"/>
  <c r="F356" i="36"/>
  <c r="C357" i="36"/>
  <c r="C15" i="35"/>
  <c r="E15" i="35"/>
  <c r="B16" i="33"/>
  <c r="A16" i="33" s="1"/>
  <c r="D15" i="33"/>
  <c r="M16" i="33"/>
  <c r="L16" i="33"/>
  <c r="F16" i="33"/>
  <c r="F15" i="35" l="1"/>
  <c r="D15" i="35"/>
  <c r="G15" i="35"/>
  <c r="J15" i="35"/>
  <c r="A15" i="35"/>
  <c r="B16" i="35"/>
  <c r="J16" i="35" s="1"/>
  <c r="I15" i="35"/>
  <c r="N16" i="33"/>
  <c r="G16" i="33" s="1"/>
  <c r="J356" i="36"/>
  <c r="E357" i="36"/>
  <c r="C16" i="35"/>
  <c r="E16" i="35"/>
  <c r="B17" i="33"/>
  <c r="A17" i="33" s="1"/>
  <c r="D16" i="33"/>
  <c r="F17" i="33"/>
  <c r="M17" i="33"/>
  <c r="L17" i="33"/>
  <c r="A16" i="35" l="1"/>
  <c r="H16" i="35"/>
  <c r="I16" i="35"/>
  <c r="G16" i="35"/>
  <c r="F16" i="35"/>
  <c r="D16" i="35"/>
  <c r="B17" i="35"/>
  <c r="G17" i="35" s="1"/>
  <c r="N17" i="33"/>
  <c r="G17" i="33" s="1"/>
  <c r="H357" i="36"/>
  <c r="G358" i="36" s="1"/>
  <c r="I357" i="36"/>
  <c r="D357" i="36"/>
  <c r="C17" i="35"/>
  <c r="D17" i="35" s="1"/>
  <c r="E17" i="35"/>
  <c r="B18" i="33"/>
  <c r="A18" i="33" s="1"/>
  <c r="D17" i="33"/>
  <c r="L18" i="33"/>
  <c r="F18" i="33"/>
  <c r="M18" i="33"/>
  <c r="H17" i="35" l="1"/>
  <c r="I17" i="35"/>
  <c r="A17" i="35"/>
  <c r="F17" i="35"/>
  <c r="J17" i="35"/>
  <c r="B18" i="35"/>
  <c r="J18" i="35" s="1"/>
  <c r="N18" i="33"/>
  <c r="G18" i="33" s="1"/>
  <c r="C358" i="36"/>
  <c r="F357" i="36"/>
  <c r="E18" i="35"/>
  <c r="C18" i="35"/>
  <c r="B19" i="33"/>
  <c r="A19" i="33" s="1"/>
  <c r="D18" i="33"/>
  <c r="F19" i="33"/>
  <c r="L19" i="33"/>
  <c r="M19" i="33"/>
  <c r="G18" i="35" l="1"/>
  <c r="I18" i="35"/>
  <c r="F18" i="35"/>
  <c r="A18" i="35"/>
  <c r="A19" i="35" s="1"/>
  <c r="H18" i="35"/>
  <c r="D18" i="35"/>
  <c r="B19" i="35"/>
  <c r="J19" i="35" s="1"/>
  <c r="N19" i="33"/>
  <c r="G19" i="33" s="1"/>
  <c r="J357" i="36"/>
  <c r="E358" i="36"/>
  <c r="D358" i="36" s="1"/>
  <c r="C359" i="36" s="1"/>
  <c r="C19" i="35"/>
  <c r="E19" i="35"/>
  <c r="F19" i="35" s="1"/>
  <c r="B20" i="33"/>
  <c r="A20" i="33" s="1"/>
  <c r="D19" i="33"/>
  <c r="L20" i="33"/>
  <c r="M20" i="33"/>
  <c r="F20" i="33"/>
  <c r="D19" i="35" l="1"/>
  <c r="G19" i="35"/>
  <c r="I19" i="35"/>
  <c r="H19" i="35"/>
  <c r="B20" i="35"/>
  <c r="I20" i="35" s="1"/>
  <c r="N20" i="33"/>
  <c r="G20" i="33" s="1"/>
  <c r="I358" i="36"/>
  <c r="H358" i="36"/>
  <c r="G359" i="36" s="1"/>
  <c r="C20" i="35"/>
  <c r="E20" i="35"/>
  <c r="B21" i="33"/>
  <c r="A21" i="33" s="1"/>
  <c r="D20" i="33"/>
  <c r="F21" i="33"/>
  <c r="M21" i="33"/>
  <c r="L21" i="33"/>
  <c r="J20" i="35" l="1"/>
  <c r="F20" i="35"/>
  <c r="D20" i="35"/>
  <c r="H20" i="35"/>
  <c r="G20" i="35"/>
  <c r="A20" i="35"/>
  <c r="A21" i="35" s="1"/>
  <c r="B21" i="35"/>
  <c r="H21" i="35" s="1"/>
  <c r="N21" i="33"/>
  <c r="G21" i="33" s="1"/>
  <c r="I21" i="35"/>
  <c r="J21" i="35"/>
  <c r="F358" i="36"/>
  <c r="C21" i="35"/>
  <c r="D21" i="35" s="1"/>
  <c r="E21" i="35"/>
  <c r="F21" i="35" s="1"/>
  <c r="B22" i="33"/>
  <c r="A22" i="33" s="1"/>
  <c r="D21" i="33"/>
  <c r="L22" i="33"/>
  <c r="M22" i="33"/>
  <c r="F22" i="33"/>
  <c r="G21" i="35" l="1"/>
  <c r="B22" i="35"/>
  <c r="G22" i="35" s="1"/>
  <c r="N22" i="33"/>
  <c r="G22" i="33" s="1"/>
  <c r="J22" i="35"/>
  <c r="H22" i="35"/>
  <c r="I22" i="35"/>
  <c r="J358" i="36"/>
  <c r="E359" i="36"/>
  <c r="C22" i="35"/>
  <c r="D22" i="35" s="1"/>
  <c r="E22" i="35"/>
  <c r="F22" i="35" s="1"/>
  <c r="B23" i="33"/>
  <c r="A23" i="33" s="1"/>
  <c r="D22" i="33"/>
  <c r="M23" i="33"/>
  <c r="L23" i="33"/>
  <c r="F23" i="33"/>
  <c r="A22" i="35" l="1"/>
  <c r="B23" i="35"/>
  <c r="N23" i="33"/>
  <c r="G23" i="33" s="1"/>
  <c r="A23" i="35"/>
  <c r="J23" i="35"/>
  <c r="G23" i="35"/>
  <c r="I23" i="35"/>
  <c r="H23" i="35"/>
  <c r="D359" i="36"/>
  <c r="I359" i="36"/>
  <c r="H359" i="36"/>
  <c r="G360" i="36" s="1"/>
  <c r="C23" i="35"/>
  <c r="D23" i="35" s="1"/>
  <c r="E23" i="35"/>
  <c r="F23" i="35" s="1"/>
  <c r="B24" i="33"/>
  <c r="A24" i="33" s="1"/>
  <c r="D23" i="33"/>
  <c r="M24" i="33"/>
  <c r="L24" i="33"/>
  <c r="F24" i="33"/>
  <c r="B24" i="35" l="1"/>
  <c r="H24" i="35" s="1"/>
  <c r="N24" i="33"/>
  <c r="G24" i="33" s="1"/>
  <c r="F359" i="36"/>
  <c r="C360" i="36"/>
  <c r="C24" i="35"/>
  <c r="E24" i="35"/>
  <c r="B25" i="33"/>
  <c r="A25" i="33" s="1"/>
  <c r="D24" i="33"/>
  <c r="F25" i="33"/>
  <c r="M25" i="33"/>
  <c r="L25" i="33"/>
  <c r="A24" i="35" l="1"/>
  <c r="I24" i="35"/>
  <c r="G24" i="35"/>
  <c r="F24" i="35"/>
  <c r="J24" i="35"/>
  <c r="D24" i="35"/>
  <c r="B25" i="35"/>
  <c r="I25" i="35" s="1"/>
  <c r="N25" i="33"/>
  <c r="G25" i="33" s="1"/>
  <c r="J359" i="36"/>
  <c r="E360" i="36"/>
  <c r="C25" i="35"/>
  <c r="E25" i="35"/>
  <c r="B26" i="33"/>
  <c r="A26" i="33" s="1"/>
  <c r="D25" i="33"/>
  <c r="F26" i="33"/>
  <c r="L26" i="33"/>
  <c r="M26" i="33"/>
  <c r="F25" i="35" l="1"/>
  <c r="D25" i="35"/>
  <c r="G25" i="35"/>
  <c r="A25" i="35"/>
  <c r="H25" i="35"/>
  <c r="J25" i="35"/>
  <c r="B26" i="35"/>
  <c r="A26" i="35" s="1"/>
  <c r="N26" i="33"/>
  <c r="G26" i="33" s="1"/>
  <c r="I360" i="36"/>
  <c r="H360" i="36"/>
  <c r="G361" i="36" s="1"/>
  <c r="D360" i="36"/>
  <c r="E26" i="35"/>
  <c r="C26" i="35"/>
  <c r="B27" i="33"/>
  <c r="A27" i="33" s="1"/>
  <c r="D26" i="33"/>
  <c r="F27" i="33"/>
  <c r="M27" i="33"/>
  <c r="L27" i="33"/>
  <c r="I26" i="35" l="1"/>
  <c r="H26" i="35"/>
  <c r="D26" i="35"/>
  <c r="J26" i="35"/>
  <c r="G26" i="35"/>
  <c r="F26" i="35"/>
  <c r="B27" i="35"/>
  <c r="I27" i="35" s="1"/>
  <c r="N27" i="33"/>
  <c r="G27" i="33" s="1"/>
  <c r="F360" i="36"/>
  <c r="C361" i="36"/>
  <c r="E27" i="35"/>
  <c r="C27" i="35"/>
  <c r="B28" i="33"/>
  <c r="A28" i="33" s="1"/>
  <c r="D27" i="33"/>
  <c r="M28" i="33"/>
  <c r="L28" i="33"/>
  <c r="F28" i="33"/>
  <c r="J27" i="35" l="1"/>
  <c r="H27" i="35"/>
  <c r="A27" i="35"/>
  <c r="G27" i="35"/>
  <c r="D27" i="35"/>
  <c r="F27" i="35"/>
  <c r="B28" i="35"/>
  <c r="A28" i="35" s="1"/>
  <c r="N28" i="33"/>
  <c r="G28" i="33" s="1"/>
  <c r="J360" i="36"/>
  <c r="E361" i="36"/>
  <c r="E28" i="35"/>
  <c r="C28" i="35"/>
  <c r="B29" i="33"/>
  <c r="A29" i="33" s="1"/>
  <c r="D28" i="33"/>
  <c r="L29" i="33"/>
  <c r="F29" i="33"/>
  <c r="M29" i="33"/>
  <c r="G28" i="35" l="1"/>
  <c r="J28" i="35"/>
  <c r="H28" i="35"/>
  <c r="I28" i="35"/>
  <c r="D28" i="35"/>
  <c r="F28" i="35"/>
  <c r="B29" i="35"/>
  <c r="I29" i="35" s="1"/>
  <c r="N29" i="33"/>
  <c r="G29" i="33" s="1"/>
  <c r="I361" i="36"/>
  <c r="H361" i="36"/>
  <c r="G362" i="36" s="1"/>
  <c r="D361" i="36"/>
  <c r="E29" i="35"/>
  <c r="C29" i="35"/>
  <c r="B30" i="33"/>
  <c r="A30" i="33" s="1"/>
  <c r="D29" i="33"/>
  <c r="F30" i="33"/>
  <c r="L30" i="33"/>
  <c r="M30" i="33"/>
  <c r="G29" i="35" l="1"/>
  <c r="J29" i="35"/>
  <c r="A29" i="35"/>
  <c r="D29" i="35"/>
  <c r="H29" i="35"/>
  <c r="F29" i="35"/>
  <c r="B30" i="35"/>
  <c r="J30" i="35" s="1"/>
  <c r="N30" i="33"/>
  <c r="G30" i="33" s="1"/>
  <c r="F361" i="36"/>
  <c r="C362" i="36"/>
  <c r="C30" i="35"/>
  <c r="E30" i="35"/>
  <c r="B31" i="33"/>
  <c r="A31" i="33" s="1"/>
  <c r="D30" i="33"/>
  <c r="L31" i="33"/>
  <c r="F31" i="33"/>
  <c r="M31" i="33"/>
  <c r="H30" i="35" l="1"/>
  <c r="A30" i="35"/>
  <c r="I30" i="35"/>
  <c r="F30" i="35"/>
  <c r="G30" i="35"/>
  <c r="D30" i="35"/>
  <c r="B31" i="35"/>
  <c r="A31" i="35" s="1"/>
  <c r="N31" i="33"/>
  <c r="G31" i="33" s="1"/>
  <c r="J361" i="36"/>
  <c r="E362" i="36"/>
  <c r="C31" i="35"/>
  <c r="E31" i="35"/>
  <c r="B32" i="33"/>
  <c r="A32" i="33" s="1"/>
  <c r="D31" i="33"/>
  <c r="L32" i="33"/>
  <c r="M32" i="33"/>
  <c r="F32" i="33"/>
  <c r="I31" i="35" l="1"/>
  <c r="G31" i="35"/>
  <c r="H31" i="35"/>
  <c r="J31" i="35"/>
  <c r="F31" i="35"/>
  <c r="D31" i="35"/>
  <c r="B32" i="35"/>
  <c r="J32" i="35" s="1"/>
  <c r="N32" i="33"/>
  <c r="G32" i="33" s="1"/>
  <c r="I362" i="36"/>
  <c r="H362" i="36"/>
  <c r="G363" i="36" s="1"/>
  <c r="D362" i="36"/>
  <c r="C32" i="35"/>
  <c r="E32" i="35"/>
  <c r="B33" i="33"/>
  <c r="A33" i="33" s="1"/>
  <c r="D32" i="33"/>
  <c r="M33" i="33"/>
  <c r="L33" i="33"/>
  <c r="F33" i="33"/>
  <c r="A32" i="35" l="1"/>
  <c r="G32" i="35"/>
  <c r="F32" i="35"/>
  <c r="H32" i="35"/>
  <c r="I32" i="35"/>
  <c r="D32" i="35"/>
  <c r="B33" i="35"/>
  <c r="J33" i="35" s="1"/>
  <c r="N33" i="33"/>
  <c r="G33" i="33" s="1"/>
  <c r="F362" i="36"/>
  <c r="C363" i="36"/>
  <c r="C33" i="35"/>
  <c r="E33" i="35"/>
  <c r="B34" i="33"/>
  <c r="A34" i="33" s="1"/>
  <c r="D33" i="33"/>
  <c r="L34" i="33"/>
  <c r="M34" i="33"/>
  <c r="F34" i="33"/>
  <c r="A33" i="35" l="1"/>
  <c r="H33" i="35"/>
  <c r="I33" i="35"/>
  <c r="G33" i="35"/>
  <c r="F33" i="35"/>
  <c r="D33" i="35"/>
  <c r="B34" i="35"/>
  <c r="A34" i="35" s="1"/>
  <c r="N34" i="33"/>
  <c r="G34" i="33" s="1"/>
  <c r="J362" i="36"/>
  <c r="E363" i="36"/>
  <c r="E34" i="35"/>
  <c r="C34" i="35"/>
  <c r="D34" i="33"/>
  <c r="B35" i="33"/>
  <c r="A35" i="33" s="1"/>
  <c r="L35" i="33"/>
  <c r="M35" i="33"/>
  <c r="F35" i="33"/>
  <c r="I34" i="35" l="1"/>
  <c r="G34" i="35"/>
  <c r="H34" i="35"/>
  <c r="D34" i="35"/>
  <c r="J34" i="35"/>
  <c r="F34" i="35"/>
  <c r="B35" i="35"/>
  <c r="I35" i="35" s="1"/>
  <c r="N35" i="33"/>
  <c r="G35" i="33" s="1"/>
  <c r="I363" i="36"/>
  <c r="H363" i="36"/>
  <c r="G364" i="36" s="1"/>
  <c r="D363" i="36"/>
  <c r="E35" i="35"/>
  <c r="C35" i="35"/>
  <c r="B36" i="33"/>
  <c r="A36" i="33" s="1"/>
  <c r="D35" i="33"/>
  <c r="F36" i="33"/>
  <c r="M36" i="33"/>
  <c r="L36" i="33"/>
  <c r="A35" i="35" l="1"/>
  <c r="G35" i="35"/>
  <c r="D35" i="35"/>
  <c r="J35" i="35"/>
  <c r="H35" i="35"/>
  <c r="F35" i="35"/>
  <c r="B36" i="35"/>
  <c r="J36" i="35" s="1"/>
  <c r="N36" i="33"/>
  <c r="G36" i="33" s="1"/>
  <c r="F363" i="36"/>
  <c r="C364" i="36"/>
  <c r="E36" i="35"/>
  <c r="C36" i="35"/>
  <c r="B37" i="33"/>
  <c r="A37" i="33" s="1"/>
  <c r="D36" i="33"/>
  <c r="L37" i="33"/>
  <c r="F37" i="33"/>
  <c r="M37" i="33"/>
  <c r="A36" i="35" l="1"/>
  <c r="G36" i="35"/>
  <c r="H36" i="35"/>
  <c r="I36" i="35"/>
  <c r="D36" i="35"/>
  <c r="F36" i="35"/>
  <c r="B37" i="35"/>
  <c r="A37" i="35" s="1"/>
  <c r="N37" i="33"/>
  <c r="G37" i="33" s="1"/>
  <c r="J363" i="36"/>
  <c r="E364" i="36"/>
  <c r="C37" i="35"/>
  <c r="E37" i="35"/>
  <c r="B38" i="33"/>
  <c r="A38" i="33" s="1"/>
  <c r="D37" i="33"/>
  <c r="L38" i="33"/>
  <c r="M38" i="33"/>
  <c r="F38" i="33"/>
  <c r="J37" i="35" l="1"/>
  <c r="H37" i="35"/>
  <c r="G37" i="35"/>
  <c r="F37" i="35"/>
  <c r="I37" i="35"/>
  <c r="D37" i="35"/>
  <c r="B38" i="35"/>
  <c r="J38" i="35" s="1"/>
  <c r="N38" i="33"/>
  <c r="G38" i="33" s="1"/>
  <c r="D364" i="36"/>
  <c r="H364" i="36"/>
  <c r="G365" i="36" s="1"/>
  <c r="I364" i="36"/>
  <c r="C38" i="35"/>
  <c r="E38" i="35"/>
  <c r="B39" i="33"/>
  <c r="A39" i="33" s="1"/>
  <c r="D38" i="33"/>
  <c r="M39" i="33"/>
  <c r="L39" i="33"/>
  <c r="F39" i="33"/>
  <c r="A38" i="35" l="1"/>
  <c r="F38" i="35"/>
  <c r="H38" i="35"/>
  <c r="G38" i="35"/>
  <c r="I38" i="35"/>
  <c r="D38" i="35"/>
  <c r="B39" i="35"/>
  <c r="J39" i="35" s="1"/>
  <c r="N39" i="33"/>
  <c r="G39" i="33" s="1"/>
  <c r="F364" i="36"/>
  <c r="C365" i="36"/>
  <c r="C39" i="35"/>
  <c r="E39" i="35"/>
  <c r="B40" i="33"/>
  <c r="A40" i="33" s="1"/>
  <c r="D39" i="33"/>
  <c r="M40" i="33"/>
  <c r="L40" i="33"/>
  <c r="F40" i="33"/>
  <c r="I39" i="35" l="1"/>
  <c r="A39" i="35"/>
  <c r="H39" i="35"/>
  <c r="F39" i="35"/>
  <c r="G39" i="35"/>
  <c r="D39" i="35"/>
  <c r="B40" i="35"/>
  <c r="A40" i="35" s="1"/>
  <c r="N40" i="33"/>
  <c r="G40" i="33" s="1"/>
  <c r="J364" i="36"/>
  <c r="E365" i="36"/>
  <c r="E40" i="35"/>
  <c r="C40" i="35"/>
  <c r="B41" i="33"/>
  <c r="A41" i="33" s="1"/>
  <c r="D40" i="33"/>
  <c r="F41" i="33"/>
  <c r="M41" i="33"/>
  <c r="L41" i="33"/>
  <c r="I40" i="35" l="1"/>
  <c r="J40" i="35"/>
  <c r="G40" i="35"/>
  <c r="H40" i="35"/>
  <c r="D40" i="35"/>
  <c r="F40" i="35"/>
  <c r="B41" i="35"/>
  <c r="I41" i="35" s="1"/>
  <c r="N41" i="33"/>
  <c r="G41" i="33" s="1"/>
  <c r="I365" i="36"/>
  <c r="H365" i="36"/>
  <c r="G366" i="36" s="1"/>
  <c r="D365" i="36"/>
  <c r="E41" i="35"/>
  <c r="C41" i="35"/>
  <c r="B42" i="33"/>
  <c r="A42" i="33" s="1"/>
  <c r="D41" i="33"/>
  <c r="M42" i="33"/>
  <c r="L42" i="33"/>
  <c r="F42" i="33"/>
  <c r="A41" i="35" l="1"/>
  <c r="H41" i="35"/>
  <c r="G41" i="35"/>
  <c r="D41" i="35"/>
  <c r="J41" i="35"/>
  <c r="F41" i="35"/>
  <c r="B42" i="35"/>
  <c r="I42" i="35" s="1"/>
  <c r="N42" i="33"/>
  <c r="G42" i="33" s="1"/>
  <c r="F365" i="36"/>
  <c r="C366" i="36"/>
  <c r="E42" i="35"/>
  <c r="C42" i="35"/>
  <c r="B43" i="33"/>
  <c r="A43" i="33" s="1"/>
  <c r="D42" i="33"/>
  <c r="M43" i="33"/>
  <c r="L43" i="33"/>
  <c r="F43" i="33"/>
  <c r="A42" i="35" l="1"/>
  <c r="H42" i="35"/>
  <c r="G42" i="35"/>
  <c r="J42" i="35"/>
  <c r="D42" i="35"/>
  <c r="F42" i="35"/>
  <c r="B43" i="35"/>
  <c r="A43" i="35" s="1"/>
  <c r="N43" i="33"/>
  <c r="G43" i="33" s="1"/>
  <c r="J365" i="36"/>
  <c r="E366" i="36"/>
  <c r="C43" i="35"/>
  <c r="E43" i="35"/>
  <c r="B44" i="33"/>
  <c r="A44" i="33" s="1"/>
  <c r="D43" i="33"/>
  <c r="F44" i="33"/>
  <c r="M44" i="33"/>
  <c r="L44" i="33"/>
  <c r="G43" i="35" l="1"/>
  <c r="H43" i="35"/>
  <c r="J43" i="35"/>
  <c r="I43" i="35"/>
  <c r="F43" i="35"/>
  <c r="D43" i="35"/>
  <c r="B44" i="35"/>
  <c r="J44" i="35" s="1"/>
  <c r="N44" i="33"/>
  <c r="G44" i="33" s="1"/>
  <c r="I366" i="36"/>
  <c r="H366" i="36"/>
  <c r="G367" i="36" s="1"/>
  <c r="D366" i="36"/>
  <c r="E44" i="35"/>
  <c r="C44" i="35"/>
  <c r="B45" i="33"/>
  <c r="A45" i="33" s="1"/>
  <c r="D44" i="33"/>
  <c r="M45" i="33"/>
  <c r="F45" i="33"/>
  <c r="L45" i="33"/>
  <c r="A44" i="35" l="1"/>
  <c r="I44" i="35"/>
  <c r="H44" i="35"/>
  <c r="D44" i="35"/>
  <c r="G44" i="35"/>
  <c r="F44" i="35"/>
  <c r="B45" i="35"/>
  <c r="I45" i="35" s="1"/>
  <c r="N45" i="33"/>
  <c r="G45" i="33" s="1"/>
  <c r="F366" i="36"/>
  <c r="C367" i="36"/>
  <c r="E45" i="35"/>
  <c r="C45" i="35"/>
  <c r="B46" i="33"/>
  <c r="A46" i="33" s="1"/>
  <c r="D45" i="33"/>
  <c r="M46" i="33"/>
  <c r="F46" i="33"/>
  <c r="L46" i="33"/>
  <c r="J45" i="35" l="1"/>
  <c r="G45" i="35"/>
  <c r="H45" i="35"/>
  <c r="A45" i="35"/>
  <c r="D45" i="35"/>
  <c r="F45" i="35"/>
  <c r="B46" i="35"/>
  <c r="J46" i="35" s="1"/>
  <c r="N46" i="33"/>
  <c r="G46" i="33" s="1"/>
  <c r="J366" i="36"/>
  <c r="E367" i="36"/>
  <c r="C46" i="35"/>
  <c r="E46" i="35"/>
  <c r="B47" i="33"/>
  <c r="A47" i="33" s="1"/>
  <c r="D46" i="33"/>
  <c r="M47" i="33"/>
  <c r="L47" i="33"/>
  <c r="F47" i="33"/>
  <c r="A46" i="35" l="1"/>
  <c r="H46" i="35"/>
  <c r="I46" i="35"/>
  <c r="G46" i="35"/>
  <c r="F46" i="35"/>
  <c r="D46" i="35"/>
  <c r="B47" i="35"/>
  <c r="A47" i="35" s="1"/>
  <c r="N47" i="33"/>
  <c r="G47" i="33" s="1"/>
  <c r="I367" i="36"/>
  <c r="H367" i="36"/>
  <c r="G368" i="36" s="1"/>
  <c r="D367" i="36"/>
  <c r="E47" i="35"/>
  <c r="C47" i="35"/>
  <c r="B48" i="33"/>
  <c r="A48" i="33" s="1"/>
  <c r="D47" i="33"/>
  <c r="M48" i="33"/>
  <c r="F48" i="33"/>
  <c r="L48" i="33"/>
  <c r="I47" i="35" l="1"/>
  <c r="G47" i="35"/>
  <c r="J47" i="35"/>
  <c r="H47" i="35"/>
  <c r="D47" i="35"/>
  <c r="F47" i="35"/>
  <c r="B48" i="35"/>
  <c r="J48" i="35" s="1"/>
  <c r="N48" i="33"/>
  <c r="G48" i="33" s="1"/>
  <c r="F367" i="36"/>
  <c r="C368" i="36"/>
  <c r="E48" i="35"/>
  <c r="C48" i="35"/>
  <c r="B49" i="33"/>
  <c r="A49" i="33" s="1"/>
  <c r="D48" i="33"/>
  <c r="F49" i="33"/>
  <c r="L49" i="33"/>
  <c r="M49" i="33"/>
  <c r="H48" i="35" l="1"/>
  <c r="A48" i="35"/>
  <c r="G48" i="35"/>
  <c r="D48" i="35"/>
  <c r="I48" i="35"/>
  <c r="F48" i="35"/>
  <c r="B49" i="35"/>
  <c r="A49" i="35" s="1"/>
  <c r="N49" i="33"/>
  <c r="G49" i="33" s="1"/>
  <c r="J367" i="36"/>
  <c r="E368" i="36"/>
  <c r="C49" i="35"/>
  <c r="E49" i="35"/>
  <c r="B50" i="33"/>
  <c r="A50" i="33" s="1"/>
  <c r="D49" i="33"/>
  <c r="M50" i="33"/>
  <c r="F50" i="33"/>
  <c r="L50" i="33"/>
  <c r="J49" i="35" l="1"/>
  <c r="I49" i="35"/>
  <c r="H49" i="35"/>
  <c r="F49" i="35"/>
  <c r="G49" i="35"/>
  <c r="D49" i="35"/>
  <c r="B50" i="35"/>
  <c r="J50" i="35" s="1"/>
  <c r="N50" i="33"/>
  <c r="G50" i="33" s="1"/>
  <c r="I368" i="36"/>
  <c r="H368" i="36"/>
  <c r="G369" i="36" s="1"/>
  <c r="D368" i="36"/>
  <c r="C50" i="35"/>
  <c r="E50" i="35"/>
  <c r="B51" i="33"/>
  <c r="A51" i="33" s="1"/>
  <c r="D50" i="33"/>
  <c r="F51" i="33"/>
  <c r="M51" i="33"/>
  <c r="L51" i="33"/>
  <c r="H50" i="35" l="1"/>
  <c r="A50" i="35"/>
  <c r="G50" i="35"/>
  <c r="F50" i="35"/>
  <c r="I50" i="35"/>
  <c r="D50" i="35"/>
  <c r="B51" i="35"/>
  <c r="A51" i="35" s="1"/>
  <c r="N51" i="33"/>
  <c r="G51" i="33" s="1"/>
  <c r="F368" i="36"/>
  <c r="C369" i="36"/>
  <c r="E51" i="35"/>
  <c r="C51" i="35"/>
  <c r="B52" i="33"/>
  <c r="A52" i="33" s="1"/>
  <c r="D51" i="33"/>
  <c r="M52" i="33"/>
  <c r="F52" i="33"/>
  <c r="L52" i="33"/>
  <c r="J51" i="35" l="1"/>
  <c r="G51" i="35"/>
  <c r="H51" i="35"/>
  <c r="I51" i="35"/>
  <c r="D51" i="35"/>
  <c r="F51" i="35"/>
  <c r="B52" i="35"/>
  <c r="J52" i="35" s="1"/>
  <c r="N52" i="33"/>
  <c r="G52" i="33" s="1"/>
  <c r="J368" i="36"/>
  <c r="E369" i="36"/>
  <c r="E52" i="35"/>
  <c r="C52" i="35"/>
  <c r="D52" i="33"/>
  <c r="B53" i="33"/>
  <c r="A53" i="33" s="1"/>
  <c r="M53" i="33"/>
  <c r="L53" i="33"/>
  <c r="F53" i="33"/>
  <c r="H52" i="35" l="1"/>
  <c r="A52" i="35"/>
  <c r="G52" i="35"/>
  <c r="I52" i="35"/>
  <c r="D52" i="35"/>
  <c r="F52" i="35"/>
  <c r="B53" i="35"/>
  <c r="A53" i="35" s="1"/>
  <c r="N53" i="33"/>
  <c r="G53" i="33" s="1"/>
  <c r="I369" i="36"/>
  <c r="H369" i="36"/>
  <c r="G370" i="36" s="1"/>
  <c r="D369" i="36"/>
  <c r="C53" i="35"/>
  <c r="E53" i="35"/>
  <c r="B54" i="33"/>
  <c r="A54" i="33" s="1"/>
  <c r="D53" i="33"/>
  <c r="F54" i="33"/>
  <c r="M54" i="33"/>
  <c r="L54" i="33"/>
  <c r="H53" i="35" l="1"/>
  <c r="J53" i="35"/>
  <c r="F53" i="35"/>
  <c r="G53" i="35"/>
  <c r="I53" i="35"/>
  <c r="D53" i="35"/>
  <c r="B54" i="35"/>
  <c r="J54" i="35" s="1"/>
  <c r="N54" i="33"/>
  <c r="G54" i="33" s="1"/>
  <c r="F369" i="36"/>
  <c r="C370" i="36"/>
  <c r="E54" i="35"/>
  <c r="C54" i="35"/>
  <c r="B55" i="33"/>
  <c r="A55" i="33" s="1"/>
  <c r="D54" i="33"/>
  <c r="L55" i="33"/>
  <c r="A54" i="35" l="1"/>
  <c r="G54" i="35"/>
  <c r="I54" i="35"/>
  <c r="H54" i="35"/>
  <c r="D54" i="35"/>
  <c r="F54" i="35"/>
  <c r="B55" i="35"/>
  <c r="J369" i="36"/>
  <c r="E370" i="36"/>
  <c r="B56" i="33"/>
  <c r="B56" i="35" s="1"/>
  <c r="D55" i="33"/>
  <c r="L56" i="33"/>
  <c r="M55" i="33"/>
  <c r="F55" i="33"/>
  <c r="A56" i="35" l="1"/>
  <c r="A55" i="35"/>
  <c r="A56" i="33"/>
  <c r="N55" i="33"/>
  <c r="G55" i="33" s="1"/>
  <c r="C55" i="35"/>
  <c r="D55" i="35" s="1"/>
  <c r="E55" i="35"/>
  <c r="F55" i="35" s="1"/>
  <c r="H370" i="36"/>
  <c r="G371" i="36" s="1"/>
  <c r="I370" i="36"/>
  <c r="D370" i="36"/>
  <c r="B57" i="33"/>
  <c r="B57" i="35" s="1"/>
  <c r="D56" i="33"/>
  <c r="F56" i="33"/>
  <c r="L57" i="33"/>
  <c r="M56" i="33"/>
  <c r="A57" i="33" l="1"/>
  <c r="A57" i="35"/>
  <c r="E56" i="35"/>
  <c r="F56" i="35" s="1"/>
  <c r="C56" i="35"/>
  <c r="D56" i="35" s="1"/>
  <c r="N56" i="33"/>
  <c r="G56" i="33" s="1"/>
  <c r="F370" i="36"/>
  <c r="C371" i="36"/>
  <c r="B58" i="33"/>
  <c r="B58" i="35" s="1"/>
  <c r="D57" i="33"/>
  <c r="L58" i="33"/>
  <c r="M57" i="33"/>
  <c r="F57" i="33"/>
  <c r="A58" i="35" l="1"/>
  <c r="A58" i="33"/>
  <c r="C57" i="35"/>
  <c r="D57" i="35" s="1"/>
  <c r="E57" i="35"/>
  <c r="F57" i="35" s="1"/>
  <c r="N57" i="33"/>
  <c r="G57" i="33" s="1"/>
  <c r="J370" i="36"/>
  <c r="E371" i="36"/>
  <c r="D58" i="33"/>
  <c r="M58" i="33"/>
  <c r="F58" i="33"/>
  <c r="C58" i="35" l="1"/>
  <c r="D58" i="35" s="1"/>
  <c r="E58" i="35"/>
  <c r="F58" i="35" s="1"/>
  <c r="N58" i="33"/>
  <c r="G58" i="33" s="1"/>
  <c r="H371" i="36"/>
  <c r="G372" i="36" s="1"/>
  <c r="I371" i="36"/>
  <c r="D371" i="36"/>
  <c r="E59" i="35"/>
  <c r="C59" i="35"/>
  <c r="C372" i="36" l="1"/>
  <c r="F371" i="36"/>
  <c r="E60" i="35"/>
  <c r="C60" i="35"/>
  <c r="J371" i="36" l="1"/>
  <c r="E372" i="36"/>
  <c r="D372" i="36" s="1"/>
  <c r="C373" i="36" s="1"/>
  <c r="E61" i="35"/>
  <c r="C61" i="35"/>
  <c r="I372" i="36" l="1"/>
  <c r="H372" i="36"/>
  <c r="G373" i="36" s="1"/>
  <c r="E62" i="35"/>
  <c r="C62" i="35"/>
  <c r="F372" i="36" l="1"/>
  <c r="E63" i="35"/>
  <c r="C63" i="35"/>
  <c r="J372" i="36" l="1"/>
  <c r="E373" i="36"/>
  <c r="E64" i="35"/>
  <c r="C64" i="35"/>
  <c r="H373" i="36" l="1"/>
  <c r="G374" i="36" s="1"/>
  <c r="I373" i="36"/>
  <c r="D373" i="36"/>
  <c r="C65" i="35"/>
  <c r="E65" i="35"/>
  <c r="F373" i="36" l="1"/>
  <c r="C374" i="36"/>
  <c r="E66" i="35"/>
  <c r="C66" i="35"/>
  <c r="J373" i="36" l="1"/>
  <c r="E374" i="36"/>
  <c r="E67" i="35"/>
  <c r="C67" i="35"/>
  <c r="I374" i="36" l="1"/>
  <c r="H374" i="36"/>
  <c r="G375" i="36" s="1"/>
  <c r="D374" i="36"/>
  <c r="E68" i="35"/>
  <c r="F69" i="35" s="1"/>
  <c r="C68" i="35"/>
  <c r="D69" i="35" s="1"/>
  <c r="F374" i="36" l="1"/>
  <c r="C375" i="36"/>
  <c r="AY30" i="14"/>
  <c r="AY32" i="14" s="1"/>
  <c r="J374" i="36" l="1"/>
  <c r="E375" i="36"/>
  <c r="BA30" i="14"/>
  <c r="BA32" i="14" s="1"/>
  <c r="AZ30" i="14"/>
  <c r="AZ32" i="14" s="1"/>
  <c r="I375" i="36" l="1"/>
  <c r="H375" i="36"/>
  <c r="G376" i="36" s="1"/>
  <c r="D375" i="36"/>
  <c r="BB30" i="14"/>
  <c r="BB32" i="14" s="1"/>
  <c r="F375" i="36" l="1"/>
  <c r="C376" i="36"/>
  <c r="D30" i="14"/>
  <c r="D32" i="14" s="1"/>
  <c r="J375" i="36" l="1"/>
  <c r="E376" i="36"/>
  <c r="E30" i="14"/>
  <c r="E32" i="14" s="1"/>
  <c r="F30" i="14"/>
  <c r="F32" i="14" s="1"/>
  <c r="I376" i="36" l="1"/>
  <c r="H376" i="36"/>
  <c r="G377" i="36" s="1"/>
  <c r="D376" i="36"/>
  <c r="G30" i="14"/>
  <c r="G32" i="14" s="1"/>
  <c r="F376" i="36" l="1"/>
  <c r="C377" i="36"/>
  <c r="H30" i="14"/>
  <c r="H32" i="14" s="1"/>
  <c r="J376" i="36" l="1"/>
  <c r="E377" i="36"/>
  <c r="D377" i="36" s="1"/>
  <c r="I30" i="14"/>
  <c r="I32" i="14" s="1"/>
  <c r="J30" i="14"/>
  <c r="J32" i="14" s="1"/>
  <c r="C378" i="36" l="1"/>
  <c r="H377" i="36"/>
  <c r="G378" i="36" s="1"/>
  <c r="I377" i="36"/>
  <c r="K30" i="14"/>
  <c r="K32" i="14" s="1"/>
  <c r="F377" i="36" l="1"/>
  <c r="L30" i="14"/>
  <c r="L32" i="14" s="1"/>
  <c r="J377" i="36" l="1"/>
  <c r="E378" i="36"/>
  <c r="M30" i="14"/>
  <c r="M32" i="14" s="1"/>
  <c r="I378" i="36" l="1"/>
  <c r="H378" i="36"/>
  <c r="G379" i="36" s="1"/>
  <c r="D378" i="36"/>
  <c r="N30" i="14"/>
  <c r="N32" i="14" s="1"/>
  <c r="P30" i="14"/>
  <c r="P32" i="14" s="1"/>
  <c r="O30" i="14"/>
  <c r="O32" i="14" s="1"/>
  <c r="F378" i="36" l="1"/>
  <c r="C379" i="36"/>
  <c r="Q30" i="14"/>
  <c r="Q32" i="14" s="1"/>
  <c r="R30" i="14"/>
  <c r="R32" i="14" s="1"/>
  <c r="J378" i="36" l="1"/>
  <c r="E379" i="36"/>
  <c r="S30" i="14"/>
  <c r="S32" i="14" s="1"/>
  <c r="H379" i="36" l="1"/>
  <c r="G380" i="36" s="1"/>
  <c r="I379" i="36"/>
  <c r="D379" i="36"/>
  <c r="T30" i="14"/>
  <c r="T32" i="14" s="1"/>
  <c r="U30" i="14"/>
  <c r="U32" i="14" s="1"/>
  <c r="V30" i="14"/>
  <c r="V32" i="14" s="1"/>
  <c r="W30" i="14"/>
  <c r="W32" i="14" s="1"/>
  <c r="F379" i="36" l="1"/>
  <c r="C380" i="36"/>
  <c r="X30" i="14"/>
  <c r="X32" i="14" s="1"/>
  <c r="J379" i="36" l="1"/>
  <c r="E380" i="36"/>
  <c r="Y30" i="14"/>
  <c r="Y32" i="14" s="1"/>
  <c r="Z30" i="14"/>
  <c r="Z32" i="14" s="1"/>
  <c r="H380" i="36" l="1"/>
  <c r="G381" i="36" s="1"/>
  <c r="I380" i="36"/>
  <c r="D380" i="36"/>
  <c r="AA30" i="14"/>
  <c r="AA32" i="14" s="1"/>
  <c r="AC30" i="14"/>
  <c r="AC32" i="14" s="1"/>
  <c r="AB30" i="14"/>
  <c r="AB32" i="14" s="1"/>
  <c r="AD30" i="14"/>
  <c r="AD32" i="14" s="1"/>
  <c r="F380" i="36" l="1"/>
  <c r="C381" i="36"/>
  <c r="AE30" i="14"/>
  <c r="AE32" i="14" s="1"/>
  <c r="J380" i="36" l="1"/>
  <c r="E381" i="36"/>
  <c r="AG30" i="14"/>
  <c r="AG32" i="14" s="1"/>
  <c r="AF30" i="14"/>
  <c r="AF32" i="14" s="1"/>
  <c r="I381" i="36" l="1"/>
  <c r="H381" i="36"/>
  <c r="G382" i="36" s="1"/>
  <c r="D381" i="36"/>
  <c r="AH30" i="14"/>
  <c r="AH32" i="14" s="1"/>
  <c r="C382" i="36" l="1"/>
  <c r="F381" i="36"/>
  <c r="AI30" i="14"/>
  <c r="AI32" i="14" s="1"/>
  <c r="AJ30" i="14"/>
  <c r="AJ32" i="14" s="1"/>
  <c r="J381" i="36" l="1"/>
  <c r="E382" i="36"/>
  <c r="D382" i="36" s="1"/>
  <c r="C383" i="36" s="1"/>
  <c r="AL30" i="14"/>
  <c r="AL32" i="14" s="1"/>
  <c r="AK30" i="14"/>
  <c r="AK32" i="14" s="1"/>
  <c r="H382" i="36" l="1"/>
  <c r="G383" i="36" s="1"/>
  <c r="I382" i="36"/>
  <c r="AO30" i="14"/>
  <c r="AO32" i="14" s="1"/>
  <c r="AM30" i="14"/>
  <c r="AM32" i="14" s="1"/>
  <c r="AN30" i="14"/>
  <c r="AN32" i="14" s="1"/>
  <c r="F382" i="36" l="1"/>
  <c r="AR30" i="14"/>
  <c r="AR32" i="14" s="1"/>
  <c r="AP30" i="14"/>
  <c r="AP32" i="14" s="1"/>
  <c r="AS30" i="14"/>
  <c r="AS32" i="14" s="1"/>
  <c r="AQ30" i="14"/>
  <c r="AQ32" i="14" s="1"/>
  <c r="J382" i="36" l="1"/>
  <c r="E383" i="36"/>
  <c r="AT30" i="14"/>
  <c r="AT32" i="14" s="1"/>
  <c r="I383" i="36" l="1"/>
  <c r="H383" i="36"/>
  <c r="G384" i="36" s="1"/>
  <c r="D383" i="36"/>
  <c r="AU30" i="14"/>
  <c r="AU32" i="14" s="1"/>
  <c r="F383" i="36" l="1"/>
  <c r="C384" i="36"/>
  <c r="AX30" i="14"/>
  <c r="AX32" i="14" s="1"/>
  <c r="AW30" i="14"/>
  <c r="AW32" i="14" s="1"/>
  <c r="AV30" i="14"/>
  <c r="AV32" i="14" s="1"/>
  <c r="J383" i="36" l="1"/>
  <c r="E384" i="36"/>
  <c r="I384" i="36" l="1"/>
  <c r="H384" i="36"/>
  <c r="G385" i="36" s="1"/>
  <c r="D384" i="36"/>
  <c r="F384" i="36" l="1"/>
  <c r="C385" i="36"/>
  <c r="J384" i="36" l="1"/>
  <c r="E385" i="36"/>
  <c r="I385" i="36" l="1"/>
  <c r="H385" i="36"/>
  <c r="G386" i="36" s="1"/>
  <c r="D385" i="36"/>
  <c r="F385" i="36" l="1"/>
  <c r="C386" i="36"/>
  <c r="J385" i="36" l="1"/>
  <c r="E386" i="36"/>
  <c r="H386" i="36" l="1"/>
  <c r="G387" i="36" s="1"/>
  <c r="I386" i="36"/>
  <c r="D386" i="36"/>
  <c r="F386" i="36" l="1"/>
  <c r="C387" i="36"/>
  <c r="J386" i="36" l="1"/>
  <c r="E387" i="36"/>
  <c r="I387" i="36" l="1"/>
  <c r="H387" i="36"/>
  <c r="G388" i="36" s="1"/>
  <c r="D387" i="36"/>
  <c r="F387" i="36" l="1"/>
  <c r="C388" i="36"/>
  <c r="J387" i="36" l="1"/>
  <c r="E388" i="36"/>
  <c r="I388" i="36" l="1"/>
  <c r="H388" i="36"/>
  <c r="G389" i="36" s="1"/>
  <c r="D388" i="36"/>
  <c r="F388" i="36" l="1"/>
  <c r="C389" i="36"/>
  <c r="J388" i="36" l="1"/>
  <c r="E389" i="36"/>
  <c r="H389" i="36" l="1"/>
  <c r="G390" i="36" s="1"/>
  <c r="I389" i="36"/>
  <c r="D389" i="36"/>
  <c r="F389" i="36" l="1"/>
  <c r="C390" i="36"/>
  <c r="J389" i="36" l="1"/>
  <c r="E390" i="36"/>
  <c r="D390" i="36" l="1"/>
  <c r="H390" i="36"/>
  <c r="G391" i="36" s="1"/>
  <c r="I390" i="36"/>
  <c r="F390" i="36" l="1"/>
  <c r="C391" i="36"/>
  <c r="J390" i="36" l="1"/>
  <c r="E391" i="36"/>
  <c r="I391" i="36" l="1"/>
  <c r="H391" i="36"/>
  <c r="G392" i="36" s="1"/>
  <c r="D391" i="36"/>
  <c r="F391" i="36" l="1"/>
  <c r="C392" i="36"/>
  <c r="J391" i="36" l="1"/>
  <c r="E392" i="36"/>
  <c r="I392" i="36" l="1"/>
  <c r="H392" i="36"/>
  <c r="G393" i="36" s="1"/>
  <c r="D392" i="36"/>
  <c r="F392" i="36" l="1"/>
  <c r="C393" i="36"/>
  <c r="J392" i="36" l="1"/>
  <c r="E393" i="36"/>
  <c r="H393" i="36" l="1"/>
  <c r="G394" i="36" s="1"/>
  <c r="I393" i="36"/>
  <c r="D393" i="36"/>
  <c r="F393" i="36" l="1"/>
  <c r="C394" i="36"/>
  <c r="J393" i="36" l="1"/>
  <c r="E394" i="36"/>
  <c r="D394" i="36" l="1"/>
  <c r="H394" i="36"/>
  <c r="G395" i="36" s="1"/>
  <c r="I394" i="36"/>
  <c r="F394" i="36" l="1"/>
  <c r="C395" i="36"/>
  <c r="J394" i="36" l="1"/>
  <c r="E395" i="36"/>
  <c r="I395" i="36" l="1"/>
  <c r="H395" i="36"/>
  <c r="G396" i="36" s="1"/>
  <c r="D395" i="36"/>
  <c r="F395" i="36" l="1"/>
  <c r="C396" i="36"/>
  <c r="J395" i="36" l="1"/>
  <c r="E396" i="36"/>
  <c r="H396" i="36" l="1"/>
  <c r="G397" i="36" s="1"/>
  <c r="I396" i="36"/>
  <c r="D396" i="36"/>
  <c r="F396" i="36" l="1"/>
  <c r="C397" i="36"/>
  <c r="J396" i="36" l="1"/>
  <c r="E397" i="36"/>
  <c r="I397" i="36" l="1"/>
  <c r="H397" i="36"/>
  <c r="G398" i="36" s="1"/>
  <c r="D397" i="36"/>
  <c r="F397" i="36" l="1"/>
  <c r="C398" i="36"/>
  <c r="J397" i="36" l="1"/>
  <c r="E398" i="36"/>
  <c r="H398" i="36" l="1"/>
  <c r="G399" i="36" s="1"/>
  <c r="I398" i="36"/>
  <c r="D398" i="36"/>
  <c r="F398" i="36" l="1"/>
  <c r="C399" i="36"/>
  <c r="J398" i="36" l="1"/>
  <c r="E399" i="36"/>
  <c r="I399" i="36" l="1"/>
  <c r="H399" i="36"/>
  <c r="G400" i="36" s="1"/>
  <c r="D399" i="36"/>
  <c r="F399" i="36" l="1"/>
  <c r="C400" i="36"/>
  <c r="J399" i="36" l="1"/>
  <c r="E400" i="36"/>
  <c r="H400" i="36" l="1"/>
  <c r="G401" i="36" s="1"/>
  <c r="I400" i="36"/>
  <c r="D400" i="36"/>
  <c r="F400" i="36" l="1"/>
  <c r="C401" i="36"/>
  <c r="J400" i="36" l="1"/>
  <c r="E401" i="36"/>
  <c r="I401" i="36" l="1"/>
  <c r="H401" i="36"/>
  <c r="G402" i="36" s="1"/>
  <c r="D401" i="36"/>
  <c r="F401" i="36" l="1"/>
  <c r="C402" i="36"/>
  <c r="J401" i="36" l="1"/>
  <c r="E402" i="36"/>
  <c r="I402" i="36" l="1"/>
  <c r="H402" i="36"/>
  <c r="G403" i="36" s="1"/>
  <c r="D402" i="36"/>
  <c r="F402" i="36" l="1"/>
  <c r="C403" i="36"/>
  <c r="J402" i="36" l="1"/>
  <c r="E403" i="36"/>
  <c r="H403" i="36" l="1"/>
  <c r="G404" i="36" s="1"/>
  <c r="I403" i="36"/>
  <c r="D403" i="36"/>
  <c r="F403" i="36" l="1"/>
  <c r="C404" i="36"/>
  <c r="J403" i="36" l="1"/>
  <c r="E404" i="36"/>
  <c r="H404" i="36" l="1"/>
  <c r="G405" i="36" s="1"/>
  <c r="I404" i="36"/>
  <c r="D404" i="36"/>
  <c r="F404" i="36" l="1"/>
  <c r="C405" i="36"/>
  <c r="J404" i="36" l="1"/>
  <c r="E405" i="36"/>
  <c r="H405" i="36" l="1"/>
  <c r="G406" i="36" s="1"/>
  <c r="I405" i="36"/>
  <c r="D405" i="36"/>
  <c r="F405" i="36" l="1"/>
  <c r="C406" i="36"/>
  <c r="J405" i="36" l="1"/>
  <c r="E406" i="36"/>
  <c r="H406" i="36" l="1"/>
  <c r="G407" i="36" s="1"/>
  <c r="I406" i="36"/>
  <c r="D406" i="36"/>
  <c r="F406" i="36" l="1"/>
  <c r="C407" i="36"/>
  <c r="J406" i="36" l="1"/>
  <c r="E407" i="36"/>
  <c r="H407" i="36" l="1"/>
  <c r="G408" i="36" s="1"/>
  <c r="I407" i="36"/>
  <c r="D407" i="36"/>
  <c r="F407" i="36" l="1"/>
  <c r="C408" i="36"/>
  <c r="J407" i="36" l="1"/>
  <c r="E408" i="36"/>
  <c r="I408" i="36" l="1"/>
  <c r="H408" i="36"/>
  <c r="G409" i="36" s="1"/>
  <c r="D408" i="36"/>
  <c r="F408" i="36" l="1"/>
  <c r="C409" i="36"/>
  <c r="J408" i="36" l="1"/>
  <c r="E409" i="36"/>
  <c r="I409" i="36" l="1"/>
  <c r="H409" i="36"/>
  <c r="G410" i="36" s="1"/>
  <c r="D409" i="36"/>
  <c r="F409" i="36" l="1"/>
  <c r="C410" i="36"/>
  <c r="J409" i="36" l="1"/>
  <c r="E410" i="36"/>
  <c r="D410" i="36" l="1"/>
  <c r="H410" i="36"/>
  <c r="G411" i="36" s="1"/>
  <c r="I410" i="36"/>
  <c r="F410" i="36" l="1"/>
  <c r="C411" i="36"/>
  <c r="J410" i="36" l="1"/>
  <c r="E411" i="36"/>
  <c r="H411" i="36" l="1"/>
  <c r="G412" i="36" s="1"/>
  <c r="I411" i="36"/>
  <c r="D411" i="36"/>
  <c r="F411" i="36" l="1"/>
  <c r="C412" i="36"/>
  <c r="J411" i="36" l="1"/>
  <c r="E412" i="36"/>
  <c r="I412" i="36" l="1"/>
  <c r="H412" i="36"/>
  <c r="G413" i="36" s="1"/>
  <c r="D412" i="36"/>
  <c r="F412" i="36" l="1"/>
  <c r="C413" i="36"/>
  <c r="J412" i="36" l="1"/>
  <c r="E413" i="36"/>
  <c r="I413" i="36" l="1"/>
  <c r="H413" i="36"/>
  <c r="G414" i="36" s="1"/>
  <c r="D413" i="36"/>
  <c r="F413" i="36" l="1"/>
  <c r="C414" i="36"/>
  <c r="J413" i="36" l="1"/>
  <c r="E414" i="36"/>
  <c r="H414" i="36" l="1"/>
  <c r="G415" i="36" s="1"/>
  <c r="I414" i="36"/>
  <c r="D414" i="36"/>
  <c r="F414" i="36" l="1"/>
  <c r="C415" i="36"/>
  <c r="J414" i="36" l="1"/>
  <c r="E415" i="36"/>
  <c r="I415" i="36" l="1"/>
  <c r="H415" i="36"/>
  <c r="G416" i="36" s="1"/>
  <c r="D415" i="36"/>
  <c r="F415" i="36" l="1"/>
  <c r="C416" i="36"/>
  <c r="J415" i="36" l="1"/>
  <c r="E416" i="36"/>
  <c r="I416" i="36" l="1"/>
  <c r="H416" i="36"/>
  <c r="G417" i="36" s="1"/>
  <c r="D416" i="36"/>
  <c r="F416" i="36" l="1"/>
  <c r="C417" i="36"/>
  <c r="J416" i="36" l="1"/>
  <c r="E417" i="36"/>
  <c r="I417" i="36" l="1"/>
  <c r="H417" i="36"/>
  <c r="G418" i="36" s="1"/>
  <c r="D417" i="36"/>
  <c r="F417" i="36" l="1"/>
  <c r="C418" i="36"/>
  <c r="J417" i="36" l="1"/>
  <c r="E418" i="36"/>
  <c r="I418" i="36" l="1"/>
  <c r="H418" i="36"/>
  <c r="G419" i="36" s="1"/>
  <c r="D418" i="36"/>
  <c r="F418" i="36" l="1"/>
  <c r="C419" i="36"/>
  <c r="J418" i="36" l="1"/>
  <c r="E419" i="36"/>
  <c r="H419" i="36" l="1"/>
  <c r="G420" i="36" s="1"/>
  <c r="I419" i="36"/>
  <c r="D419" i="36"/>
  <c r="F419" i="36" l="1"/>
  <c r="C420" i="36"/>
  <c r="J419" i="36" l="1"/>
  <c r="E420" i="36"/>
  <c r="I420" i="36" l="1"/>
  <c r="H420" i="36"/>
  <c r="G421" i="36" s="1"/>
  <c r="D420" i="36"/>
  <c r="F420" i="36" l="1"/>
  <c r="C421" i="36"/>
  <c r="J420" i="36" l="1"/>
  <c r="E421" i="36"/>
  <c r="I421" i="36" l="1"/>
  <c r="H421" i="36"/>
  <c r="G422" i="36" s="1"/>
  <c r="D421" i="36"/>
  <c r="F421" i="36" l="1"/>
  <c r="C422" i="36"/>
  <c r="J421" i="36" l="1"/>
  <c r="E422" i="36"/>
  <c r="H422" i="36" l="1"/>
  <c r="G423" i="36" s="1"/>
  <c r="I422" i="36"/>
  <c r="D422" i="36"/>
  <c r="F422" i="36" l="1"/>
  <c r="C423" i="36"/>
  <c r="J422" i="36" l="1"/>
  <c r="E423" i="36"/>
  <c r="I423" i="36" l="1"/>
  <c r="H423" i="36"/>
  <c r="G424" i="36" s="1"/>
  <c r="D423" i="36"/>
  <c r="F423" i="36" l="1"/>
  <c r="C424" i="36"/>
  <c r="J423" i="36" l="1"/>
  <c r="E424" i="36"/>
  <c r="H424" i="36" l="1"/>
  <c r="G425" i="36" s="1"/>
  <c r="I424" i="36"/>
  <c r="D424" i="36"/>
  <c r="F424" i="36" l="1"/>
  <c r="C425" i="36"/>
  <c r="J424" i="36" l="1"/>
  <c r="E425" i="36"/>
  <c r="I425" i="36" l="1"/>
  <c r="H425" i="36"/>
  <c r="G426" i="36" s="1"/>
  <c r="D425" i="36"/>
  <c r="F425" i="36" l="1"/>
  <c r="C426" i="36"/>
  <c r="J425" i="36" l="1"/>
  <c r="E426" i="36"/>
  <c r="I426" i="36" l="1"/>
  <c r="H426" i="36"/>
  <c r="G427" i="36" s="1"/>
  <c r="D426" i="36"/>
  <c r="F426" i="36" l="1"/>
  <c r="C427" i="36"/>
  <c r="J426" i="36" l="1"/>
  <c r="E427" i="36"/>
  <c r="H427" i="36" l="1"/>
  <c r="G428" i="36" s="1"/>
  <c r="I427" i="36"/>
  <c r="D427" i="36"/>
  <c r="F427" i="36" l="1"/>
  <c r="C428" i="36"/>
  <c r="J427" i="36" l="1"/>
  <c r="E428" i="36"/>
  <c r="D428" i="36" l="1"/>
  <c r="I428" i="36"/>
  <c r="H428" i="36"/>
  <c r="G429" i="36" s="1"/>
  <c r="F428" i="36" l="1"/>
  <c r="C429" i="36"/>
  <c r="J428" i="36" l="1"/>
  <c r="E429" i="36"/>
  <c r="I429" i="36" l="1"/>
  <c r="H429" i="36"/>
  <c r="G430" i="36" s="1"/>
  <c r="D429" i="36"/>
  <c r="F429" i="36" l="1"/>
  <c r="C430" i="36"/>
  <c r="J429" i="36" l="1"/>
  <c r="E430" i="36"/>
  <c r="H430" i="36" l="1"/>
  <c r="G431" i="36" s="1"/>
  <c r="I430" i="36"/>
  <c r="D430" i="36"/>
  <c r="F430" i="36" l="1"/>
  <c r="C431" i="36"/>
  <c r="J430" i="36" l="1"/>
  <c r="E431" i="36"/>
  <c r="I431" i="36" l="1"/>
  <c r="H431" i="36"/>
  <c r="G432" i="36" s="1"/>
  <c r="D431" i="36"/>
  <c r="F431" i="36" l="1"/>
  <c r="C432" i="36"/>
  <c r="J431" i="36" l="1"/>
  <c r="E432" i="36"/>
  <c r="D432" i="36" l="1"/>
  <c r="I432" i="36"/>
  <c r="H432" i="36"/>
  <c r="G433" i="36" s="1"/>
  <c r="F432" i="36" l="1"/>
  <c r="C433" i="36"/>
  <c r="J432" i="36" l="1"/>
  <c r="E433" i="36"/>
  <c r="I433" i="36" l="1"/>
  <c r="H433" i="36"/>
  <c r="G434" i="36" s="1"/>
  <c r="D433" i="36"/>
  <c r="F433" i="36" l="1"/>
  <c r="C434" i="36"/>
  <c r="J433" i="36" l="1"/>
  <c r="E434" i="36"/>
  <c r="D434" i="36" l="1"/>
  <c r="I434" i="36"/>
  <c r="H434" i="36"/>
  <c r="G435" i="36" s="1"/>
  <c r="F434" i="36" l="1"/>
  <c r="C435" i="36"/>
  <c r="J434" i="36" l="1"/>
  <c r="E435" i="36"/>
  <c r="H435" i="36" l="1"/>
  <c r="G436" i="36" s="1"/>
  <c r="I435" i="36"/>
  <c r="D435" i="36"/>
  <c r="F435" i="36" l="1"/>
  <c r="C436" i="36"/>
  <c r="J435" i="36" l="1"/>
  <c r="E436" i="36"/>
  <c r="I436" i="36" l="1"/>
  <c r="H436" i="36"/>
  <c r="G437" i="36" s="1"/>
  <c r="D436" i="36"/>
  <c r="F436" i="36" l="1"/>
  <c r="C437" i="36"/>
  <c r="J436" i="36" l="1"/>
  <c r="E437" i="36"/>
  <c r="I437" i="36" l="1"/>
  <c r="H437" i="36"/>
  <c r="G438" i="36" s="1"/>
  <c r="D437" i="36"/>
  <c r="F437" i="36" l="1"/>
  <c r="C438" i="36"/>
  <c r="J437" i="36" l="1"/>
  <c r="E438" i="36"/>
  <c r="D438" i="36" l="1"/>
  <c r="H438" i="36"/>
  <c r="G439" i="36" s="1"/>
  <c r="I438" i="36"/>
  <c r="F438" i="36" l="1"/>
  <c r="C439" i="36"/>
  <c r="J438" i="36" l="1"/>
  <c r="E439" i="36"/>
  <c r="I439" i="36" l="1"/>
  <c r="H439" i="36"/>
  <c r="G440" i="36" s="1"/>
  <c r="D439" i="36"/>
  <c r="F439" i="36" l="1"/>
  <c r="C440" i="36"/>
  <c r="J439" i="36" l="1"/>
  <c r="E440" i="36"/>
  <c r="H440" i="36" l="1"/>
  <c r="G441" i="36" s="1"/>
  <c r="I440" i="36"/>
  <c r="D440" i="36"/>
  <c r="F440" i="36" l="1"/>
  <c r="C441" i="36"/>
  <c r="J440" i="36" l="1"/>
  <c r="E441" i="36"/>
  <c r="D441" i="36" l="1"/>
  <c r="I441" i="36"/>
  <c r="H441" i="36"/>
  <c r="G442" i="36" s="1"/>
  <c r="F441" i="36" l="1"/>
  <c r="C442" i="36"/>
  <c r="J441" i="36" l="1"/>
  <c r="E442" i="36"/>
  <c r="I442" i="36" l="1"/>
  <c r="H442" i="36"/>
  <c r="G443" i="36" s="1"/>
  <c r="D442" i="36"/>
  <c r="F442" i="36" l="1"/>
  <c r="C443" i="36"/>
  <c r="J442" i="36" l="1"/>
  <c r="E443" i="36"/>
  <c r="H443" i="36" l="1"/>
  <c r="G444" i="36" s="1"/>
  <c r="I443" i="36"/>
  <c r="D443" i="36"/>
  <c r="F443" i="36" l="1"/>
  <c r="C444" i="36"/>
  <c r="J443" i="36" l="1"/>
  <c r="E444" i="36"/>
  <c r="I444" i="36" l="1"/>
  <c r="H444" i="36"/>
  <c r="G445" i="36" s="1"/>
  <c r="D444" i="36"/>
  <c r="F444" i="36" l="1"/>
  <c r="C445" i="36"/>
  <c r="J444" i="36" l="1"/>
  <c r="E445" i="36"/>
  <c r="I445" i="36" l="1"/>
  <c r="H445" i="36"/>
  <c r="G446" i="36" s="1"/>
  <c r="D445" i="36"/>
  <c r="F445" i="36" l="1"/>
  <c r="C446" i="36"/>
  <c r="J445" i="36" l="1"/>
  <c r="E446" i="36"/>
  <c r="H446" i="36" l="1"/>
  <c r="G447" i="36" s="1"/>
  <c r="I446" i="36"/>
  <c r="D446" i="36"/>
  <c r="F446" i="36" l="1"/>
  <c r="C447" i="36"/>
  <c r="J446" i="36" l="1"/>
  <c r="E447" i="36"/>
  <c r="I447" i="36" l="1"/>
  <c r="H447" i="36"/>
  <c r="G448" i="36" s="1"/>
  <c r="D447" i="36"/>
  <c r="F447" i="36" l="1"/>
  <c r="C448" i="36"/>
  <c r="J447" i="36" l="1"/>
  <c r="E448" i="36"/>
  <c r="D448" i="36" l="1"/>
  <c r="I448" i="36"/>
  <c r="H448" i="36"/>
  <c r="G449" i="36" s="1"/>
  <c r="F448" i="36" l="1"/>
  <c r="C449" i="36"/>
  <c r="J448" i="36" l="1"/>
  <c r="E449" i="36"/>
  <c r="I449" i="36" l="1"/>
  <c r="H449" i="36"/>
  <c r="G450" i="36" s="1"/>
  <c r="D449" i="36"/>
  <c r="F449" i="36" l="1"/>
  <c r="C450" i="36"/>
  <c r="J449" i="36" l="1"/>
  <c r="E450" i="36"/>
  <c r="D450" i="36" l="1"/>
  <c r="I450" i="36"/>
  <c r="H450" i="36"/>
  <c r="G451" i="36" s="1"/>
  <c r="F450" i="36" l="1"/>
  <c r="C451" i="36"/>
  <c r="J450" i="36" l="1"/>
  <c r="E451" i="36"/>
  <c r="H451" i="36" l="1"/>
  <c r="G452" i="36" s="1"/>
  <c r="I451" i="36"/>
  <c r="D451" i="36"/>
  <c r="F451" i="36" l="1"/>
  <c r="C452" i="36"/>
  <c r="J451" i="36" l="1"/>
  <c r="E452" i="36"/>
  <c r="I452" i="36" l="1"/>
  <c r="H452" i="36"/>
  <c r="G453" i="36" s="1"/>
  <c r="D452" i="36"/>
  <c r="F452" i="36" l="1"/>
  <c r="C453" i="36"/>
  <c r="J452" i="36" l="1"/>
  <c r="E453" i="36"/>
  <c r="I453" i="36" l="1"/>
  <c r="H453" i="36"/>
  <c r="G454" i="36" s="1"/>
  <c r="D453" i="36"/>
  <c r="F453" i="36" l="1"/>
  <c r="C454" i="36"/>
  <c r="J453" i="36" l="1"/>
  <c r="E454" i="36"/>
  <c r="D454" i="36" l="1"/>
  <c r="H454" i="36"/>
  <c r="G455" i="36" s="1"/>
  <c r="I454" i="36"/>
  <c r="F454" i="36" l="1"/>
  <c r="C455" i="36"/>
  <c r="J454" i="36" l="1"/>
  <c r="E455" i="36"/>
  <c r="I455" i="36" l="1"/>
  <c r="H455" i="36"/>
  <c r="G456" i="36" s="1"/>
  <c r="D455" i="36"/>
  <c r="F455" i="36" l="1"/>
  <c r="C456" i="36"/>
  <c r="J455" i="36" l="1"/>
  <c r="E456" i="36"/>
  <c r="H456" i="36" l="1"/>
  <c r="G457" i="36" s="1"/>
  <c r="I456" i="36"/>
  <c r="D456" i="36"/>
  <c r="F456" i="36" l="1"/>
  <c r="C457" i="36"/>
  <c r="J456" i="36" l="1"/>
  <c r="E457" i="36"/>
  <c r="I457" i="36" l="1"/>
  <c r="H457" i="36"/>
  <c r="G458" i="36" s="1"/>
  <c r="D457" i="36"/>
  <c r="F457" i="36" l="1"/>
  <c r="C458" i="36"/>
  <c r="J457" i="36" l="1"/>
  <c r="E458" i="36"/>
  <c r="I458" i="36" l="1"/>
  <c r="H458" i="36"/>
  <c r="G459" i="36" s="1"/>
  <c r="D458" i="36"/>
  <c r="F458" i="36" l="1"/>
  <c r="C459" i="36"/>
  <c r="J458" i="36" l="1"/>
  <c r="E459" i="36"/>
  <c r="H459" i="36" l="1"/>
  <c r="G460" i="36" s="1"/>
  <c r="I459" i="36"/>
  <c r="D459" i="36"/>
  <c r="F459" i="36" l="1"/>
  <c r="C460" i="36"/>
  <c r="J459" i="36" l="1"/>
  <c r="E460" i="36"/>
  <c r="I460" i="36" l="1"/>
  <c r="H460" i="36"/>
  <c r="G461" i="36" s="1"/>
  <c r="D460" i="36"/>
  <c r="F460" i="36" l="1"/>
  <c r="C461" i="36"/>
  <c r="J460" i="36" l="1"/>
  <c r="E461" i="36"/>
  <c r="I461" i="36" l="1"/>
  <c r="H461" i="36"/>
  <c r="G462" i="36" s="1"/>
  <c r="D461" i="36"/>
  <c r="F461" i="36" l="1"/>
  <c r="C462" i="36"/>
  <c r="J461" i="36" l="1"/>
  <c r="E462" i="36"/>
  <c r="H462" i="36" l="1"/>
  <c r="G463" i="36" s="1"/>
  <c r="I462" i="36"/>
  <c r="D462" i="36"/>
  <c r="F462" i="36" l="1"/>
  <c r="C463" i="36"/>
  <c r="J462" i="36" l="1"/>
  <c r="E463" i="36"/>
  <c r="I463" i="36" l="1"/>
  <c r="H463" i="36"/>
  <c r="G464" i="36" s="1"/>
  <c r="D463" i="36"/>
  <c r="F463" i="36" l="1"/>
  <c r="C464" i="36"/>
  <c r="J463" i="36" l="1"/>
  <c r="E464" i="36"/>
  <c r="H464" i="36" l="1"/>
  <c r="G465" i="36" s="1"/>
  <c r="I464" i="36"/>
  <c r="D464" i="36"/>
  <c r="F464" i="36" l="1"/>
  <c r="C465" i="36"/>
  <c r="J464" i="36" l="1"/>
  <c r="E465" i="36"/>
  <c r="I465" i="36" l="1"/>
  <c r="H465" i="36"/>
  <c r="G466" i="36" s="1"/>
  <c r="D465" i="36"/>
  <c r="F465" i="36" l="1"/>
  <c r="C466" i="36"/>
  <c r="J465" i="36" l="1"/>
  <c r="E466" i="36"/>
  <c r="H466" i="36" l="1"/>
  <c r="G467" i="36" s="1"/>
  <c r="I466" i="36"/>
  <c r="D466" i="36"/>
  <c r="F466" i="36" l="1"/>
  <c r="C467" i="36"/>
  <c r="J466" i="36" l="1"/>
  <c r="E467" i="36"/>
  <c r="H467" i="36" l="1"/>
  <c r="G468" i="36" s="1"/>
  <c r="I467" i="36"/>
  <c r="D467" i="36"/>
  <c r="F467" i="36" l="1"/>
  <c r="C468" i="36"/>
  <c r="J467" i="36" l="1"/>
  <c r="E468" i="36"/>
  <c r="I468" i="36" l="1"/>
  <c r="H468" i="36"/>
  <c r="G469" i="36" s="1"/>
  <c r="D468" i="36"/>
  <c r="F468" i="36" l="1"/>
  <c r="C469" i="36"/>
  <c r="J468" i="36" l="1"/>
  <c r="E469" i="36"/>
  <c r="I469" i="36" l="1"/>
  <c r="H469" i="36"/>
  <c r="G470" i="36" s="1"/>
  <c r="D469" i="36"/>
  <c r="F469" i="36" l="1"/>
  <c r="C470" i="36"/>
  <c r="J469" i="36" l="1"/>
  <c r="E470" i="36"/>
  <c r="I470" i="36" l="1"/>
  <c r="H470" i="36"/>
  <c r="G471" i="36" s="1"/>
  <c r="D470" i="36"/>
  <c r="F470" i="36" l="1"/>
  <c r="C471" i="36"/>
  <c r="J470" i="36" l="1"/>
  <c r="E471" i="36"/>
  <c r="H471" i="36" l="1"/>
  <c r="G472" i="36" s="1"/>
  <c r="I471" i="36"/>
  <c r="D471" i="36"/>
  <c r="F471" i="36" l="1"/>
  <c r="C472" i="36"/>
  <c r="J471" i="36" l="1"/>
  <c r="E472" i="36"/>
  <c r="H472" i="36" l="1"/>
  <c r="G473" i="36" s="1"/>
  <c r="I472" i="36"/>
  <c r="D472" i="36"/>
  <c r="F472" i="36" l="1"/>
  <c r="C473" i="36"/>
  <c r="J472" i="36" l="1"/>
  <c r="E473" i="36"/>
  <c r="I473" i="36" l="1"/>
  <c r="H473" i="36"/>
  <c r="G474" i="36" s="1"/>
  <c r="D473" i="36"/>
  <c r="F473" i="36" l="1"/>
  <c r="C474" i="36"/>
  <c r="J473" i="36" l="1"/>
  <c r="E474" i="36"/>
  <c r="H474" i="36" l="1"/>
  <c r="G475" i="36" s="1"/>
  <c r="I474" i="36"/>
  <c r="D474" i="36"/>
  <c r="F474" i="36" l="1"/>
  <c r="C475" i="36"/>
  <c r="J474" i="36" l="1"/>
  <c r="E475" i="36"/>
  <c r="I475" i="36" l="1"/>
  <c r="H475" i="36"/>
  <c r="G476" i="36" s="1"/>
  <c r="D475" i="36"/>
  <c r="F475" i="36" l="1"/>
  <c r="C476" i="36"/>
  <c r="J475" i="36" l="1"/>
  <c r="E476" i="36"/>
  <c r="I476" i="36" l="1"/>
  <c r="H476" i="36"/>
  <c r="G477" i="36" s="1"/>
  <c r="D476" i="36"/>
  <c r="F476" i="36" l="1"/>
  <c r="C477" i="36"/>
  <c r="J476" i="36" l="1"/>
  <c r="E477" i="36"/>
  <c r="I477" i="36" l="1"/>
  <c r="H477" i="36"/>
  <c r="G478" i="36" s="1"/>
  <c r="D477" i="36"/>
  <c r="F477" i="36" l="1"/>
  <c r="C478" i="36"/>
  <c r="J477" i="36" l="1"/>
  <c r="E478" i="36"/>
  <c r="I478" i="36" l="1"/>
  <c r="H478" i="36"/>
  <c r="G479" i="36" s="1"/>
  <c r="D478" i="36"/>
  <c r="F478" i="36" l="1"/>
  <c r="C479" i="36"/>
  <c r="J478" i="36" l="1"/>
  <c r="E479" i="36"/>
  <c r="H479" i="36" l="1"/>
  <c r="G480" i="36" s="1"/>
  <c r="I479" i="36"/>
  <c r="D479" i="36"/>
  <c r="F479" i="36" l="1"/>
  <c r="C480" i="36"/>
  <c r="J479" i="36" l="1"/>
  <c r="E480" i="36"/>
  <c r="I480" i="36" l="1"/>
  <c r="H480" i="36"/>
  <c r="G481" i="36" s="1"/>
  <c r="D480" i="36"/>
  <c r="F480" i="36" l="1"/>
  <c r="C481" i="36"/>
  <c r="J480" i="36" l="1"/>
  <c r="E481" i="36"/>
  <c r="I481" i="36" l="1"/>
  <c r="H481" i="36"/>
  <c r="G482" i="36" s="1"/>
  <c r="D481" i="36"/>
  <c r="F481" i="36" l="1"/>
  <c r="C482" i="36"/>
  <c r="J481" i="36" l="1"/>
  <c r="E482" i="36"/>
  <c r="H482" i="36" l="1"/>
  <c r="G483" i="36" s="1"/>
  <c r="I482" i="36"/>
  <c r="D482" i="36"/>
  <c r="F482" i="36" l="1"/>
  <c r="C483" i="36"/>
  <c r="J482" i="36" l="1"/>
  <c r="E483" i="36"/>
  <c r="H483" i="36" l="1"/>
  <c r="G484" i="36" s="1"/>
  <c r="I483" i="36"/>
  <c r="D483" i="36"/>
  <c r="F483" i="36" l="1"/>
  <c r="C484" i="36"/>
  <c r="J483" i="36" l="1"/>
  <c r="E484" i="36"/>
  <c r="I484" i="36" l="1"/>
  <c r="H484" i="36"/>
  <c r="G485" i="36" s="1"/>
  <c r="D484" i="36"/>
  <c r="F484" i="36" l="1"/>
  <c r="C485" i="36"/>
  <c r="J484" i="36" l="1"/>
  <c r="E485" i="36"/>
  <c r="I485" i="36" l="1"/>
  <c r="H485" i="36"/>
  <c r="G486" i="36" s="1"/>
  <c r="D485" i="36"/>
  <c r="F485" i="36" l="1"/>
  <c r="C486" i="36"/>
  <c r="J485" i="36" l="1"/>
  <c r="E486" i="36"/>
  <c r="I486" i="36" l="1"/>
  <c r="H486" i="36"/>
  <c r="G487" i="36" s="1"/>
  <c r="D486" i="36"/>
  <c r="F486" i="36" l="1"/>
  <c r="C487" i="36"/>
  <c r="J486" i="36" l="1"/>
  <c r="E487" i="36"/>
  <c r="H487" i="36" l="1"/>
  <c r="G488" i="36" s="1"/>
  <c r="I487" i="36"/>
  <c r="D487" i="36"/>
  <c r="F487" i="36" l="1"/>
  <c r="C488" i="36"/>
  <c r="J487" i="36" l="1"/>
  <c r="E488" i="36"/>
  <c r="H488" i="36" l="1"/>
  <c r="G489" i="36" s="1"/>
  <c r="I488" i="36"/>
  <c r="D488" i="36"/>
  <c r="F488" i="36" l="1"/>
  <c r="C489" i="36"/>
  <c r="J488" i="36" l="1"/>
  <c r="E489" i="36"/>
  <c r="I489" i="36" l="1"/>
  <c r="H489" i="36"/>
  <c r="G490" i="36" s="1"/>
  <c r="D489" i="36"/>
  <c r="F489" i="36" l="1"/>
  <c r="C490" i="36"/>
  <c r="J489" i="36" l="1"/>
  <c r="E490" i="36"/>
  <c r="H490" i="36" l="1"/>
  <c r="G491" i="36" s="1"/>
  <c r="I490" i="36"/>
  <c r="D490" i="36"/>
  <c r="F490" i="36" l="1"/>
  <c r="C491" i="36"/>
  <c r="J490" i="36" l="1"/>
  <c r="E491" i="36"/>
  <c r="I491" i="36" l="1"/>
  <c r="H491" i="36"/>
  <c r="G492" i="36" s="1"/>
  <c r="D491" i="36"/>
  <c r="F491" i="36" l="1"/>
  <c r="C492" i="36"/>
  <c r="J491" i="36" l="1"/>
  <c r="E492" i="36"/>
  <c r="I492" i="36" l="1"/>
  <c r="H492" i="36"/>
  <c r="G493" i="36" s="1"/>
  <c r="D492" i="36"/>
  <c r="F492" i="36" l="1"/>
  <c r="C493" i="36"/>
  <c r="J492" i="36" l="1"/>
  <c r="E493" i="36"/>
  <c r="I493" i="36" l="1"/>
  <c r="H493" i="36"/>
  <c r="G494" i="36" s="1"/>
  <c r="D493" i="36"/>
  <c r="F493" i="36" l="1"/>
  <c r="C494" i="36"/>
  <c r="J493" i="36" l="1"/>
  <c r="E494" i="36"/>
  <c r="I494" i="36" l="1"/>
  <c r="H494" i="36"/>
  <c r="G495" i="36" s="1"/>
  <c r="D494" i="36"/>
  <c r="F494" i="36" l="1"/>
  <c r="C495" i="36"/>
  <c r="J494" i="36" l="1"/>
  <c r="E495" i="36"/>
  <c r="H495" i="36" l="1"/>
  <c r="G496" i="36" s="1"/>
  <c r="I495" i="36"/>
  <c r="D495" i="36"/>
  <c r="F495" i="36" l="1"/>
  <c r="C496" i="36"/>
  <c r="J495" i="36" l="1"/>
  <c r="E496" i="36"/>
  <c r="I496" i="36" l="1"/>
  <c r="H496" i="36"/>
  <c r="G497" i="36" s="1"/>
  <c r="D496" i="36"/>
  <c r="F496" i="36" l="1"/>
  <c r="C497" i="36"/>
  <c r="J496" i="36" l="1"/>
  <c r="E497" i="36"/>
  <c r="I497" i="36" l="1"/>
  <c r="H497" i="36"/>
  <c r="G498" i="36" s="1"/>
  <c r="D497" i="36"/>
  <c r="F497" i="36" l="1"/>
  <c r="C498" i="36"/>
  <c r="J497" i="36" l="1"/>
  <c r="E498" i="36"/>
  <c r="H498" i="36" l="1"/>
  <c r="G499" i="36" s="1"/>
  <c r="I498" i="36"/>
  <c r="D498" i="36"/>
  <c r="F498" i="36" l="1"/>
  <c r="C499" i="36"/>
  <c r="J498" i="36" l="1"/>
  <c r="E499" i="36"/>
  <c r="H499" i="36" l="1"/>
  <c r="G500" i="36" s="1"/>
  <c r="I499" i="36"/>
  <c r="D499" i="36"/>
  <c r="F499" i="36" l="1"/>
  <c r="C500" i="36"/>
  <c r="J499" i="36" l="1"/>
  <c r="E500" i="36"/>
  <c r="I500" i="36" l="1"/>
  <c r="H500" i="36"/>
  <c r="G501" i="36" s="1"/>
  <c r="D500" i="36"/>
  <c r="F500" i="36" l="1"/>
  <c r="C501" i="36"/>
  <c r="J500" i="36" l="1"/>
  <c r="E501" i="36"/>
  <c r="I501" i="36" l="1"/>
  <c r="H501" i="36"/>
  <c r="G502" i="36" s="1"/>
  <c r="D501" i="36"/>
  <c r="F501" i="36" l="1"/>
  <c r="C502" i="36"/>
  <c r="J501" i="36" l="1"/>
  <c r="E502" i="36"/>
  <c r="I502" i="36" l="1"/>
  <c r="H502" i="36"/>
  <c r="G503" i="36" s="1"/>
  <c r="D502" i="36"/>
  <c r="F502" i="36" l="1"/>
  <c r="C503" i="36"/>
  <c r="J502" i="36" l="1"/>
  <c r="E503" i="36"/>
  <c r="H503" i="36" l="1"/>
  <c r="G504" i="36" s="1"/>
  <c r="I503" i="36"/>
  <c r="D503" i="36"/>
  <c r="F503" i="36" l="1"/>
  <c r="C504" i="36"/>
  <c r="J503" i="36" l="1"/>
  <c r="E504" i="36"/>
  <c r="H504" i="36" l="1"/>
  <c r="G505" i="36" s="1"/>
  <c r="I504" i="36"/>
  <c r="D504" i="36"/>
  <c r="F504" i="36" l="1"/>
  <c r="C505" i="36"/>
  <c r="J504" i="36" l="1"/>
  <c r="E505" i="36"/>
  <c r="I505" i="36" l="1"/>
  <c r="H505" i="36"/>
  <c r="G506" i="36" s="1"/>
  <c r="D505" i="36"/>
  <c r="F505" i="36" l="1"/>
  <c r="C506" i="36"/>
  <c r="J505" i="36" l="1"/>
  <c r="E506" i="36"/>
  <c r="H506" i="36" l="1"/>
  <c r="G507" i="36" s="1"/>
  <c r="I506" i="36"/>
  <c r="D506" i="36"/>
  <c r="F506" i="36" l="1"/>
  <c r="C507" i="36"/>
  <c r="J506" i="36" l="1"/>
  <c r="E507" i="36"/>
  <c r="I507" i="36" l="1"/>
  <c r="H507" i="36"/>
  <c r="G508" i="36" s="1"/>
  <c r="D507" i="36"/>
  <c r="F507" i="36" l="1"/>
  <c r="C508" i="36"/>
  <c r="J507" i="36" l="1"/>
  <c r="E508" i="36"/>
  <c r="I508" i="36" l="1"/>
  <c r="H508" i="36"/>
  <c r="G509" i="36" s="1"/>
  <c r="D508" i="36"/>
  <c r="F508" i="36" l="1"/>
  <c r="C509" i="36"/>
  <c r="J508" i="36" l="1"/>
  <c r="E509" i="36"/>
  <c r="I509" i="36" l="1"/>
  <c r="H509" i="36"/>
  <c r="G510" i="36" s="1"/>
  <c r="D509" i="36"/>
  <c r="F509" i="36" l="1"/>
  <c r="C510" i="36"/>
  <c r="J509" i="36" l="1"/>
  <c r="E510" i="36"/>
  <c r="I510" i="36" l="1"/>
  <c r="H510" i="36"/>
  <c r="G511" i="36" s="1"/>
  <c r="D510" i="36"/>
  <c r="F510" i="36" l="1"/>
  <c r="C511" i="36"/>
  <c r="J510" i="36" l="1"/>
  <c r="E511" i="36"/>
  <c r="H511" i="36" l="1"/>
  <c r="G512" i="36" s="1"/>
  <c r="I511" i="36"/>
  <c r="D511" i="36"/>
  <c r="F511" i="36" l="1"/>
  <c r="C512" i="36"/>
  <c r="J511" i="36" l="1"/>
  <c r="E512" i="36"/>
  <c r="I512" i="36" l="1"/>
  <c r="H512" i="36"/>
  <c r="G513" i="36" s="1"/>
  <c r="D512" i="36"/>
  <c r="F512" i="36" l="1"/>
  <c r="C513" i="36"/>
  <c r="J512" i="36" l="1"/>
  <c r="E513" i="36"/>
  <c r="I513" i="36" l="1"/>
  <c r="H513" i="36"/>
  <c r="G514" i="36" s="1"/>
  <c r="D513" i="36"/>
  <c r="F513" i="36" l="1"/>
  <c r="C514" i="36"/>
  <c r="J513" i="36" l="1"/>
  <c r="E514" i="36"/>
  <c r="H514" i="36" l="1"/>
  <c r="G515" i="36" s="1"/>
  <c r="I514" i="36"/>
  <c r="D514" i="36"/>
  <c r="F514" i="36" l="1"/>
  <c r="C515" i="36"/>
  <c r="J514" i="36" l="1"/>
  <c r="E515" i="36"/>
  <c r="H515" i="36" l="1"/>
  <c r="G516" i="36" s="1"/>
  <c r="I515" i="36"/>
  <c r="D515" i="36"/>
  <c r="F515" i="36" l="1"/>
  <c r="C516" i="36"/>
  <c r="J515" i="36" l="1"/>
  <c r="E516" i="36"/>
  <c r="I516" i="36" l="1"/>
  <c r="H516" i="36"/>
  <c r="G517" i="36" s="1"/>
  <c r="D516" i="36"/>
  <c r="F516" i="36" l="1"/>
  <c r="C517" i="36"/>
  <c r="J516" i="36" l="1"/>
  <c r="E517" i="36"/>
  <c r="I517" i="36" l="1"/>
  <c r="H517" i="36"/>
  <c r="G518" i="36" s="1"/>
  <c r="D517" i="36"/>
  <c r="F517" i="36" l="1"/>
  <c r="C518" i="36"/>
  <c r="J517" i="36" l="1"/>
  <c r="E518" i="36"/>
  <c r="I518" i="36" l="1"/>
  <c r="H518" i="36"/>
  <c r="G519" i="36" s="1"/>
  <c r="D518" i="36"/>
  <c r="F518" i="36" l="1"/>
  <c r="C519" i="36"/>
  <c r="J518" i="36" l="1"/>
  <c r="E519" i="36"/>
  <c r="H519" i="36" l="1"/>
  <c r="G520" i="36" s="1"/>
  <c r="I519" i="36"/>
  <c r="D519" i="36"/>
  <c r="F519" i="36" l="1"/>
  <c r="C520" i="36"/>
  <c r="J519" i="36" l="1"/>
  <c r="E520" i="36"/>
  <c r="H520" i="36" l="1"/>
  <c r="G521" i="36" s="1"/>
  <c r="I520" i="36"/>
  <c r="D520" i="36"/>
  <c r="F520" i="36" l="1"/>
  <c r="C521" i="36"/>
  <c r="J520" i="36" l="1"/>
  <c r="E521" i="36"/>
  <c r="I521" i="36" l="1"/>
  <c r="H521" i="36"/>
  <c r="G522" i="36" s="1"/>
  <c r="D521" i="36"/>
  <c r="F521" i="36" l="1"/>
  <c r="C522" i="36"/>
  <c r="J521" i="36" l="1"/>
  <c r="E522" i="36"/>
  <c r="H522" i="36" l="1"/>
  <c r="G523" i="36" s="1"/>
  <c r="I522" i="36"/>
  <c r="D522" i="36"/>
  <c r="F522" i="36" l="1"/>
  <c r="C523" i="36"/>
  <c r="J522" i="36" l="1"/>
  <c r="E523" i="36"/>
  <c r="I523" i="36" l="1"/>
  <c r="H523" i="36"/>
  <c r="G524" i="36" s="1"/>
  <c r="D523" i="36"/>
  <c r="F523" i="36" l="1"/>
  <c r="C524" i="36"/>
  <c r="J523" i="36" l="1"/>
  <c r="E524" i="36"/>
  <c r="I524" i="36" l="1"/>
  <c r="H524" i="36"/>
  <c r="G525" i="36" s="1"/>
  <c r="D524" i="36"/>
  <c r="F524" i="36" l="1"/>
  <c r="C525" i="36"/>
  <c r="J524" i="36" l="1"/>
  <c r="E525" i="36"/>
  <c r="D525" i="36" s="1"/>
  <c r="C526" i="36" s="1"/>
  <c r="I525" i="36" l="1"/>
  <c r="H525" i="36"/>
  <c r="G526" i="36" s="1"/>
  <c r="F525" i="36" l="1"/>
  <c r="J525" i="36" s="1"/>
  <c r="E526" i="36" l="1"/>
  <c r="I526" i="36" s="1"/>
  <c r="D526" i="36"/>
  <c r="H526" i="36" l="1"/>
  <c r="G527" i="36" s="1"/>
  <c r="F526" i="36"/>
  <c r="C527" i="36"/>
  <c r="J526" i="36" l="1"/>
  <c r="E527" i="36"/>
  <c r="D527" i="36" s="1"/>
  <c r="C528" i="36" s="1"/>
  <c r="H527" i="36" l="1"/>
  <c r="G528" i="36" s="1"/>
  <c r="I527" i="36"/>
  <c r="F527" i="36" l="1"/>
  <c r="J527" i="36" s="1"/>
  <c r="E528" i="36" l="1"/>
  <c r="I528" i="36" s="1"/>
  <c r="D528" i="36" l="1"/>
  <c r="C529" i="36" s="1"/>
  <c r="H528" i="36"/>
  <c r="G529" i="36" s="1"/>
  <c r="F528" i="36" l="1"/>
  <c r="J528" i="36" s="1"/>
  <c r="E529" i="36" l="1"/>
  <c r="I529" i="36"/>
  <c r="H529" i="36"/>
  <c r="G530" i="36" s="1"/>
  <c r="D529" i="36"/>
  <c r="F529" i="36" l="1"/>
  <c r="C530" i="36"/>
  <c r="J529" i="36" l="1"/>
  <c r="E530" i="36"/>
  <c r="D530" i="36" s="1"/>
  <c r="H530" i="36" l="1"/>
  <c r="G531" i="36" s="1"/>
  <c r="I530" i="36"/>
  <c r="C531" i="36"/>
  <c r="F530" i="36" l="1"/>
  <c r="J530" i="36" s="1"/>
  <c r="E531" i="36" l="1"/>
  <c r="H531" i="36" s="1"/>
  <c r="G532" i="36" s="1"/>
  <c r="D531" i="36" l="1"/>
  <c r="F531" i="36" s="1"/>
  <c r="I531" i="36"/>
  <c r="C532" i="36" l="1"/>
  <c r="J531" i="36"/>
  <c r="E532" i="36"/>
  <c r="D532" i="36" l="1"/>
  <c r="C533" i="36" s="1"/>
  <c r="I532" i="36"/>
  <c r="H532" i="36"/>
  <c r="G533" i="36" s="1"/>
  <c r="F532" i="36" l="1"/>
  <c r="J532" i="36" s="1"/>
  <c r="E533" i="36" l="1"/>
  <c r="I533" i="36" s="1"/>
  <c r="H533" i="36" l="1"/>
  <c r="G534" i="36" s="1"/>
  <c r="D533" i="36"/>
  <c r="C534" i="36" s="1"/>
  <c r="F533" i="36" l="1"/>
  <c r="J533" i="36" s="1"/>
  <c r="E534" i="36" l="1"/>
  <c r="I534" i="36" s="1"/>
  <c r="D534" i="36" l="1"/>
  <c r="H534" i="36"/>
  <c r="G535" i="36" s="1"/>
  <c r="C535" i="36"/>
  <c r="F534" i="36" l="1"/>
  <c r="J534" i="36"/>
  <c r="E535" i="36"/>
  <c r="H535" i="36" l="1"/>
  <c r="G536" i="36" s="1"/>
  <c r="I535" i="36"/>
  <c r="D535" i="36"/>
  <c r="F535" i="36" l="1"/>
  <c r="C536" i="36"/>
  <c r="J535" i="36" l="1"/>
  <c r="E536" i="36"/>
  <c r="H536" i="36" l="1"/>
  <c r="G537" i="36" s="1"/>
  <c r="I536" i="36"/>
  <c r="D536" i="36"/>
  <c r="F536" i="36" l="1"/>
  <c r="C537" i="36"/>
  <c r="J536" i="36" l="1"/>
  <c r="E537" i="36"/>
  <c r="I537" i="36" l="1"/>
  <c r="H537" i="36"/>
  <c r="G538" i="36" s="1"/>
  <c r="D537" i="36"/>
  <c r="F537" i="36" l="1"/>
  <c r="C538" i="36"/>
  <c r="J537" i="36" l="1"/>
  <c r="E538" i="36"/>
  <c r="D538" i="36" l="1"/>
  <c r="I538" i="36"/>
  <c r="H538" i="36"/>
  <c r="G539" i="36" s="1"/>
  <c r="F538" i="36" l="1"/>
  <c r="C539" i="36"/>
  <c r="J538" i="36" l="1"/>
  <c r="E539" i="36"/>
  <c r="I539" i="36" l="1"/>
  <c r="H539" i="36"/>
  <c r="G540" i="36" s="1"/>
  <c r="D539" i="36"/>
  <c r="F539" i="36" l="1"/>
  <c r="C540" i="36"/>
  <c r="J539" i="36" l="1"/>
  <c r="E540" i="36"/>
  <c r="I540" i="36" l="1"/>
  <c r="H540" i="36"/>
  <c r="G541" i="36" s="1"/>
  <c r="D540" i="36"/>
  <c r="F540" i="36" l="1"/>
  <c r="C541" i="36"/>
  <c r="J540" i="36" l="1"/>
  <c r="E541" i="36"/>
  <c r="I541" i="36" l="1"/>
  <c r="H541" i="36"/>
  <c r="G542" i="36" s="1"/>
  <c r="D541" i="36"/>
  <c r="F541" i="36" l="1"/>
  <c r="C542" i="36"/>
  <c r="J541" i="36" l="1"/>
  <c r="E542" i="36"/>
  <c r="I542" i="36" l="1"/>
  <c r="H542" i="36"/>
  <c r="G543" i="36" s="1"/>
  <c r="D542" i="36"/>
  <c r="F542" i="36" l="1"/>
  <c r="C543" i="36"/>
  <c r="J542" i="36" l="1"/>
  <c r="E543" i="36"/>
  <c r="H543" i="36" l="1"/>
  <c r="G544" i="36" s="1"/>
  <c r="I543" i="36"/>
  <c r="D543" i="36"/>
  <c r="F543" i="36" l="1"/>
  <c r="C544" i="36"/>
  <c r="J543" i="36" l="1"/>
  <c r="E544" i="36"/>
  <c r="I544" i="36" l="1"/>
  <c r="H544" i="36"/>
  <c r="G545" i="36" s="1"/>
  <c r="D544" i="36"/>
  <c r="F544" i="36" l="1"/>
  <c r="C545" i="36"/>
  <c r="J544" i="36" l="1"/>
  <c r="E545" i="36"/>
  <c r="I545" i="36" l="1"/>
  <c r="H545" i="36"/>
  <c r="G546" i="36" s="1"/>
  <c r="D545" i="36"/>
  <c r="F545" i="36" l="1"/>
  <c r="C546" i="36"/>
  <c r="J545" i="36" l="1"/>
  <c r="E546" i="36"/>
  <c r="H546" i="36" l="1"/>
  <c r="G547" i="36" s="1"/>
  <c r="I546" i="36"/>
  <c r="D546" i="36"/>
  <c r="F546" i="36" l="1"/>
  <c r="C547" i="36"/>
  <c r="J546" i="36" l="1"/>
  <c r="E547" i="36"/>
  <c r="H547" i="36" l="1"/>
  <c r="G548" i="36" s="1"/>
  <c r="I547" i="36"/>
  <c r="D547" i="36"/>
  <c r="F547" i="36" l="1"/>
  <c r="C548" i="36"/>
  <c r="J547" i="36" l="1"/>
  <c r="E548" i="36"/>
  <c r="I548" i="36" l="1"/>
  <c r="H548" i="36"/>
  <c r="G549" i="36" s="1"/>
  <c r="D548" i="36"/>
  <c r="F548" i="36" l="1"/>
  <c r="C549" i="36"/>
  <c r="J548" i="36" l="1"/>
  <c r="E549" i="36"/>
  <c r="I549" i="36" l="1"/>
  <c r="H549" i="36"/>
  <c r="G550" i="36" s="1"/>
  <c r="D549" i="36"/>
  <c r="F549" i="36" l="1"/>
  <c r="C550" i="36"/>
  <c r="J549" i="36" l="1"/>
  <c r="E550" i="36"/>
  <c r="I550" i="36" l="1"/>
  <c r="H550" i="36"/>
  <c r="G551" i="36" s="1"/>
  <c r="D550" i="36"/>
  <c r="F550" i="36" l="1"/>
  <c r="C551" i="36"/>
  <c r="J550" i="36" l="1"/>
  <c r="E551" i="36"/>
  <c r="H551" i="36" l="1"/>
  <c r="G552" i="36" s="1"/>
  <c r="I551" i="36"/>
  <c r="D551" i="36"/>
  <c r="F551" i="36" l="1"/>
  <c r="C552" i="36"/>
  <c r="J551" i="36" l="1"/>
  <c r="E552" i="36"/>
  <c r="H552" i="36" l="1"/>
  <c r="G553" i="36" s="1"/>
  <c r="I552" i="36"/>
  <c r="D552" i="36"/>
  <c r="F552" i="36" l="1"/>
  <c r="C553" i="36"/>
  <c r="J552" i="36" l="1"/>
  <c r="E553" i="36"/>
  <c r="I553" i="36" l="1"/>
  <c r="H553" i="36"/>
  <c r="G554" i="36" s="1"/>
  <c r="D553" i="36"/>
  <c r="F553" i="36" l="1"/>
  <c r="C554" i="36"/>
  <c r="J553" i="36" l="1"/>
  <c r="E554" i="36"/>
  <c r="H554" i="36" l="1"/>
  <c r="G555" i="36" s="1"/>
  <c r="I554" i="36"/>
  <c r="D554" i="36"/>
  <c r="F554" i="36" l="1"/>
  <c r="C555" i="36"/>
  <c r="J554" i="36" l="1"/>
  <c r="E555" i="36"/>
  <c r="I555" i="36" l="1"/>
  <c r="H555" i="36"/>
  <c r="G556" i="36" s="1"/>
  <c r="D555" i="36"/>
  <c r="F555" i="36" l="1"/>
  <c r="C556" i="36"/>
  <c r="J555" i="36" l="1"/>
  <c r="E556" i="36"/>
  <c r="I556" i="36" l="1"/>
  <c r="H556" i="36"/>
  <c r="G557" i="36" s="1"/>
  <c r="D556" i="36"/>
  <c r="F556" i="36" l="1"/>
  <c r="C557" i="36"/>
  <c r="J556" i="36" l="1"/>
  <c r="E557" i="36"/>
  <c r="I557" i="36" l="1"/>
  <c r="H557" i="36"/>
  <c r="G558" i="36" s="1"/>
  <c r="D557" i="36"/>
  <c r="F557" i="36" l="1"/>
  <c r="C558" i="36"/>
  <c r="J557" i="36" l="1"/>
  <c r="E558" i="36"/>
  <c r="H558" i="36" l="1"/>
  <c r="G559" i="36" s="1"/>
  <c r="I558" i="36"/>
  <c r="D558" i="36"/>
  <c r="F558" i="36" l="1"/>
  <c r="C559" i="36"/>
  <c r="J558" i="36" l="1"/>
  <c r="E559" i="36"/>
  <c r="I559" i="36" l="1"/>
  <c r="H559" i="36"/>
  <c r="G560" i="36" s="1"/>
  <c r="D559" i="36"/>
  <c r="F559" i="36" l="1"/>
  <c r="C560" i="36"/>
  <c r="J559" i="36" l="1"/>
  <c r="E560" i="36"/>
  <c r="I560" i="36" l="1"/>
  <c r="H560" i="36"/>
  <c r="G561" i="36" s="1"/>
  <c r="D560" i="36"/>
  <c r="F560" i="36" l="1"/>
  <c r="C561" i="36"/>
  <c r="J560" i="36" l="1"/>
  <c r="E561" i="36"/>
  <c r="I561" i="36" l="1"/>
  <c r="H561" i="36"/>
  <c r="G562" i="36" s="1"/>
  <c r="D561" i="36"/>
  <c r="F561" i="36" l="1"/>
  <c r="C562" i="36"/>
  <c r="J561" i="36" l="1"/>
  <c r="E562" i="36"/>
  <c r="I562" i="36" l="1"/>
  <c r="H562" i="36"/>
  <c r="G563" i="36" s="1"/>
  <c r="D562" i="36"/>
  <c r="F562" i="36" l="1"/>
  <c r="C563" i="36"/>
  <c r="J562" i="36" l="1"/>
  <c r="E563" i="36"/>
  <c r="I563" i="36" l="1"/>
  <c r="H563" i="36"/>
  <c r="G564" i="36" s="1"/>
  <c r="D563" i="36"/>
  <c r="F563" i="36" l="1"/>
  <c r="C564" i="36"/>
  <c r="J563" i="36" l="1"/>
  <c r="E564" i="36"/>
  <c r="H564" i="36" l="1"/>
  <c r="G565" i="36" s="1"/>
  <c r="I564" i="36"/>
  <c r="D564" i="36"/>
  <c r="F564" i="36" l="1"/>
  <c r="C565" i="36"/>
  <c r="J564" i="36" l="1"/>
  <c r="E565" i="36"/>
  <c r="H565" i="36" l="1"/>
  <c r="G566" i="36" s="1"/>
  <c r="I565" i="36"/>
  <c r="D565" i="36"/>
  <c r="F565" i="36" l="1"/>
  <c r="C566" i="36"/>
  <c r="J565" i="36" l="1"/>
  <c r="E566" i="36"/>
  <c r="I566" i="36" l="1"/>
  <c r="H566" i="36"/>
  <c r="G567" i="36" s="1"/>
  <c r="D566" i="36"/>
  <c r="F566" i="36" l="1"/>
  <c r="C567" i="36"/>
  <c r="J566" i="36" l="1"/>
  <c r="E567" i="36"/>
  <c r="H567" i="36" l="1"/>
  <c r="G568" i="36" s="1"/>
  <c r="I567" i="36"/>
  <c r="D567" i="36"/>
  <c r="F567" i="36" l="1"/>
  <c r="C568" i="36"/>
  <c r="J567" i="36" l="1"/>
  <c r="E568" i="36"/>
  <c r="I568" i="36" l="1"/>
  <c r="H568" i="36"/>
  <c r="G569" i="36" s="1"/>
  <c r="D568" i="36"/>
  <c r="F568" i="36" l="1"/>
  <c r="C569" i="36"/>
  <c r="J568" i="36" l="1"/>
  <c r="E569" i="36"/>
  <c r="I569" i="36" l="1"/>
  <c r="H569" i="36"/>
  <c r="G570" i="36" s="1"/>
  <c r="D569" i="36"/>
  <c r="F569" i="36" l="1"/>
  <c r="C570" i="36"/>
  <c r="J569" i="36" l="1"/>
  <c r="E570" i="36"/>
  <c r="I570" i="36" l="1"/>
  <c r="H570" i="36"/>
  <c r="G571" i="36" s="1"/>
  <c r="D570" i="36"/>
  <c r="F570" i="36" l="1"/>
  <c r="C571" i="36"/>
  <c r="J570" i="36" l="1"/>
  <c r="E571" i="36"/>
  <c r="I571" i="36" l="1"/>
  <c r="H571" i="36"/>
  <c r="G572" i="36" s="1"/>
  <c r="D571" i="36"/>
  <c r="F571" i="36" l="1"/>
  <c r="C572" i="36"/>
  <c r="J571" i="36" l="1"/>
  <c r="E572" i="36"/>
  <c r="H572" i="36" l="1"/>
  <c r="G573" i="36" s="1"/>
  <c r="I572" i="36"/>
  <c r="D572" i="36"/>
  <c r="F572" i="36" l="1"/>
  <c r="C573" i="36"/>
  <c r="J572" i="36" l="1"/>
  <c r="E573" i="36"/>
  <c r="H573" i="36" l="1"/>
  <c r="G574" i="36" s="1"/>
  <c r="I573" i="36"/>
  <c r="D573" i="36"/>
  <c r="F573" i="36" l="1"/>
  <c r="C574" i="36"/>
  <c r="J573" i="36" l="1"/>
  <c r="E574" i="36"/>
  <c r="I574" i="36" l="1"/>
  <c r="H574" i="36"/>
  <c r="G575" i="36" s="1"/>
  <c r="D574" i="36"/>
  <c r="F574" i="36" l="1"/>
  <c r="C575" i="36"/>
  <c r="J574" i="36" l="1"/>
  <c r="E575" i="36"/>
  <c r="D575" i="36" l="1"/>
  <c r="I575" i="36"/>
  <c r="H575" i="36"/>
  <c r="G576" i="36" s="1"/>
  <c r="F575" i="36" l="1"/>
  <c r="C576" i="36"/>
  <c r="J575" i="36" l="1"/>
  <c r="E576" i="36"/>
  <c r="I576" i="36" l="1"/>
  <c r="H576" i="36"/>
  <c r="G577" i="36" s="1"/>
  <c r="D576" i="36"/>
  <c r="F576" i="36" l="1"/>
  <c r="C577" i="36"/>
  <c r="J576" i="36" l="1"/>
  <c r="E577" i="36"/>
  <c r="I577" i="36" l="1"/>
  <c r="H577" i="36"/>
  <c r="G578" i="36" s="1"/>
  <c r="D577" i="36"/>
  <c r="F577" i="36" l="1"/>
  <c r="C578" i="36"/>
  <c r="J577" i="36" l="1"/>
  <c r="E578" i="36"/>
  <c r="I578" i="36" l="1"/>
  <c r="H578" i="36"/>
  <c r="G579" i="36" s="1"/>
  <c r="D578" i="36"/>
  <c r="F578" i="36" l="1"/>
  <c r="C579" i="36"/>
  <c r="J578" i="36" l="1"/>
  <c r="E579" i="36"/>
  <c r="I579" i="36" l="1"/>
  <c r="H579" i="36"/>
  <c r="G580" i="36" s="1"/>
  <c r="D579" i="36"/>
  <c r="F579" i="36" l="1"/>
  <c r="C580" i="36"/>
  <c r="J579" i="36" l="1"/>
  <c r="E580" i="36"/>
  <c r="H580" i="36" l="1"/>
  <c r="G581" i="36" s="1"/>
  <c r="I580" i="36"/>
  <c r="D580" i="36"/>
  <c r="F580" i="36" l="1"/>
  <c r="C581" i="36"/>
  <c r="J580" i="36" l="1"/>
  <c r="E581" i="36"/>
  <c r="H581" i="36" l="1"/>
  <c r="G582" i="36" s="1"/>
  <c r="I581" i="36"/>
  <c r="D581" i="36"/>
  <c r="F581" i="36" l="1"/>
  <c r="C582" i="36"/>
  <c r="J581" i="36" l="1"/>
  <c r="E582" i="36"/>
  <c r="I582" i="36" l="1"/>
  <c r="H582" i="36"/>
  <c r="G583" i="36" s="1"/>
  <c r="D582" i="36"/>
  <c r="F582" i="36" l="1"/>
  <c r="C583" i="36"/>
  <c r="J582" i="36" l="1"/>
  <c r="E583" i="36"/>
  <c r="H583" i="36" l="1"/>
  <c r="G584" i="36" s="1"/>
  <c r="I583" i="36"/>
  <c r="D583" i="36"/>
  <c r="F583" i="36" l="1"/>
  <c r="C584" i="36"/>
  <c r="J583" i="36" l="1"/>
  <c r="E584" i="36"/>
  <c r="I584" i="36" l="1"/>
  <c r="H584" i="36"/>
  <c r="G585" i="36" s="1"/>
  <c r="D584" i="36"/>
  <c r="F584" i="36" l="1"/>
  <c r="C585" i="36"/>
  <c r="J584" i="36" l="1"/>
  <c r="E585" i="36"/>
  <c r="I585" i="36" l="1"/>
  <c r="H585" i="36"/>
  <c r="G586" i="36" s="1"/>
  <c r="D585" i="36"/>
  <c r="F585" i="36" l="1"/>
  <c r="C586" i="36"/>
  <c r="J585" i="36" l="1"/>
  <c r="E586" i="36"/>
  <c r="D586" i="36" l="1"/>
  <c r="I586" i="36"/>
  <c r="H586" i="36"/>
  <c r="G587" i="36" s="1"/>
  <c r="F586" i="36" l="1"/>
  <c r="C587" i="36"/>
  <c r="J586" i="36" l="1"/>
  <c r="E587" i="36"/>
  <c r="I587" i="36" l="1"/>
  <c r="H587" i="36"/>
  <c r="G588" i="36" s="1"/>
  <c r="D587" i="36"/>
  <c r="F587" i="36" l="1"/>
  <c r="C588" i="36"/>
  <c r="J587" i="36" l="1"/>
  <c r="E588" i="36"/>
  <c r="H588" i="36" l="1"/>
  <c r="G589" i="36" s="1"/>
  <c r="I588" i="36"/>
  <c r="D588" i="36"/>
  <c r="F588" i="36" l="1"/>
  <c r="C589" i="36"/>
  <c r="J588" i="36" l="1"/>
  <c r="E589" i="36"/>
  <c r="D589" i="36" l="1"/>
  <c r="I589" i="36"/>
  <c r="H589" i="36"/>
  <c r="G590" i="36" s="1"/>
  <c r="F589" i="36" l="1"/>
  <c r="C590" i="36"/>
  <c r="J589" i="36" l="1"/>
  <c r="E590" i="36"/>
  <c r="I590" i="36" l="1"/>
  <c r="H590" i="36"/>
  <c r="G591" i="36" s="1"/>
  <c r="D590" i="36"/>
  <c r="F590" i="36" l="1"/>
  <c r="C591" i="36"/>
  <c r="J590" i="36" l="1"/>
  <c r="E591" i="36"/>
  <c r="H591" i="36" l="1"/>
  <c r="G592" i="36" s="1"/>
  <c r="I591" i="36"/>
  <c r="D591" i="36"/>
  <c r="F591" i="36" l="1"/>
  <c r="C592" i="36"/>
  <c r="J591" i="36" l="1"/>
  <c r="E592" i="36"/>
  <c r="D592" i="36" l="1"/>
  <c r="I592" i="36"/>
  <c r="H592" i="36"/>
  <c r="G593" i="36" s="1"/>
  <c r="F592" i="36" l="1"/>
  <c r="C593" i="36"/>
  <c r="J592" i="36" l="1"/>
  <c r="E593" i="36"/>
  <c r="I593" i="36" l="1"/>
  <c r="H593" i="36"/>
  <c r="G594" i="36" s="1"/>
  <c r="D593" i="36"/>
  <c r="F593" i="36" l="1"/>
  <c r="C594" i="36"/>
  <c r="J593" i="36" l="1"/>
  <c r="E594" i="36"/>
  <c r="I594" i="36" l="1"/>
  <c r="H594" i="36"/>
  <c r="G595" i="36" s="1"/>
  <c r="D594" i="36"/>
  <c r="F594" i="36" l="1"/>
  <c r="C595" i="36"/>
  <c r="J594" i="36" l="1"/>
  <c r="E595" i="36"/>
  <c r="I595" i="36" l="1"/>
  <c r="H595" i="36"/>
  <c r="G596" i="36" s="1"/>
  <c r="D595" i="36"/>
  <c r="F595" i="36" l="1"/>
  <c r="C596" i="36"/>
  <c r="J595" i="36" l="1"/>
  <c r="E596" i="36"/>
  <c r="H596" i="36" l="1"/>
  <c r="G597" i="36" s="1"/>
  <c r="I596" i="36"/>
  <c r="D596" i="36"/>
  <c r="F596" i="36" l="1"/>
  <c r="C597" i="36"/>
  <c r="J596" i="36" l="1"/>
  <c r="E597" i="36"/>
  <c r="I597" i="36" l="1"/>
  <c r="H597" i="36"/>
  <c r="G598" i="36" s="1"/>
  <c r="D597" i="36"/>
  <c r="F597" i="36" l="1"/>
  <c r="C598" i="36"/>
  <c r="J597" i="36" l="1"/>
  <c r="E598" i="36"/>
  <c r="D598" i="36" l="1"/>
  <c r="I598" i="36"/>
  <c r="H598" i="36"/>
  <c r="G599" i="36" s="1"/>
  <c r="F598" i="36" l="1"/>
  <c r="C599" i="36"/>
  <c r="J598" i="36" l="1"/>
  <c r="E599" i="36"/>
  <c r="H599" i="36" l="1"/>
  <c r="G600" i="36" s="1"/>
  <c r="I599" i="36"/>
  <c r="D599" i="36"/>
  <c r="F599" i="36" l="1"/>
  <c r="C600" i="36"/>
  <c r="J599" i="36" l="1"/>
  <c r="E600" i="36"/>
  <c r="I600" i="36" l="1"/>
  <c r="H600" i="36"/>
  <c r="G601" i="36" s="1"/>
  <c r="D600" i="36"/>
  <c r="F600" i="36" l="1"/>
  <c r="C601" i="36"/>
  <c r="J600" i="36" l="1"/>
  <c r="E601" i="36"/>
  <c r="I601" i="36" l="1"/>
  <c r="H601" i="36"/>
  <c r="G602" i="36" s="1"/>
  <c r="D601" i="36"/>
  <c r="F601" i="36" l="1"/>
  <c r="C602" i="36"/>
  <c r="J601" i="36" l="1"/>
  <c r="E602" i="36"/>
  <c r="I602" i="36" l="1"/>
  <c r="H602" i="36"/>
  <c r="G603" i="36" s="1"/>
  <c r="D602" i="36"/>
  <c r="F602" i="36" l="1"/>
  <c r="C603" i="36"/>
  <c r="J602" i="36" l="1"/>
  <c r="E603" i="36"/>
  <c r="I603" i="36" l="1"/>
  <c r="H603" i="36"/>
  <c r="G604" i="36" s="1"/>
  <c r="D603" i="36"/>
  <c r="F603" i="36" l="1"/>
  <c r="C604" i="36"/>
  <c r="J603" i="36" l="1"/>
  <c r="E604" i="36"/>
  <c r="H604" i="36" l="1"/>
  <c r="G605" i="36" s="1"/>
  <c r="I604" i="36"/>
  <c r="D604" i="36"/>
  <c r="C605" i="36" l="1"/>
  <c r="F604" i="36"/>
  <c r="J604" i="36" l="1"/>
  <c r="E605" i="36"/>
  <c r="D605" i="36" s="1"/>
  <c r="C606" i="36" s="1"/>
  <c r="I605" i="36" l="1"/>
  <c r="H605" i="36"/>
  <c r="G606" i="36" s="1"/>
  <c r="F605" i="36" l="1"/>
  <c r="J605" i="36" l="1"/>
  <c r="E606" i="36"/>
  <c r="H606" i="36" l="1"/>
  <c r="G607" i="36" s="1"/>
  <c r="I606" i="36"/>
  <c r="D606" i="36"/>
  <c r="F606" i="36" l="1"/>
  <c r="C607" i="36"/>
  <c r="J606" i="36" l="1"/>
  <c r="E607" i="36"/>
  <c r="H607" i="36" l="1"/>
  <c r="G608" i="36" s="1"/>
  <c r="I607" i="36"/>
  <c r="D607" i="36"/>
  <c r="F607" i="36" l="1"/>
  <c r="C608" i="36"/>
  <c r="J607" i="36" l="1"/>
  <c r="E608" i="36"/>
  <c r="D608" i="36" l="1"/>
  <c r="H608" i="36"/>
  <c r="G609" i="36" s="1"/>
  <c r="I608" i="36"/>
  <c r="F608" i="36" l="1"/>
  <c r="C609" i="36"/>
  <c r="J608" i="36" l="1"/>
  <c r="E609" i="36"/>
  <c r="I609" i="36" l="1"/>
  <c r="H609" i="36"/>
  <c r="G610" i="36" s="1"/>
  <c r="D609" i="36"/>
  <c r="C610" i="36" l="1"/>
  <c r="F609" i="36"/>
  <c r="J609" i="36" l="1"/>
  <c r="E610" i="36"/>
  <c r="D610" i="36"/>
  <c r="C611" i="36" s="1"/>
  <c r="I610" i="36" l="1"/>
  <c r="H610" i="36"/>
  <c r="G611" i="36" s="1"/>
  <c r="F610" i="36" l="1"/>
  <c r="J610" i="36" l="1"/>
  <c r="E611" i="36"/>
  <c r="I611" i="36" l="1"/>
  <c r="H611" i="36"/>
  <c r="G612" i="36" s="1"/>
  <c r="D611" i="36"/>
  <c r="F611" i="36" l="1"/>
  <c r="C612" i="36"/>
  <c r="J611" i="36" l="1"/>
  <c r="E612" i="36"/>
  <c r="H612" i="36" l="1"/>
  <c r="G613" i="36" s="1"/>
  <c r="I612" i="36"/>
  <c r="D612" i="36"/>
  <c r="F612" i="36" l="1"/>
  <c r="C613" i="36"/>
  <c r="J612" i="36" l="1"/>
  <c r="E613" i="36"/>
  <c r="H613" i="36" l="1"/>
  <c r="G614" i="36" s="1"/>
  <c r="I613" i="36"/>
  <c r="D613" i="36"/>
  <c r="F613" i="36" l="1"/>
  <c r="C614" i="36"/>
  <c r="J613" i="36" l="1"/>
  <c r="E614" i="36"/>
  <c r="I614" i="36" l="1"/>
  <c r="H614" i="36"/>
  <c r="G615" i="36" s="1"/>
  <c r="D614" i="36"/>
  <c r="F614" i="36" l="1"/>
  <c r="C615" i="36"/>
  <c r="J614" i="36" l="1"/>
  <c r="E615" i="36"/>
  <c r="H615" i="36" l="1"/>
  <c r="G616" i="36" s="1"/>
  <c r="I615" i="36"/>
  <c r="D615" i="36"/>
  <c r="F615" i="36" l="1"/>
  <c r="C616" i="36"/>
  <c r="J615" i="36" l="1"/>
  <c r="E616" i="36"/>
  <c r="I616" i="36" l="1"/>
  <c r="H616" i="36"/>
  <c r="G617" i="36" s="1"/>
  <c r="D616" i="36"/>
  <c r="F616" i="36" l="1"/>
  <c r="C617" i="36"/>
  <c r="J616" i="36" l="1"/>
  <c r="E617" i="36"/>
  <c r="I617" i="36" l="1"/>
  <c r="H617" i="36"/>
  <c r="G618" i="36" s="1"/>
  <c r="D617" i="36"/>
  <c r="F617" i="36" l="1"/>
  <c r="C618" i="36"/>
  <c r="J617" i="36" l="1"/>
  <c r="E618" i="36"/>
  <c r="I618" i="36" l="1"/>
  <c r="H618" i="36"/>
  <c r="G619" i="36" s="1"/>
  <c r="D618" i="36"/>
  <c r="F618" i="36" l="1"/>
  <c r="C619" i="36"/>
  <c r="J618" i="36" l="1"/>
  <c r="E619" i="36"/>
  <c r="I619" i="36" l="1"/>
  <c r="H619" i="36"/>
  <c r="G620" i="36" s="1"/>
  <c r="D619" i="36"/>
  <c r="F619" i="36" l="1"/>
  <c r="C620" i="36"/>
  <c r="J619" i="36" l="1"/>
  <c r="E620" i="36"/>
  <c r="H620" i="36" l="1"/>
  <c r="G621" i="36" s="1"/>
  <c r="I620" i="36"/>
  <c r="D620" i="36"/>
  <c r="F620" i="36" l="1"/>
  <c r="C621" i="36"/>
  <c r="J620" i="36" l="1"/>
  <c r="E621" i="36"/>
  <c r="D621" i="36" l="1"/>
  <c r="I621" i="36"/>
  <c r="H621" i="36"/>
  <c r="G622" i="36" s="1"/>
  <c r="F621" i="36" l="1"/>
  <c r="C622" i="36"/>
  <c r="J621" i="36" l="1"/>
  <c r="E622" i="36"/>
  <c r="I622" i="36" l="1"/>
  <c r="H622" i="36"/>
  <c r="G623" i="36" s="1"/>
  <c r="D622" i="36"/>
  <c r="F622" i="36" l="1"/>
  <c r="C623" i="36"/>
  <c r="J622" i="36" l="1"/>
  <c r="E623" i="36"/>
  <c r="D623" i="36" l="1"/>
  <c r="H623" i="36"/>
  <c r="G624" i="36" s="1"/>
  <c r="I623" i="36"/>
  <c r="F623" i="36" l="1"/>
  <c r="C624" i="36"/>
  <c r="J623" i="36" l="1"/>
  <c r="E624" i="36"/>
  <c r="I624" i="36" l="1"/>
  <c r="H624" i="36"/>
  <c r="G625" i="36" s="1"/>
  <c r="D624" i="36"/>
  <c r="F624" i="36" l="1"/>
  <c r="C625" i="36"/>
  <c r="J624" i="36" l="1"/>
  <c r="E625" i="36"/>
  <c r="I625" i="36" l="1"/>
  <c r="H625" i="36"/>
  <c r="G626" i="36" s="1"/>
  <c r="D625" i="36"/>
  <c r="C626" i="36" l="1"/>
  <c r="F625" i="36"/>
  <c r="J625" i="36" l="1"/>
  <c r="E626" i="36"/>
  <c r="D626" i="36" s="1"/>
  <c r="C627" i="36" s="1"/>
  <c r="I626" i="36" l="1"/>
  <c r="H626" i="36"/>
  <c r="G627" i="36" s="1"/>
  <c r="F626" i="36" l="1"/>
  <c r="J626" i="36" l="1"/>
  <c r="E627" i="36"/>
  <c r="D627" i="36" l="1"/>
  <c r="I627" i="36"/>
  <c r="H627" i="36"/>
  <c r="G628" i="36" s="1"/>
  <c r="F627" i="36" l="1"/>
  <c r="C628" i="36"/>
  <c r="J627" i="36" l="1"/>
  <c r="E628" i="36"/>
  <c r="H628" i="36" l="1"/>
  <c r="G629" i="36" s="1"/>
  <c r="I628" i="36"/>
  <c r="D628" i="36"/>
  <c r="F628" i="36" l="1"/>
  <c r="C629" i="36"/>
  <c r="J628" i="36" l="1"/>
  <c r="E629" i="36"/>
  <c r="I629" i="36" l="1"/>
  <c r="H629" i="36"/>
  <c r="G630" i="36" s="1"/>
  <c r="D629" i="36"/>
  <c r="F629" i="36" l="1"/>
  <c r="C630" i="36"/>
  <c r="J629" i="36" l="1"/>
  <c r="E630" i="36"/>
  <c r="I630" i="36" l="1"/>
  <c r="H630" i="36"/>
  <c r="G631" i="36" s="1"/>
  <c r="D630" i="36"/>
  <c r="F630" i="36" l="1"/>
  <c r="C631" i="36"/>
  <c r="J630" i="36" l="1"/>
  <c r="E631" i="36"/>
  <c r="D631" i="36" l="1"/>
  <c r="I631" i="36"/>
  <c r="H631" i="36"/>
  <c r="G632" i="36" s="1"/>
  <c r="F631" i="36" l="1"/>
  <c r="C632" i="36"/>
  <c r="J631" i="36" l="1"/>
  <c r="E632" i="36"/>
  <c r="I632" i="36" l="1"/>
  <c r="H632" i="36"/>
  <c r="G633" i="36" s="1"/>
  <c r="D632" i="36"/>
  <c r="F632" i="36" l="1"/>
  <c r="C633" i="36"/>
  <c r="J632" i="36" l="1"/>
  <c r="E633" i="36"/>
  <c r="H633" i="36" l="1"/>
  <c r="G634" i="36" s="1"/>
  <c r="I633" i="36"/>
  <c r="D633" i="36"/>
  <c r="F633" i="36" l="1"/>
  <c r="C634" i="36"/>
  <c r="J633" i="36" l="1"/>
  <c r="E634" i="36"/>
  <c r="H634" i="36" l="1"/>
  <c r="G635" i="36" s="1"/>
  <c r="I634" i="36"/>
  <c r="D634" i="36"/>
  <c r="F634" i="36" l="1"/>
  <c r="C635" i="36"/>
  <c r="J634" i="36" l="1"/>
  <c r="E635" i="36"/>
  <c r="I635" i="36" l="1"/>
  <c r="H635" i="36"/>
  <c r="G636" i="36" s="1"/>
  <c r="D635" i="36"/>
  <c r="F635" i="36" l="1"/>
  <c r="C636" i="36"/>
  <c r="J635" i="36" l="1"/>
  <c r="E636" i="36"/>
  <c r="I636" i="36" l="1"/>
  <c r="H636" i="36"/>
  <c r="G637" i="36" s="1"/>
  <c r="D636" i="36"/>
  <c r="F636" i="36" l="1"/>
  <c r="C637" i="36"/>
  <c r="J636" i="36" l="1"/>
  <c r="E637" i="36"/>
  <c r="H637" i="36" l="1"/>
  <c r="G638" i="36" s="1"/>
  <c r="I637" i="36"/>
  <c r="D637" i="36"/>
  <c r="F637" i="36" l="1"/>
  <c r="C638" i="36"/>
  <c r="J637" i="36" l="1"/>
  <c r="E638" i="36"/>
  <c r="I638" i="36" l="1"/>
  <c r="H638" i="36"/>
  <c r="G639" i="36" s="1"/>
  <c r="D638" i="36"/>
  <c r="F638" i="36" l="1"/>
  <c r="C639" i="36"/>
  <c r="J638" i="36" l="1"/>
  <c r="E639" i="36"/>
  <c r="I639" i="36" l="1"/>
  <c r="H639" i="36"/>
  <c r="G640" i="36" s="1"/>
  <c r="D639" i="36"/>
  <c r="F639" i="36" l="1"/>
  <c r="C640" i="36"/>
  <c r="J639" i="36" l="1"/>
  <c r="E640" i="36"/>
  <c r="I640" i="36" l="1"/>
  <c r="H640" i="36"/>
  <c r="G641" i="36" s="1"/>
  <c r="D640" i="36"/>
  <c r="F640" i="36" l="1"/>
  <c r="C641" i="36"/>
  <c r="J640" i="36" l="1"/>
  <c r="E641" i="36"/>
  <c r="I641" i="36" l="1"/>
  <c r="H641" i="36"/>
  <c r="G642" i="36" s="1"/>
  <c r="D641" i="36"/>
  <c r="F641" i="36" l="1"/>
  <c r="C642" i="36"/>
  <c r="J641" i="36" l="1"/>
  <c r="E642" i="36"/>
  <c r="H642" i="36" l="1"/>
  <c r="G643" i="36" s="1"/>
  <c r="I642" i="36"/>
  <c r="D642" i="36"/>
  <c r="F642" i="36" l="1"/>
  <c r="C643" i="36"/>
  <c r="J642" i="36" l="1"/>
  <c r="E643" i="36"/>
  <c r="I643" i="36" l="1"/>
  <c r="H643" i="36"/>
  <c r="G644" i="36" s="1"/>
  <c r="D643" i="36"/>
  <c r="F643" i="36" l="1"/>
  <c r="C644" i="36"/>
  <c r="J643" i="36" l="1"/>
  <c r="E644" i="36"/>
  <c r="I644" i="36" l="1"/>
  <c r="H644" i="36"/>
  <c r="G645" i="36" s="1"/>
  <c r="D644" i="36"/>
  <c r="F644" i="36" l="1"/>
  <c r="C645" i="36"/>
  <c r="J644" i="36" l="1"/>
  <c r="E645" i="36"/>
  <c r="I645" i="36" l="1"/>
  <c r="H645" i="36"/>
  <c r="G646" i="36" s="1"/>
  <c r="D645" i="36"/>
  <c r="F645" i="36" l="1"/>
  <c r="C646" i="36"/>
  <c r="J645" i="36" l="1"/>
  <c r="E646" i="36"/>
  <c r="I646" i="36" l="1"/>
  <c r="H646" i="36"/>
  <c r="G647" i="36" s="1"/>
  <c r="D646" i="36"/>
  <c r="F646" i="36" l="1"/>
  <c r="C647" i="36"/>
  <c r="J646" i="36" l="1"/>
  <c r="E647" i="36"/>
  <c r="I647" i="36" l="1"/>
  <c r="H647" i="36"/>
  <c r="G648" i="36" s="1"/>
  <c r="D647" i="36"/>
  <c r="F647" i="36" l="1"/>
  <c r="C648" i="36"/>
  <c r="J647" i="36" l="1"/>
  <c r="E648" i="36"/>
  <c r="I648" i="36" l="1"/>
  <c r="H648" i="36"/>
  <c r="G649" i="36" s="1"/>
  <c r="D648" i="36"/>
  <c r="F648" i="36" l="1"/>
  <c r="C649" i="36"/>
  <c r="J648" i="36" l="1"/>
  <c r="E649" i="36"/>
  <c r="I649" i="36" l="1"/>
  <c r="H649" i="36"/>
  <c r="G650" i="36" s="1"/>
  <c r="D649" i="36"/>
  <c r="F649" i="36" l="1"/>
  <c r="C650" i="36"/>
  <c r="J649" i="36" l="1"/>
  <c r="E650" i="36"/>
  <c r="H650" i="36" l="1"/>
  <c r="G651" i="36" s="1"/>
  <c r="I650" i="36"/>
  <c r="D650" i="36"/>
  <c r="F650" i="36" l="1"/>
  <c r="C651" i="36"/>
  <c r="J650" i="36" l="1"/>
  <c r="E651" i="36"/>
  <c r="H651" i="36" l="1"/>
  <c r="G652" i="36" s="1"/>
  <c r="I651" i="36"/>
  <c r="D651" i="36"/>
  <c r="F651" i="36" l="1"/>
  <c r="C652" i="36"/>
  <c r="J651" i="36" l="1"/>
  <c r="E652" i="36"/>
  <c r="I652" i="36" l="1"/>
  <c r="H652" i="36"/>
  <c r="G653" i="36" s="1"/>
  <c r="D652" i="36"/>
  <c r="F652" i="36" l="1"/>
  <c r="C653" i="36"/>
  <c r="J652" i="36" l="1"/>
  <c r="E653" i="36"/>
  <c r="H653" i="36" l="1"/>
  <c r="G654" i="36" s="1"/>
  <c r="I653" i="36"/>
  <c r="D653" i="36"/>
  <c r="F653" i="36" l="1"/>
  <c r="C654" i="36"/>
  <c r="J653" i="36" l="1"/>
  <c r="E654" i="36"/>
  <c r="I654" i="36" l="1"/>
  <c r="H654" i="36"/>
  <c r="G655" i="36" s="1"/>
  <c r="D654" i="36"/>
  <c r="F654" i="36" l="1"/>
  <c r="C655" i="36"/>
  <c r="J654" i="36" l="1"/>
  <c r="E655" i="36"/>
  <c r="I655" i="36" l="1"/>
  <c r="H655" i="36"/>
  <c r="G656" i="36" s="1"/>
  <c r="D655" i="36"/>
  <c r="F655" i="36" l="1"/>
  <c r="C656" i="36"/>
  <c r="J655" i="36" l="1"/>
  <c r="E656" i="36"/>
  <c r="I656" i="36" l="1"/>
  <c r="H656" i="36"/>
  <c r="G657" i="36" s="1"/>
  <c r="D656" i="36"/>
  <c r="F656" i="36" l="1"/>
  <c r="C657" i="36"/>
  <c r="J656" i="36" l="1"/>
  <c r="E657" i="36"/>
  <c r="I657" i="36" l="1"/>
  <c r="H657" i="36"/>
  <c r="G658" i="36" s="1"/>
  <c r="D657" i="36"/>
  <c r="F657" i="36" l="1"/>
  <c r="C658" i="36"/>
  <c r="J657" i="36" l="1"/>
  <c r="E658" i="36"/>
  <c r="H658" i="36" l="1"/>
  <c r="G659" i="36" s="1"/>
  <c r="I658" i="36"/>
  <c r="D658" i="36"/>
  <c r="F658" i="36" l="1"/>
  <c r="C659" i="36"/>
  <c r="J658" i="36" l="1"/>
  <c r="E659" i="36"/>
  <c r="I659" i="36" l="1"/>
  <c r="H659" i="36"/>
  <c r="G660" i="36" s="1"/>
  <c r="D659" i="36"/>
  <c r="F659" i="36" l="1"/>
  <c r="C660" i="36"/>
  <c r="J659" i="36" l="1"/>
  <c r="E660" i="36"/>
  <c r="I660" i="36" l="1"/>
  <c r="H660" i="36"/>
  <c r="G661" i="36" s="1"/>
  <c r="D660" i="36"/>
  <c r="F660" i="36" l="1"/>
  <c r="C661" i="36"/>
  <c r="J660" i="36" l="1"/>
  <c r="E661" i="36"/>
  <c r="I661" i="36" l="1"/>
  <c r="H661" i="36"/>
  <c r="G662" i="36" s="1"/>
  <c r="D661" i="36"/>
  <c r="F661" i="36" l="1"/>
  <c r="C662" i="36"/>
  <c r="J661" i="36" l="1"/>
  <c r="E662" i="36"/>
  <c r="I662" i="36" l="1"/>
  <c r="H662" i="36"/>
  <c r="G663" i="36" s="1"/>
  <c r="D662" i="36"/>
  <c r="F662" i="36" l="1"/>
  <c r="C663" i="36"/>
  <c r="J662" i="36" l="1"/>
  <c r="E663" i="36"/>
  <c r="I663" i="36" l="1"/>
  <c r="H663" i="36"/>
  <c r="G664" i="36" s="1"/>
  <c r="D663" i="36"/>
  <c r="F663" i="36" l="1"/>
  <c r="C664" i="36"/>
  <c r="J663" i="36" l="1"/>
  <c r="E664" i="36"/>
  <c r="I664" i="36" l="1"/>
  <c r="H664" i="36"/>
  <c r="G665" i="36" s="1"/>
  <c r="D664" i="36"/>
  <c r="F664" i="36" l="1"/>
  <c r="C665" i="36"/>
  <c r="J664" i="36" l="1"/>
  <c r="E665" i="36"/>
  <c r="I665" i="36" l="1"/>
  <c r="H665" i="36"/>
  <c r="G666" i="36" s="1"/>
  <c r="D665" i="36"/>
  <c r="F665" i="36" l="1"/>
  <c r="C666" i="36"/>
  <c r="J665" i="36" l="1"/>
  <c r="E666" i="36"/>
  <c r="H666" i="36" l="1"/>
  <c r="G667" i="36" s="1"/>
  <c r="I666" i="36"/>
  <c r="D666" i="36"/>
  <c r="F666" i="36" l="1"/>
  <c r="C667" i="36"/>
  <c r="J666" i="36" l="1"/>
  <c r="E667" i="36"/>
  <c r="I667" i="36" l="1"/>
  <c r="H667" i="36"/>
  <c r="G668" i="36" s="1"/>
  <c r="D667" i="36"/>
  <c r="F667" i="36" l="1"/>
  <c r="C668" i="36"/>
  <c r="J667" i="36" l="1"/>
  <c r="E668" i="36"/>
  <c r="D668" i="36" l="1"/>
  <c r="H668" i="36"/>
  <c r="G669" i="36" s="1"/>
  <c r="I668" i="36"/>
  <c r="F668" i="36" l="1"/>
  <c r="C669" i="36"/>
  <c r="J668" i="36" l="1"/>
  <c r="E669" i="36"/>
  <c r="H669" i="36" l="1"/>
  <c r="G670" i="36" s="1"/>
  <c r="I669" i="36"/>
  <c r="D669" i="36"/>
  <c r="F669" i="36" l="1"/>
  <c r="C670" i="36"/>
  <c r="J669" i="36" l="1"/>
  <c r="E670" i="36"/>
  <c r="I670" i="36" l="1"/>
  <c r="H670" i="36"/>
  <c r="G671" i="36" s="1"/>
  <c r="D670" i="36"/>
  <c r="F670" i="36" l="1"/>
  <c r="C671" i="36"/>
  <c r="J670" i="36" l="1"/>
  <c r="E671" i="36"/>
  <c r="I671" i="36" l="1"/>
  <c r="H671" i="36"/>
  <c r="G672" i="36" s="1"/>
  <c r="D671" i="36"/>
  <c r="F671" i="36" l="1"/>
  <c r="C672" i="36"/>
  <c r="J671" i="36" l="1"/>
  <c r="E672" i="36"/>
  <c r="I672" i="36" l="1"/>
  <c r="H672" i="36"/>
  <c r="G673" i="36" s="1"/>
  <c r="D672" i="36"/>
  <c r="F672" i="36" l="1"/>
  <c r="C673" i="36"/>
  <c r="J672" i="36" l="1"/>
  <c r="E673" i="36"/>
  <c r="I673" i="36" l="1"/>
  <c r="H673" i="36"/>
  <c r="G674" i="36" s="1"/>
  <c r="D673" i="36"/>
  <c r="F673" i="36" l="1"/>
  <c r="C674" i="36"/>
  <c r="J673" i="36" l="1"/>
  <c r="E674" i="36"/>
  <c r="H674" i="36" l="1"/>
  <c r="G675" i="36" s="1"/>
  <c r="I674" i="36"/>
  <c r="D674" i="36"/>
  <c r="F674" i="36" l="1"/>
  <c r="C675" i="36"/>
  <c r="J674" i="36" l="1"/>
  <c r="E675" i="36"/>
  <c r="I675" i="36" l="1"/>
  <c r="H675" i="36"/>
  <c r="G676" i="36" s="1"/>
  <c r="D675" i="36"/>
  <c r="F675" i="36" l="1"/>
  <c r="C676" i="36"/>
  <c r="J675" i="36" l="1"/>
  <c r="E676" i="36"/>
  <c r="I676" i="36" l="1"/>
  <c r="H676" i="36"/>
  <c r="G677" i="36" s="1"/>
  <c r="D676" i="36"/>
  <c r="F676" i="36" l="1"/>
  <c r="C677" i="36"/>
  <c r="J676" i="36" l="1"/>
  <c r="E677" i="36"/>
  <c r="I677" i="36" l="1"/>
  <c r="H677" i="36"/>
  <c r="G678" i="36" s="1"/>
  <c r="D677" i="36"/>
  <c r="F677" i="36" l="1"/>
  <c r="C678" i="36"/>
  <c r="J677" i="36" l="1"/>
  <c r="E678" i="36"/>
  <c r="I678" i="36" l="1"/>
  <c r="H678" i="36"/>
  <c r="G679" i="36" s="1"/>
  <c r="D678" i="36"/>
  <c r="F678" i="36" l="1"/>
  <c r="C679" i="36"/>
  <c r="J678" i="36" l="1"/>
  <c r="E679" i="36"/>
  <c r="I679" i="36" l="1"/>
  <c r="H679" i="36"/>
  <c r="G680" i="36" s="1"/>
  <c r="D679" i="36"/>
  <c r="F679" i="36" l="1"/>
  <c r="C680" i="36"/>
  <c r="J679" i="36" l="1"/>
  <c r="E680" i="36"/>
  <c r="I680" i="36" l="1"/>
  <c r="H680" i="36"/>
  <c r="G681" i="36" s="1"/>
  <c r="D680" i="36"/>
  <c r="F680" i="36" l="1"/>
  <c r="C681" i="36"/>
  <c r="J680" i="36" l="1"/>
  <c r="E681" i="36"/>
  <c r="I681" i="36" l="1"/>
  <c r="H681" i="36"/>
  <c r="G682" i="36" s="1"/>
  <c r="D681" i="36"/>
  <c r="F681" i="36" l="1"/>
  <c r="C682" i="36"/>
  <c r="J681" i="36" l="1"/>
  <c r="E682" i="36"/>
  <c r="H682" i="36" l="1"/>
  <c r="G683" i="36" s="1"/>
  <c r="I682" i="36"/>
  <c r="D682" i="36"/>
  <c r="F682" i="36" l="1"/>
  <c r="C683" i="36"/>
  <c r="J682" i="36" l="1"/>
  <c r="E683" i="36"/>
  <c r="I683" i="36" l="1"/>
  <c r="H683" i="36"/>
  <c r="G684" i="36" s="1"/>
  <c r="D683" i="36"/>
  <c r="F683" i="36" l="1"/>
  <c r="C684" i="36"/>
  <c r="J683" i="36" l="1"/>
  <c r="E684" i="36"/>
  <c r="I684" i="36" l="1"/>
  <c r="H684" i="36"/>
  <c r="G685" i="36" s="1"/>
  <c r="D684" i="36"/>
  <c r="F684" i="36" l="1"/>
  <c r="C685" i="36"/>
  <c r="J684" i="36" l="1"/>
  <c r="E685" i="36"/>
  <c r="H685" i="36" l="1"/>
  <c r="G686" i="36" s="1"/>
  <c r="I685" i="36"/>
  <c r="D685" i="36"/>
  <c r="F685" i="36" l="1"/>
  <c r="C686" i="36"/>
  <c r="J685" i="36" l="1"/>
  <c r="E686" i="36"/>
  <c r="I686" i="36" l="1"/>
  <c r="H686" i="36"/>
  <c r="G687" i="36" s="1"/>
  <c r="D686" i="36"/>
  <c r="F686" i="36" l="1"/>
  <c r="C687" i="36"/>
  <c r="J686" i="36" l="1"/>
  <c r="E687" i="36"/>
  <c r="I687" i="36" l="1"/>
  <c r="H687" i="36"/>
  <c r="G688" i="36" s="1"/>
  <c r="D687" i="36"/>
  <c r="F687" i="36" l="1"/>
  <c r="C688" i="36"/>
  <c r="J687" i="36" l="1"/>
  <c r="E688" i="36"/>
  <c r="I688" i="36" l="1"/>
  <c r="H688" i="36"/>
  <c r="G689" i="36" s="1"/>
  <c r="D688" i="36"/>
  <c r="F688" i="36" l="1"/>
  <c r="C689" i="36"/>
  <c r="J688" i="36" l="1"/>
  <c r="E689" i="36"/>
  <c r="I689" i="36" l="1"/>
  <c r="H689" i="36"/>
  <c r="G690" i="36" s="1"/>
  <c r="D689" i="36"/>
  <c r="F689" i="36" l="1"/>
  <c r="C690" i="36"/>
  <c r="J689" i="36" l="1"/>
  <c r="E690" i="36"/>
  <c r="H690" i="36" l="1"/>
  <c r="G691" i="36" s="1"/>
  <c r="I690" i="36"/>
  <c r="D690" i="36"/>
  <c r="F690" i="36" l="1"/>
  <c r="C691" i="36"/>
  <c r="J690" i="36" l="1"/>
  <c r="E691" i="36"/>
  <c r="I691" i="36" l="1"/>
  <c r="H691" i="36"/>
  <c r="G692" i="36" s="1"/>
  <c r="D691" i="36"/>
  <c r="F691" i="36" l="1"/>
  <c r="C692" i="36"/>
  <c r="J691" i="36" l="1"/>
  <c r="E692" i="36"/>
  <c r="D692" i="36" l="1"/>
  <c r="H692" i="36"/>
  <c r="G693" i="36" s="1"/>
  <c r="I692" i="36"/>
  <c r="F692" i="36" l="1"/>
  <c r="C693" i="36"/>
  <c r="J692" i="36" l="1"/>
  <c r="E693" i="36"/>
  <c r="I693" i="36" l="1"/>
  <c r="H693" i="36"/>
  <c r="G694" i="36" s="1"/>
  <c r="D693" i="36"/>
  <c r="F693" i="36" l="1"/>
  <c r="C694" i="36"/>
  <c r="J693" i="36" l="1"/>
  <c r="E694" i="36"/>
  <c r="I694" i="36" l="1"/>
  <c r="H694" i="36"/>
  <c r="G695" i="36" s="1"/>
  <c r="D694" i="36"/>
  <c r="F694" i="36" l="1"/>
  <c r="C695" i="36"/>
  <c r="J694" i="36" l="1"/>
  <c r="E695" i="36"/>
  <c r="I695" i="36" l="1"/>
  <c r="H695" i="36"/>
  <c r="G696" i="36" s="1"/>
  <c r="D695" i="36"/>
  <c r="F695" i="36" l="1"/>
  <c r="C696" i="36"/>
  <c r="J695" i="36" l="1"/>
  <c r="E696" i="36"/>
  <c r="I696" i="36" l="1"/>
  <c r="H696" i="36"/>
  <c r="G697" i="36" s="1"/>
  <c r="D696" i="36"/>
  <c r="F696" i="36" l="1"/>
  <c r="C697" i="36"/>
  <c r="J696" i="36" l="1"/>
  <c r="E697" i="36"/>
  <c r="I697" i="36" l="1"/>
  <c r="H697" i="36"/>
  <c r="G698" i="36" s="1"/>
  <c r="D697" i="36"/>
  <c r="F697" i="36" l="1"/>
  <c r="C698" i="36"/>
  <c r="J697" i="36" l="1"/>
  <c r="E698" i="36"/>
  <c r="H698" i="36" l="1"/>
  <c r="G699" i="36" s="1"/>
  <c r="I698" i="36"/>
  <c r="D698" i="36"/>
  <c r="F698" i="36" l="1"/>
  <c r="C699" i="36"/>
  <c r="J698" i="36" l="1"/>
  <c r="E699" i="36"/>
  <c r="H699" i="36" l="1"/>
  <c r="G700" i="36" s="1"/>
  <c r="I699" i="36"/>
  <c r="D699" i="36"/>
  <c r="F699" i="36" l="1"/>
  <c r="C700" i="36"/>
  <c r="J699" i="36" l="1"/>
  <c r="E700" i="36"/>
  <c r="I700" i="36" l="1"/>
  <c r="H700" i="36"/>
  <c r="G701" i="36" s="1"/>
  <c r="D700" i="36"/>
  <c r="F700" i="36" l="1"/>
  <c r="C701" i="36"/>
  <c r="J700" i="36" l="1"/>
  <c r="E701" i="36"/>
  <c r="H701" i="36" l="1"/>
  <c r="G702" i="36" s="1"/>
  <c r="I701" i="36"/>
  <c r="D701" i="36"/>
  <c r="F701" i="36" l="1"/>
  <c r="C702" i="36"/>
  <c r="J701" i="36" l="1"/>
  <c r="E702" i="36"/>
  <c r="I702" i="36" l="1"/>
  <c r="H702" i="36"/>
  <c r="G703" i="36" s="1"/>
  <c r="D702" i="36"/>
  <c r="F702" i="36" l="1"/>
  <c r="C703" i="36"/>
  <c r="J702" i="36" l="1"/>
  <c r="E703" i="36"/>
  <c r="I703" i="36" l="1"/>
  <c r="H703" i="36"/>
  <c r="G704" i="36" s="1"/>
  <c r="D703" i="36"/>
  <c r="F703" i="36" l="1"/>
  <c r="C704" i="36"/>
  <c r="J703" i="36" l="1"/>
  <c r="E704" i="36"/>
  <c r="I704" i="36" l="1"/>
  <c r="H704" i="36"/>
  <c r="G705" i="36" s="1"/>
  <c r="D704" i="36"/>
  <c r="F704" i="36" l="1"/>
  <c r="C705" i="36"/>
  <c r="J704" i="36" l="1"/>
  <c r="E705" i="36"/>
  <c r="I705" i="36" l="1"/>
  <c r="H705" i="36"/>
  <c r="G706" i="36" s="1"/>
  <c r="D705" i="36"/>
  <c r="F705" i="36" l="1"/>
  <c r="C706" i="36"/>
  <c r="J705" i="36" l="1"/>
  <c r="E706" i="36"/>
  <c r="H706" i="36" l="1"/>
  <c r="G707" i="36" s="1"/>
  <c r="I706" i="36"/>
  <c r="D706" i="36"/>
  <c r="F706" i="36" l="1"/>
  <c r="C707" i="36"/>
  <c r="J706" i="36" l="1"/>
  <c r="E707" i="36"/>
  <c r="H707" i="36" l="1"/>
  <c r="G708" i="36" s="1"/>
  <c r="I707" i="36"/>
  <c r="D707" i="36"/>
  <c r="F707" i="36" l="1"/>
  <c r="C708" i="36"/>
  <c r="J707" i="36" l="1"/>
  <c r="E708" i="36"/>
  <c r="H708" i="36" l="1"/>
  <c r="G709" i="36" s="1"/>
  <c r="I708" i="36"/>
  <c r="D708" i="36"/>
  <c r="F708" i="36" l="1"/>
  <c r="C709" i="36"/>
  <c r="J708" i="36" l="1"/>
  <c r="E709" i="36"/>
  <c r="I709" i="36" l="1"/>
  <c r="H709" i="36"/>
  <c r="G710" i="36" s="1"/>
  <c r="D709" i="36"/>
  <c r="C710" i="36" l="1"/>
  <c r="F709" i="36"/>
  <c r="J709" i="36" l="1"/>
  <c r="E710" i="36"/>
  <c r="D710" i="36" s="1"/>
  <c r="C711" i="36" s="1"/>
  <c r="I710" i="36" l="1"/>
  <c r="H710" i="36"/>
  <c r="G711" i="36" s="1"/>
  <c r="F710" i="36" l="1"/>
  <c r="J710" i="36" l="1"/>
  <c r="E711" i="36"/>
  <c r="I711" i="36" l="1"/>
  <c r="H711" i="36"/>
  <c r="G712" i="36" s="1"/>
  <c r="D711" i="36"/>
  <c r="F711" i="36" l="1"/>
  <c r="C712" i="36"/>
  <c r="J711" i="36" l="1"/>
  <c r="E712" i="36"/>
  <c r="H712" i="36" l="1"/>
  <c r="G713" i="36" s="1"/>
  <c r="I712" i="36"/>
  <c r="D712" i="36"/>
  <c r="F712" i="36" l="1"/>
  <c r="C713" i="36"/>
  <c r="J712" i="36" l="1"/>
  <c r="E713" i="36"/>
  <c r="I713" i="36" l="1"/>
  <c r="H713" i="36"/>
  <c r="G714" i="36" s="1"/>
  <c r="D713" i="36"/>
  <c r="F713" i="36" l="1"/>
  <c r="C714" i="36"/>
  <c r="J713" i="36" l="1"/>
  <c r="E714" i="36"/>
  <c r="H714" i="36" l="1"/>
  <c r="G715" i="36" s="1"/>
  <c r="I714" i="36"/>
  <c r="D714" i="36"/>
  <c r="F714" i="36" l="1"/>
  <c r="C715" i="36"/>
  <c r="J714" i="36" l="1"/>
  <c r="E715" i="36"/>
  <c r="I715" i="36" l="1"/>
  <c r="H715" i="36"/>
  <c r="G716" i="36" s="1"/>
  <c r="D715" i="36"/>
  <c r="F715" i="36" l="1"/>
  <c r="C716" i="36"/>
  <c r="J715" i="36" l="1"/>
  <c r="E716" i="36"/>
  <c r="H716" i="36" l="1"/>
  <c r="G717" i="36" s="1"/>
  <c r="I716" i="36"/>
  <c r="D716" i="36"/>
  <c r="F716" i="36" l="1"/>
  <c r="C717" i="36"/>
  <c r="J716" i="36" l="1"/>
  <c r="E717" i="36"/>
  <c r="H717" i="36" l="1"/>
  <c r="G718" i="36" s="1"/>
  <c r="I717" i="36"/>
  <c r="D717" i="36"/>
  <c r="F717" i="36" l="1"/>
  <c r="C718" i="36"/>
  <c r="J717" i="36" l="1"/>
  <c r="E718" i="36"/>
  <c r="I718" i="36" l="1"/>
  <c r="H718" i="36"/>
  <c r="G719" i="36" s="1"/>
  <c r="D718" i="36"/>
  <c r="F718" i="36" l="1"/>
  <c r="C719" i="36"/>
  <c r="J718" i="36" l="1"/>
  <c r="E719" i="36"/>
  <c r="I719" i="36" l="1"/>
  <c r="H719" i="36"/>
  <c r="G720" i="36" s="1"/>
  <c r="D719" i="36"/>
  <c r="F719" i="36" l="1"/>
  <c r="C720" i="36"/>
  <c r="J719" i="36" l="1"/>
  <c r="E720" i="36"/>
  <c r="I720" i="36" l="1"/>
  <c r="H720" i="36"/>
  <c r="G721" i="36" s="1"/>
  <c r="D720" i="36"/>
  <c r="F720" i="36" l="1"/>
  <c r="C721" i="36"/>
  <c r="J720" i="36" l="1"/>
  <c r="E721" i="36"/>
  <c r="I721" i="36" l="1"/>
  <c r="H721" i="36"/>
  <c r="G722" i="36" s="1"/>
  <c r="D721" i="36"/>
  <c r="F721" i="36" l="1"/>
  <c r="C722" i="36"/>
  <c r="J721" i="36" l="1"/>
  <c r="E722" i="36"/>
  <c r="I722" i="36" l="1"/>
  <c r="H722" i="36"/>
  <c r="G723" i="36" s="1"/>
  <c r="D722" i="36"/>
  <c r="F722" i="36" l="1"/>
  <c r="C723" i="36"/>
  <c r="J722" i="36" l="1"/>
  <c r="E723" i="36"/>
  <c r="I723" i="36" l="1"/>
  <c r="H723" i="36"/>
  <c r="G724" i="36" s="1"/>
  <c r="D723" i="36"/>
  <c r="F723" i="36" l="1"/>
  <c r="C724" i="36"/>
  <c r="J723" i="36" l="1"/>
  <c r="E724" i="36"/>
  <c r="I724" i="36" l="1"/>
  <c r="H724" i="36"/>
  <c r="G725" i="36" s="1"/>
  <c r="D724" i="36"/>
  <c r="F724" i="36" l="1"/>
  <c r="C725" i="36"/>
  <c r="J724" i="36" l="1"/>
  <c r="E725" i="36"/>
  <c r="D725" i="36" l="1"/>
  <c r="I725" i="36"/>
  <c r="H725" i="36"/>
  <c r="G726" i="36" s="1"/>
  <c r="F725" i="36" l="1"/>
  <c r="C726" i="36"/>
  <c r="J725" i="36" l="1"/>
  <c r="E726" i="36"/>
  <c r="I726" i="36" l="1"/>
  <c r="H726" i="36"/>
  <c r="G727" i="36" s="1"/>
  <c r="D726" i="36"/>
  <c r="F726" i="36" l="1"/>
  <c r="C727" i="36"/>
  <c r="J726" i="36" l="1"/>
  <c r="E727" i="36"/>
  <c r="H727" i="36" l="1"/>
  <c r="G728" i="36" s="1"/>
  <c r="I727" i="36"/>
  <c r="D727" i="36"/>
  <c r="F727" i="36" l="1"/>
  <c r="C728" i="36"/>
  <c r="J727" i="36" l="1"/>
  <c r="E728" i="36"/>
  <c r="I728" i="36" l="1"/>
  <c r="H728" i="36"/>
  <c r="G729" i="36" s="1"/>
  <c r="D728" i="36"/>
  <c r="F728" i="36" l="1"/>
  <c r="C729" i="36"/>
  <c r="J728" i="36" l="1"/>
  <c r="E729" i="36"/>
  <c r="I729" i="36" l="1"/>
  <c r="H729" i="36"/>
  <c r="G730" i="36" s="1"/>
  <c r="D729" i="36"/>
  <c r="F729" i="36" l="1"/>
  <c r="C730" i="36"/>
  <c r="J729" i="36" l="1"/>
  <c r="E730" i="36"/>
  <c r="H730" i="36" l="1"/>
  <c r="G731" i="36" s="1"/>
  <c r="I730" i="36"/>
  <c r="D730" i="36"/>
  <c r="F730" i="36" l="1"/>
  <c r="C731" i="36"/>
  <c r="J730" i="36" l="1"/>
  <c r="E731" i="36"/>
  <c r="I731" i="36" l="1"/>
  <c r="H731" i="36"/>
  <c r="G732" i="36" s="1"/>
  <c r="D731" i="36"/>
  <c r="F731" i="36" l="1"/>
  <c r="C732" i="36"/>
  <c r="J731" i="36" l="1"/>
  <c r="E732" i="36"/>
  <c r="H732" i="36" l="1"/>
  <c r="G733" i="36" s="1"/>
  <c r="I732" i="36"/>
  <c r="D732" i="36"/>
  <c r="F732" i="36" l="1"/>
  <c r="C733" i="36"/>
  <c r="J732" i="36" l="1"/>
  <c r="E733" i="36"/>
  <c r="H733" i="36" l="1"/>
  <c r="G734" i="36" s="1"/>
  <c r="I733" i="36"/>
  <c r="D733" i="36"/>
  <c r="F733" i="36" l="1"/>
  <c r="C734" i="36"/>
  <c r="J733" i="36" l="1"/>
  <c r="E734" i="36"/>
  <c r="I734" i="36" l="1"/>
  <c r="H734" i="36"/>
  <c r="G735" i="36" s="1"/>
  <c r="D734" i="36"/>
  <c r="F734" i="36" l="1"/>
  <c r="C735" i="36"/>
  <c r="J734" i="36" l="1"/>
  <c r="E735" i="36"/>
  <c r="H735" i="36" l="1"/>
  <c r="G736" i="36" s="1"/>
  <c r="I735" i="36"/>
  <c r="D735" i="36"/>
  <c r="F735" i="36" l="1"/>
  <c r="C736" i="36"/>
  <c r="J735" i="36" l="1"/>
  <c r="E736" i="36"/>
  <c r="H736" i="36" l="1"/>
  <c r="G737" i="36" s="1"/>
  <c r="I736" i="36"/>
  <c r="D736" i="36"/>
  <c r="F736" i="36" l="1"/>
  <c r="C737" i="36"/>
  <c r="J736" i="36" l="1"/>
  <c r="E737" i="36"/>
  <c r="I737" i="36" l="1"/>
  <c r="H737" i="36"/>
  <c r="G738" i="36" s="1"/>
  <c r="D737" i="36"/>
  <c r="F737" i="36" l="1"/>
  <c r="C738" i="36"/>
  <c r="J737" i="36" l="1"/>
  <c r="E738" i="36"/>
  <c r="I738" i="36" l="1"/>
  <c r="H738" i="36"/>
  <c r="G739" i="36" s="1"/>
  <c r="D738" i="36"/>
  <c r="F738" i="36" l="1"/>
  <c r="C739" i="36"/>
  <c r="J738" i="36" l="1"/>
  <c r="E739" i="36"/>
  <c r="I739" i="36" l="1"/>
  <c r="H739" i="36"/>
  <c r="G740" i="36" s="1"/>
  <c r="D739" i="36"/>
  <c r="F739" i="36" l="1"/>
  <c r="C740" i="36"/>
  <c r="J739" i="36" l="1"/>
  <c r="E740" i="36"/>
  <c r="H740" i="36" l="1"/>
  <c r="G741" i="36" s="1"/>
  <c r="I740" i="36"/>
  <c r="D740" i="36"/>
  <c r="F740" i="36" l="1"/>
  <c r="C741" i="36"/>
  <c r="J740" i="36" l="1"/>
  <c r="E741" i="36"/>
  <c r="H741" i="36" l="1"/>
  <c r="G742" i="36" s="1"/>
  <c r="I741" i="36"/>
  <c r="D741" i="36"/>
  <c r="F741" i="36" l="1"/>
  <c r="C742" i="36"/>
  <c r="J741" i="36" l="1"/>
  <c r="E742" i="36"/>
  <c r="I742" i="36" l="1"/>
  <c r="H742" i="36"/>
  <c r="G743" i="36" s="1"/>
  <c r="D742" i="36"/>
  <c r="F742" i="36" l="1"/>
  <c r="C743" i="36"/>
  <c r="J742" i="36" l="1"/>
  <c r="E743" i="36"/>
  <c r="I743" i="36" l="1"/>
  <c r="H743" i="36"/>
  <c r="G744" i="36" s="1"/>
  <c r="D743" i="36"/>
  <c r="F743" i="36" l="1"/>
  <c r="C744" i="36"/>
  <c r="J743" i="36" l="1"/>
  <c r="E744" i="36"/>
  <c r="H744" i="36" l="1"/>
  <c r="G745" i="36" s="1"/>
  <c r="I744" i="36"/>
  <c r="D744" i="36"/>
  <c r="F744" i="36" l="1"/>
  <c r="C745" i="36"/>
  <c r="J744" i="36" l="1"/>
  <c r="E745" i="36"/>
  <c r="H745" i="36" l="1"/>
  <c r="G746" i="36" s="1"/>
  <c r="I745" i="36"/>
  <c r="D745" i="36"/>
  <c r="F745" i="36" l="1"/>
  <c r="C746" i="36"/>
  <c r="J745" i="36" l="1"/>
  <c r="E746" i="36"/>
  <c r="H746" i="36" l="1"/>
  <c r="G747" i="36" s="1"/>
  <c r="I746" i="36"/>
  <c r="D746" i="36"/>
  <c r="F746" i="36" l="1"/>
  <c r="C747" i="36"/>
  <c r="J746" i="36" l="1"/>
  <c r="E747" i="36"/>
  <c r="I747" i="36" l="1"/>
  <c r="H747" i="36"/>
  <c r="G748" i="36" s="1"/>
  <c r="D747" i="36"/>
  <c r="F747" i="36" l="1"/>
  <c r="C748" i="36"/>
  <c r="J747" i="36" l="1"/>
  <c r="E748" i="36"/>
  <c r="I748" i="36" l="1"/>
  <c r="H748" i="36"/>
  <c r="G749" i="36" s="1"/>
  <c r="D748" i="36"/>
  <c r="F748" i="36" l="1"/>
  <c r="C749" i="36"/>
  <c r="J748" i="36" l="1"/>
  <c r="E749" i="36"/>
  <c r="I749" i="36" l="1"/>
  <c r="H749" i="36"/>
  <c r="G750" i="36" s="1"/>
  <c r="D749" i="36"/>
  <c r="F749" i="36" l="1"/>
  <c r="C750" i="36"/>
  <c r="J749" i="36" l="1"/>
  <c r="E750" i="36"/>
  <c r="I750" i="36" l="1"/>
  <c r="H750" i="36"/>
  <c r="G751" i="36" s="1"/>
  <c r="D750" i="36"/>
  <c r="F750" i="36" l="1"/>
  <c r="C751" i="36"/>
  <c r="J750" i="36" l="1"/>
  <c r="E751" i="36"/>
  <c r="I751" i="36" l="1"/>
  <c r="H751" i="36"/>
  <c r="G752" i="36" s="1"/>
  <c r="D751" i="36"/>
  <c r="F751" i="36" l="1"/>
  <c r="C752" i="36"/>
  <c r="J751" i="36" l="1"/>
  <c r="E752" i="36"/>
  <c r="I752" i="36" l="1"/>
  <c r="H752" i="36"/>
  <c r="G753" i="36" s="1"/>
  <c r="D752" i="36"/>
  <c r="F752" i="36" l="1"/>
  <c r="C753" i="36"/>
  <c r="J752" i="36" l="1"/>
  <c r="E753" i="36"/>
  <c r="I753" i="36" l="1"/>
  <c r="H753" i="36"/>
  <c r="G754" i="36" s="1"/>
  <c r="D753" i="36"/>
  <c r="F753" i="36" l="1"/>
  <c r="C754" i="36"/>
  <c r="J753" i="36" l="1"/>
  <c r="E754" i="36"/>
  <c r="I754" i="36" l="1"/>
  <c r="H754" i="36"/>
  <c r="G755" i="36" s="1"/>
  <c r="D754" i="36"/>
  <c r="F754" i="36" l="1"/>
  <c r="C755" i="36"/>
  <c r="J754" i="36" l="1"/>
  <c r="E755" i="36"/>
  <c r="H755" i="36" l="1"/>
  <c r="G756" i="36" s="1"/>
  <c r="I755" i="36"/>
  <c r="D755" i="36"/>
  <c r="F755" i="36" l="1"/>
  <c r="C756" i="36"/>
  <c r="J755" i="36" l="1"/>
  <c r="E756" i="36"/>
  <c r="I756" i="36" l="1"/>
  <c r="H756" i="36"/>
  <c r="G757" i="36" s="1"/>
  <c r="D756" i="36"/>
  <c r="F756" i="36" l="1"/>
  <c r="C757" i="36"/>
  <c r="J756" i="36" l="1"/>
  <c r="E757" i="36"/>
  <c r="H757" i="36" l="1"/>
  <c r="G758" i="36" s="1"/>
  <c r="I757" i="36"/>
  <c r="D757" i="36"/>
  <c r="F757" i="36" l="1"/>
  <c r="C758" i="36"/>
  <c r="J757" i="36" l="1"/>
  <c r="E758" i="36"/>
  <c r="H758" i="36" l="1"/>
  <c r="G759" i="36" s="1"/>
  <c r="I758" i="36"/>
  <c r="D758" i="36"/>
  <c r="F758" i="36" l="1"/>
  <c r="C759" i="36"/>
  <c r="J758" i="36" l="1"/>
  <c r="E759" i="36"/>
  <c r="I759" i="36" l="1"/>
  <c r="H759" i="36"/>
  <c r="G760" i="36" s="1"/>
  <c r="D759" i="36"/>
  <c r="F759" i="36" l="1"/>
  <c r="C760" i="36"/>
  <c r="J759" i="36" l="1"/>
  <c r="E760" i="36"/>
  <c r="H760" i="36" l="1"/>
  <c r="G761" i="36" s="1"/>
  <c r="I760" i="36"/>
  <c r="D760" i="36"/>
  <c r="F760" i="36" l="1"/>
  <c r="C761" i="36"/>
  <c r="J760" i="36" l="1"/>
  <c r="E761" i="36"/>
  <c r="I761" i="36" l="1"/>
  <c r="H761" i="36"/>
  <c r="G762" i="36" s="1"/>
  <c r="D761" i="36"/>
  <c r="F761" i="36" l="1"/>
  <c r="C762" i="36"/>
  <c r="J761" i="36" l="1"/>
  <c r="E762" i="36"/>
  <c r="I762" i="36" l="1"/>
  <c r="H762" i="36"/>
  <c r="G763" i="36" s="1"/>
  <c r="D762" i="36"/>
  <c r="F762" i="36" l="1"/>
  <c r="C763" i="36"/>
  <c r="J762" i="36" l="1"/>
  <c r="E763" i="36"/>
  <c r="H763" i="36" l="1"/>
  <c r="G764" i="36" s="1"/>
  <c r="I763" i="36"/>
  <c r="D763" i="36"/>
  <c r="F763" i="36" l="1"/>
  <c r="C764" i="36"/>
  <c r="J763" i="36" l="1"/>
  <c r="E764" i="36"/>
  <c r="I764" i="36" l="1"/>
  <c r="H764" i="36"/>
  <c r="G765" i="36" s="1"/>
  <c r="D764" i="36"/>
  <c r="F764" i="36" l="1"/>
  <c r="C765" i="36"/>
  <c r="J764" i="36" l="1"/>
  <c r="E765" i="36"/>
  <c r="I765" i="36" l="1"/>
  <c r="H765" i="36"/>
  <c r="G766" i="36" s="1"/>
  <c r="D765" i="36"/>
  <c r="F765" i="36" l="1"/>
  <c r="C766" i="36"/>
  <c r="J765" i="36" l="1"/>
  <c r="E766" i="36"/>
  <c r="H766" i="36" l="1"/>
  <c r="G767" i="36" s="1"/>
  <c r="I766" i="36"/>
  <c r="D766" i="36"/>
  <c r="F766" i="36" l="1"/>
  <c r="C767" i="36"/>
  <c r="J766" i="36" l="1"/>
  <c r="E767" i="36"/>
  <c r="H767" i="36" l="1"/>
  <c r="G768" i="36" s="1"/>
  <c r="I767" i="36"/>
  <c r="D767" i="36"/>
  <c r="F767" i="36" l="1"/>
  <c r="C768" i="36"/>
  <c r="J767" i="36" l="1"/>
  <c r="E768" i="36"/>
  <c r="I768" i="36" l="1"/>
  <c r="H768" i="36"/>
  <c r="G769" i="36" s="1"/>
  <c r="D768" i="36"/>
  <c r="F768" i="36" l="1"/>
  <c r="C769" i="36"/>
  <c r="J768" i="36" l="1"/>
  <c r="E769" i="36"/>
  <c r="H769" i="36" l="1"/>
  <c r="G770" i="36" s="1"/>
  <c r="I769" i="36"/>
  <c r="D769" i="36"/>
  <c r="F769" i="36" l="1"/>
  <c r="C770" i="36"/>
  <c r="J769" i="36" l="1"/>
  <c r="E770" i="36"/>
  <c r="I770" i="36" l="1"/>
  <c r="H770" i="36"/>
  <c r="G771" i="36" s="1"/>
  <c r="D770" i="36"/>
  <c r="F770" i="36" l="1"/>
  <c r="C771" i="36"/>
  <c r="J770" i="36" l="1"/>
  <c r="E771" i="36"/>
  <c r="I771" i="36" l="1"/>
  <c r="H771" i="36"/>
  <c r="G772" i="36" s="1"/>
  <c r="D771" i="36"/>
  <c r="F771" i="36" l="1"/>
  <c r="C772" i="36"/>
  <c r="J771" i="36" l="1"/>
  <c r="E772" i="36"/>
  <c r="I772" i="36" l="1"/>
  <c r="H772" i="36"/>
  <c r="G773" i="36" s="1"/>
  <c r="D772" i="36"/>
  <c r="F772" i="36" l="1"/>
  <c r="C773" i="36"/>
  <c r="J772" i="36" l="1"/>
  <c r="E773" i="36"/>
  <c r="H773" i="36" l="1"/>
  <c r="G774" i="36" s="1"/>
  <c r="I773" i="36"/>
  <c r="D773" i="36"/>
  <c r="F773" i="36" l="1"/>
  <c r="C774" i="36"/>
  <c r="J773" i="36" l="1"/>
  <c r="E774" i="36"/>
  <c r="I774" i="36" l="1"/>
  <c r="H774" i="36"/>
  <c r="G775" i="36" s="1"/>
  <c r="D774" i="36"/>
  <c r="F774" i="36" l="1"/>
  <c r="C775" i="36"/>
  <c r="J774" i="36" l="1"/>
  <c r="E775" i="36"/>
  <c r="I775" i="36" l="1"/>
  <c r="H775" i="36"/>
  <c r="G776" i="36" s="1"/>
  <c r="D775" i="36"/>
  <c r="F775" i="36" l="1"/>
  <c r="C776" i="36"/>
  <c r="J775" i="36" l="1"/>
  <c r="E776" i="36"/>
  <c r="I776" i="36" l="1"/>
  <c r="H776" i="36"/>
  <c r="G777" i="36" s="1"/>
  <c r="D776" i="36"/>
  <c r="F776" i="36" l="1"/>
  <c r="C777" i="36"/>
  <c r="J776" i="36" l="1"/>
  <c r="E777" i="36"/>
  <c r="I777" i="36" l="1"/>
  <c r="H777" i="36"/>
  <c r="G778" i="36" s="1"/>
  <c r="D777" i="36"/>
  <c r="F777" i="36" l="1"/>
  <c r="C778" i="36"/>
  <c r="J777" i="36" l="1"/>
  <c r="E778" i="36"/>
  <c r="I778" i="36" l="1"/>
  <c r="H778" i="36"/>
  <c r="G779" i="36" s="1"/>
  <c r="D778" i="36"/>
  <c r="F778" i="36" l="1"/>
  <c r="C779" i="36"/>
  <c r="J778" i="36" l="1"/>
  <c r="E779" i="36"/>
  <c r="I779" i="36" l="1"/>
  <c r="H779" i="36"/>
  <c r="G780" i="36" s="1"/>
  <c r="D779" i="36"/>
  <c r="F779" i="36" l="1"/>
  <c r="C780" i="36"/>
  <c r="J779" i="36" l="1"/>
  <c r="E780" i="36"/>
  <c r="I780" i="36" l="1"/>
  <c r="H780" i="36"/>
  <c r="G781" i="36" s="1"/>
  <c r="D780" i="36"/>
  <c r="F780" i="36" l="1"/>
  <c r="C781" i="36"/>
  <c r="J780" i="36" l="1"/>
  <c r="E781" i="36"/>
  <c r="I781" i="36" l="1"/>
  <c r="H781" i="36"/>
  <c r="G782" i="36" s="1"/>
  <c r="D781" i="36"/>
  <c r="F781" i="36" l="1"/>
  <c r="C782" i="36"/>
  <c r="J781" i="36" l="1"/>
  <c r="E782" i="36"/>
  <c r="H782" i="36" l="1"/>
  <c r="G783" i="36" s="1"/>
  <c r="I782" i="36"/>
  <c r="D782" i="36"/>
  <c r="F782" i="36" l="1"/>
  <c r="C783" i="36"/>
  <c r="J782" i="36" l="1"/>
  <c r="E783" i="36"/>
  <c r="I783" i="36" l="1"/>
  <c r="H783" i="36"/>
  <c r="G784" i="36" s="1"/>
  <c r="D783" i="36"/>
  <c r="F783" i="36" l="1"/>
  <c r="C784" i="36"/>
  <c r="J783" i="36" l="1"/>
  <c r="E784" i="36"/>
  <c r="I784" i="36" l="1"/>
  <c r="H784" i="36"/>
  <c r="G785" i="36" s="1"/>
  <c r="D784" i="36"/>
  <c r="F784" i="36" l="1"/>
  <c r="C785" i="36"/>
  <c r="J784" i="36" l="1"/>
  <c r="E785" i="36"/>
  <c r="I785" i="36" l="1"/>
  <c r="H785" i="36"/>
  <c r="G786" i="36" s="1"/>
  <c r="D785" i="36"/>
  <c r="F785" i="36" l="1"/>
  <c r="C786" i="36"/>
  <c r="J785" i="36" l="1"/>
  <c r="E786" i="36"/>
  <c r="H786" i="36" l="1"/>
  <c r="G787" i="36" s="1"/>
  <c r="I786" i="36"/>
  <c r="D786" i="36"/>
  <c r="F786" i="36" l="1"/>
  <c r="C787" i="36"/>
  <c r="J786" i="36" l="1"/>
  <c r="E787" i="36"/>
  <c r="I787" i="36" l="1"/>
  <c r="H787" i="36"/>
  <c r="G788" i="36" s="1"/>
  <c r="D787" i="36"/>
  <c r="F787" i="36" l="1"/>
  <c r="C788" i="36"/>
  <c r="J787" i="36" l="1"/>
  <c r="E788" i="36"/>
  <c r="H788" i="36" l="1"/>
  <c r="G789" i="36" s="1"/>
  <c r="I788" i="36"/>
  <c r="D788" i="36"/>
  <c r="F788" i="36" l="1"/>
  <c r="C789" i="36"/>
  <c r="J788" i="36" l="1"/>
  <c r="E789" i="36"/>
  <c r="I789" i="36" l="1"/>
  <c r="H789" i="36"/>
  <c r="G790" i="36" s="1"/>
  <c r="D789" i="36"/>
  <c r="F789" i="36" l="1"/>
  <c r="C790" i="36"/>
  <c r="J789" i="36" l="1"/>
  <c r="E790" i="36"/>
  <c r="I790" i="36" l="1"/>
  <c r="H790" i="36"/>
  <c r="G791" i="36" s="1"/>
  <c r="D790" i="36"/>
  <c r="F790" i="36" l="1"/>
  <c r="C791" i="36"/>
  <c r="J790" i="36" l="1"/>
  <c r="E791" i="36"/>
  <c r="I791" i="36" l="1"/>
  <c r="H791" i="36"/>
  <c r="G792" i="36" s="1"/>
  <c r="D791" i="36"/>
  <c r="F791" i="36" l="1"/>
  <c r="C792" i="36"/>
  <c r="J791" i="36" l="1"/>
  <c r="E792" i="36"/>
  <c r="H792" i="36" l="1"/>
  <c r="G793" i="36" s="1"/>
  <c r="I792" i="36"/>
  <c r="D792" i="36"/>
  <c r="F792" i="36" l="1"/>
  <c r="C793" i="36"/>
  <c r="J792" i="36" l="1"/>
  <c r="E793" i="36"/>
  <c r="H793" i="36" l="1"/>
  <c r="G794" i="36" s="1"/>
  <c r="I793" i="36"/>
  <c r="D793" i="36"/>
  <c r="F793" i="36" l="1"/>
  <c r="C794" i="36"/>
  <c r="J793" i="36" l="1"/>
  <c r="E794" i="36"/>
  <c r="I794" i="36" l="1"/>
  <c r="H794" i="36"/>
  <c r="G795" i="36" s="1"/>
  <c r="D794" i="36"/>
  <c r="F794" i="36" l="1"/>
  <c r="C795" i="36"/>
  <c r="J794" i="36" l="1"/>
  <c r="E795" i="36"/>
  <c r="H795" i="36" l="1"/>
  <c r="G796" i="36" s="1"/>
  <c r="I795" i="36"/>
  <c r="D795" i="36"/>
  <c r="F795" i="36" l="1"/>
  <c r="C796" i="36"/>
  <c r="J795" i="36" l="1"/>
  <c r="E796" i="36"/>
  <c r="H796" i="36" l="1"/>
  <c r="G797" i="36" s="1"/>
  <c r="I796" i="36"/>
  <c r="D796" i="36"/>
  <c r="F796" i="36" l="1"/>
  <c r="C797" i="36"/>
  <c r="J796" i="36" l="1"/>
  <c r="E797" i="36"/>
  <c r="I797" i="36" l="1"/>
  <c r="H797" i="36"/>
  <c r="G798" i="36" s="1"/>
  <c r="D797" i="36"/>
  <c r="F797" i="36" l="1"/>
  <c r="C798" i="36"/>
  <c r="J797" i="36" l="1"/>
  <c r="E798" i="36"/>
  <c r="H798" i="36" l="1"/>
  <c r="G799" i="36" s="1"/>
  <c r="I798" i="36"/>
  <c r="D798" i="36"/>
  <c r="F798" i="36" l="1"/>
  <c r="C799" i="36"/>
  <c r="J798" i="36" l="1"/>
  <c r="E799" i="36"/>
  <c r="I799" i="36" l="1"/>
  <c r="H799" i="36"/>
  <c r="G800" i="36" s="1"/>
  <c r="D799" i="36"/>
  <c r="F799" i="36" l="1"/>
  <c r="C800" i="36"/>
  <c r="J799" i="36" l="1"/>
  <c r="E800" i="36"/>
  <c r="I800" i="36" l="1"/>
  <c r="H800" i="36"/>
  <c r="G801" i="36" s="1"/>
  <c r="D800" i="36"/>
  <c r="F800" i="36" l="1"/>
  <c r="C801" i="36"/>
  <c r="J800" i="36" l="1"/>
  <c r="E801" i="36"/>
  <c r="H801" i="36" l="1"/>
  <c r="G802" i="36" s="1"/>
  <c r="I801" i="36"/>
  <c r="D801" i="36"/>
  <c r="F801" i="36" l="1"/>
  <c r="C802" i="36"/>
  <c r="J801" i="36" l="1"/>
  <c r="E802" i="36"/>
  <c r="H802" i="36" l="1"/>
  <c r="G803" i="36" s="1"/>
  <c r="I802" i="36"/>
  <c r="D802" i="36"/>
  <c r="F802" i="36" l="1"/>
  <c r="C803" i="36"/>
  <c r="J802" i="36" l="1"/>
  <c r="E803" i="36"/>
  <c r="H803" i="36" l="1"/>
  <c r="G804" i="36" s="1"/>
  <c r="I803" i="36"/>
  <c r="D803" i="36"/>
  <c r="F803" i="36" l="1"/>
  <c r="C804" i="36"/>
  <c r="J803" i="36" l="1"/>
  <c r="E804" i="36"/>
  <c r="I804" i="36" l="1"/>
  <c r="H804" i="36"/>
  <c r="G805" i="36" s="1"/>
  <c r="D804" i="36"/>
  <c r="F804" i="36" l="1"/>
  <c r="C805" i="36"/>
  <c r="J804" i="36" l="1"/>
  <c r="E805" i="36"/>
  <c r="I805" i="36" l="1"/>
  <c r="H805" i="36"/>
  <c r="G806" i="36" s="1"/>
  <c r="D805" i="36"/>
  <c r="F805" i="36" l="1"/>
  <c r="C806" i="36"/>
  <c r="J805" i="36" l="1"/>
  <c r="E806" i="36"/>
  <c r="H806" i="36" l="1"/>
  <c r="G807" i="36" s="1"/>
  <c r="I806" i="36"/>
  <c r="D806" i="36"/>
  <c r="F806" i="36" l="1"/>
  <c r="C807" i="36"/>
  <c r="J806" i="36" l="1"/>
  <c r="E807" i="36"/>
  <c r="H807" i="36" l="1"/>
  <c r="G808" i="36" s="1"/>
  <c r="I807" i="36"/>
  <c r="D807" i="36"/>
  <c r="F807" i="36" l="1"/>
  <c r="C808" i="36"/>
  <c r="J807" i="36" l="1"/>
  <c r="E808" i="36"/>
  <c r="I808" i="36" l="1"/>
  <c r="H808" i="36"/>
  <c r="G809" i="36" s="1"/>
  <c r="D808" i="36"/>
  <c r="F808" i="36" l="1"/>
  <c r="C809" i="36"/>
  <c r="J808" i="36" l="1"/>
  <c r="E809" i="36"/>
  <c r="I809" i="36" l="1"/>
  <c r="H809" i="36"/>
  <c r="G810" i="36" s="1"/>
  <c r="D809" i="36"/>
  <c r="F809" i="36" l="1"/>
  <c r="C810" i="36"/>
  <c r="J809" i="36" l="1"/>
  <c r="E810" i="36"/>
  <c r="I810" i="36" l="1"/>
  <c r="H810" i="36"/>
  <c r="G811" i="36" s="1"/>
  <c r="D810" i="36"/>
  <c r="F810" i="36" l="1"/>
  <c r="C811" i="36"/>
  <c r="J810" i="36" l="1"/>
  <c r="E811" i="36"/>
  <c r="I811" i="36" l="1"/>
  <c r="H811" i="36"/>
  <c r="G812" i="36" s="1"/>
  <c r="D811" i="36"/>
  <c r="F811" i="36" l="1"/>
  <c r="C812" i="36"/>
  <c r="J811" i="36" l="1"/>
  <c r="E812" i="36"/>
  <c r="I812" i="36" l="1"/>
  <c r="H812" i="36"/>
  <c r="G813" i="36" s="1"/>
  <c r="D812" i="36"/>
  <c r="F812" i="36" l="1"/>
  <c r="C813" i="36"/>
  <c r="J812" i="36" l="1"/>
  <c r="E813" i="36"/>
  <c r="H813" i="36" l="1"/>
  <c r="G814" i="36" s="1"/>
  <c r="I813" i="36"/>
  <c r="D813" i="36"/>
  <c r="F813" i="36" l="1"/>
  <c r="C814" i="36"/>
  <c r="J813" i="36" l="1"/>
  <c r="E814" i="36"/>
  <c r="I814" i="36" l="1"/>
  <c r="H814" i="36"/>
  <c r="G815" i="36" s="1"/>
  <c r="D814" i="36"/>
  <c r="F814" i="36" l="1"/>
  <c r="C815" i="36"/>
  <c r="J814" i="36" l="1"/>
  <c r="E815" i="36"/>
  <c r="H815" i="36" l="1"/>
  <c r="G816" i="36" s="1"/>
  <c r="I815" i="36"/>
  <c r="D815" i="36"/>
  <c r="F815" i="36" l="1"/>
  <c r="C816" i="36"/>
  <c r="J815" i="36" l="1"/>
  <c r="E816" i="36"/>
  <c r="I816" i="36" l="1"/>
  <c r="H816" i="36"/>
  <c r="G817" i="36" s="1"/>
  <c r="D816" i="36"/>
  <c r="F816" i="36" l="1"/>
  <c r="C817" i="36"/>
  <c r="J816" i="36" l="1"/>
  <c r="E817" i="36"/>
  <c r="I817" i="36" l="1"/>
  <c r="H817" i="36"/>
  <c r="G818" i="36" s="1"/>
  <c r="D817" i="36"/>
  <c r="F817" i="36" l="1"/>
  <c r="C818" i="36"/>
  <c r="J817" i="36" l="1"/>
  <c r="E818" i="36"/>
  <c r="I818" i="36" l="1"/>
  <c r="H818" i="36"/>
  <c r="G819" i="36" s="1"/>
  <c r="D818" i="36"/>
  <c r="F818" i="36" l="1"/>
  <c r="C819" i="36"/>
  <c r="J818" i="36" l="1"/>
  <c r="E819" i="36"/>
  <c r="H819" i="36" l="1"/>
  <c r="G820" i="36" s="1"/>
  <c r="I819" i="36"/>
  <c r="D819" i="36"/>
  <c r="F819" i="36" l="1"/>
  <c r="C820" i="36"/>
  <c r="J819" i="36" l="1"/>
  <c r="E820" i="36"/>
  <c r="I820" i="36" l="1"/>
  <c r="H820" i="36"/>
  <c r="G821" i="36" s="1"/>
  <c r="D820" i="36"/>
  <c r="F820" i="36" l="1"/>
  <c r="C821" i="36"/>
  <c r="J820" i="36" l="1"/>
  <c r="E821" i="36"/>
  <c r="H821" i="36" l="1"/>
  <c r="G822" i="36" s="1"/>
  <c r="I821" i="36"/>
  <c r="D821" i="36"/>
  <c r="F821" i="36" l="1"/>
  <c r="C822" i="36"/>
  <c r="J821" i="36" l="1"/>
  <c r="E822" i="36"/>
  <c r="I822" i="36" l="1"/>
  <c r="H822" i="36"/>
  <c r="G823" i="36" s="1"/>
  <c r="D822" i="36"/>
  <c r="F822" i="36" l="1"/>
  <c r="C823" i="36"/>
  <c r="J822" i="36" l="1"/>
  <c r="E823" i="36"/>
  <c r="H823" i="36" l="1"/>
  <c r="G824" i="36" s="1"/>
  <c r="I823" i="36"/>
  <c r="D823" i="36"/>
  <c r="F823" i="36" l="1"/>
  <c r="C824" i="36"/>
  <c r="J823" i="36" l="1"/>
  <c r="E824" i="36"/>
  <c r="H824" i="36" l="1"/>
  <c r="G825" i="36" s="1"/>
  <c r="I824" i="36"/>
  <c r="D824" i="36"/>
  <c r="F824" i="36" l="1"/>
  <c r="C825" i="36"/>
  <c r="J824" i="36" l="1"/>
  <c r="E825" i="36"/>
  <c r="H825" i="36" l="1"/>
  <c r="G826" i="36" s="1"/>
  <c r="I825" i="36"/>
  <c r="D825" i="36"/>
  <c r="F825" i="36" l="1"/>
  <c r="C826" i="36"/>
  <c r="J825" i="36" l="1"/>
  <c r="E826" i="36"/>
  <c r="I826" i="36" l="1"/>
  <c r="H826" i="36"/>
  <c r="G827" i="36" s="1"/>
  <c r="D826" i="36"/>
  <c r="F826" i="36" l="1"/>
  <c r="C827" i="36"/>
  <c r="J826" i="36" l="1"/>
  <c r="E827" i="36"/>
  <c r="I827" i="36" l="1"/>
  <c r="H827" i="36"/>
  <c r="G828" i="36" s="1"/>
  <c r="D827" i="36"/>
  <c r="F827" i="36" l="1"/>
  <c r="C828" i="36"/>
  <c r="J827" i="36" l="1"/>
  <c r="E828" i="36"/>
  <c r="I828" i="36" l="1"/>
  <c r="H828" i="36"/>
  <c r="G829" i="36" s="1"/>
  <c r="D828" i="36"/>
  <c r="F828" i="36" l="1"/>
  <c r="C829" i="36"/>
  <c r="J828" i="36" l="1"/>
  <c r="E829" i="36"/>
  <c r="H829" i="36" l="1"/>
  <c r="G830" i="36" s="1"/>
  <c r="I829" i="36"/>
  <c r="D829" i="36"/>
  <c r="F829" i="36" l="1"/>
  <c r="C830" i="36"/>
  <c r="J829" i="36" l="1"/>
  <c r="E830" i="36"/>
  <c r="I830" i="36" l="1"/>
  <c r="H830" i="36"/>
  <c r="G831" i="36" s="1"/>
  <c r="D830" i="36"/>
  <c r="F830" i="36" l="1"/>
  <c r="C831" i="36"/>
  <c r="J830" i="36" l="1"/>
  <c r="E831" i="36"/>
  <c r="H831" i="36" l="1"/>
  <c r="G832" i="36" s="1"/>
  <c r="I831" i="36"/>
  <c r="D831" i="36"/>
  <c r="F831" i="36" l="1"/>
  <c r="C832" i="36"/>
  <c r="J831" i="36" l="1"/>
  <c r="E832" i="36"/>
  <c r="I832" i="36" l="1"/>
  <c r="H832" i="36"/>
  <c r="G833" i="36" s="1"/>
  <c r="D832" i="36"/>
  <c r="F832" i="36" l="1"/>
  <c r="C833" i="36"/>
  <c r="J832" i="36" l="1"/>
  <c r="E833" i="36"/>
  <c r="I833" i="36" l="1"/>
  <c r="H833" i="36"/>
  <c r="G834" i="36" s="1"/>
  <c r="D833" i="36"/>
  <c r="F833" i="36" l="1"/>
  <c r="C834" i="36"/>
  <c r="J833" i="36" l="1"/>
  <c r="E834" i="36"/>
  <c r="I834" i="36" l="1"/>
  <c r="H834" i="36"/>
  <c r="G835" i="36" s="1"/>
  <c r="D834" i="36"/>
  <c r="F834" i="36" l="1"/>
  <c r="C835" i="36"/>
  <c r="J834" i="36" l="1"/>
  <c r="E835" i="36"/>
  <c r="H835" i="36" l="1"/>
  <c r="G836" i="36" s="1"/>
  <c r="I835" i="36"/>
  <c r="D835" i="36"/>
  <c r="F835" i="36" l="1"/>
  <c r="C836" i="36"/>
  <c r="J835" i="36" l="1"/>
  <c r="E836" i="36"/>
  <c r="I836" i="36" l="1"/>
  <c r="H836" i="36"/>
  <c r="G837" i="36" s="1"/>
  <c r="D836" i="36"/>
  <c r="F836" i="36" l="1"/>
  <c r="C837" i="36"/>
  <c r="J836" i="36" l="1"/>
  <c r="E837" i="36"/>
  <c r="I837" i="36" l="1"/>
  <c r="H837" i="36"/>
  <c r="G838" i="36" s="1"/>
  <c r="D837" i="36"/>
  <c r="F837" i="36" l="1"/>
  <c r="C838" i="36"/>
  <c r="J837" i="36" l="1"/>
  <c r="E838" i="36"/>
  <c r="H838" i="36" l="1"/>
  <c r="G839" i="36" s="1"/>
  <c r="I838" i="36"/>
  <c r="D838" i="36"/>
  <c r="F838" i="36" l="1"/>
  <c r="C839" i="36"/>
  <c r="J838" i="36" l="1"/>
  <c r="E839" i="36"/>
  <c r="I839" i="36" l="1"/>
  <c r="H839" i="36"/>
  <c r="G840" i="36" s="1"/>
  <c r="D839" i="36"/>
  <c r="F839" i="36" l="1"/>
  <c r="C840" i="36"/>
  <c r="J839" i="36" l="1"/>
  <c r="E840" i="36"/>
  <c r="I840" i="36" l="1"/>
  <c r="H840" i="36"/>
  <c r="G841" i="36" s="1"/>
  <c r="D840" i="36"/>
  <c r="F840" i="36" l="1"/>
  <c r="C841" i="36"/>
  <c r="J840" i="36" l="1"/>
  <c r="E841" i="36"/>
  <c r="I841" i="36" l="1"/>
  <c r="H841" i="36"/>
  <c r="G842" i="36" s="1"/>
  <c r="D841" i="36"/>
  <c r="F841" i="36" l="1"/>
  <c r="C842" i="36"/>
  <c r="J841" i="36" l="1"/>
  <c r="E842" i="36"/>
  <c r="I842" i="36" l="1"/>
  <c r="H842" i="36"/>
  <c r="G843" i="36" s="1"/>
  <c r="D842" i="36"/>
  <c r="F842" i="36" l="1"/>
  <c r="C843" i="36"/>
  <c r="J842" i="36" l="1"/>
  <c r="E843" i="36"/>
  <c r="I843" i="36" l="1"/>
  <c r="H843" i="36"/>
  <c r="G844" i="36" s="1"/>
  <c r="D843" i="36"/>
  <c r="F843" i="36" l="1"/>
  <c r="C844" i="36"/>
  <c r="J843" i="36" l="1"/>
  <c r="E844" i="36"/>
  <c r="I844" i="36" l="1"/>
  <c r="H844" i="36"/>
  <c r="G845" i="36" s="1"/>
  <c r="D844" i="36"/>
  <c r="F844" i="36" l="1"/>
  <c r="C845" i="36"/>
  <c r="J844" i="36" l="1"/>
  <c r="E845" i="36"/>
  <c r="I845" i="36" l="1"/>
  <c r="H845" i="36"/>
  <c r="G846" i="36" s="1"/>
  <c r="D845" i="36"/>
  <c r="F845" i="36" l="1"/>
  <c r="C846" i="36"/>
  <c r="J845" i="36" l="1"/>
  <c r="E846" i="36"/>
  <c r="H846" i="36" l="1"/>
  <c r="G847" i="36" s="1"/>
  <c r="I846" i="36"/>
  <c r="D846" i="36"/>
  <c r="F846" i="36" l="1"/>
  <c r="C847" i="36"/>
  <c r="J846" i="36" l="1"/>
  <c r="E847" i="36"/>
  <c r="I847" i="36" l="1"/>
  <c r="H847" i="36"/>
  <c r="G848" i="36" s="1"/>
  <c r="D847" i="36"/>
  <c r="F847" i="36" l="1"/>
  <c r="C848" i="36"/>
  <c r="J847" i="36" l="1"/>
  <c r="E848" i="36"/>
  <c r="I848" i="36" l="1"/>
  <c r="H848" i="36"/>
  <c r="G849" i="36" s="1"/>
  <c r="D848" i="36"/>
  <c r="F848" i="36" l="1"/>
  <c r="C849" i="36"/>
  <c r="J848" i="36" l="1"/>
  <c r="E849" i="36"/>
  <c r="H849" i="36" l="1"/>
  <c r="G850" i="36" s="1"/>
  <c r="I849" i="36"/>
  <c r="D849" i="36"/>
  <c r="F849" i="36" l="1"/>
  <c r="C850" i="36"/>
  <c r="J849" i="36" l="1"/>
  <c r="E850" i="36"/>
  <c r="I850" i="36" l="1"/>
  <c r="H850" i="36"/>
  <c r="G851" i="36" s="1"/>
  <c r="D850" i="36"/>
  <c r="F850" i="36" l="1"/>
  <c r="C851" i="36"/>
  <c r="J850" i="36" l="1"/>
  <c r="E851" i="36"/>
  <c r="I851" i="36" l="1"/>
  <c r="H851" i="36"/>
  <c r="G852" i="36" s="1"/>
  <c r="D851" i="36"/>
  <c r="F851" i="36" l="1"/>
  <c r="C852" i="36"/>
  <c r="J851" i="36" l="1"/>
  <c r="E852" i="36"/>
  <c r="I852" i="36" l="1"/>
  <c r="H852" i="36"/>
  <c r="G853" i="36" s="1"/>
  <c r="D852" i="36"/>
  <c r="F852" i="36" l="1"/>
  <c r="C853" i="36"/>
  <c r="J852" i="36" l="1"/>
  <c r="E853" i="36"/>
  <c r="I853" i="36" l="1"/>
  <c r="H853" i="36"/>
  <c r="G854" i="36" s="1"/>
  <c r="D853" i="36"/>
  <c r="F853" i="36" l="1"/>
  <c r="C854" i="36"/>
  <c r="J853" i="36" l="1"/>
  <c r="E854" i="36"/>
  <c r="I854" i="36" l="1"/>
  <c r="H854" i="36"/>
  <c r="G855" i="36" s="1"/>
  <c r="D854" i="36"/>
  <c r="F854" i="36" l="1"/>
  <c r="C855" i="36"/>
  <c r="J854" i="36" l="1"/>
  <c r="E855" i="36"/>
  <c r="H855" i="36" l="1"/>
  <c r="G856" i="36" s="1"/>
  <c r="I855" i="36"/>
  <c r="D855" i="36"/>
  <c r="F855" i="36" l="1"/>
  <c r="C856" i="36"/>
  <c r="J855" i="36" l="1"/>
  <c r="E856" i="36"/>
  <c r="I856" i="36" l="1"/>
  <c r="H856" i="36"/>
  <c r="G857" i="36" s="1"/>
  <c r="D856" i="36"/>
  <c r="F856" i="36" l="1"/>
  <c r="C857" i="36"/>
  <c r="J856" i="36" l="1"/>
  <c r="E857" i="36"/>
  <c r="I857" i="36" l="1"/>
  <c r="H857" i="36"/>
  <c r="G858" i="36" s="1"/>
  <c r="D857" i="36"/>
  <c r="F857" i="36" l="1"/>
  <c r="C858" i="36"/>
  <c r="J857" i="36" l="1"/>
  <c r="E858" i="36"/>
  <c r="H858" i="36" l="1"/>
  <c r="G859" i="36" s="1"/>
  <c r="I858" i="36"/>
  <c r="D858" i="36"/>
  <c r="F858" i="36" l="1"/>
  <c r="C859" i="36"/>
  <c r="J858" i="36" l="1"/>
  <c r="E859" i="36"/>
  <c r="H859" i="36" l="1"/>
  <c r="G860" i="36" s="1"/>
  <c r="I859" i="36"/>
  <c r="D859" i="36"/>
  <c r="F859" i="36" l="1"/>
  <c r="C860" i="36"/>
  <c r="J859" i="36" l="1"/>
  <c r="E860" i="36"/>
  <c r="H860" i="36" l="1"/>
  <c r="G861" i="36" s="1"/>
  <c r="I860" i="36"/>
  <c r="D860" i="36"/>
  <c r="F860" i="36" l="1"/>
  <c r="C861" i="36"/>
  <c r="J860" i="36" l="1"/>
  <c r="E861" i="36"/>
  <c r="H861" i="36" l="1"/>
  <c r="G862" i="36" s="1"/>
  <c r="I861" i="36"/>
  <c r="D861" i="36"/>
  <c r="F861" i="36" l="1"/>
  <c r="C862" i="36"/>
  <c r="J861" i="36" l="1"/>
  <c r="E862" i="36"/>
  <c r="I862" i="36" l="1"/>
  <c r="H862" i="36"/>
  <c r="G863" i="36" s="1"/>
  <c r="D862" i="36"/>
  <c r="F862" i="36" l="1"/>
  <c r="C863" i="36"/>
  <c r="J862" i="36" l="1"/>
  <c r="E863" i="36"/>
  <c r="I863" i="36" l="1"/>
  <c r="H863" i="36"/>
  <c r="G864" i="36" s="1"/>
  <c r="D863" i="36"/>
  <c r="F863" i="36" l="1"/>
  <c r="C864" i="36"/>
  <c r="J863" i="36" l="1"/>
  <c r="E864" i="36"/>
  <c r="I864" i="36" l="1"/>
  <c r="H864" i="36"/>
  <c r="G865" i="36" s="1"/>
  <c r="D864" i="36"/>
  <c r="F864" i="36" l="1"/>
  <c r="C865" i="36"/>
  <c r="J864" i="36" l="1"/>
  <c r="E865" i="36"/>
  <c r="I865" i="36" l="1"/>
  <c r="H865" i="36"/>
  <c r="G866" i="36" s="1"/>
  <c r="D865" i="36"/>
  <c r="F865" i="36" l="1"/>
  <c r="C866" i="36"/>
  <c r="J865" i="36" l="1"/>
  <c r="E866" i="36"/>
  <c r="I866" i="36" l="1"/>
  <c r="H866" i="36"/>
  <c r="G867" i="36" s="1"/>
  <c r="D866" i="36"/>
  <c r="F866" i="36" l="1"/>
  <c r="C867" i="36"/>
  <c r="J866" i="36" l="1"/>
  <c r="E867" i="36"/>
  <c r="I867" i="36" l="1"/>
  <c r="H867" i="36"/>
  <c r="G868" i="36" s="1"/>
  <c r="D867" i="36"/>
  <c r="F867" i="36" l="1"/>
  <c r="C868" i="36"/>
  <c r="J867" i="36" l="1"/>
  <c r="E868" i="36"/>
  <c r="I868" i="36" l="1"/>
  <c r="H868" i="36"/>
  <c r="G869" i="36" s="1"/>
  <c r="D868" i="36"/>
  <c r="F868" i="36" l="1"/>
  <c r="C869" i="36"/>
  <c r="J868" i="36" l="1"/>
  <c r="E869" i="36"/>
  <c r="H869" i="36" l="1"/>
  <c r="G870" i="36" s="1"/>
  <c r="I869" i="36"/>
  <c r="D869" i="36"/>
  <c r="F869" i="36" l="1"/>
  <c r="C870" i="36"/>
  <c r="J869" i="36" l="1"/>
  <c r="E870" i="36"/>
  <c r="I870" i="36" l="1"/>
  <c r="H870" i="36"/>
  <c r="G871" i="36" s="1"/>
  <c r="D870" i="36"/>
  <c r="F870" i="36" l="1"/>
  <c r="C871" i="36"/>
  <c r="J870" i="36" l="1"/>
  <c r="E871" i="36"/>
  <c r="H871" i="36" l="1"/>
  <c r="G872" i="36" s="1"/>
  <c r="I871" i="36"/>
  <c r="D871" i="36"/>
  <c r="F871" i="36" l="1"/>
  <c r="C872" i="36"/>
  <c r="J871" i="36" l="1"/>
  <c r="E872" i="36"/>
  <c r="I872" i="36" l="1"/>
  <c r="H872" i="36"/>
  <c r="G873" i="36" s="1"/>
  <c r="D872" i="36"/>
  <c r="F872" i="36" l="1"/>
  <c r="C873" i="36"/>
  <c r="J872" i="36" l="1"/>
  <c r="E873" i="36"/>
  <c r="I873" i="36" l="1"/>
  <c r="H873" i="36"/>
  <c r="G874" i="36" s="1"/>
  <c r="D873" i="36"/>
  <c r="F873" i="36" l="1"/>
  <c r="C874" i="36"/>
  <c r="J873" i="36" l="1"/>
  <c r="E874" i="36"/>
  <c r="I874" i="36" l="1"/>
  <c r="H874" i="36"/>
  <c r="G875" i="36" s="1"/>
  <c r="D874" i="36"/>
  <c r="F874" i="36" l="1"/>
  <c r="C875" i="36"/>
  <c r="J874" i="36" l="1"/>
  <c r="E875" i="36"/>
  <c r="H875" i="36" l="1"/>
  <c r="G876" i="36" s="1"/>
  <c r="I875" i="36"/>
  <c r="D875" i="36"/>
  <c r="F875" i="36" l="1"/>
  <c r="C876" i="36"/>
  <c r="J875" i="36" l="1"/>
  <c r="E876" i="36"/>
  <c r="H876" i="36" l="1"/>
  <c r="G877" i="36" s="1"/>
  <c r="I876" i="36"/>
  <c r="D876" i="36"/>
  <c r="F876" i="36" l="1"/>
  <c r="C877" i="36"/>
  <c r="J876" i="36" l="1"/>
  <c r="E877" i="36"/>
  <c r="I877" i="36" l="1"/>
  <c r="H877" i="36"/>
  <c r="G878" i="36" s="1"/>
  <c r="D877" i="36"/>
  <c r="F877" i="36" l="1"/>
  <c r="C878" i="36"/>
  <c r="J877" i="36" l="1"/>
  <c r="E878" i="36"/>
  <c r="I878" i="36" l="1"/>
  <c r="H878" i="36"/>
  <c r="G879" i="36" s="1"/>
  <c r="D878" i="36"/>
  <c r="F878" i="36" l="1"/>
  <c r="C879" i="36"/>
  <c r="J878" i="36" l="1"/>
  <c r="E879" i="36"/>
  <c r="H879" i="36" l="1"/>
  <c r="G880" i="36" s="1"/>
  <c r="I879" i="36"/>
  <c r="D879" i="36"/>
  <c r="F879" i="36" l="1"/>
  <c r="C880" i="36"/>
  <c r="J879" i="36" l="1"/>
  <c r="E880" i="36"/>
  <c r="H880" i="36" l="1"/>
  <c r="G881" i="36" s="1"/>
  <c r="I880" i="36"/>
  <c r="D880" i="36"/>
  <c r="F880" i="36" l="1"/>
  <c r="C881" i="36"/>
  <c r="J880" i="36" l="1"/>
  <c r="E881" i="36"/>
  <c r="I881" i="36" l="1"/>
  <c r="H881" i="36"/>
  <c r="G882" i="36" s="1"/>
  <c r="D881" i="36"/>
  <c r="F881" i="36" l="1"/>
  <c r="C882" i="36"/>
  <c r="J881" i="36" l="1"/>
  <c r="E882" i="36"/>
  <c r="I882" i="36" l="1"/>
  <c r="H882" i="36"/>
  <c r="G883" i="36" s="1"/>
  <c r="D882" i="36"/>
  <c r="F882" i="36" l="1"/>
  <c r="C883" i="36"/>
  <c r="J882" i="36" l="1"/>
  <c r="E883" i="36"/>
  <c r="H883" i="36" l="1"/>
  <c r="G884" i="36" s="1"/>
  <c r="I883" i="36"/>
  <c r="D883" i="36"/>
  <c r="F883" i="36" l="1"/>
  <c r="C884" i="36"/>
  <c r="J883" i="36" l="1"/>
  <c r="E884" i="36"/>
  <c r="I884" i="36" l="1"/>
  <c r="H884" i="36"/>
  <c r="G885" i="36" s="1"/>
  <c r="D884" i="36"/>
  <c r="F884" i="36" l="1"/>
  <c r="C885" i="36"/>
  <c r="J884" i="36" l="1"/>
  <c r="E885" i="36"/>
  <c r="H885" i="36" l="1"/>
  <c r="G886" i="36" s="1"/>
  <c r="I885" i="36"/>
  <c r="D885" i="36"/>
  <c r="F885" i="36" l="1"/>
  <c r="C886" i="36"/>
  <c r="J885" i="36" l="1"/>
  <c r="E886" i="36"/>
  <c r="I886" i="36" l="1"/>
  <c r="H886" i="36"/>
  <c r="G887" i="36" s="1"/>
  <c r="D886" i="36"/>
  <c r="F886" i="36" l="1"/>
  <c r="C887" i="36"/>
  <c r="J886" i="36" l="1"/>
  <c r="E887" i="36"/>
  <c r="H887" i="36" l="1"/>
  <c r="G888" i="36" s="1"/>
  <c r="I887" i="36"/>
  <c r="D887" i="36"/>
  <c r="F887" i="36" l="1"/>
  <c r="C888" i="36"/>
  <c r="J887" i="36" l="1"/>
  <c r="E888" i="36"/>
  <c r="I888" i="36" l="1"/>
  <c r="H888" i="36"/>
  <c r="G889" i="36" s="1"/>
  <c r="D888" i="36"/>
  <c r="F888" i="36" l="1"/>
  <c r="C889" i="36"/>
  <c r="J888" i="36" l="1"/>
  <c r="E889" i="36"/>
  <c r="I889" i="36" l="1"/>
  <c r="H889" i="36"/>
  <c r="G890" i="36" s="1"/>
  <c r="D889" i="36"/>
  <c r="F889" i="36" l="1"/>
  <c r="C890" i="36"/>
  <c r="J889" i="36" l="1"/>
  <c r="E890" i="36"/>
  <c r="I890" i="36" l="1"/>
  <c r="H890" i="36"/>
  <c r="G891" i="36" s="1"/>
  <c r="D890" i="36"/>
  <c r="F890" i="36" l="1"/>
  <c r="C891" i="36"/>
  <c r="J890" i="36" l="1"/>
  <c r="E891" i="36"/>
  <c r="I891" i="36" l="1"/>
  <c r="H891" i="36"/>
  <c r="G892" i="36" s="1"/>
  <c r="D891" i="36"/>
  <c r="F891" i="36" l="1"/>
  <c r="C892" i="36"/>
  <c r="J891" i="36" l="1"/>
  <c r="E892" i="36"/>
  <c r="H892" i="36" l="1"/>
  <c r="G893" i="36" s="1"/>
  <c r="I892" i="36"/>
  <c r="D892" i="36"/>
  <c r="F892" i="36" l="1"/>
  <c r="C893" i="36"/>
  <c r="J892" i="36" l="1"/>
  <c r="E893" i="36"/>
  <c r="I893" i="36" l="1"/>
  <c r="H893" i="36"/>
  <c r="G894" i="36" s="1"/>
  <c r="D893" i="36"/>
  <c r="F893" i="36" l="1"/>
  <c r="C894" i="36"/>
  <c r="J893" i="36" l="1"/>
  <c r="E894" i="36"/>
  <c r="I894" i="36" l="1"/>
  <c r="H894" i="36"/>
  <c r="G895" i="36" s="1"/>
  <c r="D894" i="36"/>
  <c r="F894" i="36" l="1"/>
  <c r="C895" i="36"/>
  <c r="J894" i="36" l="1"/>
  <c r="E895" i="36"/>
  <c r="H895" i="36" l="1"/>
  <c r="G896" i="36" s="1"/>
  <c r="I895" i="36"/>
  <c r="D895" i="36"/>
  <c r="F895" i="36" l="1"/>
  <c r="C896" i="36"/>
  <c r="J895" i="36" l="1"/>
  <c r="E896" i="36"/>
  <c r="H896" i="36" l="1"/>
  <c r="G897" i="36" s="1"/>
  <c r="I896" i="36"/>
  <c r="D896" i="36"/>
  <c r="F896" i="36" l="1"/>
  <c r="C897" i="36"/>
  <c r="J896" i="36" l="1"/>
  <c r="E897" i="36"/>
  <c r="I897" i="36" l="1"/>
  <c r="H897" i="36"/>
  <c r="G898" i="36" s="1"/>
  <c r="D897" i="36"/>
  <c r="F897" i="36" l="1"/>
  <c r="C898" i="36"/>
  <c r="J897" i="36" l="1"/>
  <c r="E898" i="36"/>
  <c r="I898" i="36" l="1"/>
  <c r="H898" i="36"/>
  <c r="G899" i="36" s="1"/>
  <c r="D898" i="36"/>
  <c r="F898" i="36" l="1"/>
  <c r="C899" i="36"/>
  <c r="J898" i="36" l="1"/>
  <c r="E899" i="36"/>
  <c r="I899" i="36" l="1"/>
  <c r="H899" i="36"/>
  <c r="G900" i="36" s="1"/>
  <c r="D899" i="36"/>
  <c r="F899" i="36" l="1"/>
  <c r="C900" i="36"/>
  <c r="J899" i="36" l="1"/>
  <c r="E900" i="36"/>
  <c r="H900" i="36" l="1"/>
  <c r="G901" i="36" s="1"/>
  <c r="I900" i="36"/>
  <c r="D900" i="36"/>
  <c r="F900" i="36" l="1"/>
  <c r="C901" i="36"/>
  <c r="J900" i="36" l="1"/>
  <c r="E901" i="36"/>
  <c r="H901" i="36" l="1"/>
  <c r="G902" i="36" s="1"/>
  <c r="I901" i="36"/>
  <c r="D901" i="36"/>
  <c r="F901" i="36" l="1"/>
  <c r="C902" i="36"/>
  <c r="J901" i="36" l="1"/>
  <c r="E902" i="36"/>
  <c r="I902" i="36" l="1"/>
  <c r="H902" i="36"/>
  <c r="G903" i="36" s="1"/>
  <c r="D902" i="36"/>
  <c r="F902" i="36" l="1"/>
  <c r="C903" i="36"/>
  <c r="J902" i="36" l="1"/>
  <c r="E903" i="36"/>
  <c r="H903" i="36" l="1"/>
  <c r="G904" i="36" s="1"/>
  <c r="I903" i="36"/>
  <c r="D903" i="36"/>
  <c r="F903" i="36" l="1"/>
  <c r="C904" i="36"/>
  <c r="J903" i="36" l="1"/>
  <c r="E904" i="36"/>
  <c r="I904" i="36" l="1"/>
  <c r="H904" i="36"/>
  <c r="G905" i="36" s="1"/>
  <c r="D904" i="36"/>
  <c r="F904" i="36" l="1"/>
  <c r="C905" i="36"/>
  <c r="J904" i="36" l="1"/>
  <c r="E905" i="36"/>
  <c r="I905" i="36" l="1"/>
  <c r="H905" i="36"/>
  <c r="G906" i="36" s="1"/>
  <c r="D905" i="36"/>
  <c r="F905" i="36" l="1"/>
  <c r="C906" i="36"/>
  <c r="J905" i="36" l="1"/>
  <c r="E906" i="36"/>
  <c r="I906" i="36" l="1"/>
  <c r="H906" i="36"/>
  <c r="G907" i="36" s="1"/>
  <c r="D906" i="36"/>
  <c r="F906" i="36" l="1"/>
  <c r="C907" i="36"/>
  <c r="J906" i="36" l="1"/>
  <c r="E907" i="36"/>
  <c r="H907" i="36" l="1"/>
  <c r="G908" i="36" s="1"/>
  <c r="I907" i="36"/>
  <c r="D907" i="36"/>
  <c r="F907" i="36" l="1"/>
  <c r="C908" i="36"/>
  <c r="J907" i="36" l="1"/>
  <c r="E908" i="36"/>
  <c r="H908" i="36" l="1"/>
  <c r="G909" i="36" s="1"/>
  <c r="I908" i="36"/>
  <c r="D908" i="36"/>
  <c r="F908" i="36" l="1"/>
  <c r="C909" i="36"/>
  <c r="J908" i="36" l="1"/>
  <c r="E909" i="36"/>
  <c r="I909" i="36" l="1"/>
  <c r="H909" i="36"/>
  <c r="G910" i="36" s="1"/>
  <c r="D909" i="36"/>
  <c r="F909" i="36" l="1"/>
  <c r="C910" i="36"/>
  <c r="J909" i="36" l="1"/>
  <c r="E910" i="36"/>
  <c r="I910" i="36" l="1"/>
  <c r="H910" i="36"/>
  <c r="G911" i="36" s="1"/>
  <c r="D910" i="36"/>
  <c r="F910" i="36" l="1"/>
  <c r="C911" i="36"/>
  <c r="J910" i="36" l="1"/>
  <c r="E911" i="36"/>
  <c r="H911" i="36" l="1"/>
  <c r="G912" i="36" s="1"/>
  <c r="I911" i="36"/>
  <c r="D911" i="36"/>
  <c r="F911" i="36" l="1"/>
  <c r="C912" i="36"/>
  <c r="J911" i="36" l="1"/>
  <c r="E912" i="36"/>
  <c r="H912" i="36" l="1"/>
  <c r="G913" i="36" s="1"/>
  <c r="I912" i="36"/>
  <c r="D912" i="36"/>
  <c r="F912" i="36" l="1"/>
  <c r="C913" i="36"/>
  <c r="J912" i="36" l="1"/>
  <c r="E913" i="36"/>
  <c r="I913" i="36" l="1"/>
  <c r="H913" i="36"/>
  <c r="G914" i="36" s="1"/>
  <c r="D913" i="36"/>
  <c r="F913" i="36" l="1"/>
  <c r="C914" i="36"/>
  <c r="J913" i="36" l="1"/>
  <c r="E914" i="36"/>
  <c r="D914" i="36" l="1"/>
  <c r="H914" i="36"/>
  <c r="G915" i="36" s="1"/>
  <c r="I914" i="36"/>
  <c r="F914" i="36" l="1"/>
  <c r="C915" i="36"/>
  <c r="J914" i="36" l="1"/>
  <c r="E915" i="36"/>
  <c r="I915" i="36" l="1"/>
  <c r="H915" i="36"/>
  <c r="G916" i="36" s="1"/>
  <c r="D915" i="36"/>
  <c r="F915" i="36" l="1"/>
  <c r="C916" i="36"/>
  <c r="J915" i="36" l="1"/>
  <c r="E916" i="36"/>
  <c r="I916" i="36" l="1"/>
  <c r="H916" i="36"/>
  <c r="G917" i="36" s="1"/>
  <c r="D916" i="36"/>
  <c r="F916" i="36" l="1"/>
  <c r="C917" i="36"/>
  <c r="J916" i="36" l="1"/>
  <c r="E917" i="36"/>
  <c r="H917" i="36" l="1"/>
  <c r="G918" i="36" s="1"/>
  <c r="I917" i="36"/>
  <c r="D917" i="36"/>
  <c r="F917" i="36" l="1"/>
  <c r="C918" i="36"/>
  <c r="J917" i="36" l="1"/>
  <c r="E918" i="36"/>
  <c r="I918" i="36" l="1"/>
  <c r="H918" i="36"/>
  <c r="G919" i="36" s="1"/>
  <c r="D918" i="36"/>
  <c r="F918" i="36" l="1"/>
  <c r="C919" i="36"/>
  <c r="J918" i="36" l="1"/>
  <c r="E919" i="36"/>
  <c r="H919" i="36" l="1"/>
  <c r="G920" i="36" s="1"/>
  <c r="I919" i="36"/>
  <c r="D919" i="36"/>
  <c r="F919" i="36" l="1"/>
  <c r="C920" i="36"/>
  <c r="J919" i="36" l="1"/>
  <c r="E920" i="36"/>
  <c r="H920" i="36" l="1"/>
  <c r="G921" i="36" s="1"/>
  <c r="I920" i="36"/>
  <c r="D920" i="36"/>
  <c r="F920" i="36" l="1"/>
  <c r="C921" i="36"/>
  <c r="J920" i="36" l="1"/>
  <c r="E921" i="36"/>
  <c r="I921" i="36" l="1"/>
  <c r="H921" i="36"/>
  <c r="G922" i="36" s="1"/>
  <c r="D921" i="36"/>
  <c r="F921" i="36" l="1"/>
  <c r="C922" i="36"/>
  <c r="J921" i="36" l="1"/>
  <c r="E922" i="36"/>
  <c r="I922" i="36" l="1"/>
  <c r="H922" i="36"/>
  <c r="G923" i="36" s="1"/>
  <c r="D922" i="36"/>
  <c r="F922" i="36" l="1"/>
  <c r="C923" i="36"/>
  <c r="J922" i="36" l="1"/>
  <c r="E923" i="36"/>
  <c r="I923" i="36" l="1"/>
  <c r="H923" i="36"/>
  <c r="G924" i="36" s="1"/>
  <c r="D923" i="36"/>
  <c r="F923" i="36" l="1"/>
  <c r="C924" i="36"/>
  <c r="J923" i="36" l="1"/>
  <c r="E924" i="36"/>
  <c r="H924" i="36" l="1"/>
  <c r="G925" i="36" s="1"/>
  <c r="I924" i="36"/>
  <c r="D924" i="36"/>
  <c r="F924" i="36" l="1"/>
  <c r="C925" i="36"/>
  <c r="J924" i="36" l="1"/>
  <c r="E925" i="36"/>
  <c r="I925" i="36" l="1"/>
  <c r="H925" i="36"/>
  <c r="G926" i="36" s="1"/>
  <c r="D925" i="36"/>
  <c r="F925" i="36" l="1"/>
  <c r="C926" i="36"/>
  <c r="J925" i="36" l="1"/>
  <c r="E926" i="36"/>
  <c r="I926" i="36" l="1"/>
  <c r="H926" i="36"/>
  <c r="G927" i="36" s="1"/>
  <c r="D926" i="36"/>
  <c r="F926" i="36" l="1"/>
  <c r="C927" i="36"/>
  <c r="J926" i="36" l="1"/>
  <c r="E927" i="36"/>
  <c r="H927" i="36" l="1"/>
  <c r="G928" i="36" s="1"/>
  <c r="I927" i="36"/>
  <c r="D927" i="36"/>
  <c r="F927" i="36" l="1"/>
  <c r="C928" i="36"/>
  <c r="J927" i="36" l="1"/>
  <c r="E928" i="36"/>
  <c r="H928" i="36" l="1"/>
  <c r="G929" i="36" s="1"/>
  <c r="I928" i="36"/>
  <c r="D928" i="36"/>
  <c r="F928" i="36" l="1"/>
  <c r="C929" i="36"/>
  <c r="J928" i="36" l="1"/>
  <c r="E929" i="36"/>
  <c r="I929" i="36" l="1"/>
  <c r="H929" i="36"/>
  <c r="G930" i="36" s="1"/>
  <c r="D929" i="36"/>
  <c r="F929" i="36" l="1"/>
  <c r="C930" i="36"/>
  <c r="J929" i="36" l="1"/>
  <c r="E930" i="36"/>
  <c r="I930" i="36" l="1"/>
  <c r="H930" i="36"/>
  <c r="G931" i="36" s="1"/>
  <c r="D930" i="36"/>
  <c r="F930" i="36" l="1"/>
  <c r="C931" i="36"/>
  <c r="J930" i="36" l="1"/>
  <c r="E931" i="36"/>
  <c r="I931" i="36" l="1"/>
  <c r="H931" i="36"/>
  <c r="G932" i="36" s="1"/>
  <c r="D931" i="36"/>
  <c r="F931" i="36" l="1"/>
  <c r="C932" i="36"/>
  <c r="J931" i="36" l="1"/>
  <c r="E932" i="36"/>
  <c r="H932" i="36" l="1"/>
  <c r="G933" i="36" s="1"/>
  <c r="I932" i="36"/>
  <c r="D932" i="36"/>
  <c r="F932" i="36" l="1"/>
  <c r="C933" i="36"/>
  <c r="J932" i="36" l="1"/>
  <c r="E933" i="36"/>
  <c r="H933" i="36" l="1"/>
  <c r="G934" i="36" s="1"/>
  <c r="I933" i="36"/>
  <c r="D933" i="36"/>
  <c r="F933" i="36" l="1"/>
  <c r="C934" i="36"/>
  <c r="J933" i="36" l="1"/>
  <c r="E934" i="36"/>
  <c r="D934" i="36" l="1"/>
  <c r="I934" i="36"/>
  <c r="H934" i="36"/>
  <c r="G935" i="36" s="1"/>
  <c r="F934" i="36" l="1"/>
  <c r="C935" i="36"/>
  <c r="J934" i="36" l="1"/>
  <c r="E935" i="36"/>
  <c r="I935" i="36" l="1"/>
  <c r="H935" i="36"/>
  <c r="G936" i="36" s="1"/>
  <c r="D935" i="36"/>
  <c r="F935" i="36" l="1"/>
  <c r="C936" i="36"/>
  <c r="J935" i="36" l="1"/>
  <c r="E936" i="36"/>
  <c r="I936" i="36" l="1"/>
  <c r="H936" i="36"/>
  <c r="G937" i="36" s="1"/>
  <c r="D936" i="36"/>
  <c r="F936" i="36" l="1"/>
  <c r="C937" i="36"/>
  <c r="J936" i="36" l="1"/>
  <c r="E937" i="36"/>
  <c r="I937" i="36" l="1"/>
  <c r="H937" i="36"/>
  <c r="G938" i="36" s="1"/>
  <c r="D937" i="36"/>
  <c r="F937" i="36" l="1"/>
  <c r="C938" i="36"/>
  <c r="J937" i="36" l="1"/>
  <c r="E938" i="36"/>
  <c r="H938" i="36" l="1"/>
  <c r="G939" i="36" s="1"/>
  <c r="I938" i="36"/>
  <c r="D938" i="36"/>
  <c r="F938" i="36" l="1"/>
  <c r="C939" i="36"/>
  <c r="J938" i="36" l="1"/>
  <c r="E939" i="36"/>
  <c r="I939" i="36" l="1"/>
  <c r="H939" i="36"/>
  <c r="G940" i="36" s="1"/>
  <c r="D939" i="36"/>
  <c r="F939" i="36" l="1"/>
  <c r="C940" i="36"/>
  <c r="J939" i="36" l="1"/>
  <c r="E940" i="36"/>
  <c r="H940" i="36" l="1"/>
  <c r="G941" i="36" s="1"/>
  <c r="I940" i="36"/>
  <c r="D940" i="36"/>
  <c r="F940" i="36" l="1"/>
  <c r="C941" i="36"/>
  <c r="J940" i="36" l="1"/>
  <c r="E941" i="36"/>
  <c r="I941" i="36" l="1"/>
  <c r="H941" i="36"/>
  <c r="G942" i="36" s="1"/>
  <c r="D941" i="36"/>
  <c r="F941" i="36" l="1"/>
  <c r="C942" i="36"/>
  <c r="J941" i="36" l="1"/>
  <c r="E942" i="36"/>
  <c r="I942" i="36" l="1"/>
  <c r="H942" i="36"/>
  <c r="G943" i="36" s="1"/>
  <c r="D942" i="36"/>
  <c r="F942" i="36" l="1"/>
  <c r="C943" i="36"/>
  <c r="J942" i="36" l="1"/>
  <c r="E943" i="36"/>
  <c r="H943" i="36" l="1"/>
  <c r="G944" i="36" s="1"/>
  <c r="I943" i="36"/>
  <c r="D943" i="36"/>
  <c r="F943" i="36" l="1"/>
  <c r="C944" i="36"/>
  <c r="J943" i="36" l="1"/>
  <c r="E944" i="36"/>
  <c r="H944" i="36" l="1"/>
  <c r="G945" i="36" s="1"/>
  <c r="I944" i="36"/>
  <c r="D944" i="36"/>
  <c r="F944" i="36" l="1"/>
  <c r="C945" i="36"/>
  <c r="J944" i="36" l="1"/>
  <c r="E945" i="36"/>
  <c r="I945" i="36" l="1"/>
  <c r="H945" i="36"/>
  <c r="G946" i="36" s="1"/>
  <c r="D945" i="36"/>
  <c r="F945" i="36" l="1"/>
  <c r="C946" i="36"/>
  <c r="J945" i="36" l="1"/>
  <c r="E946" i="36"/>
  <c r="I946" i="36" l="1"/>
  <c r="H946" i="36"/>
  <c r="G947" i="36" s="1"/>
  <c r="D946" i="36"/>
  <c r="F946" i="36" l="1"/>
  <c r="C947" i="36"/>
  <c r="J946" i="36" l="1"/>
  <c r="E947" i="36"/>
  <c r="H947" i="36" l="1"/>
  <c r="G948" i="36" s="1"/>
  <c r="I947" i="36"/>
  <c r="D947" i="36"/>
  <c r="F947" i="36" l="1"/>
  <c r="C948" i="36"/>
  <c r="J947" i="36" l="1"/>
  <c r="E948" i="36"/>
  <c r="H948" i="36" l="1"/>
  <c r="G949" i="36" s="1"/>
  <c r="I948" i="36"/>
  <c r="D948" i="36"/>
  <c r="F948" i="36" l="1"/>
  <c r="C949" i="36"/>
  <c r="J948" i="36" l="1"/>
  <c r="E949" i="36"/>
  <c r="H949" i="36" l="1"/>
  <c r="G950" i="36" s="1"/>
  <c r="I949" i="36"/>
  <c r="D949" i="36"/>
  <c r="F949" i="36" l="1"/>
  <c r="C950" i="36"/>
  <c r="J949" i="36" l="1"/>
  <c r="E950" i="36"/>
  <c r="I950" i="36" l="1"/>
  <c r="H950" i="36"/>
  <c r="G951" i="36" s="1"/>
  <c r="D950" i="36"/>
  <c r="F950" i="36" l="1"/>
  <c r="C951" i="36"/>
  <c r="J950" i="36" l="1"/>
  <c r="E951" i="36"/>
  <c r="H951" i="36" l="1"/>
  <c r="G952" i="36" s="1"/>
  <c r="I951" i="36"/>
  <c r="D951" i="36"/>
  <c r="F951" i="36" l="1"/>
  <c r="C952" i="36"/>
  <c r="J951" i="36" l="1"/>
  <c r="E952" i="36"/>
  <c r="I952" i="36" l="1"/>
  <c r="H952" i="36"/>
  <c r="G953" i="36" s="1"/>
  <c r="D952" i="36"/>
  <c r="F952" i="36" l="1"/>
  <c r="C953" i="36"/>
  <c r="J952" i="36" l="1"/>
  <c r="E953" i="36"/>
  <c r="I953" i="36" l="1"/>
  <c r="H953" i="36"/>
  <c r="G954" i="36" s="1"/>
  <c r="D953" i="36"/>
  <c r="F953" i="36" l="1"/>
  <c r="C954" i="36"/>
  <c r="J953" i="36" l="1"/>
  <c r="E954" i="36"/>
  <c r="H954" i="36" l="1"/>
  <c r="G955" i="36" s="1"/>
  <c r="I954" i="36"/>
  <c r="D954" i="36"/>
  <c r="F954" i="36" l="1"/>
  <c r="C955" i="36"/>
  <c r="J954" i="36" l="1"/>
  <c r="E955" i="36"/>
  <c r="I955" i="36" l="1"/>
  <c r="H955" i="36"/>
  <c r="G956" i="36" s="1"/>
  <c r="D955" i="36"/>
  <c r="F955" i="36" l="1"/>
  <c r="C956" i="36"/>
  <c r="J955" i="36" l="1"/>
  <c r="E956" i="36"/>
  <c r="H956" i="36" l="1"/>
  <c r="G957" i="36" s="1"/>
  <c r="I956" i="36"/>
  <c r="D956" i="36"/>
  <c r="F956" i="36" l="1"/>
  <c r="C957" i="36"/>
  <c r="J956" i="36" l="1"/>
  <c r="E957" i="36"/>
  <c r="I957" i="36" l="1"/>
  <c r="H957" i="36"/>
  <c r="G958" i="36" s="1"/>
  <c r="D957" i="36"/>
  <c r="F957" i="36" l="1"/>
  <c r="C958" i="36"/>
  <c r="J957" i="36" l="1"/>
  <c r="E958" i="36"/>
  <c r="H958" i="36" l="1"/>
  <c r="G959" i="36" s="1"/>
  <c r="I958" i="36"/>
  <c r="D958" i="36"/>
  <c r="F958" i="36" l="1"/>
  <c r="C959" i="36"/>
  <c r="J958" i="36" l="1"/>
  <c r="E959" i="36"/>
  <c r="H959" i="36" l="1"/>
  <c r="G960" i="36" s="1"/>
  <c r="I959" i="36"/>
  <c r="D959" i="36"/>
  <c r="F959" i="36" l="1"/>
  <c r="C960" i="36"/>
  <c r="J959" i="36" l="1"/>
  <c r="E960" i="36"/>
  <c r="H960" i="36" l="1"/>
  <c r="G961" i="36" s="1"/>
  <c r="I960" i="36"/>
  <c r="D960" i="36"/>
  <c r="F960" i="36" l="1"/>
  <c r="C961" i="36"/>
  <c r="J960" i="36" l="1"/>
  <c r="E961" i="36"/>
  <c r="I961" i="36" l="1"/>
  <c r="H961" i="36"/>
  <c r="G962" i="36" s="1"/>
  <c r="D961" i="36"/>
  <c r="F961" i="36" l="1"/>
  <c r="C962" i="36"/>
  <c r="J961" i="36" l="1"/>
  <c r="E962" i="36"/>
  <c r="H962" i="36" l="1"/>
  <c r="G963" i="36" s="1"/>
  <c r="I962" i="36"/>
  <c r="D962" i="36"/>
  <c r="F962" i="36" l="1"/>
  <c r="C963" i="36"/>
  <c r="J962" i="36" l="1"/>
  <c r="E963" i="36"/>
  <c r="I963" i="36" l="1"/>
  <c r="H963" i="36"/>
  <c r="G964" i="36" s="1"/>
  <c r="D963" i="36"/>
  <c r="F963" i="36" l="1"/>
  <c r="C964" i="36"/>
  <c r="J963" i="36" l="1"/>
  <c r="E964" i="36"/>
  <c r="H964" i="36" l="1"/>
  <c r="G965" i="36" s="1"/>
  <c r="I964" i="36"/>
  <c r="D964" i="36"/>
  <c r="F964" i="36" l="1"/>
  <c r="C965" i="36"/>
  <c r="J964" i="36" l="1"/>
  <c r="E965" i="36"/>
  <c r="H965" i="36" l="1"/>
  <c r="G966" i="36" s="1"/>
  <c r="I965" i="36"/>
  <c r="D965" i="36"/>
  <c r="F965" i="36" l="1"/>
  <c r="C966" i="36"/>
  <c r="J965" i="36" l="1"/>
  <c r="E966" i="36"/>
  <c r="H966" i="36" l="1"/>
  <c r="G967" i="36" s="1"/>
  <c r="I966" i="36"/>
  <c r="D966" i="36"/>
  <c r="F966" i="36" l="1"/>
  <c r="C967" i="36"/>
  <c r="J966" i="36" l="1"/>
  <c r="E967" i="36"/>
  <c r="H967" i="36" l="1"/>
  <c r="G968" i="36" s="1"/>
  <c r="I967" i="36"/>
  <c r="D967" i="36"/>
  <c r="F967" i="36" l="1"/>
  <c r="C968" i="36"/>
  <c r="J967" i="36" l="1"/>
  <c r="E968" i="36"/>
  <c r="I968" i="36" l="1"/>
  <c r="H968" i="36"/>
  <c r="G969" i="36" s="1"/>
  <c r="D968" i="36"/>
  <c r="F968" i="36" l="1"/>
  <c r="C969" i="36"/>
  <c r="J968" i="36" l="1"/>
  <c r="E969" i="36"/>
  <c r="H969" i="36" l="1"/>
  <c r="G970" i="36" s="1"/>
  <c r="I969" i="36"/>
  <c r="D969" i="36"/>
  <c r="F969" i="36" l="1"/>
  <c r="C970" i="36"/>
  <c r="J969" i="36" l="1"/>
  <c r="E970" i="36"/>
  <c r="I970" i="36" l="1"/>
  <c r="H970" i="36"/>
  <c r="G971" i="36" s="1"/>
  <c r="D970" i="36"/>
  <c r="F970" i="36" l="1"/>
  <c r="C971" i="36"/>
  <c r="J970" i="36" l="1"/>
  <c r="E971" i="36"/>
  <c r="I971" i="36" l="1"/>
  <c r="H971" i="36"/>
  <c r="G972" i="36" s="1"/>
  <c r="D971" i="36"/>
  <c r="F971" i="36" l="1"/>
  <c r="C972" i="36"/>
  <c r="J971" i="36" l="1"/>
  <c r="E972" i="36"/>
  <c r="H972" i="36" l="1"/>
  <c r="G973" i="36" s="1"/>
  <c r="I972" i="36"/>
  <c r="D972" i="36"/>
  <c r="F972" i="36" l="1"/>
  <c r="C973" i="36"/>
  <c r="J972" i="36" l="1"/>
  <c r="E973" i="36"/>
  <c r="I973" i="36" l="1"/>
  <c r="H973" i="36"/>
  <c r="G974" i="36" s="1"/>
  <c r="D973" i="36"/>
  <c r="F973" i="36" l="1"/>
  <c r="C974" i="36"/>
  <c r="J973" i="36" l="1"/>
  <c r="E974" i="36"/>
  <c r="H974" i="36" l="1"/>
  <c r="G975" i="36" s="1"/>
  <c r="I974" i="36"/>
  <c r="D974" i="36"/>
  <c r="F974" i="36" l="1"/>
  <c r="C975" i="36"/>
  <c r="J974" i="36" l="1"/>
  <c r="E975" i="36"/>
  <c r="I975" i="36" l="1"/>
  <c r="H975" i="36"/>
  <c r="G976" i="36" s="1"/>
  <c r="D975" i="36"/>
  <c r="F975" i="36" l="1"/>
  <c r="C976" i="36"/>
  <c r="J975" i="36" l="1"/>
  <c r="E976" i="36"/>
  <c r="I976" i="36" l="1"/>
  <c r="H976" i="36"/>
  <c r="G977" i="36" s="1"/>
  <c r="D976" i="36"/>
  <c r="F976" i="36" l="1"/>
  <c r="C977" i="36"/>
  <c r="J976" i="36" l="1"/>
  <c r="E977" i="36"/>
  <c r="I977" i="36" l="1"/>
  <c r="H977" i="36"/>
  <c r="G978" i="36" s="1"/>
  <c r="D977" i="36"/>
  <c r="F977" i="36" l="1"/>
  <c r="C978" i="36"/>
  <c r="J977" i="36" l="1"/>
  <c r="E978" i="36"/>
  <c r="I978" i="36" l="1"/>
  <c r="H978" i="36"/>
  <c r="G979" i="36" s="1"/>
  <c r="D978" i="36"/>
  <c r="F978" i="36" l="1"/>
  <c r="C979" i="36"/>
  <c r="J978" i="36" l="1"/>
  <c r="E979" i="36"/>
  <c r="I979" i="36" l="1"/>
  <c r="H979" i="36"/>
  <c r="G980" i="36" s="1"/>
  <c r="D979" i="36"/>
  <c r="F979" i="36" l="1"/>
  <c r="C980" i="36"/>
  <c r="J979" i="36" l="1"/>
  <c r="E980" i="36"/>
  <c r="I980" i="36" l="1"/>
  <c r="H980" i="36"/>
  <c r="G981" i="36" s="1"/>
  <c r="D980" i="36"/>
  <c r="F980" i="36" l="1"/>
  <c r="C981" i="36"/>
  <c r="J980" i="36" l="1"/>
  <c r="E981" i="36"/>
  <c r="I981" i="36" l="1"/>
  <c r="H981" i="36"/>
  <c r="G982" i="36" s="1"/>
  <c r="D981" i="36"/>
  <c r="F981" i="36" l="1"/>
  <c r="C982" i="36"/>
  <c r="J981" i="36" l="1"/>
  <c r="E982" i="36"/>
  <c r="I982" i="36" l="1"/>
  <c r="H982" i="36"/>
  <c r="G983" i="36" s="1"/>
  <c r="D982" i="36"/>
  <c r="F982" i="36" l="1"/>
  <c r="C983" i="36"/>
  <c r="J982" i="36" l="1"/>
  <c r="E983" i="36"/>
  <c r="I983" i="36" l="1"/>
  <c r="H983" i="36"/>
  <c r="G984" i="36" s="1"/>
  <c r="D983" i="36"/>
  <c r="F983" i="36" l="1"/>
  <c r="C984" i="36"/>
  <c r="J983" i="36" l="1"/>
  <c r="E984" i="36"/>
  <c r="I984" i="36" l="1"/>
  <c r="H984" i="36"/>
  <c r="G985" i="36" s="1"/>
  <c r="D984" i="36"/>
  <c r="F984" i="36" l="1"/>
  <c r="C985" i="36"/>
  <c r="J984" i="36" l="1"/>
  <c r="E985" i="36"/>
  <c r="I985" i="36" l="1"/>
  <c r="H985" i="36"/>
  <c r="G986" i="36" s="1"/>
  <c r="D985" i="36"/>
  <c r="F985" i="36" l="1"/>
  <c r="C986" i="36"/>
  <c r="J985" i="36" l="1"/>
  <c r="E986" i="36"/>
  <c r="I986" i="36" l="1"/>
  <c r="H986" i="36"/>
  <c r="G987" i="36" s="1"/>
  <c r="D986" i="36"/>
  <c r="F986" i="36" l="1"/>
  <c r="C987" i="36"/>
  <c r="J986" i="36" l="1"/>
  <c r="E987" i="36"/>
  <c r="I987" i="36" l="1"/>
  <c r="H987" i="36"/>
  <c r="G988" i="36" s="1"/>
  <c r="D987" i="36"/>
  <c r="F987" i="36" l="1"/>
  <c r="C988" i="36"/>
  <c r="J987" i="36" l="1"/>
  <c r="E988" i="36"/>
  <c r="I988" i="36" l="1"/>
  <c r="H988" i="36"/>
  <c r="G989" i="36" s="1"/>
  <c r="D988" i="36"/>
  <c r="F988" i="36" l="1"/>
  <c r="C989" i="36"/>
  <c r="J988" i="36" l="1"/>
  <c r="E989" i="36"/>
  <c r="I989" i="36" l="1"/>
  <c r="H989" i="36"/>
  <c r="G990" i="36" s="1"/>
  <c r="D989" i="36"/>
  <c r="F989" i="36" l="1"/>
  <c r="C990" i="36"/>
  <c r="J989" i="36" l="1"/>
  <c r="E990" i="36"/>
  <c r="H990" i="36" l="1"/>
  <c r="G991" i="36" s="1"/>
  <c r="I990" i="36"/>
  <c r="D990" i="36"/>
  <c r="F990" i="36" l="1"/>
  <c r="C991" i="36"/>
  <c r="J990" i="36" l="1"/>
  <c r="E991" i="36"/>
  <c r="I991" i="36" l="1"/>
  <c r="H991" i="36"/>
  <c r="G992" i="36" s="1"/>
  <c r="D991" i="36"/>
  <c r="F991" i="36" l="1"/>
  <c r="C992" i="36"/>
  <c r="J991" i="36" l="1"/>
  <c r="E992" i="36"/>
  <c r="H992" i="36" l="1"/>
  <c r="G993" i="36" s="1"/>
  <c r="I992" i="36"/>
  <c r="D992" i="36"/>
  <c r="F992" i="36" l="1"/>
  <c r="C993" i="36"/>
  <c r="J992" i="36" l="1"/>
  <c r="E993" i="36"/>
  <c r="I993" i="36" l="1"/>
  <c r="H993" i="36"/>
  <c r="G994" i="36" s="1"/>
  <c r="D993" i="36"/>
  <c r="F993" i="36" l="1"/>
  <c r="C994" i="36"/>
  <c r="J993" i="36" l="1"/>
  <c r="E994" i="36"/>
  <c r="H994" i="36" l="1"/>
  <c r="G995" i="36" s="1"/>
  <c r="I994" i="36"/>
  <c r="D994" i="36"/>
  <c r="F994" i="36" l="1"/>
  <c r="C995" i="36"/>
  <c r="J994" i="36" l="1"/>
  <c r="E995" i="36"/>
  <c r="I995" i="36" l="1"/>
  <c r="H995" i="36"/>
  <c r="G996" i="36" s="1"/>
  <c r="D995" i="36"/>
  <c r="F995" i="36" l="1"/>
  <c r="C996" i="36"/>
  <c r="J995" i="36" l="1"/>
  <c r="E996" i="36"/>
  <c r="I996" i="36" l="1"/>
  <c r="H996" i="36"/>
  <c r="G997" i="36" s="1"/>
  <c r="D996" i="36"/>
  <c r="F996" i="36" l="1"/>
  <c r="C997" i="36"/>
  <c r="J996" i="36" l="1"/>
  <c r="E997" i="36"/>
  <c r="I997" i="36" l="1"/>
  <c r="H997" i="36"/>
  <c r="G998" i="36" s="1"/>
  <c r="D997" i="36"/>
  <c r="F997" i="36" l="1"/>
  <c r="C998" i="36"/>
  <c r="J997" i="36" l="1"/>
  <c r="E998" i="36"/>
  <c r="I998" i="36" l="1"/>
  <c r="H998" i="36"/>
  <c r="G999" i="36" s="1"/>
  <c r="D998" i="36"/>
  <c r="F998" i="36" l="1"/>
  <c r="C999" i="36"/>
  <c r="J998" i="36" l="1"/>
  <c r="E999" i="36"/>
  <c r="I999" i="36" l="1"/>
  <c r="H999" i="36"/>
  <c r="G1000" i="36" s="1"/>
  <c r="D999" i="36"/>
  <c r="F999" i="36" l="1"/>
  <c r="C1000" i="36"/>
  <c r="J999" i="36" l="1"/>
  <c r="E1000" i="36"/>
  <c r="H1000" i="36" l="1"/>
  <c r="G1001" i="36" s="1"/>
  <c r="I1000" i="36"/>
  <c r="D1000" i="36"/>
  <c r="F1000" i="36" l="1"/>
  <c r="C1001" i="36"/>
  <c r="J1000" i="36" l="1"/>
  <c r="E1001" i="36"/>
  <c r="I1001" i="36" l="1"/>
  <c r="H1001" i="36"/>
  <c r="G1002" i="36" s="1"/>
  <c r="D1001" i="36"/>
  <c r="F1001" i="36" l="1"/>
  <c r="C1002" i="36"/>
  <c r="J1001" i="36" l="1"/>
  <c r="E1002" i="36"/>
  <c r="H1002" i="36" l="1"/>
  <c r="G1003" i="36" s="1"/>
  <c r="I1002" i="36"/>
  <c r="D1002" i="36"/>
  <c r="F1002" i="36" l="1"/>
  <c r="C1003" i="36"/>
  <c r="J1002" i="36" l="1"/>
  <c r="E1003" i="36"/>
  <c r="I1003" i="36" l="1"/>
  <c r="H1003" i="36"/>
  <c r="G1004" i="36" s="1"/>
  <c r="D1003" i="36"/>
  <c r="F1003" i="36" l="1"/>
  <c r="C1004" i="36"/>
  <c r="J1003" i="36" l="1"/>
  <c r="E1004" i="36"/>
  <c r="I1004" i="36" l="1"/>
  <c r="H1004" i="36"/>
  <c r="G1005" i="36" s="1"/>
  <c r="D1004" i="36"/>
  <c r="F1004" i="36" l="1"/>
  <c r="C1005" i="36"/>
  <c r="J1004" i="36" l="1"/>
  <c r="E1005" i="36"/>
  <c r="I1005" i="36" l="1"/>
  <c r="H1005" i="36"/>
  <c r="D1005" i="36"/>
  <c r="F1005" i="36" l="1"/>
  <c r="J1005" i="3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BA51D-FAD0-4D7E-BEE1-D5C86D3C12C0}" keepAlive="1" name="Abfrage - COVID19 Zahlen" description="Verbindung mit der Abfrage 'COVID19 Zahlen' in der Arbeitsmappe." type="5" refreshedVersion="6" background="1" saveData="1">
    <dbPr connection="Provider=Microsoft.Mashup.OleDb.1;Data Source=$Workbook$;Location=COVID19 Zahlen;Extended Properties=&quot;&quot;" command="SELECT * FROM [COVID19 Zahlen]"/>
  </connection>
  <connection id="2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<sst xmlns="http://schemas.openxmlformats.org/spreadsheetml/2006/main" count="5121" uniqueCount="711">
  <si>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</si>
  <si>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</si>
  <si>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</si>
  <si>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</si>
  <si>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</si>
  <si>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</si>
  <si>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</si>
  <si>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</si>
  <si>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</si>
  <si>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https://www.ge.ch/document/covid-19-situation-epidemiologique-geneve/telecharger</t>
  </si>
  <si>
    <t>TI</t>
  </si>
  <si>
    <t>https://www.srf.ch/news/schweiz/tessiner-patient-erster-coronavirus-fall-in-der-schweiz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</si>
  <si>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</si>
  <si>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</si>
  <si>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</si>
  <si>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</si>
  <si>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</si>
  <si>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</si>
  <si>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</si>
  <si>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</si>
  <si>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https://www.baselland.ch/politik-und-behorden/direktionen/volkswirtschafts-und-gesundheitsdirektion/medienmitteilungen/neuer-coronavirus-covid-19-erster-bestaetigter-fall-aus-dem-kanton-basel-landschaft</t>
  </si>
  <si>
    <t>VD</t>
  </si>
  <si>
    <t>https://www.vd.ch/toutes-les-actualites/hotline-et-informations-sur-le-coronavirus/</t>
  </si>
  <si>
    <t>VS</t>
  </si>
  <si>
    <t>https://vs.ch/documents/529400/6767345/2020+02+28+-+Medienmitteilung+-+1.+Fall+Coronavirus+VS.pdf/37c4f942-c5d5-6ab5-64fd-83444de4eba5?t=1582923242156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</si>
  <si>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</si>
  <si>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</si>
  <si>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</si>
  <si>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https://www.baselland.ch/politik-und-behorden/direktionen/volkswirtschafts-und-gesundheitsdirektion/medienmitteilungen/weiterer-bestaetigter-fall-aus-dem-kanton-basel-landschaft</t>
  </si>
  <si>
    <t>https://www.vs.ch/documents/6756452/7008787/Sit%20Epid%20-%20%C3%89tat%20Stand%2025.03.2020.pdf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</si>
  <si>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</si>
  <si>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</si>
  <si>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</si>
  <si>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</si>
  <si>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</si>
  <si>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https://www.suedostschweiz.ch/ereignisse/2020-03-02/kantone-gehen-unterschiedlich-mit-dem-corona-virus-um</t>
  </si>
  <si>
    <t>NE</t>
  </si>
  <si>
    <t>https://www.ne.ch/autorites/DFS/SCSP/medecin-cantonal/maladies-vaccinations/Documents/Covid-19-Statistiques/COVID19_PublicationInternet.pdf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</si>
  <si>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</si>
  <si>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</si>
  <si>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</si>
  <si>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</si>
  <si>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</si>
  <si>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https://www4.ti.ch/area-media/comunicati/dettaglio-comunicato/?NEWS_ID=187352&amp;tx_tichareamedia_comunicazioni%5Baction%5D=show&amp;tx_tichareamedia_comunicazioni%5Bcontroller%5D=Comunicazioni&amp;cHash=ea65dbcabb28d4711459f3b613bbc1b7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</si>
  <si>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</si>
  <si>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</si>
  <si>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https://www.regierung.li/media/attachments/90-coronavirus.pdf?t=637202562374055719</t>
  </si>
  <si>
    <t>JU</t>
  </si>
  <si>
    <t>SZ</t>
  </si>
  <si>
    <t>https://www.sz.ch/public/upload/assets/45351/MM_Coronavirus_4_3_2020.pdf</t>
  </si>
  <si>
    <t>https://vs.ch/documents/529400/6789273/2020+03+03+-+Medienmitteilung+-+Best%C3%A4tigung+2.+Fall.pdf/9e063e45-70a1-682e-fc37-31d9685f71f1?t=1583233390225</t>
  </si>
  <si>
    <t>ZG</t>
  </si>
  <si>
    <t>https://www.zg.ch/behoerden/gesundheitsdirektion/direktionssekretariat/aktuell/coronavirus-sars-cov-2-erste-person-aus-dem-kanton-zug-infiziert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</si>
  <si>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</si>
  <si>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</si>
  <si>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</si>
  <si>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https://www.regierung.li/media/attachments/97-coronavirus.pdf?t=637202562374055719</t>
  </si>
  <si>
    <t>https://www.fr.ch/sites/default/files/2020-03/200304_CommD_DSAS_covid_cas%20FR.pdf</t>
  </si>
  <si>
    <t>https://www4.ti.ch/area-media/comunicati/dettaglio-comunicato/?NEWS_ID=187371&amp;tx_tichareamedia_comunicazioni%5Baction%5D=show&amp;tx_tichareamedia_comunicazioni%5Bcontroller%5D=Comunicazioni&amp;cHash=174f2d754f3b657af79f343c92fc5c89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</si>
  <si>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</si>
  <si>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</si>
  <si>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</si>
  <si>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</si>
  <si>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</si>
  <si>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</si>
  <si>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</si>
  <si>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https://www.baselland.ch/politik-und-behorden/direktionen/volkswirtschafts-und-gesundheitsdirektion/medienmitteilungen/neuer-coronavirus-covid-19-sechs-bestaetigte-faelle-im-kanton-basel-landschaft</t>
  </si>
  <si>
    <t>https://www.regierung.li/media/attachments/100-coronavirus-18-verdachtsfaelle-0305.pdf?t=637202562374055719</t>
  </si>
  <si>
    <t>https://www.fr.ch/de/covid19/gesundheit/covid-19/coronavirus-entwicklungen-der-situation</t>
  </si>
  <si>
    <t>https://www4.ti.ch/area-media/comunicati/dettaglio-comunicato/?NEWS_ID=187385&amp;tx_tichareamedia_comunicazioni%5Baction%5D=show&amp;tx_tichareamedia_comunicazioni%5Bcontroller%5D=Comunicazioni&amp;cHash=a9ddddfae2c7446e5b856451e178a61a</t>
  </si>
  <si>
    <t>https://www.zg.ch/behoerden/gesundheitsdirektion/direktionssekretariat/aktuell/coronavirus-sars-cov-2-zwei-weitere-faelle-im-kanton-zug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</si>
  <si>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</si>
  <si>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</si>
  <si>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</si>
  <si>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https://www.regierung.li/media/attachments/104-coronavirus-vorsicht.pdf?t=637202562374055719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</si>
  <si>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</si>
  <si>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</si>
  <si>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</si>
  <si>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</si>
  <si>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</si>
  <si>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</si>
  <si>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https://www.baselland.ch/politik-und-behorden/direktionen/volkswirtschafts-und-gesundheitsdirektion/medienmitteilungen/update-15-bestaetigte-faelle-in-basel-landschaft</t>
  </si>
  <si>
    <t>https://www4.ti.ch/area-media/comunicati/dettaglio-comunicato/?NEWS_ID=187406&amp;tx_tichareamedia_comunicazioni%5Baction%5D=show&amp;tx_tichareamedia_comunicazioni%5Bcontroller%5D=Comunicazioni&amp;cHash=e553d0b42db2ead87a7d05e499fac4db</t>
  </si>
  <si>
    <t>https://twitter.com/BAG_OFSP_UFSP/status/1236249864473894914?s=20</t>
  </si>
  <si>
    <t>https://www.baselland.ch/politik-und-behorden/direktionen/volkswirtschafts-und-gesundheitsdirektion/medienmitteilungen/patient-im-kantonsspital-baselland-stirbt-an-den-folgen-einer-coronavirus-infektion</t>
  </si>
  <si>
    <t>https://www4.ti.ch/area-media/comunicati/dettaglio-comunicato/?NEWS_ID=187407&amp;tx_tichareamedia_comunicazioni%5Baction%5D=show&amp;tx_tichareamedia_comunicazioni%5Bcontroller%5D=Comunicazioni&amp;cHash=8d1ff4bf2a674892913340827de952ea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</si>
  <si>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</si>
  <si>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</si>
  <si>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</si>
  <si>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https://www.baselland.ch/politik-und-behorden/direktionen/volkswirtschafts-und-gesundheitsdirektion/medienmitteilungen/update-xx-bestaetigte-faelle-in-basel-landschaft</t>
  </si>
  <si>
    <t>https://www.regierung.li/media/attachments/106-coronavirus-anpassung-massnahmen.pdf?t=637202562374055719</t>
  </si>
  <si>
    <t>https://www4.ti.ch/area-media/comunicati/dettaglio-comunicato/?NEWS_ID=187417&amp;tx_tichareamedia_comunicazioni%5Baction%5D=show&amp;tx_tichareamedia_comunicazioni%5Bcontroller%5D=Comunicazioni&amp;cHash=20e9b76118246e98781581881b459523</t>
  </si>
  <si>
    <t>https://twitter.com/BAG_OFSP_UFSP/status/1236973685602426881?s=20</t>
  </si>
  <si>
    <t>https://www.ag.ch/media/kanton_aargau/themen_1/coronavirus_1/lagebulletins/200309_KFS_Coronavirus_Lagebulletin_7.pdf</t>
  </si>
  <si>
    <t>https://www.baselland.ch/politik-und-behorden/direktionen/volkswirtschafts-und-gesundheitsdirektion/medienmitteilungen/update</t>
  </si>
  <si>
    <t>https://www.regierung.li/media/attachments/110-corona-0310.pdf?t=637202562374055719</t>
  </si>
  <si>
    <t>https://www4.ti.ch/area-media/comunicati/dettaglio-comunicato/?NEWS_ID=187422&amp;tx_tichareamedia_comunicazioni%5Baction%5D=show&amp;tx_tichareamedia_comunicazioni%5Bcontroller%5D=Comunicazioni&amp;cHash=24aa247e65de88fdd1551a61fcc407d9</t>
  </si>
  <si>
    <t>https://twitter.com/BAG_OFSP_UFSP/status/1237336196772175873?s=20</t>
  </si>
  <si>
    <t>https://www.ag.ch/media/kanton_aargau/themen_1/coronavirus_1/lagebulletins/200310_KFS_Coronavirus_Lagebulletin_8.pdf</t>
  </si>
  <si>
    <t>https://www.baselland.ch/politik-und-behorden/direktionen/volkswirtschafts-und-gesundheitsdirektion/medienmitteilungen/update-26-bestaetigte-faelle-in-basel-landschaft-1</t>
  </si>
  <si>
    <t>https://www.regierung.li/media/attachments/112-drei-personen-infiziert.pdf?t=637202562374055719</t>
  </si>
  <si>
    <t>https://www.fr.ch/covid19/sante/covid-19/coronavirus-statistiques-evolution-de-la-situation-dans-le-canton</t>
  </si>
  <si>
    <t>NW</t>
  </si>
  <si>
    <t>https://www.nw.ch/aktuellesinformationen/63359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</si>
  <si>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</si>
  <si>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</si>
  <si>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</si>
  <si>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https://www.regierung.li/media/attachments/114-hallenbaeder-geschlossen-0312.pdf?t=637202562374055719</t>
  </si>
  <si>
    <t>https://www.sg.ch/tools/informationen-coronavirus.html</t>
  </si>
  <si>
    <t>https://www4.ti.ch/area-media/comunicati/dettaglio-comunicato/?NEWS_ID=187437&amp;tx_tichareamedia_comunicazioni%5Baction%5D=show&amp;tx_tichareamedia_comunicazioni%5Bcontroller%5D=Comunicazioni&amp;cHash=59cf6112c82abed490acd8901f5a0bb2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</si>
  <si>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</si>
  <si>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</si>
  <si>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</si>
  <si>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https://www.baselland.ch/politik-und-behorden/direktionen/volkswirtschafts-und-gesundheitsdirektion/medienmitteilungen/update-26-bestaetigte-faelle-in-basel-landschaft-2</t>
  </si>
  <si>
    <t>https://www.youtube.com/watch?v=_x_yQ6uwGAQ</t>
  </si>
  <si>
    <t>https://www.zg.ch/behoerden/gesundheitsdirektion/direktionssekretariat/aktuell/coronavirus-kanton-zug-stellt-sich-hinter-massnahmen-des-bundes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</si>
  <si>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</si>
  <si>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</si>
  <si>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</si>
  <si>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</si>
  <si>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</si>
  <si>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</si>
  <si>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</si>
  <si>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https://www.baselland.ch/politik-und-behorden/direktionen/volkswirtschafts-und-gesundheitsdirektion/medienmitteilungen/update-47-bestaetigte-faelle-in-basel-landschaft</t>
  </si>
  <si>
    <t>https://www.regierung.li/media/attachments/118-corona-rueckkehrer-skiferien-0314.pdf?t=637202562374055719</t>
  </si>
  <si>
    <t>https://www4.ti.ch/area-media/comunicati/dettaglio-comunicato/?NEWS_ID=187466&amp;tx_tichareamedia_comunicazioni%5Baction%5D=show&amp;tx_tichareamedia_comunicazioni%5Bcontroller%5D=Comunicazioni&amp;cHash=1b10e6e8117296766155edcf9c317a4c</t>
  </si>
  <si>
    <t>https://twitter.com/gesundZG/status/1238733148462157824?s=20</t>
  </si>
  <si>
    <t>https://twitter.com/BAG_OFSP_UFSP/status/1238773726423941127?s=20</t>
  </si>
  <si>
    <t>https://www.baselland.ch/politik-und-behorden/direktionen/volkswirtschafts-und-gesundheitsdirektion/medienmitteilungen/update-54-bestaetigte-faelle-in-basel-landschaft</t>
  </si>
  <si>
    <t>https://www.regierung.li/media/attachments/119-corona-massnahmen-verschaerft-0315.pdf?t=637202562374055719</t>
  </si>
  <si>
    <t>https://www.sz.ch/public/upload/assets/45590/MM_Coronavirus_15_3_2020.pdf</t>
  </si>
  <si>
    <t>https://www4.ti.ch/area-media/comunicati/dettaglio-comunicato/?NEWS_ID=187467&amp;tx_tichareamedia_comunicazioni%5Baction%5D=show&amp;tx_tichareamedia_comunicazioni%5Bcontroller%5D=Comunicazioni&amp;cHash=af5473066754ef4d1272e156056acc07</t>
  </si>
  <si>
    <t>https://www.besondere-lage.sites.be.ch/besondere-lage_sites/de/index/corona/index.html</t>
  </si>
  <si>
    <t>https://www.baselland.ch/politik-und-behorden/direktionen/volkswirtschafts-und-gesundheitsdirektion/medienmitteilungen/update-67-bestaetigte-faelle-in-basel-landschaft</t>
  </si>
  <si>
    <t>TG</t>
  </si>
  <si>
    <t>https://www4.ti.ch/area-media/comunicati/dettaglio-comunicato/?NEWS_ID=187475&amp;tx_tichareamedia_comunicazioni%5Baction%5D=show&amp;tx_tichareamedia_comunicazioni%5Bcontroller%5D=Comunicazioni&amp;cHash=dee4a529abd4e9300e116c7ff4db5774</t>
  </si>
  <si>
    <t>https://www.zg.ch/behoerden/gesundheitsdirektion/direktionssekretariat/aktuell/covid-19-zuger-spitaeler-bereiten-sich-gemeinsam-auf-herausfordernde-zeit-vor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</si>
  <si>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</si>
  <si>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</si>
  <si>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https://www.baselland.ch/politik-und-behorden/direktionen/volkswirtschafts-und-gesundheitsdirektion/medienmitteilungen/update-89-bestaetigte-faelle-in-basel-landschaft</t>
  </si>
  <si>
    <t>https://www.regierung.li/media/attachments/126-corona-generelles-veranstaltungsverbot-weitere-schliessungen.pdf?t=637202562374055719</t>
  </si>
  <si>
    <t>https://www.suedostschweiz.ch/ereignisse/2020-03-20/die-zahl-der-corona-faelle-im-glarnerland-steigt-stark-an</t>
  </si>
  <si>
    <t>https://www4.ti.ch/area-media/comunicati/dettaglio-comunicato/?NEWS_ID=187486&amp;tx_tichareamedia_comunicazioni%5Baction%5D=show&amp;tx_tichareamedia_comunicazioni%5Bcontroller%5D=Comunicazioni&amp;cHash=d106aab74491da09b294ff13ffadd02f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</si>
  <si>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</si>
  <si>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</si>
  <si>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https://www.baselland.ch/politik-und-behorden/direktionen/volkswirtschafts-und-gesundheitsdirektion/medienmitteilungen/update-116-bestaetigte-faelle-in-basel-landschaft</t>
  </si>
  <si>
    <t>https://www.regierung.li/media/attachments/131-corona-hotline-0318.pdf?t=637202562374055719</t>
  </si>
  <si>
    <t>GR</t>
  </si>
  <si>
    <t>https://www.gr.ch/DE/institutionen/verwaltung/djsg/ga/coronavirus/info/Seiten/Start.aspx</t>
  </si>
  <si>
    <t>https://www.oltnertagblatt.ch/solothurn/kanton-solothurn/zivilschuetzer-kontrollieren-wer-in-die-solothurner-spitaeler-rein-will-137174885</t>
  </si>
  <si>
    <t>https://www.tg.ch/news/fachdossier-coronavirus.html/10552</t>
  </si>
  <si>
    <t>https://www4.ti.ch/area-media/comunicati/dettaglio-comunicato/?NEWS_ID=187493&amp;tx_tichareamedia_comunicazioni%5Baction%5D=show&amp;tx_tichareamedia_comunicazioni%5Bcontroller%5D=Comunicazioni&amp;cHash=7803bbc03dd49ef2e421dfd6b12dd239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</si>
  <si>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</si>
  <si>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</si>
  <si>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</si>
  <si>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</si>
  <si>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https://www.fr.ch/de/sr/gesundheit/covid-19/covid-19-im-kanton-freiburg-ist-ein-erster-todesfall-zu-beklagen</t>
  </si>
  <si>
    <t>https://www.baselland.ch/politik-und-behorden/direktionen/volkswirtschafts-und-gesundheitsdirektion/medienmitteilungen/update-131-bestaetigte-faelle-in-basel-landschaft</t>
  </si>
  <si>
    <t>https://www.nw.ch/gesundheitsamtdienste/6044</t>
  </si>
  <si>
    <t>https://www.ur.ch/mmdirektionen/63841</t>
  </si>
  <si>
    <t>https://www.vs.ch/de/web/coronavirus#collapse6955818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</si>
  <si>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</si>
  <si>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</si>
  <si>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https://www.baselland.ch/politik-und-behorden/direktionen/volkswirtschafts-und-gesundheitsdirektion/medienmitteilungen/update-170-bestaetigte-faelle-in-basel-landschaft</t>
  </si>
  <si>
    <t>https://www.regierung.li/media/attachments/136-soziale-kontakte-reduktion-corona.pdf?t=637203388043363286</t>
  </si>
  <si>
    <t>SH</t>
  </si>
  <si>
    <t>https://sh.ch/CMS/Webseite/Kanton-Schaffhausen/Beh-rde/Verwaltung/Departement-des-Innern/Gesundheitsamt-3209198-DE.html</t>
  </si>
  <si>
    <t>https://www.vs.ch/de/web/coronavirus</t>
  </si>
  <si>
    <t>https://www.zg.ch/behoerden/gesundheitsdirektion/direktionssekretariat/aktuell/coronavirus-ausreichende-testkapazitaeten-im-kanton-zug-vorhanden</t>
  </si>
  <si>
    <t>https://www4.ti.ch/dss/dsp/covid19/home/ https://www.youtube.com/watch?v=34RQ7OOWYoI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</si>
  <si>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</si>
  <si>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</si>
  <si>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</si>
  <si>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</si>
  <si>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</si>
  <si>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</si>
  <si>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https://www.baselland.ch/politik-und-behorden/direktionen/volkswirtschafts-und-gesundheitsdirektion/medienmitteilungen/update-282-bestaetigte-faelle-in-basel-landschaft</t>
  </si>
  <si>
    <t>https://www.regierung.li/media/attachments/138-corona-starke-zunahme-0321.pdf?t=637204593432337675</t>
  </si>
  <si>
    <t>https://www4.ti.ch/dss/dsp/covid19/home/ https://www.youtube.com/watch?v=7g2sALU9bQM</t>
  </si>
  <si>
    <t>https://www.coronavirus.bs.ch/nm/2020-tagesbulletin-coronavirus-299-bestaetigte-faelle-im-kanton-basel-stadt-gd.html</t>
  </si>
  <si>
    <t>https://www.jura.ch/fr/Autorites/Coronavirus/Accueil/Coronavirus-Informations-officielles-a-la-population-jurassienne.html</t>
  </si>
  <si>
    <t>https://www.baselland.ch/politik-und-behorden/direktionen/volkswirtschafts-und-gesundheitsdirektion/medienmitteilungen/update-289-bestaetigte-faelle-in-basel-landschaft</t>
  </si>
  <si>
    <t>https://www.regierung.li/media/attachments/139-46-faelle-0322.pdf?t=637204971345932209</t>
  </si>
  <si>
    <t>https://web.archive.org/web/20200322153528/https://www4.ti.ch/dss/dsp/covid19/home/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</si>
  <si>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</si>
  <si>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</si>
  <si>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https://www.gl.ch/verwaltung/finanzen-und-gesundheit/gesundheit/coronavirus.html/4817#Fallzahlen</t>
  </si>
  <si>
    <t>https://www.baselland.ch/politik-und-behorden/direktionen/volkswirtschafts-und-gesundheitsdirektion/medienmitteilungen/update-289-bestaetigte-faelle-in-basel-landschaft-1</t>
  </si>
  <si>
    <t>https://www.ow.ch/de/verwaltung/dienstleistungen/?dienst_id=5962</t>
  </si>
  <si>
    <t>https://www4.ti.ch/area-media/comunicati/dettaglio-comunicato/?NEWS_ID=187510&amp;tx_tichareamedia_comunicazioni%5Baction%5D=show&amp;tx_tichareamedia_comunicazioni%5Bcontroller%5D=Comunicazioni&amp;cHash=0120f665ab49651b9d66c876ef272a91</t>
  </si>
  <si>
    <t>https://www.zg.ch/behoerden/gesundheitsdirektion/amt-fuer-gesundheit/corona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</si>
  <si>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</si>
  <si>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</si>
  <si>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</si>
  <si>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</si>
  <si>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https://www.regierung.li/media/attachments/140-corona-regierung-0323.pdf?t=637205847493377066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</si>
  <si>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</si>
  <si>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https://www.regierung.li/media/attachments/143-coronavirus-praesenz-fernunterricht.pdf?t=637207680400073990</t>
  </si>
  <si>
    <t>https://www.tg.ch/news/fachdossier-coronavirus.html/10552 &amp; https://www.tg.ch/news/news-detailseite.html/485/news/44925</t>
  </si>
  <si>
    <t>https://www4.ti.ch/area-media/comunicati/dettaglio-comunicato/?NEWS_ID=187520&amp;tx_tichareamedia_comunicazioni%5Baction%5D=show&amp;tx_tichareamedia_comunicazioni%5Bcontroller%5D=Comunicazioni&amp;cHash=4d581f57e92de04937175bab9e5b0f14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</si>
  <si>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</si>
  <si>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</si>
  <si>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</si>
  <si>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https://www.regierung.li/media/attachments/145-drive-trouhg-anlage-corona.pdf?t=637207634421649200</t>
  </si>
  <si>
    <t>https://www.sz.ch/behoerden/information-medien/medienmitteilungen/coronavirus.html/72-416-412-1379-6948</t>
  </si>
  <si>
    <t>https://www4.ti.ch/area-media/comunicati/dettaglio-comunicato/?NEWS_ID=187523&amp;tx_tichareamedia_comunicazioni%5Baction%5D=show&amp;tx_tichareamedia_comunicazioni%5Bcontroller%5D=Comunicazioni&amp;cHash=982795a2c13394282accc3a8506c9ba0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</si>
  <si>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</si>
  <si>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</si>
  <si>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https://www.regierung.li/media/attachments/151-900-personen-getestet.pdf?t=637208497707275503</t>
  </si>
  <si>
    <t>https://www4.ti.ch/area-media/comunicati/dettaglio-comunicato/?NEWS_ID=187529&amp;tx_tichareamedia_comunicazioni%5Baction%5D=show&amp;tx_tichareamedia_comunicazioni%5Bcontroller%5D=Comunicazioni&amp;cHash=8ce8f2f412a3bb9022fb4a28c9ad7fa4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</si>
  <si>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</si>
  <si>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</si>
  <si>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https://www.regierung.li/media/attachments/152-regierung-bedankt-sich.pdf?t=637209361840426241</t>
  </si>
  <si>
    <t>https://www.tg.ch/news/fachdossier-coronavirus.html/10552 &amp; email der Staatskanzlei des Kanton Thurgau</t>
  </si>
  <si>
    <t>https://www.vd.ch/toutes-les-actualites/hotline-et-informations-sur-le-coronavirus/point-de-situation-statistique-dans-le-canton-de-vaud/</t>
  </si>
  <si>
    <t>https://www4.ti.ch/area-media/comunicati/dettaglio-comunicato/?NEWS_ID=187533&amp;tx_tichareamedia_comunicazioni%5Baction%5D=show&amp;tx_tichareamedia_comunicazioni%5Bcontroller%5D=Comunicazioni&amp;cHash=0f01b9fd5e63dbb0f6f5cec02aa32b40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</si>
  <si>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</si>
  <si>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</si>
  <si>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https://www.vs.ch/documents/6756452/7008787/Sit%20Epid%20-%20%C3%89tat%20Stand%2027.03.2020.pdf</t>
  </si>
  <si>
    <t>https://www.jura.ch/fr/Autorites/Coronavirus/Chiffres-H-JU/Evolution-des-cas-COVID-19-dans-le-Jura.html</t>
  </si>
  <si>
    <t>https://www.regierung.li/de/mitteilungen/223346/?typ=news</t>
  </si>
  <si>
    <t>https://www4.ti.ch/area-media/comunicati/dettaglio-comunicato/?NEWS_ID=187538&amp;tx_tichareamedia_comunicazioni%5Baction%5D=show&amp;tx_tichareamedia_comunicazioni%5Bcontroller%5D=Comunicazioni&amp;cHash=736a7f1a780ed9bdb1d8e45f8a0326ff</t>
  </si>
  <si>
    <t>https://www.coronavirus.bs.ch/nm/2020-tagesbulletin-coronavirus-573-bestaetigte-faelle-im-kanton-basel-stadt-gd.html</t>
  </si>
  <si>
    <t>https://www.vs.ch/documents/6756452/7008787/Sit%20Epid%20-%20%C3%89tat%20Stand%2028.03.2020.pdf</t>
  </si>
  <si>
    <t>https://www.regierung.li/de/mitteilungen/223347/?typ=news</t>
  </si>
  <si>
    <t>https://www4.ti.ch/area-media/comunicati/dettaglio-comunicato/?NEWS_ID=187540&amp;tx_tichareamedia_comunicazioni%5Baction%5D=show&amp;tx_tichareamedia_comunicazioni%5Bcontroller%5D=Comunicazioni&amp;cHash=ae32268e60ac2b59add1b9d55de51cbf</t>
  </si>
  <si>
    <t>https://www.coronavirus.bs.ch/nm/2020-tagesbulletin-coronavirus-609-bestaetigte-faelle-im-kanton-basel-stadt-gd.html</t>
  </si>
  <si>
    <t>https://www.vs.ch/documents/6756452/7008787/Sit%20Epid%20-%20%C3%89tat%20Stand%2029.03.2020.pdf</t>
  </si>
  <si>
    <t>https://www.regierung.li/de/mitteilungen/223349/?typ=newss</t>
  </si>
  <si>
    <t>https://www4.ti.ch/area-media/comunicati/dettaglio-comunicato/?NEWS_ID=187546&amp;tx_tichareamedia_comunicazioni%5Baction%5D=show&amp;tx_tichareamedia_comunicazioni%5Bcontroller%5D=Comunicazioni&amp;cHash=1465eace9ac68357130a7327d0c9b8f9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</si>
  <si>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</si>
  <si>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</si>
  <si>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https://www.vs.ch/documents/6756452/7008787/Sit%20Epid%20-%20%C3%89tat%20Stand%2030.03.2020.pdf</t>
  </si>
  <si>
    <t>https://www.regierung.li/media/attachments/160-coronavirus-68-personen-positiv.pdf?t=637212737830081294</t>
  </si>
  <si>
    <t>https://www4.ti.ch/area-media/comunicati/dettaglio-comunicato/?NEWS_ID=187550&amp;tx_tichareamedia_comunicazioni%5Baction%5D=show&amp;tx_tichareamedia_comunicazioni%5Bcontroller%5D=Comunicazioni&amp;cHash=007dc1182450e5b85ee4f533dfdcd6e3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</si>
  <si>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</si>
  <si>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</si>
  <si>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https://www.vs.ch/documents/6756452/7008787/Sit%20Epid%20-%20%C3%89tat%20Stand%2031.03.2020.pdf</t>
  </si>
  <si>
    <t>https://www.regierung.li/media/attachments/164-corona-schweizer-sanitaetssoldaten-0401.pdf?t=637213766824962451</t>
  </si>
  <si>
    <t>https://www4.ti.ch/area-media/comunicati/dettaglio-comunicato/?NEWS_ID=187555&amp;tx_tichareamedia_comunicazioni%5Baction%5D=show&amp;tx_tichareamedia_comunicazioni%5Bcontroller%5D=Comunicazioni&amp;cHash=843d72993004667ab731d64142591372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</si>
  <si>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</si>
  <si>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</si>
  <si>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https://www.vs.ch/documents/6756452/7008787/2020%2004%2001%20Sit%20Epid%20-%20%C3%89tat%20Stand</t>
  </si>
  <si>
    <t>https://www.regierung.li/media/attachments/166-massnahmen-weiter-einhalten-0402.pdf?t=637214501732587547</t>
  </si>
  <si>
    <t>https://www4.ti.ch/area-media/comunicati/dettaglio-comunicato/?NEWS_ID=187564&amp;tx_tichareamedia_comunicazioni%5Baction%5D=show&amp;tx_tichareamedia_comunicazioni%5Bcontroller%5D=Comunicazioni&amp;cHash=6abbcb9cd18b83f8ce260e2748b9a326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</si>
  <si>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</si>
  <si>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</si>
  <si>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https://www.vs.ch/documents/6756452/7008787/2020%2004%2002%20Sit%20Epid%20-%20%C3%89tat%20Stand.pdf</t>
  </si>
  <si>
    <t>https://www4.ti.ch/area-media/comunicati/dettaglio-comunicato/?NEWS_ID=187570&amp;tx_tichareamedia_comunicazioni%5Baction%5D=show&amp;tx_tichareamedia_comunicazioni%5Bcontroller%5D=Comunicazioni&amp;cHash=bf727072887350e7700586450c3cf957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</si>
  <si>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</si>
  <si>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</si>
  <si>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https://www.vs.ch/documents/6756452/7008787/2020%2004%2003%20Sit%20Epid%20-%20%C3%89tat%20Stand</t>
  </si>
  <si>
    <t>https://www.regierung.li/media/attachments/168-corona-person-verstorben-0404.pdf?t=637216219078826521</t>
  </si>
  <si>
    <t>https://www4.ti.ch/area-media/comunicati/dettaglio-comunicato/?NEWS_ID=187575&amp;tx_tichareamedia_comunicazioni%5Baction%5D=show&amp;tx_tichareamedia_comunicazioni%5Bcontroller%5D=Comunicazioni&amp;cHash=4b3f64139a9dd36b9fd30a1ace23654a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</si>
  <si>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</si>
  <si>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</si>
  <si>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Kanton</t>
  </si>
  <si>
    <t>https://www.regierung.li/de/mitteilungen/223366/?typ=news</t>
  </si>
  <si>
    <t>https://www4.ti.ch/area-media/comunicati/dettaglio-comunicato/?NEWS_ID=187576&amp;tx_tichareamedia_comunicazioni%5Baction%5D=show&amp;tx_tichareamedia_comunicazioni%5Bcontroller%5D=Comunicazioni&amp;cHash=7486178287491dbfa00376059224e150</t>
  </si>
  <si>
    <t>https://www.vs.ch/documents/6756452/7008787/2020%2004%2005%20Sit%20Epid%20-%20%C3%89tat%20Stand</t>
  </si>
  <si>
    <t>https://www4.ti.ch/area-media/comunicati/dettaglio-comunicato/?NEWS_ID=187585&amp;cHash=71dae3c15afd6b09d15f28f43d415af1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</si>
  <si>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</si>
  <si>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</si>
  <si>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https://www.vs.ch/documents/6756452/7008787/2020%2004%2006%20Sit%20Epid%20-%20%C3%89tat%20Stand</t>
  </si>
  <si>
    <t>https://www4.ti.ch/area-media/comunicati/dettaglio-comunicato/?NEWS_ID=187585&amp;tx_tichareamedia_comunicazioni%5Baction%5D=show&amp;tx_tichareamedia_comunicazioni%5Bcontroller%5D=Comunicazioni&amp;cHash=4bf78e02dc8ee0d240e06c4603f5605c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</si>
  <si>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</si>
  <si>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</si>
  <si>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https://www.vs.ch/documents/6756452/7008787/2020%2004%2007%20Sit%20Epid%20-%20%C3%89tat%20Stand</t>
  </si>
  <si>
    <t>https://gd.zh.ch/internet/gesundheitsdirektion/de/themen/coronavirus.html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</si>
  <si>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</si>
  <si>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</si>
  <si>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</si>
  <si>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https://www4.ti.ch/area-media/comunicati/dettaglio-comunicato/?NEWS_ID=187593&amp;cHash=04877af9adec32de4f5ef43a5916f801</t>
  </si>
  <si>
    <t>https://www.vs.ch/documents/6756452/7008787/2020%2004%2008%20Sit%20Epid%20-%20%C3%89tat%20Stand</t>
  </si>
  <si>
    <t>https://www.sz.ch/public/upload/assets/46039/COVID-19_Fallzahlen_Kanton_Schwyz.xlsx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</si>
  <si>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</si>
  <si>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</si>
  <si>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https://www4.ti.ch/area-media/comunicati/dettaglio-comunicato/?NEWS_ID=187601&amp;tx_tichareamedia_comunicazioni%5Baction%5D=show&amp;tx_tichareamedia_comunicazioni%5Bcontroller%5D=Comunicazioni&amp;cHash=a02f7a88b61d913138f4f86dbeeaa599</t>
  </si>
  <si>
    <t>https://www.vs.ch/documents/6756452/7008787/2020%2004%2009%20Sit%20Epid%20-%20%C3%89tat%20Stand</t>
  </si>
  <si>
    <t>Cinc</t>
  </si>
  <si>
    <t>CasesN</t>
  </si>
  <si>
    <t>CincN</t>
  </si>
  <si>
    <t>Population</t>
  </si>
  <si>
    <t>https://www.sz.ch/public/upload/assets/46056/COVID-19_Fallzahlen_Kanton_Schwyz.xlsx</t>
  </si>
  <si>
    <t>https://www.gd.bs.ch//nm/2020-tagesbulletin-coronavirus-859-bestaetigte-faelle-im-kanton-basel-stadt-gd.html</t>
  </si>
  <si>
    <t>Index</t>
  </si>
  <si>
    <t>https://www4.ti.ch/area-media/comunicati/dettaglio-comunicato/?NEWS_ID=187607&amp;tx_tichareamedia_comunicazioni%5Baction%5D=show&amp;tx_tichareamedia_comunicazioni%5Bcontroller%5D=Comunicazioni&amp;cHash=e9c51debb7c11815ec53651f6c8c8d24</t>
  </si>
  <si>
    <t>https://www.vs.ch/documents/6756452/7008787/2020%2004%2010%20Sit%20Epid%20-%20%C3%89tat%20Stand</t>
  </si>
  <si>
    <t>https://www.sz.ch/public/upload/assets/46061/COVID-19_Fallzahlen_Kanton_Schwyz.xlsx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</si>
  <si>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</si>
  <si>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</si>
  <si>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</si>
  <si>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</si>
  <si>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https://www.regierung.li/media/attachments/188-corona-keine-neuen-faelle-0410.pdf?t=637222261316868970</t>
  </si>
  <si>
    <t>https://www.ag.ch/media/kanton_aargau/themen_1/coronavirus_1/lagebulletins/200411_KFS_Coronavirus_Lagebulletin_31.pdf</t>
  </si>
  <si>
    <t>https://www.regierung.li/media/attachments/189-corona-keine-neuen-faelle-0411.pdf?t=637222261316868970</t>
  </si>
  <si>
    <t>https://www4.ti.ch/area-media/comunicati/dettaglio-comunicato/?NEWS_ID=187611&amp;tx_tichareamedia_comunicazioni%5Baction%5D=show&amp;tx_tichareamedia_comunicazioni%5Bcontroller%5D=Comunicazioni&amp;cHash=6f94f1f1d5cf92bdf5a1e053e6602530</t>
  </si>
  <si>
    <t>https://www.sz.ch/public/upload/assets/46063/COVID-19_Fallzahlen_Kanton_Schwyz.xlsx</t>
  </si>
  <si>
    <t>https://www.gd.bs.ch//nm/2020-tagesbulletin-coronavirus-882-bestaetigte-faelle-im-kanton-basel-stadt-gd.html</t>
  </si>
  <si>
    <t>https://www.regierung.li/media/attachments/190-corona-zusaetzliche-person-0412.pdf?t=637223083991919653</t>
  </si>
  <si>
    <t>https://www4.ti.ch/area-media/comunicati/dettaglio-comunicato/?NEWS_ID=187612&amp;tx_tichareamedia_comunicazioni%5Baction%5D=show&amp;tx_tichareamedia_comunicazioni%5Bcontroller%5D=Comunicazioni&amp;cHash=01ed3fadc99b1b00f0a8c4a0e41e7252</t>
  </si>
  <si>
    <t>https://www.vs.ch/documents/6756452/7008787/2020%2004%2012%20Sit%20Epid%20-%20%C3%89tat%20Stand</t>
  </si>
  <si>
    <t>https://www.sz.ch/public/upload/assets/46064/COVID-19_Fallzahlen_Kanton_Schwyz.xlsx</t>
  </si>
  <si>
    <t>https://www.gd.bs.ch//nm/2020-tagesbulletin-coronavirus-893-bestaetigte-faelle-im-kanton-basel-stadt-gd.html</t>
  </si>
  <si>
    <t>https://www4.ti.ch/area-media/comunicati/dettaglio-comunicato/?NEWS_ID=187614&amp;tx_tichareamedia_comunicazioni%5Baction%5D=show&amp;tx_tichareamedia_comunicazioni%5Bcontroller%5D=Comunicazioni&amp;cHash=0464d89cb8c291fbc9c266e6b7008814</t>
  </si>
  <si>
    <t>https://www.regierung.li/media/attachments/191-corona-keine-neuen-faelle-0413.pdf?t=637224053004137202</t>
  </si>
  <si>
    <t>https://www.sz.ch/public/upload/assets/46067/COVID-19_Fallzahlen_Kanton_Schwyz.xlsx</t>
  </si>
  <si>
    <t>https://www.liechtenstein.li/news-detail/article/aktuelle-informationen-zum-coronavirus/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</si>
  <si>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</si>
  <si>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</si>
  <si>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https://www.vs.ch/documents/6756452/7008787/2020%2004%2013%20Sit%20Epid%20-%20%C3%89tat%20Stand</t>
  </si>
  <si>
    <t>https://www4.ti.ch/area-media/comunicati/dettaglio-comunicato/?NEWS_ID=187617&amp;tx_tichareamedia_comunicazioni%5Baction%5D=show&amp;tx_tichareamedia_comunicazioni%5Bcontroller%5D=Comunicazioni&amp;cHash=64be59067038bfdaf603d60bfab0aa52</t>
  </si>
  <si>
    <t>https://www.vs.ch/documents/6756452/7008787/2020%2004%2014%20Sit%20Epid%20-%20%C3%89tat%20Stand</t>
  </si>
  <si>
    <t>https://www.sz.ch/public/upload/assets/46093/COVID-19_Fallzahlen_Kanton_Schwyz.xlsx</t>
  </si>
  <si>
    <t>https://www.gd.bs.ch//nm/2020-tagesbulletin-coronavirus-909-bestaetigte-faelle-im-kanton-basel-stadt-gd.html</t>
  </si>
  <si>
    <t>https://www.regierung.li/media/attachments/194-corona-neue-wege-zur-messung-0415.pdf?t=637225709239139141</t>
  </si>
  <si>
    <t>https://www4.ti.ch/area-media/comunicati/dettaglio-comunicato/?NEWS_ID=187624&amp;tx_tichareamedia_comunicazioni%5Baction%5D=show&amp;tx_tichareamedia_comunicazioni%5Bcontroller%5D=Comunicazioni&amp;cHash=c6ac05de202d47a4a41e41ec4d16b3b1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</si>
  <si>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</si>
  <si>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</si>
  <si>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</si>
  <si>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https://www.sz.ch/public/upload/assets/46137/COVID-19_Fallzahlen_Kanton_Schwyz.xlsx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</si>
  <si>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</si>
  <si>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</si>
  <si>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https://www.vs.ch/documents/6756452/7008787/2020%2004%2015%20Sit%20Epid%20-%20%C3%89tat%20Stand</t>
  </si>
  <si>
    <t>https://www.regierung.li/media/attachments/196-corona-regierung-informiert-freitag-0416.pdf?t=637226573940474014</t>
  </si>
  <si>
    <t>https://www4.ti.ch/area-media/comunicati/dettaglio-comunicato/?NEWS_ID=187632&amp;tx_tichareamedia_comunicazioni%5Baction%5D=show&amp;tx_tichareamedia_comunicazioni%5Bcontroller%5D=Comunicazioni&amp;cHash=65b441f9003d32defd9e1c4f2650c177</t>
  </si>
  <si>
    <t>https://www.vs.ch/documents/6756452/7008787/2020%2004%2016%20Sit%20Epid%20-%20%C3%89tat%20Stand</t>
  </si>
  <si>
    <t>https://www.sz.ch/public/upload/assets/46153/COVID-19_Fallzahlen_Kanton_Schwyz.xlsx</t>
  </si>
  <si>
    <t>https://www.gd.bs.ch//nm/2020-tagesbulletin-coronavirus-923-bestaetigte-faelle-im-kanton-basel-stadt-gd.html</t>
  </si>
  <si>
    <t>https://www.bote.ch/nachrichten/schwyz/schwyz_bdu/coronavirus-einsatz-fuer-spitalbataillon-5</t>
  </si>
  <si>
    <t>Kantonaler F�hrungsstab Appenzell Innerrhoden</t>
  </si>
  <si>
    <t>https://www.vs.ch/documents/6756452/7008787/2020%2004%2017%20Sit%20Epid%20-%20%C3%89tat%20Stand</t>
  </si>
  <si>
    <t>https://www.vs.ch/documents/6756452/7008787/2020%2004%2004%20Sit%20Epid%20-%20�tat%20Stand</t>
  </si>
  <si>
    <t>https://www.vs.ch/documents/6756452/7008787/2020%2004%2011%20Sit%20Epid%20-%20�tat%20Stand</t>
  </si>
  <si>
    <t>https://www.ag.ch/media/kanton_aargau/themen_1/coronavirus_1/lagebulletins/200417_KFS_Coronavirus_Lagebulletin_35.pdf</t>
  </si>
  <si>
    <t>https://www4.ti.ch/area-media/comunicati/dettaglio-comunicato/?NEWS_ID=187639&amp;tx_tichareamedia_comunicazioni%5Baction%5D=show&amp;tx_tichareamedia_comunicazioni%5Bcontroller%5D=Comunicazioni&amp;cHash=293da33bc5267650fbd8e590032cd6f3</t>
  </si>
  <si>
    <t>https://www.regierung.li/media/attachments/197-corona-regierung-orientiert-ueber-vorgehen-0417.pdf?t=637227446845695629</t>
  </si>
  <si>
    <t>CH</t>
  </si>
  <si>
    <t>Column1</t>
  </si>
  <si>
    <t>Column2</t>
  </si>
  <si>
    <t>Column3</t>
  </si>
  <si>
    <t>Column4</t>
  </si>
  <si>
    <t>Column5</t>
  </si>
  <si>
    <t>Column6</t>
  </si>
  <si>
    <t>Column7</t>
  </si>
  <si>
    <t>Quelle: BAG/MT</t>
  </si>
  <si>
    <t>Fallzahlen, Hospitalisationen und Todesfälle seit Einführung der Meldepflicht für COVID-19 in der Schweiz und Fürstentum Liechtenstein</t>
  </si>
  <si>
    <t>In dieser Tabelle werden Datensätze mit fehlenden Datumsangaben ausgeschlossen, daher weichen die kumulierten Zahlen von den Totalen ab.</t>
  </si>
  <si>
    <t>Datum</t>
  </si>
  <si>
    <t>Fallzahlen pro Tag</t>
  </si>
  <si>
    <t>Fallzahlen pro Tag, kumuliert</t>
  </si>
  <si>
    <t>Hospitalisationen pro Tag</t>
  </si>
  <si>
    <t>Hospitalisationen pro Tag, Kumuliert</t>
  </si>
  <si>
    <t>Todesfälle pro Tag</t>
  </si>
  <si>
    <t>Todesfälle pro Tag, kumuliert</t>
  </si>
  <si>
    <t>24.02.2020</t>
  </si>
  <si>
    <t>1</t>
  </si>
  <si>
    <t>5</t>
  </si>
  <si>
    <t>25.02.2020</t>
  </si>
  <si>
    <t>2</t>
  </si>
  <si>
    <t>4</t>
  </si>
  <si>
    <t>9</t>
  </si>
  <si>
    <t>26.02.2020</t>
  </si>
  <si>
    <t>10</t>
  </si>
  <si>
    <t>12</t>
  </si>
  <si>
    <t>8</t>
  </si>
  <si>
    <t>17</t>
  </si>
  <si>
    <t>27.02.2020</t>
  </si>
  <si>
    <t>7</t>
  </si>
  <si>
    <t>19</t>
  </si>
  <si>
    <t>21</t>
  </si>
  <si>
    <t>28.02.2020</t>
  </si>
  <si>
    <t>29</t>
  </si>
  <si>
    <t>26</t>
  </si>
  <si>
    <t>29.02.2020</t>
  </si>
  <si>
    <t>13</t>
  </si>
  <si>
    <t>42</t>
  </si>
  <si>
    <t>11</t>
  </si>
  <si>
    <t>37</t>
  </si>
  <si>
    <t>01.03.2020</t>
  </si>
  <si>
    <t>53</t>
  </si>
  <si>
    <t>46</t>
  </si>
  <si>
    <t>02.03.2020</t>
  </si>
  <si>
    <t>31</t>
  </si>
  <si>
    <t>84</t>
  </si>
  <si>
    <t>14</t>
  </si>
  <si>
    <t>60</t>
  </si>
  <si>
    <t>03.03.2020</t>
  </si>
  <si>
    <t>33</t>
  </si>
  <si>
    <t>117</t>
  </si>
  <si>
    <t>04.03.2020</t>
  </si>
  <si>
    <t>85</t>
  </si>
  <si>
    <t>05.03.2020</t>
  </si>
  <si>
    <t>61</t>
  </si>
  <si>
    <t>15</t>
  </si>
  <si>
    <t>06.03.2020</t>
  </si>
  <si>
    <t>73</t>
  </si>
  <si>
    <t>311</t>
  </si>
  <si>
    <t>0</t>
  </si>
  <si>
    <t>07.03.2020</t>
  </si>
  <si>
    <t>49</t>
  </si>
  <si>
    <t>08.03.2020</t>
  </si>
  <si>
    <t>68</t>
  </si>
  <si>
    <t>18</t>
  </si>
  <si>
    <t>09.03.2020</t>
  </si>
  <si>
    <t>193</t>
  </si>
  <si>
    <t>30</t>
  </si>
  <si>
    <t>10.03.2020</t>
  </si>
  <si>
    <t>39</t>
  </si>
  <si>
    <t>11.03.2020</t>
  </si>
  <si>
    <t>333</t>
  </si>
  <si>
    <t>45</t>
  </si>
  <si>
    <t>258</t>
  </si>
  <si>
    <t>3</t>
  </si>
  <si>
    <t>12.03.2020</t>
  </si>
  <si>
    <t>358</t>
  </si>
  <si>
    <t>50</t>
  </si>
  <si>
    <t>13.03.2020</t>
  </si>
  <si>
    <t>355</t>
  </si>
  <si>
    <t>14.03.2020</t>
  </si>
  <si>
    <t>423</t>
  </si>
  <si>
    <t>59</t>
  </si>
  <si>
    <t>15.03.2020</t>
  </si>
  <si>
    <t>2696</t>
  </si>
  <si>
    <t>25</t>
  </si>
  <si>
    <t>16.03.2020</t>
  </si>
  <si>
    <t>1070</t>
  </si>
  <si>
    <t>3766</t>
  </si>
  <si>
    <t>32</t>
  </si>
  <si>
    <t>17.03.2020</t>
  </si>
  <si>
    <t>90</t>
  </si>
  <si>
    <t>18.03.2020</t>
  </si>
  <si>
    <t>106</t>
  </si>
  <si>
    <t>19.03.2020</t>
  </si>
  <si>
    <t>97</t>
  </si>
  <si>
    <t>20.03.2020</t>
  </si>
  <si>
    <t>1146</t>
  </si>
  <si>
    <t>115</t>
  </si>
  <si>
    <t>82</t>
  </si>
  <si>
    <t>21.03.2020</t>
  </si>
  <si>
    <t>695</t>
  </si>
  <si>
    <t>105</t>
  </si>
  <si>
    <t>99</t>
  </si>
  <si>
    <t>22.03.2020</t>
  </si>
  <si>
    <t>538</t>
  </si>
  <si>
    <t>16</t>
  </si>
  <si>
    <t>23.03.2020</t>
  </si>
  <si>
    <t>1464</t>
  </si>
  <si>
    <t>22</t>
  </si>
  <si>
    <t>137</t>
  </si>
  <si>
    <t>24.03.2020</t>
  </si>
  <si>
    <t>1241</t>
  </si>
  <si>
    <t>154</t>
  </si>
  <si>
    <t>25.03.2020</t>
  </si>
  <si>
    <t>1073</t>
  </si>
  <si>
    <t>191</t>
  </si>
  <si>
    <t>26.03.2020</t>
  </si>
  <si>
    <t>1116</t>
  </si>
  <si>
    <t>155</t>
  </si>
  <si>
    <t>36</t>
  </si>
  <si>
    <t>227</t>
  </si>
  <si>
    <t>27.03.2020</t>
  </si>
  <si>
    <t>1310</t>
  </si>
  <si>
    <t>28.03.2020</t>
  </si>
  <si>
    <t>721</t>
  </si>
  <si>
    <t>54</t>
  </si>
  <si>
    <t>312</t>
  </si>
  <si>
    <t>29.03.2020</t>
  </si>
  <si>
    <t>435</t>
  </si>
  <si>
    <t>43</t>
  </si>
  <si>
    <t>30.03.2020</t>
  </si>
  <si>
    <t>56</t>
  </si>
  <si>
    <t>411</t>
  </si>
  <si>
    <t>31.03.2020</t>
  </si>
  <si>
    <t>111</t>
  </si>
  <si>
    <t>450</t>
  </si>
  <si>
    <t>01.04.2020</t>
  </si>
  <si>
    <t>1014</t>
  </si>
  <si>
    <t>51</t>
  </si>
  <si>
    <t>501</t>
  </si>
  <si>
    <t>02.04.2020</t>
  </si>
  <si>
    <t>877</t>
  </si>
  <si>
    <t>03.04.2020</t>
  </si>
  <si>
    <t>67</t>
  </si>
  <si>
    <t>04.04.2020</t>
  </si>
  <si>
    <t>485</t>
  </si>
  <si>
    <t>05.04.2020</t>
  </si>
  <si>
    <t>279</t>
  </si>
  <si>
    <t>44</t>
  </si>
  <si>
    <t>06.04.2020</t>
  </si>
  <si>
    <t>07.04.2020</t>
  </si>
  <si>
    <t>38</t>
  </si>
  <si>
    <t>52</t>
  </si>
  <si>
    <t>08.04.2020</t>
  </si>
  <si>
    <t>612</t>
  </si>
  <si>
    <t>09.04.2020</t>
  </si>
  <si>
    <t>559</t>
  </si>
  <si>
    <t>41</t>
  </si>
  <si>
    <t>10.04.2020</t>
  </si>
  <si>
    <t>24</t>
  </si>
  <si>
    <t>11.04.2020</t>
  </si>
  <si>
    <t>260</t>
  </si>
  <si>
    <t>27</t>
  </si>
  <si>
    <t>12.04.2020</t>
  </si>
  <si>
    <t>220</t>
  </si>
  <si>
    <t>13.04.2020</t>
  </si>
  <si>
    <t>14.04.2020</t>
  </si>
  <si>
    <t>15.04.2020</t>
  </si>
  <si>
    <t>16.04.2020</t>
  </si>
  <si>
    <t>17.04.2020</t>
  </si>
  <si>
    <t>18.04.2020</t>
  </si>
  <si>
    <t>CH_Conf_Dayli</t>
  </si>
  <si>
    <t>CH_Conf</t>
  </si>
  <si>
    <t>CH_Death</t>
  </si>
  <si>
    <t>CH_Death_Dayli</t>
  </si>
  <si>
    <t>BAG_Conf</t>
  </si>
  <si>
    <t>BAG_Conf_Daily</t>
  </si>
  <si>
    <t>BAG_Death</t>
  </si>
  <si>
    <t>BAG_Death_Dayli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</si>
  <si>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</si>
  <si>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</si>
  <si>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</si>
  <si>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</si>
  <si>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</si>
  <si>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</si>
  <si>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</si>
  <si>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</si>
  <si>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</si>
  <si>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</si>
  <si>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</si>
  <si>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</si>
  <si>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</si>
  <si>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</si>
  <si>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</si>
  <si>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</si>
  <si>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</si>
  <si>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</si>
  <si>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</si>
  <si>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</si>
  <si>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https://www.sz.ch/public/upload/assets/46165/COVID-19_Fallzahlen_Kanton_Schwyz.xlsx</t>
  </si>
  <si>
    <t>https://www4.ti.ch/area-media/comunicati/dettaglio-comunicato/?NEWS_ID=187644&amp;tx_tichareamedia_comunicazioni%5Baction%5D=show&amp;tx_tichareamedia_comunicazioni%5Bcontroller%5D=Comunicazioni&amp;cHash=df3ace8d6228b4587b78db3bfa080a83</t>
  </si>
  <si>
    <t>https://www.vs.ch/documents/6756452/7008787/2020%2004%2018%20Sit%20Epid%20-%20%C3%89tat%20Stand</t>
  </si>
  <si>
    <t>https://www.regierung.li/media/attachments/198-corona-kein-zusaetzlicher-fall-0418.pdf?t=637228301134424983</t>
  </si>
  <si>
    <t>210</t>
  </si>
  <si>
    <t>1953</t>
  </si>
  <si>
    <t>2376</t>
  </si>
  <si>
    <t>320</t>
  </si>
  <si>
    <t>1217</t>
  </si>
  <si>
    <t>6901</t>
  </si>
  <si>
    <t>1213</t>
  </si>
  <si>
    <t>17947</t>
  </si>
  <si>
    <t>246</t>
  </si>
  <si>
    <t>315</t>
  </si>
  <si>
    <t>19.04.2020</t>
  </si>
  <si>
    <t>6</t>
  </si>
  <si>
    <t>20.04.2020</t>
  </si>
  <si>
    <t>https://www.gd.bs.ch//nm/2020-tagesbulletin-coronavirus-932-bestaetigte-faelle-im-kanton-basel-stadt-gd.html</t>
  </si>
  <si>
    <t>https://www.sz.ch/public/upload/assets/46167/COVID-19_Fallzahlen_Kanton_Schwyz.xlsx</t>
  </si>
  <si>
    <t>https://www4.ti.ch/area-media/comunicati/dettaglio-comunicato/?NEWS_ID=187645&amp;tx_tichareamedia_comunicazioni%5Baction%5D=show&amp;tx_tichareamedia_comunicazioni%5Bcontroller%5D=Comunicazioni&amp;cHash=7c0ead3ab8e681d79f11cb3d67995946</t>
  </si>
  <si>
    <t>https://www.vs.ch/documents/6756452/7008787/2020%2004%2019%20Sit%20Epid%20-%20%C3%89tat%20Stand</t>
  </si>
  <si>
    <t>https://www.regierung.li/media/attachments/199-corona-keine-neuen-faelle-0419.pdf?t=637229165752237624</t>
  </si>
  <si>
    <t>https://www.gd.bs.ch//nm/2020-tagesbulletin-coronavirus-933-bestaetigte-faelle-im-kanton-basel-stadt-gd.html</t>
  </si>
  <si>
    <t>https://www.sz.ch/public/upload/assets/46169/COVID-19_Fallzahlen_Kanton_Schwyz.xlsx</t>
  </si>
  <si>
    <t>https://www4.ti.ch/area-media/comunicati/dettaglio-comunicato/?NEWS_ID=187648&amp;tx_tichareamedia_comunicazioni%5Baction%5D=show&amp;tx_tichareamedia_comunicazioni%5Bcontroller%5D=Comunicazioni&amp;cHash=8c7fb45c6eada1e8d97d120f23176eb1</t>
  </si>
  <si>
    <t>https://www.vs.ch/documents/6756452/7008787/2020%2004%2020%20Sit%20Epid%20-%20%C3%89tat%20Stand</t>
  </si>
  <si>
    <t>https://www.regierung.li/de/mitteilungen/223410/?typ=news</t>
  </si>
  <si>
    <t>Daten des Coronavirussituationsberichts, Stand 2020-04-21 08:00 Uhr</t>
  </si>
  <si>
    <t>48</t>
  </si>
  <si>
    <t>62</t>
  </si>
  <si>
    <t>76</t>
  </si>
  <si>
    <t>176</t>
  </si>
  <si>
    <t>87</t>
  </si>
  <si>
    <t>237</t>
  </si>
  <si>
    <t>102</t>
  </si>
  <si>
    <t>310</t>
  </si>
  <si>
    <t>121</t>
  </si>
  <si>
    <t>359</t>
  </si>
  <si>
    <t>128</t>
  </si>
  <si>
    <t>427</t>
  </si>
  <si>
    <t>146</t>
  </si>
  <si>
    <t>620</t>
  </si>
  <si>
    <t>830</t>
  </si>
  <si>
    <t>215</t>
  </si>
  <si>
    <t>1163</t>
  </si>
  <si>
    <t>1521</t>
  </si>
  <si>
    <t>432</t>
  </si>
  <si>
    <t>357</t>
  </si>
  <si>
    <t>417</t>
  </si>
  <si>
    <t>466</t>
  </si>
  <si>
    <t>113</t>
  </si>
  <si>
    <t>579</t>
  </si>
  <si>
    <t>1081</t>
  </si>
  <si>
    <t>4847</t>
  </si>
  <si>
    <t>669</t>
  </si>
  <si>
    <t>6064</t>
  </si>
  <si>
    <t>775</t>
  </si>
  <si>
    <t>837</t>
  </si>
  <si>
    <t>872</t>
  </si>
  <si>
    <t>1145</t>
  </si>
  <si>
    <t>8046</t>
  </si>
  <si>
    <t>987</t>
  </si>
  <si>
    <t>8741</t>
  </si>
  <si>
    <t>1092</t>
  </si>
  <si>
    <t>9279</t>
  </si>
  <si>
    <t>10743</t>
  </si>
  <si>
    <t>149</t>
  </si>
  <si>
    <t>1362</t>
  </si>
  <si>
    <t>11984</t>
  </si>
  <si>
    <t>163</t>
  </si>
  <si>
    <t>1525</t>
  </si>
  <si>
    <t>13057</t>
  </si>
  <si>
    <t>181</t>
  </si>
  <si>
    <t>1706</t>
  </si>
  <si>
    <t>14173</t>
  </si>
  <si>
    <t>1861</t>
  </si>
  <si>
    <t>15483</t>
  </si>
  <si>
    <t>187</t>
  </si>
  <si>
    <t>2048</t>
  </si>
  <si>
    <t>16204</t>
  </si>
  <si>
    <t>2159</t>
  </si>
  <si>
    <t>16639</t>
  </si>
  <si>
    <t>2276</t>
  </si>
  <si>
    <t>1308</t>
  </si>
  <si>
    <t>142</t>
  </si>
  <si>
    <t>2418</t>
  </si>
  <si>
    <t>1140</t>
  </si>
  <si>
    <t>19087</t>
  </si>
  <si>
    <t>112</t>
  </si>
  <si>
    <t>2530</t>
  </si>
  <si>
    <t>20101</t>
  </si>
  <si>
    <t>2612</t>
  </si>
  <si>
    <t>20978</t>
  </si>
  <si>
    <t>2697</t>
  </si>
  <si>
    <t>57</t>
  </si>
  <si>
    <t>558</t>
  </si>
  <si>
    <t>927</t>
  </si>
  <si>
    <t>21905</t>
  </si>
  <si>
    <t>2764</t>
  </si>
  <si>
    <t>606</t>
  </si>
  <si>
    <t>22390</t>
  </si>
  <si>
    <t>2807</t>
  </si>
  <si>
    <t>652</t>
  </si>
  <si>
    <t>22669</t>
  </si>
  <si>
    <t>34</t>
  </si>
  <si>
    <t>2841</t>
  </si>
  <si>
    <t>696</t>
  </si>
  <si>
    <t>924</t>
  </si>
  <si>
    <t>23593</t>
  </si>
  <si>
    <t>2901</t>
  </si>
  <si>
    <t>740</t>
  </si>
  <si>
    <t>718</t>
  </si>
  <si>
    <t>24311</t>
  </si>
  <si>
    <t>2940</t>
  </si>
  <si>
    <t>792</t>
  </si>
  <si>
    <t>24923</t>
  </si>
  <si>
    <t>2994</t>
  </si>
  <si>
    <t>844</t>
  </si>
  <si>
    <t>25482</t>
  </si>
  <si>
    <t>3036</t>
  </si>
  <si>
    <t>885</t>
  </si>
  <si>
    <t>25793</t>
  </si>
  <si>
    <t>3060</t>
  </si>
  <si>
    <t>930</t>
  </si>
  <si>
    <t>26053</t>
  </si>
  <si>
    <t>3087</t>
  </si>
  <si>
    <t>968</t>
  </si>
  <si>
    <t>26273</t>
  </si>
  <si>
    <t>3111</t>
  </si>
  <si>
    <t>998</t>
  </si>
  <si>
    <t>26519</t>
  </si>
  <si>
    <t>3126</t>
  </si>
  <si>
    <t>1029</t>
  </si>
  <si>
    <t>420</t>
  </si>
  <si>
    <t>26939</t>
  </si>
  <si>
    <t>3160</t>
  </si>
  <si>
    <t>1061</t>
  </si>
  <si>
    <t>328</t>
  </si>
  <si>
    <t>27267</t>
  </si>
  <si>
    <t>3182</t>
  </si>
  <si>
    <t>1093</t>
  </si>
  <si>
    <t>27582</t>
  </si>
  <si>
    <t>3199</t>
  </si>
  <si>
    <t>1120</t>
  </si>
  <si>
    <t>284</t>
  </si>
  <si>
    <t>27866</t>
  </si>
  <si>
    <t>3209</t>
  </si>
  <si>
    <t>141</t>
  </si>
  <si>
    <t>28007</t>
  </si>
  <si>
    <t>3214</t>
  </si>
  <si>
    <t>28056</t>
  </si>
  <si>
    <t>3219</t>
  </si>
  <si>
    <t>1171</t>
  </si>
  <si>
    <t>28063</t>
  </si>
  <si>
    <t>1182</t>
  </si>
  <si>
    <t>21.04.2020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</si>
  <si>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</si>
  <si>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</si>
  <si>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</si>
  <si>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https://www.sz.ch/public/upload/assets/46178/COVID-19_Fallzahlen_Kanton_Schwyz.xlsx</t>
  </si>
  <si>
    <t>https://www4.ti.ch/area-media/comunicati/dettaglio-comunicato/?NEWS_ID=187654&amp;tx_tichareamedia_comunicazioni%5Baction%5D=show&amp;tx_tichareamedia_comunicazioni%5Bcontroller%5D=Comunicazioni&amp;cHash=8ae7085e87cf92c2997d0e458baa17f9</t>
  </si>
  <si>
    <t>https://www.vs.ch/documents/6756452/7008787/2020%2004%2021%20Sit%20Epid%20-%20%C3%89tat%20Stand</t>
  </si>
  <si>
    <t>https://www.regierung.li/media/attachments/207-corona-keine-neuen-Faelle-0421.pdf?t=637230900737305962</t>
  </si>
  <si>
    <t>Cases</t>
  </si>
  <si>
    <t>https://github.com/openZH/covid_19</t>
  </si>
  <si>
    <t>Leichte Fälle</t>
  </si>
  <si>
    <t>Mittlere Fälle</t>
  </si>
  <si>
    <t>Schwere Fälle</t>
  </si>
  <si>
    <t>ncumul_recovered</t>
  </si>
  <si>
    <t>ncumul_removed</t>
  </si>
  <si>
    <t>current_Infected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</si>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</sst>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/>
    <xf numFmtId="2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  <xf numFmtId="2" fontId="2" fillId="0" borderId="0" xfId="0" applyNumberFormat="1" applyFont="1" applyAlignment="1">
      <alignment vertical="top" wrapText="1"/>
    </xf>
    <xf numFmtId="14" fontId="0" fillId="0" borderId="0" xfId="0" applyNumberFormat="1" applyFill="1"/>
    <xf numFmtId="1" fontId="0" fillId="2" borderId="0" xfId="0" applyNumberFormat="1" applyFill="1"/>
    <xf numFmtId="0" fontId="0" fillId="3" borderId="0" xfId="0" applyFill="1"/>
    <xf numFmtId="0" fontId="1" fillId="0" borderId="0" xfId="1"/>
    <xf numFmtId="2" fontId="0" fillId="0" borderId="0" xfId="0" applyNumberFormat="1" applyFill="1"/>
  </cellXfs>
  <cellStyles count="2">
    <cellStyle name="Link" xfId="1" builtinId="8"/>
    <cellStyle name="Standard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B-475B-BD17-FA7228B431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65</c:v>
                </c:pt>
                <c:pt idx="13">
                  <c:v>73</c:v>
                </c:pt>
                <c:pt idx="14">
                  <c:v>205</c:v>
                </c:pt>
                <c:pt idx="15">
                  <c:v>230</c:v>
                </c:pt>
                <c:pt idx="16">
                  <c:v>280</c:v>
                </c:pt>
                <c:pt idx="17">
                  <c:v>317</c:v>
                </c:pt>
                <c:pt idx="18">
                  <c:v>342</c:v>
                </c:pt>
                <c:pt idx="19">
                  <c:v>364</c:v>
                </c:pt>
                <c:pt idx="20">
                  <c:v>456</c:v>
                </c:pt>
                <c:pt idx="21">
                  <c:v>696</c:v>
                </c:pt>
                <c:pt idx="22">
                  <c:v>922</c:v>
                </c:pt>
                <c:pt idx="23">
                  <c:v>1307</c:v>
                </c:pt>
                <c:pt idx="24">
                  <c:v>1064</c:v>
                </c:pt>
                <c:pt idx="25">
                  <c:v>1054</c:v>
                </c:pt>
                <c:pt idx="26">
                  <c:v>795</c:v>
                </c:pt>
                <c:pt idx="27">
                  <c:v>829</c:v>
                </c:pt>
                <c:pt idx="28">
                  <c:v>1007</c:v>
                </c:pt>
                <c:pt idx="29">
                  <c:v>950</c:v>
                </c:pt>
                <c:pt idx="30">
                  <c:v>1233</c:v>
                </c:pt>
                <c:pt idx="31">
                  <c:v>1305</c:v>
                </c:pt>
                <c:pt idx="32">
                  <c:v>974</c:v>
                </c:pt>
                <c:pt idx="33">
                  <c:v>829</c:v>
                </c:pt>
                <c:pt idx="34">
                  <c:v>882</c:v>
                </c:pt>
                <c:pt idx="35">
                  <c:v>995</c:v>
                </c:pt>
                <c:pt idx="36">
                  <c:v>1008</c:v>
                </c:pt>
                <c:pt idx="37">
                  <c:v>1104</c:v>
                </c:pt>
                <c:pt idx="38">
                  <c:v>923</c:v>
                </c:pt>
                <c:pt idx="39">
                  <c:v>681</c:v>
                </c:pt>
                <c:pt idx="40">
                  <c:v>498</c:v>
                </c:pt>
                <c:pt idx="41">
                  <c:v>575</c:v>
                </c:pt>
                <c:pt idx="42">
                  <c:v>660</c:v>
                </c:pt>
                <c:pt idx="43">
                  <c:v>673</c:v>
                </c:pt>
                <c:pt idx="44">
                  <c:v>698</c:v>
                </c:pt>
                <c:pt idx="45">
                  <c:v>514</c:v>
                </c:pt>
                <c:pt idx="46">
                  <c:v>458</c:v>
                </c:pt>
                <c:pt idx="47">
                  <c:v>338</c:v>
                </c:pt>
                <c:pt idx="48">
                  <c:v>253</c:v>
                </c:pt>
                <c:pt idx="49">
                  <c:v>306</c:v>
                </c:pt>
                <c:pt idx="5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7B-475B-BD17-FA7228B431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33</c:v>
                </c:pt>
                <c:pt idx="21">
                  <c:v>44</c:v>
                </c:pt>
                <c:pt idx="22">
                  <c:v>54</c:v>
                </c:pt>
                <c:pt idx="23">
                  <c:v>75</c:v>
                </c:pt>
                <c:pt idx="24">
                  <c:v>90</c:v>
                </c:pt>
                <c:pt idx="25">
                  <c:v>110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268</c:v>
                </c:pt>
                <c:pt idx="31">
                  <c:v>309</c:v>
                </c:pt>
                <c:pt idx="32">
                  <c:v>347</c:v>
                </c:pt>
                <c:pt idx="33">
                  <c:v>399</c:v>
                </c:pt>
                <c:pt idx="34">
                  <c:v>470</c:v>
                </c:pt>
                <c:pt idx="35">
                  <c:v>528</c:v>
                </c:pt>
                <c:pt idx="36">
                  <c:v>581</c:v>
                </c:pt>
                <c:pt idx="37">
                  <c:v>641</c:v>
                </c:pt>
                <c:pt idx="38">
                  <c:v>716</c:v>
                </c:pt>
                <c:pt idx="39">
                  <c:v>762</c:v>
                </c:pt>
                <c:pt idx="40">
                  <c:v>815</c:v>
                </c:pt>
                <c:pt idx="41">
                  <c:v>873</c:v>
                </c:pt>
                <c:pt idx="42">
                  <c:v>945</c:v>
                </c:pt>
                <c:pt idx="43">
                  <c:v>999</c:v>
                </c:pt>
                <c:pt idx="44">
                  <c:v>1055</c:v>
                </c:pt>
                <c:pt idx="45">
                  <c:v>1092</c:v>
                </c:pt>
                <c:pt idx="46">
                  <c:v>1141</c:v>
                </c:pt>
                <c:pt idx="47">
                  <c:v>1168</c:v>
                </c:pt>
                <c:pt idx="48">
                  <c:v>1213</c:v>
                </c:pt>
                <c:pt idx="49">
                  <c:v>1263</c:v>
                </c:pt>
                <c:pt idx="50">
                  <c:v>1306</c:v>
                </c:pt>
                <c:pt idx="51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B-475B-BD17-FA7228B4317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21</c:v>
                </c:pt>
                <c:pt idx="24">
                  <c:v>15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35</c:v>
                </c:pt>
                <c:pt idx="31">
                  <c:v>41</c:v>
                </c:pt>
                <c:pt idx="32">
                  <c:v>38</c:v>
                </c:pt>
                <c:pt idx="33">
                  <c:v>52</c:v>
                </c:pt>
                <c:pt idx="34">
                  <c:v>71</c:v>
                </c:pt>
                <c:pt idx="35">
                  <c:v>58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58</c:v>
                </c:pt>
                <c:pt idx="42">
                  <c:v>72</c:v>
                </c:pt>
                <c:pt idx="43">
                  <c:v>54</c:v>
                </c:pt>
                <c:pt idx="44">
                  <c:v>56</c:v>
                </c:pt>
                <c:pt idx="45">
                  <c:v>37</c:v>
                </c:pt>
                <c:pt idx="46">
                  <c:v>49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43</c:v>
                </c:pt>
                <c:pt idx="5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7B-475B-BD17-FA7228B43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Confirmed and fatal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Confirmed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90-46F4-BF5D-8EB652E4C225}"/>
            </c:ext>
          </c:extLst>
        </c:ser>
        <c:ser>
          <c:idx val="1"/>
          <c:order val="1"/>
          <c:tx>
            <c:v>Confirmed_Dayli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65</c:v>
                </c:pt>
                <c:pt idx="13">
                  <c:v>73</c:v>
                </c:pt>
                <c:pt idx="14">
                  <c:v>205</c:v>
                </c:pt>
                <c:pt idx="15">
                  <c:v>230</c:v>
                </c:pt>
                <c:pt idx="16">
                  <c:v>280</c:v>
                </c:pt>
                <c:pt idx="17">
                  <c:v>317</c:v>
                </c:pt>
                <c:pt idx="18">
                  <c:v>342</c:v>
                </c:pt>
                <c:pt idx="19">
                  <c:v>364</c:v>
                </c:pt>
                <c:pt idx="20">
                  <c:v>456</c:v>
                </c:pt>
                <c:pt idx="21">
                  <c:v>696</c:v>
                </c:pt>
                <c:pt idx="22">
                  <c:v>922</c:v>
                </c:pt>
                <c:pt idx="23">
                  <c:v>1307</c:v>
                </c:pt>
                <c:pt idx="24">
                  <c:v>1064</c:v>
                </c:pt>
                <c:pt idx="25">
                  <c:v>1054</c:v>
                </c:pt>
                <c:pt idx="26">
                  <c:v>795</c:v>
                </c:pt>
                <c:pt idx="27">
                  <c:v>829</c:v>
                </c:pt>
                <c:pt idx="28">
                  <c:v>1007</c:v>
                </c:pt>
                <c:pt idx="29">
                  <c:v>950</c:v>
                </c:pt>
                <c:pt idx="30">
                  <c:v>1233</c:v>
                </c:pt>
                <c:pt idx="31">
                  <c:v>1305</c:v>
                </c:pt>
                <c:pt idx="32">
                  <c:v>974</c:v>
                </c:pt>
                <c:pt idx="33">
                  <c:v>829</c:v>
                </c:pt>
                <c:pt idx="34">
                  <c:v>882</c:v>
                </c:pt>
                <c:pt idx="35">
                  <c:v>995</c:v>
                </c:pt>
                <c:pt idx="36">
                  <c:v>1008</c:v>
                </c:pt>
                <c:pt idx="37">
                  <c:v>1104</c:v>
                </c:pt>
                <c:pt idx="38">
                  <c:v>923</c:v>
                </c:pt>
                <c:pt idx="39">
                  <c:v>681</c:v>
                </c:pt>
                <c:pt idx="40">
                  <c:v>498</c:v>
                </c:pt>
                <c:pt idx="41">
                  <c:v>575</c:v>
                </c:pt>
                <c:pt idx="42">
                  <c:v>660</c:v>
                </c:pt>
                <c:pt idx="43">
                  <c:v>673</c:v>
                </c:pt>
                <c:pt idx="44">
                  <c:v>698</c:v>
                </c:pt>
                <c:pt idx="45">
                  <c:v>514</c:v>
                </c:pt>
                <c:pt idx="46">
                  <c:v>458</c:v>
                </c:pt>
                <c:pt idx="47">
                  <c:v>338</c:v>
                </c:pt>
                <c:pt idx="48">
                  <c:v>253</c:v>
                </c:pt>
                <c:pt idx="49">
                  <c:v>306</c:v>
                </c:pt>
                <c:pt idx="5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90-46F4-BF5D-8EB652E4C225}"/>
            </c:ext>
          </c:extLst>
        </c:ser>
        <c:ser>
          <c:idx val="2"/>
          <c:order val="2"/>
          <c:tx>
            <c:v>Death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33</c:v>
                </c:pt>
                <c:pt idx="21">
                  <c:v>44</c:v>
                </c:pt>
                <c:pt idx="22">
                  <c:v>54</c:v>
                </c:pt>
                <c:pt idx="23">
                  <c:v>75</c:v>
                </c:pt>
                <c:pt idx="24">
                  <c:v>90</c:v>
                </c:pt>
                <c:pt idx="25">
                  <c:v>110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268</c:v>
                </c:pt>
                <c:pt idx="31">
                  <c:v>309</c:v>
                </c:pt>
                <c:pt idx="32">
                  <c:v>347</c:v>
                </c:pt>
                <c:pt idx="33">
                  <c:v>399</c:v>
                </c:pt>
                <c:pt idx="34">
                  <c:v>470</c:v>
                </c:pt>
                <c:pt idx="35">
                  <c:v>528</c:v>
                </c:pt>
                <c:pt idx="36">
                  <c:v>581</c:v>
                </c:pt>
                <c:pt idx="37">
                  <c:v>641</c:v>
                </c:pt>
                <c:pt idx="38">
                  <c:v>716</c:v>
                </c:pt>
                <c:pt idx="39">
                  <c:v>762</c:v>
                </c:pt>
                <c:pt idx="40">
                  <c:v>815</c:v>
                </c:pt>
                <c:pt idx="41">
                  <c:v>873</c:v>
                </c:pt>
                <c:pt idx="42">
                  <c:v>945</c:v>
                </c:pt>
                <c:pt idx="43">
                  <c:v>999</c:v>
                </c:pt>
                <c:pt idx="44">
                  <c:v>1055</c:v>
                </c:pt>
                <c:pt idx="45">
                  <c:v>1092</c:v>
                </c:pt>
                <c:pt idx="46">
                  <c:v>1141</c:v>
                </c:pt>
                <c:pt idx="47">
                  <c:v>1168</c:v>
                </c:pt>
                <c:pt idx="48">
                  <c:v>1213</c:v>
                </c:pt>
                <c:pt idx="49">
                  <c:v>1263</c:v>
                </c:pt>
                <c:pt idx="50">
                  <c:v>1306</c:v>
                </c:pt>
                <c:pt idx="51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90-46F4-BF5D-8EB652E4C225}"/>
            </c:ext>
          </c:extLst>
        </c:ser>
        <c:ser>
          <c:idx val="3"/>
          <c:order val="3"/>
          <c:tx>
            <c:v>Death_Dayli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21</c:v>
                </c:pt>
                <c:pt idx="24">
                  <c:v>15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35</c:v>
                </c:pt>
                <c:pt idx="31">
                  <c:v>41</c:v>
                </c:pt>
                <c:pt idx="32">
                  <c:v>38</c:v>
                </c:pt>
                <c:pt idx="33">
                  <c:v>52</c:v>
                </c:pt>
                <c:pt idx="34">
                  <c:v>71</c:v>
                </c:pt>
                <c:pt idx="35">
                  <c:v>58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58</c:v>
                </c:pt>
                <c:pt idx="42">
                  <c:v>72</c:v>
                </c:pt>
                <c:pt idx="43">
                  <c:v>54</c:v>
                </c:pt>
                <c:pt idx="44">
                  <c:v>56</c:v>
                </c:pt>
                <c:pt idx="45">
                  <c:v>37</c:v>
                </c:pt>
                <c:pt idx="46">
                  <c:v>49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43</c:v>
                </c:pt>
                <c:pt idx="5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90-46F4-BF5D-8EB652E4C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KtConfirmed!$C$29:$BA$29</c:f>
              <c:numCache>
                <c:formatCode>General</c:formatCode>
                <c:ptCount val="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F-4929-B698-F1F601D55B7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KtConfirmed!$C$30:$BA$30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65</c:v>
                </c:pt>
                <c:pt idx="13">
                  <c:v>73</c:v>
                </c:pt>
                <c:pt idx="14">
                  <c:v>205</c:v>
                </c:pt>
                <c:pt idx="15">
                  <c:v>230</c:v>
                </c:pt>
                <c:pt idx="16">
                  <c:v>280</c:v>
                </c:pt>
                <c:pt idx="17">
                  <c:v>317</c:v>
                </c:pt>
                <c:pt idx="18">
                  <c:v>342</c:v>
                </c:pt>
                <c:pt idx="19">
                  <c:v>364</c:v>
                </c:pt>
                <c:pt idx="20">
                  <c:v>456</c:v>
                </c:pt>
                <c:pt idx="21">
                  <c:v>696</c:v>
                </c:pt>
                <c:pt idx="22">
                  <c:v>922</c:v>
                </c:pt>
                <c:pt idx="23">
                  <c:v>1307</c:v>
                </c:pt>
                <c:pt idx="24">
                  <c:v>1064</c:v>
                </c:pt>
                <c:pt idx="25">
                  <c:v>1054</c:v>
                </c:pt>
                <c:pt idx="26">
                  <c:v>795</c:v>
                </c:pt>
                <c:pt idx="27">
                  <c:v>829</c:v>
                </c:pt>
                <c:pt idx="28">
                  <c:v>1007</c:v>
                </c:pt>
                <c:pt idx="29">
                  <c:v>950</c:v>
                </c:pt>
                <c:pt idx="30">
                  <c:v>1233</c:v>
                </c:pt>
                <c:pt idx="31">
                  <c:v>1305</c:v>
                </c:pt>
                <c:pt idx="32">
                  <c:v>974</c:v>
                </c:pt>
                <c:pt idx="33">
                  <c:v>829</c:v>
                </c:pt>
                <c:pt idx="34">
                  <c:v>882</c:v>
                </c:pt>
                <c:pt idx="35">
                  <c:v>995</c:v>
                </c:pt>
                <c:pt idx="36">
                  <c:v>1008</c:v>
                </c:pt>
                <c:pt idx="37">
                  <c:v>1104</c:v>
                </c:pt>
                <c:pt idx="38">
                  <c:v>923</c:v>
                </c:pt>
                <c:pt idx="39">
                  <c:v>681</c:v>
                </c:pt>
                <c:pt idx="40">
                  <c:v>498</c:v>
                </c:pt>
                <c:pt idx="41">
                  <c:v>575</c:v>
                </c:pt>
                <c:pt idx="42">
                  <c:v>660</c:v>
                </c:pt>
                <c:pt idx="43">
                  <c:v>673</c:v>
                </c:pt>
                <c:pt idx="44">
                  <c:v>698</c:v>
                </c:pt>
                <c:pt idx="45">
                  <c:v>514</c:v>
                </c:pt>
                <c:pt idx="46">
                  <c:v>458</c:v>
                </c:pt>
                <c:pt idx="47">
                  <c:v>338</c:v>
                </c:pt>
                <c:pt idx="48">
                  <c:v>253</c:v>
                </c:pt>
                <c:pt idx="49">
                  <c:v>306</c:v>
                </c:pt>
                <c:pt idx="50">
                  <c:v>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F-4929-B698-F1F601D55B7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KtDeath!$D$29:$BC$29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9</c:v>
                </c:pt>
                <c:pt idx="17">
                  <c:v>11</c:v>
                </c:pt>
                <c:pt idx="18">
                  <c:v>18</c:v>
                </c:pt>
                <c:pt idx="19">
                  <c:v>23</c:v>
                </c:pt>
                <c:pt idx="20">
                  <c:v>33</c:v>
                </c:pt>
                <c:pt idx="21">
                  <c:v>44</c:v>
                </c:pt>
                <c:pt idx="22">
                  <c:v>54</c:v>
                </c:pt>
                <c:pt idx="23">
                  <c:v>75</c:v>
                </c:pt>
                <c:pt idx="24">
                  <c:v>90</c:v>
                </c:pt>
                <c:pt idx="25">
                  <c:v>110</c:v>
                </c:pt>
                <c:pt idx="26">
                  <c:v>137</c:v>
                </c:pt>
                <c:pt idx="27">
                  <c:v>158</c:v>
                </c:pt>
                <c:pt idx="28">
                  <c:v>190</c:v>
                </c:pt>
                <c:pt idx="29">
                  <c:v>233</c:v>
                </c:pt>
                <c:pt idx="30">
                  <c:v>268</c:v>
                </c:pt>
                <c:pt idx="31">
                  <c:v>309</c:v>
                </c:pt>
                <c:pt idx="32">
                  <c:v>347</c:v>
                </c:pt>
                <c:pt idx="33">
                  <c:v>399</c:v>
                </c:pt>
                <c:pt idx="34">
                  <c:v>470</c:v>
                </c:pt>
                <c:pt idx="35">
                  <c:v>528</c:v>
                </c:pt>
                <c:pt idx="36">
                  <c:v>581</c:v>
                </c:pt>
                <c:pt idx="37">
                  <c:v>641</c:v>
                </c:pt>
                <c:pt idx="38">
                  <c:v>716</c:v>
                </c:pt>
                <c:pt idx="39">
                  <c:v>762</c:v>
                </c:pt>
                <c:pt idx="40">
                  <c:v>815</c:v>
                </c:pt>
                <c:pt idx="41">
                  <c:v>873</c:v>
                </c:pt>
                <c:pt idx="42">
                  <c:v>945</c:v>
                </c:pt>
                <c:pt idx="43">
                  <c:v>999</c:v>
                </c:pt>
                <c:pt idx="44">
                  <c:v>1055</c:v>
                </c:pt>
                <c:pt idx="45">
                  <c:v>1092</c:v>
                </c:pt>
                <c:pt idx="46">
                  <c:v>1141</c:v>
                </c:pt>
                <c:pt idx="47">
                  <c:v>1168</c:v>
                </c:pt>
                <c:pt idx="48">
                  <c:v>1213</c:v>
                </c:pt>
                <c:pt idx="49">
                  <c:v>1263</c:v>
                </c:pt>
                <c:pt idx="50">
                  <c:v>1306</c:v>
                </c:pt>
                <c:pt idx="51">
                  <c:v>1353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F-4929-B698-F1F601D55B7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KtDeath!$D$1:$BC$1</c:f>
              <c:numCache>
                <c:formatCode>m/d/yyyy</c:formatCode>
                <c:ptCount val="5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</c:numCache>
            </c:numRef>
          </c:cat>
          <c:val>
            <c:numRef>
              <c:f>KtDeath!$D$30:$BC$30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11</c:v>
                </c:pt>
                <c:pt idx="22">
                  <c:v>10</c:v>
                </c:pt>
                <c:pt idx="23">
                  <c:v>21</c:v>
                </c:pt>
                <c:pt idx="24">
                  <c:v>15</c:v>
                </c:pt>
                <c:pt idx="25">
                  <c:v>20</c:v>
                </c:pt>
                <c:pt idx="26">
                  <c:v>27</c:v>
                </c:pt>
                <c:pt idx="27">
                  <c:v>21</c:v>
                </c:pt>
                <c:pt idx="28">
                  <c:v>32</c:v>
                </c:pt>
                <c:pt idx="29">
                  <c:v>43</c:v>
                </c:pt>
                <c:pt idx="30">
                  <c:v>35</c:v>
                </c:pt>
                <c:pt idx="31">
                  <c:v>41</c:v>
                </c:pt>
                <c:pt idx="32">
                  <c:v>38</c:v>
                </c:pt>
                <c:pt idx="33">
                  <c:v>52</c:v>
                </c:pt>
                <c:pt idx="34">
                  <c:v>71</c:v>
                </c:pt>
                <c:pt idx="35">
                  <c:v>58</c:v>
                </c:pt>
                <c:pt idx="36">
                  <c:v>53</c:v>
                </c:pt>
                <c:pt idx="37">
                  <c:v>60</c:v>
                </c:pt>
                <c:pt idx="38">
                  <c:v>75</c:v>
                </c:pt>
                <c:pt idx="39">
                  <c:v>46</c:v>
                </c:pt>
                <c:pt idx="40">
                  <c:v>53</c:v>
                </c:pt>
                <c:pt idx="41">
                  <c:v>58</c:v>
                </c:pt>
                <c:pt idx="42">
                  <c:v>72</c:v>
                </c:pt>
                <c:pt idx="43">
                  <c:v>54</c:v>
                </c:pt>
                <c:pt idx="44">
                  <c:v>56</c:v>
                </c:pt>
                <c:pt idx="45">
                  <c:v>37</c:v>
                </c:pt>
                <c:pt idx="46">
                  <c:v>49</c:v>
                </c:pt>
                <c:pt idx="47">
                  <c:v>27</c:v>
                </c:pt>
                <c:pt idx="48">
                  <c:v>45</c:v>
                </c:pt>
                <c:pt idx="49">
                  <c:v>50</c:v>
                </c:pt>
                <c:pt idx="50">
                  <c:v>43</c:v>
                </c:pt>
                <c:pt idx="5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F-4929-B698-F1F601D55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596208"/>
        <c:axId val="1757878160"/>
      </c:lineChart>
      <c:dateAx>
        <c:axId val="1542596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7878160"/>
        <c:crosses val="autoZero"/>
        <c:auto val="1"/>
        <c:lblOffset val="100"/>
        <c:baseTimeUnit val="days"/>
      </c:dateAx>
      <c:valAx>
        <c:axId val="175787816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4259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Schweiz!$A$2:$A$66</c:f>
              <c:strCach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strCache>
            </c:strRef>
          </c:xVal>
          <c:yVal>
            <c:numRef>
              <c:f>Schweiz!$F$2:$F$66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  <c:pt idx="51">
                  <c:v>26799</c:v>
                </c:pt>
                <c:pt idx="52">
                  <c:v>27124</c:v>
                </c:pt>
                <c:pt idx="53">
                  <c:v>27464</c:v>
                </c:pt>
                <c:pt idx="54">
                  <c:v>27659</c:v>
                </c:pt>
                <c:pt idx="55">
                  <c:v>27809</c:v>
                </c:pt>
                <c:pt idx="56">
                  <c:v>27933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C6-433C-9BDF-057D8A3E1BEC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Schweiz!$A$2:$A$68</c:f>
              <c:strCach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strCache>
            </c:strRef>
          </c:xVal>
          <c:yVal>
            <c:numRef>
              <c:f>Schweiz!$G$2:$G$68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152</c:v>
                </c:pt>
                <c:pt idx="10">
                  <c:v>213</c:v>
                </c:pt>
                <c:pt idx="11">
                  <c:v>284</c:v>
                </c:pt>
                <c:pt idx="12">
                  <c:v>347.35</c:v>
                </c:pt>
                <c:pt idx="13">
                  <c:v>418.7</c:v>
                </c:pt>
                <c:pt idx="14">
                  <c:v>618.4</c:v>
                </c:pt>
                <c:pt idx="15">
                  <c:v>838.9</c:v>
                </c:pt>
                <c:pt idx="16">
                  <c:v>1110.4000000000001</c:v>
                </c:pt>
                <c:pt idx="17">
                  <c:v>1418.55</c:v>
                </c:pt>
                <c:pt idx="18">
                  <c:v>1749.45</c:v>
                </c:pt>
                <c:pt idx="19">
                  <c:v>2082.15</c:v>
                </c:pt>
                <c:pt idx="20">
                  <c:v>2512.85</c:v>
                </c:pt>
                <c:pt idx="21">
                  <c:v>3151.65</c:v>
                </c:pt>
                <c:pt idx="22">
                  <c:v>4011.95</c:v>
                </c:pt>
                <c:pt idx="23">
                  <c:v>5261.2</c:v>
                </c:pt>
                <c:pt idx="24">
                  <c:v>6259.8</c:v>
                </c:pt>
                <c:pt idx="25">
                  <c:v>7236.55</c:v>
                </c:pt>
                <c:pt idx="26">
                  <c:v>7864.25</c:v>
                </c:pt>
                <c:pt idx="27">
                  <c:v>8503.1</c:v>
                </c:pt>
                <c:pt idx="28">
                  <c:v>9284.35</c:v>
                </c:pt>
                <c:pt idx="29">
                  <c:v>9974.5</c:v>
                </c:pt>
                <c:pt idx="30">
                  <c:v>10890</c:v>
                </c:pt>
                <c:pt idx="31">
                  <c:v>11861.2</c:v>
                </c:pt>
                <c:pt idx="32">
                  <c:v>12475.3</c:v>
                </c:pt>
                <c:pt idx="33">
                  <c:v>12799.5</c:v>
                </c:pt>
                <c:pt idx="34">
                  <c:v>12921.849999999999</c:v>
                </c:pt>
                <c:pt idx="35">
                  <c:v>12849.15</c:v>
                </c:pt>
                <c:pt idx="36">
                  <c:v>13061.350000000002</c:v>
                </c:pt>
                <c:pt idx="37">
                  <c:v>13405.199999999999</c:v>
                </c:pt>
                <c:pt idx="38">
                  <c:v>13644.85</c:v>
                </c:pt>
                <c:pt idx="39">
                  <c:v>13576.8</c:v>
                </c:pt>
                <c:pt idx="40">
                  <c:v>13213.3</c:v>
                </c:pt>
                <c:pt idx="41">
                  <c:v>12940.000000000002</c:v>
                </c:pt>
                <c:pt idx="42">
                  <c:v>12506.7</c:v>
                </c:pt>
                <c:pt idx="43">
                  <c:v>11935.75</c:v>
                </c:pt>
                <c:pt idx="44">
                  <c:v>11674.3</c:v>
                </c:pt>
                <c:pt idx="45">
                  <c:v>11331.65</c:v>
                </c:pt>
                <c:pt idx="46">
                  <c:v>10992.250000000002</c:v>
                </c:pt>
                <c:pt idx="47">
                  <c:v>10447.35</c:v>
                </c:pt>
                <c:pt idx="48">
                  <c:v>9774.4500000000007</c:v>
                </c:pt>
                <c:pt idx="49">
                  <c:v>9103.25</c:v>
                </c:pt>
                <c:pt idx="50">
                  <c:v>8478.25</c:v>
                </c:pt>
                <c:pt idx="51">
                  <c:v>7997.0499999999993</c:v>
                </c:pt>
                <c:pt idx="52">
                  <c:v>7720.5999999999985</c:v>
                </c:pt>
                <c:pt idx="53">
                  <c:v>7427.2500000000036</c:v>
                </c:pt>
                <c:pt idx="54">
                  <c:v>6945.6499999999978</c:v>
                </c:pt>
                <c:pt idx="55">
                  <c:v>6402.2999999999993</c:v>
                </c:pt>
                <c:pt idx="56">
                  <c:v>5780.8999999999978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C6-433C-9BDF-057D8A3E1BEC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Schweiz!$A$2:$A$62</c:f>
              <c:strCach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strCache>
              <c:extLst xmlns:c15="http://schemas.microsoft.com/office/drawing/2012/chart"/>
            </c:strRef>
          </c:xVal>
          <c:yVal>
            <c:numRef>
              <c:f>Schweiz!$N$2:$N$62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2.65</c:v>
                </c:pt>
                <c:pt idx="13">
                  <c:v>4.3</c:v>
                </c:pt>
                <c:pt idx="14">
                  <c:v>9.6</c:v>
                </c:pt>
                <c:pt idx="15">
                  <c:v>19.100000000000001</c:v>
                </c:pt>
                <c:pt idx="16">
                  <c:v>27.6</c:v>
                </c:pt>
                <c:pt idx="17">
                  <c:v>36.449999999999996</c:v>
                </c:pt>
                <c:pt idx="18">
                  <c:v>47.550000000000004</c:v>
                </c:pt>
                <c:pt idx="19">
                  <c:v>78.849999999999994</c:v>
                </c:pt>
                <c:pt idx="20">
                  <c:v>104.14999999999999</c:v>
                </c:pt>
                <c:pt idx="21">
                  <c:v>161.35</c:v>
                </c:pt>
                <c:pt idx="22">
                  <c:v>223.05000000000004</c:v>
                </c:pt>
                <c:pt idx="23">
                  <c:v>280.8</c:v>
                </c:pt>
                <c:pt idx="24">
                  <c:v>346.20000000000005</c:v>
                </c:pt>
                <c:pt idx="25">
                  <c:v>423.44999999999993</c:v>
                </c:pt>
                <c:pt idx="26">
                  <c:v>590.75</c:v>
                </c:pt>
                <c:pt idx="27">
                  <c:v>780.90000000000009</c:v>
                </c:pt>
                <c:pt idx="28">
                  <c:v>1006.65</c:v>
                </c:pt>
                <c:pt idx="29">
                  <c:v>1266.5</c:v>
                </c:pt>
                <c:pt idx="30">
                  <c:v>1584</c:v>
                </c:pt>
                <c:pt idx="31">
                  <c:v>1917.8</c:v>
                </c:pt>
                <c:pt idx="32">
                  <c:v>2277.6999999999998</c:v>
                </c:pt>
                <c:pt idx="33">
                  <c:v>2782.5</c:v>
                </c:pt>
                <c:pt idx="34">
                  <c:v>3542.1500000000005</c:v>
                </c:pt>
                <c:pt idx="35">
                  <c:v>4609.8500000000004</c:v>
                </c:pt>
                <c:pt idx="36">
                  <c:v>5405.6499999999987</c:v>
                </c:pt>
                <c:pt idx="37">
                  <c:v>6165.8000000000011</c:v>
                </c:pt>
                <c:pt idx="38">
                  <c:v>6849.15</c:v>
                </c:pt>
                <c:pt idx="39">
                  <c:v>7598.2</c:v>
                </c:pt>
                <c:pt idx="40">
                  <c:v>8459.7000000000007</c:v>
                </c:pt>
                <c:pt idx="41">
                  <c:v>9307.9999999999982</c:v>
                </c:pt>
                <c:pt idx="42">
                  <c:v>10401.299999999999</c:v>
                </c:pt>
                <c:pt idx="43">
                  <c:v>11645.25</c:v>
                </c:pt>
                <c:pt idx="44">
                  <c:v>12604.7</c:v>
                </c:pt>
                <c:pt idx="45">
                  <c:v>13461.35</c:v>
                </c:pt>
                <c:pt idx="46">
                  <c:v>14258.749999999998</c:v>
                </c:pt>
                <c:pt idx="47">
                  <c:v>15141.65</c:v>
                </c:pt>
                <c:pt idx="48">
                  <c:v>16067.55</c:v>
                </c:pt>
                <c:pt idx="49">
                  <c:v>17044.75</c:v>
                </c:pt>
                <c:pt idx="50">
                  <c:v>17990.75</c:v>
                </c:pt>
                <c:pt idx="51">
                  <c:v>18801.95</c:v>
                </c:pt>
                <c:pt idx="52">
                  <c:v>19403.400000000001</c:v>
                </c:pt>
                <c:pt idx="53">
                  <c:v>20036.749999999996</c:v>
                </c:pt>
                <c:pt idx="54">
                  <c:v>20713.350000000002</c:v>
                </c:pt>
                <c:pt idx="55">
                  <c:v>21406.7</c:v>
                </c:pt>
                <c:pt idx="56">
                  <c:v>22152.100000000002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7C6-433C-9BDF-057D8A3E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strRef>
              <c:f>Verleich_BAG_Kt!$A$2:$A$60</c:f>
              <c:strCach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strCache>
            </c:strRef>
          </c:xVal>
          <c:y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59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210</c:v>
                </c:pt>
                <c:pt idx="15">
                  <c:v>333</c:v>
                </c:pt>
                <c:pt idx="16">
                  <c:v>358</c:v>
                </c:pt>
                <c:pt idx="17">
                  <c:v>432</c:v>
                </c:pt>
                <c:pt idx="18">
                  <c:v>423</c:v>
                </c:pt>
                <c:pt idx="19">
                  <c:v>320</c:v>
                </c:pt>
                <c:pt idx="20">
                  <c:v>1070</c:v>
                </c:pt>
                <c:pt idx="21">
                  <c:v>1081</c:v>
                </c:pt>
                <c:pt idx="22">
                  <c:v>1217</c:v>
                </c:pt>
                <c:pt idx="23">
                  <c:v>837</c:v>
                </c:pt>
                <c:pt idx="24">
                  <c:v>1145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1241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721</c:v>
                </c:pt>
                <c:pt idx="33">
                  <c:v>435</c:v>
                </c:pt>
                <c:pt idx="34">
                  <c:v>1308</c:v>
                </c:pt>
                <c:pt idx="35">
                  <c:v>1140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924</c:v>
                </c:pt>
                <c:pt idx="42">
                  <c:v>718</c:v>
                </c:pt>
                <c:pt idx="43">
                  <c:v>612</c:v>
                </c:pt>
                <c:pt idx="44">
                  <c:v>559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246</c:v>
                </c:pt>
                <c:pt idx="49">
                  <c:v>420</c:v>
                </c:pt>
                <c:pt idx="50">
                  <c:v>328</c:v>
                </c:pt>
                <c:pt idx="51">
                  <c:v>315</c:v>
                </c:pt>
                <c:pt idx="52">
                  <c:v>284</c:v>
                </c:pt>
                <c:pt idx="53">
                  <c:v>141</c:v>
                </c:pt>
                <c:pt idx="54">
                  <c:v>49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8D-46CA-AFF0-6E3C58D60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192416"/>
        <c:axId val="1375640976"/>
      </c:scatterChart>
      <c:valAx>
        <c:axId val="15741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crossBetween val="midCat"/>
      </c:val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16652892359242E-2"/>
          <c:y val="3.1236049844865051E-2"/>
          <c:w val="0.94423321055983611"/>
          <c:h val="0.89317812049982603"/>
        </c:manualLayout>
      </c:layout>
      <c:lineChart>
        <c:grouping val="standard"/>
        <c:varyColors val="0"/>
        <c:ser>
          <c:idx val="0"/>
          <c:order val="0"/>
          <c:tx>
            <c:v>BAG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7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</c:strCache>
            </c:strRef>
          </c:cat>
          <c:val>
            <c:numRef>
              <c:f>Verleich_BAG_Kt!$H$2:$H$60</c:f>
              <c:numCache>
                <c:formatCode>General</c:formatCode>
                <c:ptCount val="59"/>
                <c:pt idx="0">
                  <c:v>1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11</c:v>
                </c:pt>
                <c:pt idx="6">
                  <c:v>31</c:v>
                </c:pt>
                <c:pt idx="7">
                  <c:v>33</c:v>
                </c:pt>
                <c:pt idx="8">
                  <c:v>59</c:v>
                </c:pt>
                <c:pt idx="9">
                  <c:v>61</c:v>
                </c:pt>
                <c:pt idx="10">
                  <c:v>73</c:v>
                </c:pt>
                <c:pt idx="11">
                  <c:v>49</c:v>
                </c:pt>
                <c:pt idx="12">
                  <c:v>68</c:v>
                </c:pt>
                <c:pt idx="13">
                  <c:v>193</c:v>
                </c:pt>
                <c:pt idx="14">
                  <c:v>210</c:v>
                </c:pt>
                <c:pt idx="15">
                  <c:v>333</c:v>
                </c:pt>
                <c:pt idx="16">
                  <c:v>358</c:v>
                </c:pt>
                <c:pt idx="17">
                  <c:v>432</c:v>
                </c:pt>
                <c:pt idx="18">
                  <c:v>423</c:v>
                </c:pt>
                <c:pt idx="19">
                  <c:v>320</c:v>
                </c:pt>
                <c:pt idx="20">
                  <c:v>1070</c:v>
                </c:pt>
                <c:pt idx="21">
                  <c:v>1081</c:v>
                </c:pt>
                <c:pt idx="22">
                  <c:v>1217</c:v>
                </c:pt>
                <c:pt idx="23">
                  <c:v>837</c:v>
                </c:pt>
                <c:pt idx="24">
                  <c:v>1145</c:v>
                </c:pt>
                <c:pt idx="25">
                  <c:v>695</c:v>
                </c:pt>
                <c:pt idx="26">
                  <c:v>538</c:v>
                </c:pt>
                <c:pt idx="27">
                  <c:v>1464</c:v>
                </c:pt>
                <c:pt idx="28">
                  <c:v>1241</c:v>
                </c:pt>
                <c:pt idx="29">
                  <c:v>1073</c:v>
                </c:pt>
                <c:pt idx="30">
                  <c:v>1116</c:v>
                </c:pt>
                <c:pt idx="31">
                  <c:v>1310</c:v>
                </c:pt>
                <c:pt idx="32">
                  <c:v>721</c:v>
                </c:pt>
                <c:pt idx="33">
                  <c:v>435</c:v>
                </c:pt>
                <c:pt idx="34">
                  <c:v>1308</c:v>
                </c:pt>
                <c:pt idx="35">
                  <c:v>1140</c:v>
                </c:pt>
                <c:pt idx="36">
                  <c:v>1014</c:v>
                </c:pt>
                <c:pt idx="37">
                  <c:v>877</c:v>
                </c:pt>
                <c:pt idx="38">
                  <c:v>927</c:v>
                </c:pt>
                <c:pt idx="39">
                  <c:v>485</c:v>
                </c:pt>
                <c:pt idx="40">
                  <c:v>279</c:v>
                </c:pt>
                <c:pt idx="41">
                  <c:v>924</c:v>
                </c:pt>
                <c:pt idx="42">
                  <c:v>718</c:v>
                </c:pt>
                <c:pt idx="43">
                  <c:v>612</c:v>
                </c:pt>
                <c:pt idx="44">
                  <c:v>559</c:v>
                </c:pt>
                <c:pt idx="45">
                  <c:v>311</c:v>
                </c:pt>
                <c:pt idx="46">
                  <c:v>260</c:v>
                </c:pt>
                <c:pt idx="47">
                  <c:v>220</c:v>
                </c:pt>
                <c:pt idx="48">
                  <c:v>246</c:v>
                </c:pt>
                <c:pt idx="49">
                  <c:v>420</c:v>
                </c:pt>
                <c:pt idx="50">
                  <c:v>328</c:v>
                </c:pt>
                <c:pt idx="51">
                  <c:v>315</c:v>
                </c:pt>
                <c:pt idx="52">
                  <c:v>284</c:v>
                </c:pt>
                <c:pt idx="53">
                  <c:v>141</c:v>
                </c:pt>
                <c:pt idx="54">
                  <c:v>49</c:v>
                </c:pt>
                <c:pt idx="55">
                  <c:v>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4-4C03-9761-4881D5BD676B}"/>
            </c:ext>
          </c:extLst>
        </c:ser>
        <c:ser>
          <c:idx val="1"/>
          <c:order val="1"/>
          <c:tx>
            <c:v>Kantone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Verleich_BAG_Kt!$B$2:$B$60</c:f>
              <c:strCache>
                <c:ptCount val="57"/>
                <c:pt idx="0">
                  <c:v>25.02.2020</c:v>
                </c:pt>
                <c:pt idx="1">
                  <c:v>26.02.2020</c:v>
                </c:pt>
                <c:pt idx="2">
                  <c:v>27.02.2020</c:v>
                </c:pt>
                <c:pt idx="3">
                  <c:v>28.02.2020</c:v>
                </c:pt>
                <c:pt idx="4">
                  <c:v>29.02.2020</c:v>
                </c:pt>
                <c:pt idx="5">
                  <c:v>01.03.2020</c:v>
                </c:pt>
                <c:pt idx="6">
                  <c:v>02.03.2020</c:v>
                </c:pt>
                <c:pt idx="7">
                  <c:v>03.03.2020</c:v>
                </c:pt>
                <c:pt idx="8">
                  <c:v>04.03.2020</c:v>
                </c:pt>
                <c:pt idx="9">
                  <c:v>05.03.2020</c:v>
                </c:pt>
                <c:pt idx="10">
                  <c:v>06.03.2020</c:v>
                </c:pt>
                <c:pt idx="11">
                  <c:v>07.03.2020</c:v>
                </c:pt>
                <c:pt idx="12">
                  <c:v>08.03.2020</c:v>
                </c:pt>
                <c:pt idx="13">
                  <c:v>09.03.2020</c:v>
                </c:pt>
                <c:pt idx="14">
                  <c:v>10.03.2020</c:v>
                </c:pt>
                <c:pt idx="15">
                  <c:v>11.03.2020</c:v>
                </c:pt>
                <c:pt idx="16">
                  <c:v>12.03.2020</c:v>
                </c:pt>
                <c:pt idx="17">
                  <c:v>13.03.2020</c:v>
                </c:pt>
                <c:pt idx="18">
                  <c:v>14.03.2020</c:v>
                </c:pt>
                <c:pt idx="19">
                  <c:v>15.03.2020</c:v>
                </c:pt>
                <c:pt idx="20">
                  <c:v>16.03.2020</c:v>
                </c:pt>
                <c:pt idx="21">
                  <c:v>17.03.2020</c:v>
                </c:pt>
                <c:pt idx="22">
                  <c:v>18.03.2020</c:v>
                </c:pt>
                <c:pt idx="23">
                  <c:v>19.03.2020</c:v>
                </c:pt>
                <c:pt idx="24">
                  <c:v>20.03.2020</c:v>
                </c:pt>
                <c:pt idx="25">
                  <c:v>21.03.2020</c:v>
                </c:pt>
                <c:pt idx="26">
                  <c:v>22.03.2020</c:v>
                </c:pt>
                <c:pt idx="27">
                  <c:v>23.03.2020</c:v>
                </c:pt>
                <c:pt idx="28">
                  <c:v>24.03.2020</c:v>
                </c:pt>
                <c:pt idx="29">
                  <c:v>25.03.2020</c:v>
                </c:pt>
                <c:pt idx="30">
                  <c:v>26.03.2020</c:v>
                </c:pt>
                <c:pt idx="31">
                  <c:v>27.03.2020</c:v>
                </c:pt>
                <c:pt idx="32">
                  <c:v>28.03.2020</c:v>
                </c:pt>
                <c:pt idx="33">
                  <c:v>29.03.2020</c:v>
                </c:pt>
                <c:pt idx="34">
                  <c:v>30.03.2020</c:v>
                </c:pt>
                <c:pt idx="35">
                  <c:v>31.03.2020</c:v>
                </c:pt>
                <c:pt idx="36">
                  <c:v>01.04.2020</c:v>
                </c:pt>
                <c:pt idx="37">
                  <c:v>02.04.2020</c:v>
                </c:pt>
                <c:pt idx="38">
                  <c:v>03.04.2020</c:v>
                </c:pt>
                <c:pt idx="39">
                  <c:v>04.04.2020</c:v>
                </c:pt>
                <c:pt idx="40">
                  <c:v>05.04.2020</c:v>
                </c:pt>
                <c:pt idx="41">
                  <c:v>06.04.2020</c:v>
                </c:pt>
                <c:pt idx="42">
                  <c:v>07.04.2020</c:v>
                </c:pt>
                <c:pt idx="43">
                  <c:v>08.04.2020</c:v>
                </c:pt>
                <c:pt idx="44">
                  <c:v>09.04.2020</c:v>
                </c:pt>
                <c:pt idx="45">
                  <c:v>10.04.2020</c:v>
                </c:pt>
                <c:pt idx="46">
                  <c:v>11.04.2020</c:v>
                </c:pt>
                <c:pt idx="47">
                  <c:v>12.04.2020</c:v>
                </c:pt>
                <c:pt idx="48">
                  <c:v>13.04.2020</c:v>
                </c:pt>
                <c:pt idx="49">
                  <c:v>14.04.2020</c:v>
                </c:pt>
                <c:pt idx="50">
                  <c:v>15.04.2020</c:v>
                </c:pt>
                <c:pt idx="51">
                  <c:v>16.04.2020</c:v>
                </c:pt>
                <c:pt idx="52">
                  <c:v>17.04.2020</c:v>
                </c:pt>
                <c:pt idx="53">
                  <c:v>18.04.2020</c:v>
                </c:pt>
                <c:pt idx="54">
                  <c:v>19.04.2020</c:v>
                </c:pt>
                <c:pt idx="55">
                  <c:v>20.04.2020</c:v>
                </c:pt>
                <c:pt idx="56">
                  <c:v>21.04.2020</c:v>
                </c:pt>
              </c:strCache>
            </c:strRef>
          </c:cat>
          <c:val>
            <c:numRef>
              <c:f>Verleich_BAG_Kt!$D$2:$D$60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24</c:v>
                </c:pt>
                <c:pt idx="8">
                  <c:v>20</c:v>
                </c:pt>
                <c:pt idx="9">
                  <c:v>59</c:v>
                </c:pt>
                <c:pt idx="10">
                  <c:v>61</c:v>
                </c:pt>
                <c:pt idx="11">
                  <c:v>71</c:v>
                </c:pt>
                <c:pt idx="12">
                  <c:v>65</c:v>
                </c:pt>
                <c:pt idx="13">
                  <c:v>73</c:v>
                </c:pt>
                <c:pt idx="14">
                  <c:v>205</c:v>
                </c:pt>
                <c:pt idx="15">
                  <c:v>230</c:v>
                </c:pt>
                <c:pt idx="16">
                  <c:v>280</c:v>
                </c:pt>
                <c:pt idx="17">
                  <c:v>317</c:v>
                </c:pt>
                <c:pt idx="18">
                  <c:v>342</c:v>
                </c:pt>
                <c:pt idx="19">
                  <c:v>364</c:v>
                </c:pt>
                <c:pt idx="20">
                  <c:v>456</c:v>
                </c:pt>
                <c:pt idx="21">
                  <c:v>696</c:v>
                </c:pt>
                <c:pt idx="22">
                  <c:v>922</c:v>
                </c:pt>
                <c:pt idx="23">
                  <c:v>1307</c:v>
                </c:pt>
                <c:pt idx="24">
                  <c:v>1064</c:v>
                </c:pt>
                <c:pt idx="25">
                  <c:v>1054</c:v>
                </c:pt>
                <c:pt idx="26">
                  <c:v>795</c:v>
                </c:pt>
                <c:pt idx="27">
                  <c:v>829</c:v>
                </c:pt>
                <c:pt idx="28">
                  <c:v>1007</c:v>
                </c:pt>
                <c:pt idx="29">
                  <c:v>950</c:v>
                </c:pt>
                <c:pt idx="30">
                  <c:v>1233</c:v>
                </c:pt>
                <c:pt idx="31">
                  <c:v>1305</c:v>
                </c:pt>
                <c:pt idx="32">
                  <c:v>974</c:v>
                </c:pt>
                <c:pt idx="33">
                  <c:v>829</c:v>
                </c:pt>
                <c:pt idx="34">
                  <c:v>882</c:v>
                </c:pt>
                <c:pt idx="35">
                  <c:v>995</c:v>
                </c:pt>
                <c:pt idx="36">
                  <c:v>1008</c:v>
                </c:pt>
                <c:pt idx="37">
                  <c:v>1104</c:v>
                </c:pt>
                <c:pt idx="38">
                  <c:v>923</c:v>
                </c:pt>
                <c:pt idx="39">
                  <c:v>681</c:v>
                </c:pt>
                <c:pt idx="40">
                  <c:v>498</c:v>
                </c:pt>
                <c:pt idx="41">
                  <c:v>575</c:v>
                </c:pt>
                <c:pt idx="42">
                  <c:v>660</c:v>
                </c:pt>
                <c:pt idx="43">
                  <c:v>673</c:v>
                </c:pt>
                <c:pt idx="44">
                  <c:v>698</c:v>
                </c:pt>
                <c:pt idx="45">
                  <c:v>514</c:v>
                </c:pt>
                <c:pt idx="46">
                  <c:v>458</c:v>
                </c:pt>
                <c:pt idx="47">
                  <c:v>338</c:v>
                </c:pt>
                <c:pt idx="48">
                  <c:v>253</c:v>
                </c:pt>
                <c:pt idx="49">
                  <c:v>306</c:v>
                </c:pt>
                <c:pt idx="50">
                  <c:v>321</c:v>
                </c:pt>
                <c:pt idx="51">
                  <c:v>330</c:v>
                </c:pt>
                <c:pt idx="52">
                  <c:v>325</c:v>
                </c:pt>
                <c:pt idx="53">
                  <c:v>340</c:v>
                </c:pt>
                <c:pt idx="54">
                  <c:v>195</c:v>
                </c:pt>
                <c:pt idx="55">
                  <c:v>150</c:v>
                </c:pt>
                <c:pt idx="56">
                  <c:v>124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4-4C03-9761-4881D5BD6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192416"/>
        <c:axId val="1375640976"/>
      </c:lineChart>
      <c:dateAx>
        <c:axId val="1574192416"/>
        <c:scaling>
          <c:orientation val="minMax"/>
          <c:max val="43944"/>
          <c:min val="438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5640976"/>
        <c:crosses val="autoZero"/>
        <c:auto val="1"/>
        <c:lblOffset val="100"/>
        <c:baseTimeUnit val="days"/>
        <c:majorUnit val="10"/>
        <c:majorTimeUnit val="days"/>
      </c:dateAx>
      <c:valAx>
        <c:axId val="13756409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419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8577084</c:v>
                </c:pt>
                <c:pt idx="1">
                  <c:v>8576664.2936007623</c:v>
                </c:pt>
                <c:pt idx="2">
                  <c:v>8576244.6282758918</c:v>
                </c:pt>
                <c:pt idx="3">
                  <c:v>8575825.0054567866</c:v>
                </c:pt>
                <c:pt idx="4">
                  <c:v>8575405.4265742023</c:v>
                </c:pt>
                <c:pt idx="5">
                  <c:v>8574985.8930582348</c:v>
                </c:pt>
                <c:pt idx="6">
                  <c:v>8574566.4063382987</c:v>
                </c:pt>
                <c:pt idx="7">
                  <c:v>8574146.9678431079</c:v>
                </c:pt>
                <c:pt idx="8">
                  <c:v>8573727.5790006574</c:v>
                </c:pt>
                <c:pt idx="9">
                  <c:v>8573308.2412382048</c:v>
                </c:pt>
                <c:pt idx="10">
                  <c:v>8572888.9559822492</c:v>
                </c:pt>
                <c:pt idx="11">
                  <c:v>8572469.7246585116</c:v>
                </c:pt>
                <c:pt idx="12">
                  <c:v>8572050.5486919153</c:v>
                </c:pt>
                <c:pt idx="13">
                  <c:v>8571631.429506572</c:v>
                </c:pt>
                <c:pt idx="14">
                  <c:v>8571212.3685257565</c:v>
                </c:pt>
                <c:pt idx="15">
                  <c:v>8570793.3671718873</c:v>
                </c:pt>
                <c:pt idx="16">
                  <c:v>8570374.4268665127</c:v>
                </c:pt>
                <c:pt idx="17">
                  <c:v>8569955.5490302872</c:v>
                </c:pt>
                <c:pt idx="18">
                  <c:v>8569536.7350829523</c:v>
                </c:pt>
                <c:pt idx="19">
                  <c:v>8569117.9864433203</c:v>
                </c:pt>
                <c:pt idx="20">
                  <c:v>8568699.3045292553</c:v>
                </c:pt>
                <c:pt idx="21">
                  <c:v>8568280.690757649</c:v>
                </c:pt>
                <c:pt idx="22">
                  <c:v>8567862.1465444081</c:v>
                </c:pt>
                <c:pt idx="23">
                  <c:v>8567443.6733044311</c:v>
                </c:pt>
                <c:pt idx="24">
                  <c:v>8567025.2724515907</c:v>
                </c:pt>
                <c:pt idx="25">
                  <c:v>8566606.9453987163</c:v>
                </c:pt>
                <c:pt idx="26">
                  <c:v>8566188.6935575735</c:v>
                </c:pt>
                <c:pt idx="27">
                  <c:v>8565770.5183388442</c:v>
                </c:pt>
                <c:pt idx="28">
                  <c:v>8565352.4211521093</c:v>
                </c:pt>
                <c:pt idx="29">
                  <c:v>8564934.4034058303</c:v>
                </c:pt>
                <c:pt idx="30">
                  <c:v>8564516.4665073305</c:v>
                </c:pt>
                <c:pt idx="31">
                  <c:v>8564098.6118627731</c:v>
                </c:pt>
                <c:pt idx="32">
                  <c:v>8563680.8408771493</c:v>
                </c:pt>
                <c:pt idx="33">
                  <c:v>8563263.1549542509</c:v>
                </c:pt>
                <c:pt idx="34">
                  <c:v>8562845.555496661</c:v>
                </c:pt>
                <c:pt idx="35">
                  <c:v>8562428.0439057257</c:v>
                </c:pt>
                <c:pt idx="36">
                  <c:v>8562010.6215815451</c:v>
                </c:pt>
                <c:pt idx="37">
                  <c:v>8561593.2899229489</c:v>
                </c:pt>
                <c:pt idx="38">
                  <c:v>8561176.0503274761</c:v>
                </c:pt>
                <c:pt idx="39">
                  <c:v>8560758.9041913636</c:v>
                </c:pt>
                <c:pt idx="40">
                  <c:v>8560341.8529095221</c:v>
                </c:pt>
                <c:pt idx="41">
                  <c:v>8559924.8978755213</c:v>
                </c:pt>
                <c:pt idx="42">
                  <c:v>8559508.0404815674</c:v>
                </c:pt>
                <c:pt idx="43">
                  <c:v>8559091.28211849</c:v>
                </c:pt>
                <c:pt idx="44">
                  <c:v>8558674.6241757181</c:v>
                </c:pt>
                <c:pt idx="45">
                  <c:v>8558258.0680412669</c:v>
                </c:pt>
                <c:pt idx="46">
                  <c:v>8557841.6151017193</c:v>
                </c:pt>
                <c:pt idx="47">
                  <c:v>8557425.2667422034</c:v>
                </c:pt>
                <c:pt idx="48">
                  <c:v>8557009.0243463777</c:v>
                </c:pt>
                <c:pt idx="49">
                  <c:v>8556592.8892964143</c:v>
                </c:pt>
                <c:pt idx="50">
                  <c:v>8556176.8629729766</c:v>
                </c:pt>
                <c:pt idx="51">
                  <c:v>8555760.9467552081</c:v>
                </c:pt>
                <c:pt idx="52">
                  <c:v>8555345.1420207061</c:v>
                </c:pt>
                <c:pt idx="53">
                  <c:v>8554929.450145511</c:v>
                </c:pt>
                <c:pt idx="54">
                  <c:v>8554513.8725040853</c:v>
                </c:pt>
                <c:pt idx="55">
                  <c:v>8554098.4104692955</c:v>
                </c:pt>
                <c:pt idx="56">
                  <c:v>8553683.0654123947</c:v>
                </c:pt>
                <c:pt idx="57">
                  <c:v>8553267.8387030065</c:v>
                </c:pt>
                <c:pt idx="58">
                  <c:v>8552852.7317091078</c:v>
                </c:pt>
                <c:pt idx="59">
                  <c:v>8552437.7457970064</c:v>
                </c:pt>
                <c:pt idx="60">
                  <c:v>8552022.8823313285</c:v>
                </c:pt>
                <c:pt idx="61">
                  <c:v>8551608.1426749993</c:v>
                </c:pt>
                <c:pt idx="62">
                  <c:v>8551193.528189227</c:v>
                </c:pt>
                <c:pt idx="63">
                  <c:v>8550779.0402334835</c:v>
                </c:pt>
                <c:pt idx="64">
                  <c:v>8550364.6801654864</c:v>
                </c:pt>
                <c:pt idx="65">
                  <c:v>8549950.4493411854</c:v>
                </c:pt>
                <c:pt idx="66">
                  <c:v>8549536.3491147403</c:v>
                </c:pt>
                <c:pt idx="67">
                  <c:v>8549122.3808385096</c:v>
                </c:pt>
                <c:pt idx="68">
                  <c:v>8548708.5458630286</c:v>
                </c:pt>
                <c:pt idx="69">
                  <c:v>8548294.845536992</c:v>
                </c:pt>
                <c:pt idx="70">
                  <c:v>8547881.281207243</c:v>
                </c:pt>
                <c:pt idx="71">
                  <c:v>8547467.8542187493</c:v>
                </c:pt>
                <c:pt idx="72">
                  <c:v>8547054.5659145899</c:v>
                </c:pt>
                <c:pt idx="73">
                  <c:v>8546641.4176359363</c:v>
                </c:pt>
                <c:pt idx="74">
                  <c:v>8546228.4107220396</c:v>
                </c:pt>
                <c:pt idx="75">
                  <c:v>8545815.5465102084</c:v>
                </c:pt>
                <c:pt idx="76">
                  <c:v>8545402.8263357952</c:v>
                </c:pt>
                <c:pt idx="77">
                  <c:v>8544990.2515321802</c:v>
                </c:pt>
                <c:pt idx="78">
                  <c:v>8544577.8234307542</c:v>
                </c:pt>
                <c:pt idx="79">
                  <c:v>8544165.5433609001</c:v>
                </c:pt>
                <c:pt idx="80">
                  <c:v>8543753.4126499798</c:v>
                </c:pt>
                <c:pt idx="81">
                  <c:v>8543341.4326233156</c:v>
                </c:pt>
                <c:pt idx="82">
                  <c:v>8542929.6046041716</c:v>
                </c:pt>
                <c:pt idx="83">
                  <c:v>8542517.9299137443</c:v>
                </c:pt>
                <c:pt idx="84">
                  <c:v>8542106.4098711405</c:v>
                </c:pt>
                <c:pt idx="85">
                  <c:v>8541695.0457933638</c:v>
                </c:pt>
                <c:pt idx="86">
                  <c:v>8541283.8389952965</c:v>
                </c:pt>
                <c:pt idx="87">
                  <c:v>8540872.7907896843</c:v>
                </c:pt>
                <c:pt idx="88">
                  <c:v>8540461.9024871215</c:v>
                </c:pt>
                <c:pt idx="89">
                  <c:v>8540051.1753960326</c:v>
                </c:pt>
                <c:pt idx="90">
                  <c:v>8539640.6108226627</c:v>
                </c:pt>
                <c:pt idx="91">
                  <c:v>8539230.2100710515</c:v>
                </c:pt>
                <c:pt idx="92">
                  <c:v>8538819.9744430259</c:v>
                </c:pt>
                <c:pt idx="93">
                  <c:v>8538409.9052381814</c:v>
                </c:pt>
                <c:pt idx="94">
                  <c:v>8538000.003753867</c:v>
                </c:pt>
                <c:pt idx="95">
                  <c:v>8537590.2712851688</c:v>
                </c:pt>
                <c:pt idx="96">
                  <c:v>8537180.7091248967</c:v>
                </c:pt>
                <c:pt idx="97">
                  <c:v>8536771.3185635637</c:v>
                </c:pt>
                <c:pt idx="98">
                  <c:v>8536362.1008893773</c:v>
                </c:pt>
                <c:pt idx="99">
                  <c:v>8535953.0573882181</c:v>
                </c:pt>
                <c:pt idx="100">
                  <c:v>8535544.1893436313</c:v>
                </c:pt>
                <c:pt idx="101">
                  <c:v>8535135.4980368055</c:v>
                </c:pt>
                <c:pt idx="102">
                  <c:v>8534726.9847465605</c:v>
                </c:pt>
                <c:pt idx="103">
                  <c:v>8534318.6507493313</c:v>
                </c:pt>
                <c:pt idx="104">
                  <c:v>8533910.4973191544</c:v>
                </c:pt>
                <c:pt idx="105">
                  <c:v>8533502.5257276502</c:v>
                </c:pt>
                <c:pt idx="106">
                  <c:v>8533094.7372440118</c:v>
                </c:pt>
                <c:pt idx="107">
                  <c:v>8532687.1331349872</c:v>
                </c:pt>
                <c:pt idx="108">
                  <c:v>8532279.7146648653</c:v>
                </c:pt>
                <c:pt idx="109">
                  <c:v>8531872.4830954634</c:v>
                </c:pt>
                <c:pt idx="110">
                  <c:v>8531465.4396861102</c:v>
                </c:pt>
                <c:pt idx="111">
                  <c:v>8531058.5856936332</c:v>
                </c:pt>
                <c:pt idx="112">
                  <c:v>8530651.9223723412</c:v>
                </c:pt>
                <c:pt idx="113">
                  <c:v>8530245.4509740137</c:v>
                </c:pt>
                <c:pt idx="114">
                  <c:v>8529839.1727478821</c:v>
                </c:pt>
                <c:pt idx="115">
                  <c:v>8529433.0889406223</c:v>
                </c:pt>
                <c:pt idx="116">
                  <c:v>8529027.2007963341</c:v>
                </c:pt>
                <c:pt idx="117">
                  <c:v>8528621.5095565282</c:v>
                </c:pt>
                <c:pt idx="118">
                  <c:v>8528216.016460117</c:v>
                </c:pt>
                <c:pt idx="119">
                  <c:v>8527810.7227433939</c:v>
                </c:pt>
                <c:pt idx="120">
                  <c:v>8527405.6296400242</c:v>
                </c:pt>
                <c:pt idx="121">
                  <c:v>8527000.73838103</c:v>
                </c:pt>
                <c:pt idx="122">
                  <c:v>8526596.0501947775</c:v>
                </c:pt>
                <c:pt idx="123">
                  <c:v>8526191.566306958</c:v>
                </c:pt>
                <c:pt idx="124">
                  <c:v>8525787.2879405823</c:v>
                </c:pt>
                <c:pt idx="125">
                  <c:v>8525383.2163159624</c:v>
                </c:pt>
                <c:pt idx="126">
                  <c:v>8524979.3526506983</c:v>
                </c:pt>
                <c:pt idx="127">
                  <c:v>8524575.6981596667</c:v>
                </c:pt>
                <c:pt idx="128">
                  <c:v>8524172.2540550046</c:v>
                </c:pt>
                <c:pt idx="129">
                  <c:v>8523769.0215460993</c:v>
                </c:pt>
                <c:pt idx="130">
                  <c:v>8523366.0018395744</c:v>
                </c:pt>
                <c:pt idx="131">
                  <c:v>8522963.1961392742</c:v>
                </c:pt>
                <c:pt idx="132">
                  <c:v>8522560.6056462545</c:v>
                </c:pt>
                <c:pt idx="133">
                  <c:v>8522158.2315587681</c:v>
                </c:pt>
                <c:pt idx="134">
                  <c:v>8521756.0750722494</c:v>
                </c:pt>
                <c:pt idx="135">
                  <c:v>8521354.1373793054</c:v>
                </c:pt>
                <c:pt idx="136">
                  <c:v>8520952.4196697026</c:v>
                </c:pt>
                <c:pt idx="137">
                  <c:v>8520550.9231303521</c:v>
                </c:pt>
                <c:pt idx="138">
                  <c:v>8520149.6489452999</c:v>
                </c:pt>
                <c:pt idx="139">
                  <c:v>8519748.598295711</c:v>
                </c:pt>
                <c:pt idx="140">
                  <c:v>8519347.7723598592</c:v>
                </c:pt>
                <c:pt idx="141">
                  <c:v>8518947.1723131165</c:v>
                </c:pt>
                <c:pt idx="142">
                  <c:v>8518546.799327936</c:v>
                </c:pt>
                <c:pt idx="143">
                  <c:v>8518146.6545738447</c:v>
                </c:pt>
                <c:pt idx="144">
                  <c:v>8517746.7392174304</c:v>
                </c:pt>
                <c:pt idx="145">
                  <c:v>8517347.0544223264</c:v>
                </c:pt>
                <c:pt idx="146">
                  <c:v>8516947.6013492011</c:v>
                </c:pt>
                <c:pt idx="147">
                  <c:v>8516548.3811557498</c:v>
                </c:pt>
                <c:pt idx="148">
                  <c:v>8516149.3949966785</c:v>
                </c:pt>
                <c:pt idx="149">
                  <c:v>8515750.6440236941</c:v>
                </c:pt>
                <c:pt idx="150">
                  <c:v>8515352.1293854937</c:v>
                </c:pt>
                <c:pt idx="151">
                  <c:v>8514953.8522277493</c:v>
                </c:pt>
                <c:pt idx="152">
                  <c:v>8514555.8136931006</c:v>
                </c:pt>
                <c:pt idx="153">
                  <c:v>8514158.0149211418</c:v>
                </c:pt>
                <c:pt idx="154">
                  <c:v>8513760.4570484087</c:v>
                </c:pt>
                <c:pt idx="155">
                  <c:v>8513363.141208373</c:v>
                </c:pt>
                <c:pt idx="156">
                  <c:v>8512966.0685314238</c:v>
                </c:pt>
                <c:pt idx="157">
                  <c:v>8512569.2401448619</c:v>
                </c:pt>
                <c:pt idx="158">
                  <c:v>8512172.6571728848</c:v>
                </c:pt>
                <c:pt idx="159">
                  <c:v>8511776.3207365815</c:v>
                </c:pt>
                <c:pt idx="160">
                  <c:v>8511380.2319539171</c:v>
                </c:pt>
                <c:pt idx="161">
                  <c:v>8510984.391939722</c:v>
                </c:pt>
                <c:pt idx="162">
                  <c:v>8510588.8018056843</c:v>
                </c:pt>
                <c:pt idx="163">
                  <c:v>8510193.4626603369</c:v>
                </c:pt>
                <c:pt idx="164">
                  <c:v>8509798.3756090458</c:v>
                </c:pt>
                <c:pt idx="165">
                  <c:v>8509403.5417540036</c:v>
                </c:pt>
                <c:pt idx="166">
                  <c:v>8509008.9621942155</c:v>
                </c:pt>
                <c:pt idx="167">
                  <c:v>8508614.6380254924</c:v>
                </c:pt>
                <c:pt idx="168">
                  <c:v>8508220.570340436</c:v>
                </c:pt>
                <c:pt idx="169">
                  <c:v>8507826.7602284346</c:v>
                </c:pt>
                <c:pt idx="170">
                  <c:v>8507433.2087756488</c:v>
                </c:pt>
                <c:pt idx="171">
                  <c:v>8507039.9170650039</c:v>
                </c:pt>
                <c:pt idx="172">
                  <c:v>8506646.8861761764</c:v>
                </c:pt>
                <c:pt idx="173">
                  <c:v>8506254.1171855889</c:v>
                </c:pt>
                <c:pt idx="174">
                  <c:v>8505861.611166399</c:v>
                </c:pt>
                <c:pt idx="175">
                  <c:v>8505469.3691884875</c:v>
                </c:pt>
                <c:pt idx="176">
                  <c:v>8505077.3923184518</c:v>
                </c:pt>
                <c:pt idx="177">
                  <c:v>8504685.6816195957</c:v>
                </c:pt>
                <c:pt idx="178">
                  <c:v>8504294.2381519172</c:v>
                </c:pt>
                <c:pt idx="179">
                  <c:v>8503903.0629721042</c:v>
                </c:pt>
                <c:pt idx="180">
                  <c:v>8503512.1571335196</c:v>
                </c:pt>
                <c:pt idx="181">
                  <c:v>8503121.5216862001</c:v>
                </c:pt>
                <c:pt idx="182">
                  <c:v>8502731.1576768365</c:v>
                </c:pt>
                <c:pt idx="183">
                  <c:v>8502341.0661487766</c:v>
                </c:pt>
                <c:pt idx="184">
                  <c:v>8501951.2481420059</c:v>
                </c:pt>
                <c:pt idx="185">
                  <c:v>8501561.704693146</c:v>
                </c:pt>
                <c:pt idx="186">
                  <c:v>8501172.4368354417</c:v>
                </c:pt>
                <c:pt idx="187">
                  <c:v>8500783.445598755</c:v>
                </c:pt>
                <c:pt idx="188">
                  <c:v>8500394.7320095561</c:v>
                </c:pt>
                <c:pt idx="189">
                  <c:v>8500006.2970909122</c:v>
                </c:pt>
                <c:pt idx="190">
                  <c:v>8499618.1418624837</c:v>
                </c:pt>
                <c:pt idx="191">
                  <c:v>8499230.2673405129</c:v>
                </c:pt>
                <c:pt idx="192">
                  <c:v>8498842.674537817</c:v>
                </c:pt>
                <c:pt idx="193">
                  <c:v>8498455.3644637782</c:v>
                </c:pt>
                <c:pt idx="194">
                  <c:v>8498068.3381243385</c:v>
                </c:pt>
                <c:pt idx="195">
                  <c:v>8497681.5965219885</c:v>
                </c:pt>
                <c:pt idx="196">
                  <c:v>8497295.1406557634</c:v>
                </c:pt>
                <c:pt idx="197">
                  <c:v>8496908.9715212323</c:v>
                </c:pt>
                <c:pt idx="198">
                  <c:v>8496523.090110492</c:v>
                </c:pt>
                <c:pt idx="199">
                  <c:v>8496137.4974121582</c:v>
                </c:pt>
                <c:pt idx="200">
                  <c:v>8495752.1944113597</c:v>
                </c:pt>
                <c:pt idx="201">
                  <c:v>8495367.1820897274</c:v>
                </c:pt>
                <c:pt idx="202">
                  <c:v>8494982.4614253938</c:v>
                </c:pt>
                <c:pt idx="203">
                  <c:v>8494598.033392977</c:v>
                </c:pt>
                <c:pt idx="204">
                  <c:v>8494213.8989635799</c:v>
                </c:pt>
                <c:pt idx="205">
                  <c:v>8493830.0591047816</c:v>
                </c:pt>
                <c:pt idx="206">
                  <c:v>8493446.5147806276</c:v>
                </c:pt>
                <c:pt idx="207">
                  <c:v>8493063.2669516299</c:v>
                </c:pt>
                <c:pt idx="208">
                  <c:v>8492680.3165747505</c:v>
                </c:pt>
                <c:pt idx="209">
                  <c:v>8492297.664603401</c:v>
                </c:pt>
                <c:pt idx="210">
                  <c:v>8491915.3119874373</c:v>
                </c:pt>
                <c:pt idx="211">
                  <c:v>8491533.2596731484</c:v>
                </c:pt>
                <c:pt idx="212">
                  <c:v>8491151.5086032506</c:v>
                </c:pt>
                <c:pt idx="213">
                  <c:v>8490770.0597168822</c:v>
                </c:pt>
                <c:pt idx="214">
                  <c:v>8490388.9139495995</c:v>
                </c:pt>
                <c:pt idx="215">
                  <c:v>8490008.0722333677</c:v>
                </c:pt>
                <c:pt idx="216">
                  <c:v>8489627.5354965534</c:v>
                </c:pt>
                <c:pt idx="217">
                  <c:v>8489247.3046639226</c:v>
                </c:pt>
                <c:pt idx="218">
                  <c:v>8488867.3806566317</c:v>
                </c:pt>
                <c:pt idx="219">
                  <c:v>8488487.7643922213</c:v>
                </c:pt>
                <c:pt idx="220">
                  <c:v>8488108.4567846134</c:v>
                </c:pt>
                <c:pt idx="221">
                  <c:v>8487729.4587441031</c:v>
                </c:pt>
                <c:pt idx="222">
                  <c:v>8487350.7711773533</c:v>
                </c:pt>
                <c:pt idx="223">
                  <c:v>8486972.3949873876</c:v>
                </c:pt>
                <c:pt idx="224">
                  <c:v>8486594.3310735896</c:v>
                </c:pt>
                <c:pt idx="225">
                  <c:v>8486216.5803316943</c:v>
                </c:pt>
                <c:pt idx="226">
                  <c:v>8485839.1436537802</c:v>
                </c:pt>
                <c:pt idx="227">
                  <c:v>8485462.0219282694</c:v>
                </c:pt>
                <c:pt idx="228">
                  <c:v>8485085.2160399184</c:v>
                </c:pt>
                <c:pt idx="229">
                  <c:v>8484708.7268698141</c:v>
                </c:pt>
                <c:pt idx="230">
                  <c:v>8484332.5552953724</c:v>
                </c:pt>
                <c:pt idx="231">
                  <c:v>8483956.7021903247</c:v>
                </c:pt>
                <c:pt idx="232">
                  <c:v>8483581.1684247237</c:v>
                </c:pt>
                <c:pt idx="233">
                  <c:v>8483205.9548649304</c:v>
                </c:pt>
                <c:pt idx="234">
                  <c:v>8482831.0623736121</c:v>
                </c:pt>
                <c:pt idx="235">
                  <c:v>8482456.4918097388</c:v>
                </c:pt>
                <c:pt idx="236">
                  <c:v>8482082.2440285794</c:v>
                </c:pt>
                <c:pt idx="237">
                  <c:v>8481708.3198816944</c:v>
                </c:pt>
                <c:pt idx="238">
                  <c:v>8481334.7202169318</c:v>
                </c:pt>
                <c:pt idx="239">
                  <c:v>8480961.4458784275</c:v>
                </c:pt>
                <c:pt idx="240">
                  <c:v>8480588.4977065958</c:v>
                </c:pt>
                <c:pt idx="241">
                  <c:v>8480215.8765381258</c:v>
                </c:pt>
                <c:pt idx="242">
                  <c:v>8479843.583205983</c:v>
                </c:pt>
                <c:pt idx="243">
                  <c:v>8479471.6185393967</c:v>
                </c:pt>
                <c:pt idx="244">
                  <c:v>8479099.9833638631</c:v>
                </c:pt>
                <c:pt idx="245">
                  <c:v>8478728.6785011385</c:v>
                </c:pt>
                <c:pt idx="246">
                  <c:v>8478357.704769237</c:v>
                </c:pt>
                <c:pt idx="247">
                  <c:v>8477987.0629824251</c:v>
                </c:pt>
                <c:pt idx="248">
                  <c:v>8477616.7539512198</c:v>
                </c:pt>
                <c:pt idx="249">
                  <c:v>8477246.7784823831</c:v>
                </c:pt>
                <c:pt idx="250">
                  <c:v>8476877.1373789236</c:v>
                </c:pt>
                <c:pt idx="251">
                  <c:v>8476507.8314400874</c:v>
                </c:pt>
                <c:pt idx="252">
                  <c:v>8476138.8614613563</c:v>
                </c:pt>
                <c:pt idx="253">
                  <c:v>8475770.2282344475</c:v>
                </c:pt>
                <c:pt idx="254">
                  <c:v>8475401.9325473104</c:v>
                </c:pt>
                <c:pt idx="255">
                  <c:v>8475033.9751841184</c:v>
                </c:pt>
                <c:pt idx="256">
                  <c:v>8474666.3569252696</c:v>
                </c:pt>
                <c:pt idx="257">
                  <c:v>8474299.0785473883</c:v>
                </c:pt>
                <c:pt idx="258">
                  <c:v>8473932.140823314</c:v>
                </c:pt>
                <c:pt idx="259">
                  <c:v>8473565.5445221048</c:v>
                </c:pt>
                <c:pt idx="260">
                  <c:v>8473199.2904090323</c:v>
                </c:pt>
                <c:pt idx="261">
                  <c:v>8472833.3792455792</c:v>
                </c:pt>
                <c:pt idx="262">
                  <c:v>8472467.81178944</c:v>
                </c:pt>
                <c:pt idx="263">
                  <c:v>8472102.5887945127</c:v>
                </c:pt>
                <c:pt idx="264">
                  <c:v>8471737.7110109013</c:v>
                </c:pt>
                <c:pt idx="265">
                  <c:v>8471373.1791849118</c:v>
                </c:pt>
                <c:pt idx="266">
                  <c:v>8471008.9940590542</c:v>
                </c:pt>
                <c:pt idx="267">
                  <c:v>8470645.1563720312</c:v>
                </c:pt>
                <c:pt idx="268">
                  <c:v>8470281.6668587476</c:v>
                </c:pt>
                <c:pt idx="269">
                  <c:v>8469918.5262502991</c:v>
                </c:pt>
                <c:pt idx="270">
                  <c:v>8469555.7352739759</c:v>
                </c:pt>
                <c:pt idx="271">
                  <c:v>8469193.2946532611</c:v>
                </c:pt>
                <c:pt idx="272">
                  <c:v>8468831.2051078249</c:v>
                </c:pt>
                <c:pt idx="273">
                  <c:v>8468469.4673535265</c:v>
                </c:pt>
                <c:pt idx="274">
                  <c:v>8468108.0821024124</c:v>
                </c:pt>
                <c:pt idx="275">
                  <c:v>8467747.0500627141</c:v>
                </c:pt>
                <c:pt idx="276">
                  <c:v>8467386.371938847</c:v>
                </c:pt>
                <c:pt idx="277">
                  <c:v>8467026.0484314095</c:v>
                </c:pt>
                <c:pt idx="278">
                  <c:v>8466666.0802371837</c:v>
                </c:pt>
                <c:pt idx="279">
                  <c:v>8466306.4680491295</c:v>
                </c:pt>
                <c:pt idx="280">
                  <c:v>8465947.2125563882</c:v>
                </c:pt>
                <c:pt idx="281">
                  <c:v>8465588.3144442812</c:v>
                </c:pt>
                <c:pt idx="282">
                  <c:v>8465229.7743943036</c:v>
                </c:pt>
                <c:pt idx="283">
                  <c:v>8464871.5930841323</c:v>
                </c:pt>
                <c:pt idx="284">
                  <c:v>8464513.7711876184</c:v>
                </c:pt>
                <c:pt idx="285">
                  <c:v>8464156.3093747906</c:v>
                </c:pt>
                <c:pt idx="286">
                  <c:v>8463799.2083118521</c:v>
                </c:pt>
                <c:pt idx="287">
                  <c:v>8463442.4686611798</c:v>
                </c:pt>
                <c:pt idx="288">
                  <c:v>8463086.0910813268</c:v>
                </c:pt>
                <c:pt idx="289">
                  <c:v>8462730.0762270205</c:v>
                </c:pt>
                <c:pt idx="290">
                  <c:v>8462374.424749162</c:v>
                </c:pt>
                <c:pt idx="291">
                  <c:v>8462019.137294827</c:v>
                </c:pt>
                <c:pt idx="292">
                  <c:v>8461664.214507265</c:v>
                </c:pt>
                <c:pt idx="293">
                  <c:v>8461309.6570258979</c:v>
                </c:pt>
                <c:pt idx="294">
                  <c:v>8460955.4654863253</c:v>
                </c:pt>
                <c:pt idx="295">
                  <c:v>8460601.6405203156</c:v>
                </c:pt>
                <c:pt idx="296">
                  <c:v>8460248.1827558149</c:v>
                </c:pt>
                <c:pt idx="297">
                  <c:v>8459895.0928169452</c:v>
                </c:pt>
                <c:pt idx="298">
                  <c:v>8459542.371323999</c:v>
                </c:pt>
                <c:pt idx="299">
                  <c:v>8459190.0188934486</c:v>
                </c:pt>
                <c:pt idx="300">
                  <c:v>8458838.0361379404</c:v>
                </c:pt>
                <c:pt idx="301">
                  <c:v>8458486.4236662965</c:v>
                </c:pt>
                <c:pt idx="302">
                  <c:v>8458135.1820835173</c:v>
                </c:pt>
                <c:pt idx="303">
                  <c:v>8457784.3119907808</c:v>
                </c:pt>
                <c:pt idx="304">
                  <c:v>8457433.8139854427</c:v>
                </c:pt>
                <c:pt idx="305">
                  <c:v>8457083.6886610407</c:v>
                </c:pt>
                <c:pt idx="306">
                  <c:v>8456733.9366072901</c:v>
                </c:pt>
                <c:pt idx="307">
                  <c:v>8456384.5584100913</c:v>
                </c:pt>
                <c:pt idx="308">
                  <c:v>8456035.554651523</c:v>
                </c:pt>
                <c:pt idx="309">
                  <c:v>8455686.9259098507</c:v>
                </c:pt>
                <c:pt idx="310">
                  <c:v>8455338.6727595236</c:v>
                </c:pt>
                <c:pt idx="311">
                  <c:v>8454990.795771176</c:v>
                </c:pt>
                <c:pt idx="312">
                  <c:v>8454643.2955116332</c:v>
                </c:pt>
                <c:pt idx="313">
                  <c:v>8454296.1725439057</c:v>
                </c:pt>
                <c:pt idx="314">
                  <c:v>8453949.4274271969</c:v>
                </c:pt>
                <c:pt idx="315">
                  <c:v>8453603.0607169028</c:v>
                </c:pt>
                <c:pt idx="316">
                  <c:v>8453257.0729646105</c:v>
                </c:pt>
                <c:pt idx="317">
                  <c:v>8452911.4647181034</c:v>
                </c:pt>
                <c:pt idx="318">
                  <c:v>8452566.2365213633</c:v>
                </c:pt>
                <c:pt idx="319">
                  <c:v>8452221.3889145702</c:v>
                </c:pt>
                <c:pt idx="320">
                  <c:v>8451876.9224341046</c:v>
                </c:pt>
                <c:pt idx="321">
                  <c:v>8451532.8376125507</c:v>
                </c:pt>
                <c:pt idx="322">
                  <c:v>8451189.1349786967</c:v>
                </c:pt>
                <c:pt idx="323">
                  <c:v>8450845.8150575384</c:v>
                </c:pt>
                <c:pt idx="324">
                  <c:v>8450502.8783702813</c:v>
                </c:pt>
                <c:pt idx="325">
                  <c:v>8450160.3254343402</c:v>
                </c:pt>
                <c:pt idx="326">
                  <c:v>8449818.1567633469</c:v>
                </c:pt>
                <c:pt idx="327">
                  <c:v>8449476.3728671465</c:v>
                </c:pt>
                <c:pt idx="328">
                  <c:v>8449134.9742518049</c:v>
                </c:pt>
                <c:pt idx="329">
                  <c:v>8448793.9614196066</c:v>
                </c:pt>
                <c:pt idx="330">
                  <c:v>8448453.3348690607</c:v>
                </c:pt>
                <c:pt idx="331">
                  <c:v>8448113.0950949024</c:v>
                </c:pt>
                <c:pt idx="332">
                  <c:v>8447773.2425880972</c:v>
                </c:pt>
                <c:pt idx="333">
                  <c:v>8447433.7778358404</c:v>
                </c:pt>
                <c:pt idx="334">
                  <c:v>8447094.7013215609</c:v>
                </c:pt>
                <c:pt idx="335">
                  <c:v>8446756.0135249291</c:v>
                </c:pt>
                <c:pt idx="336">
                  <c:v>8446417.7149218507</c:v>
                </c:pt>
                <c:pt idx="337">
                  <c:v>8446079.8059844784</c:v>
                </c:pt>
                <c:pt idx="338">
                  <c:v>8445742.2871812098</c:v>
                </c:pt>
                <c:pt idx="339">
                  <c:v>8445405.1589766927</c:v>
                </c:pt>
                <c:pt idx="340">
                  <c:v>8445068.4218318257</c:v>
                </c:pt>
                <c:pt idx="341">
                  <c:v>8444732.0762037653</c:v>
                </c:pt>
                <c:pt idx="342">
                  <c:v>8444396.1225459259</c:v>
                </c:pt>
                <c:pt idx="343">
                  <c:v>8444060.5613079853</c:v>
                </c:pt>
                <c:pt idx="344">
                  <c:v>8443725.392935887</c:v>
                </c:pt>
                <c:pt idx="345">
                  <c:v>8443390.6178718433</c:v>
                </c:pt>
                <c:pt idx="346">
                  <c:v>8443056.2365543433</c:v>
                </c:pt>
                <c:pt idx="347">
                  <c:v>8442722.2494181469</c:v>
                </c:pt>
                <c:pt idx="348">
                  <c:v>8442388.6568943001</c:v>
                </c:pt>
                <c:pt idx="349">
                  <c:v>8442055.4594101291</c:v>
                </c:pt>
                <c:pt idx="350">
                  <c:v>8441722.6573892497</c:v>
                </c:pt>
                <c:pt idx="351">
                  <c:v>8441390.251251569</c:v>
                </c:pt>
                <c:pt idx="352">
                  <c:v>8441058.2414132897</c:v>
                </c:pt>
                <c:pt idx="353">
                  <c:v>8440726.6282869149</c:v>
                </c:pt>
                <c:pt idx="354">
                  <c:v>8440395.4122812524</c:v>
                </c:pt>
                <c:pt idx="355">
                  <c:v>8440064.5938014146</c:v>
                </c:pt>
                <c:pt idx="356">
                  <c:v>8439734.1732488275</c:v>
                </c:pt>
                <c:pt idx="357">
                  <c:v>8439404.1510212328</c:v>
                </c:pt>
                <c:pt idx="358">
                  <c:v>8439074.5275126938</c:v>
                </c:pt>
                <c:pt idx="359">
                  <c:v>8438745.3031135965</c:v>
                </c:pt>
                <c:pt idx="360">
                  <c:v>8438416.4782106578</c:v>
                </c:pt>
                <c:pt idx="361">
                  <c:v>8438088.053186927</c:v>
                </c:pt>
                <c:pt idx="362">
                  <c:v>8437760.0284217913</c:v>
                </c:pt>
                <c:pt idx="363">
                  <c:v>8437432.4042909816</c:v>
                </c:pt>
                <c:pt idx="364">
                  <c:v>8437105.1811665744</c:v>
                </c:pt>
                <c:pt idx="365">
                  <c:v>8436778.3594169971</c:v>
                </c:pt>
                <c:pt idx="366">
                  <c:v>8436451.9394070357</c:v>
                </c:pt>
                <c:pt idx="367">
                  <c:v>8436125.9214978367</c:v>
                </c:pt>
                <c:pt idx="368">
                  <c:v>8435800.3060469124</c:v>
                </c:pt>
                <c:pt idx="369">
                  <c:v>8435475.0934081431</c:v>
                </c:pt>
                <c:pt idx="370">
                  <c:v>8435150.2839317899</c:v>
                </c:pt>
                <c:pt idx="371">
                  <c:v>8434825.877964491</c:v>
                </c:pt>
                <c:pt idx="372">
                  <c:v>8434501.8758492693</c:v>
                </c:pt>
                <c:pt idx="373">
                  <c:v>8434178.2779255416</c:v>
                </c:pt>
                <c:pt idx="374">
                  <c:v>8433855.0845291205</c:v>
                </c:pt>
                <c:pt idx="375">
                  <c:v>8433532.2959922161</c:v>
                </c:pt>
                <c:pt idx="376">
                  <c:v>8433209.9126434475</c:v>
                </c:pt>
                <c:pt idx="377">
                  <c:v>8432887.9348078445</c:v>
                </c:pt>
                <c:pt idx="378">
                  <c:v>8432566.3628068529</c:v>
                </c:pt>
                <c:pt idx="379">
                  <c:v>8432245.1969583407</c:v>
                </c:pt>
                <c:pt idx="380">
                  <c:v>8431924.4375766069</c:v>
                </c:pt>
                <c:pt idx="381">
                  <c:v>8431604.0849723779</c:v>
                </c:pt>
                <c:pt idx="382">
                  <c:v>8431284.1394528225</c:v>
                </c:pt>
                <c:pt idx="383">
                  <c:v>8430964.6013215519</c:v>
                </c:pt>
                <c:pt idx="384">
                  <c:v>8430645.470878629</c:v>
                </c:pt>
                <c:pt idx="385">
                  <c:v>8430326.74842057</c:v>
                </c:pt>
                <c:pt idx="386">
                  <c:v>8430008.4342403524</c:v>
                </c:pt>
                <c:pt idx="387">
                  <c:v>8429690.5286274198</c:v>
                </c:pt>
                <c:pt idx="388">
                  <c:v>8429373.0318676904</c:v>
                </c:pt>
                <c:pt idx="389">
                  <c:v>8429055.9442435615</c:v>
                </c:pt>
                <c:pt idx="390">
                  <c:v>8428739.2660339102</c:v>
                </c:pt>
                <c:pt idx="391">
                  <c:v>8428422.9975141082</c:v>
                </c:pt>
                <c:pt idx="392">
                  <c:v>8428107.1389560234</c:v>
                </c:pt>
                <c:pt idx="393">
                  <c:v>8427791.690628022</c:v>
                </c:pt>
                <c:pt idx="394">
                  <c:v>8427476.6527949832</c:v>
                </c:pt>
                <c:pt idx="395">
                  <c:v>8427162.0257182978</c:v>
                </c:pt>
                <c:pt idx="396">
                  <c:v>8426847.8096558787</c:v>
                </c:pt>
                <c:pt idx="397">
                  <c:v>8426534.0048621651</c:v>
                </c:pt>
                <c:pt idx="398">
                  <c:v>8426220.6115881279</c:v>
                </c:pt>
                <c:pt idx="399">
                  <c:v>8425907.6300812792</c:v>
                </c:pt>
                <c:pt idx="400">
                  <c:v>8425595.0605856776</c:v>
                </c:pt>
                <c:pt idx="401">
                  <c:v>8425282.9033419322</c:v>
                </c:pt>
                <c:pt idx="402">
                  <c:v>8424971.1585872099</c:v>
                </c:pt>
                <c:pt idx="403">
                  <c:v>8424659.8265552446</c:v>
                </c:pt>
                <c:pt idx="404">
                  <c:v>8424348.9074763395</c:v>
                </c:pt>
                <c:pt idx="405">
                  <c:v>8424038.4015773777</c:v>
                </c:pt>
                <c:pt idx="406">
                  <c:v>8423728.3090818264</c:v>
                </c:pt>
                <c:pt idx="407">
                  <c:v>8423418.630209744</c:v>
                </c:pt>
                <c:pt idx="408">
                  <c:v>8423109.3651777878</c:v>
                </c:pt>
                <c:pt idx="409">
                  <c:v>8422800.5141992178</c:v>
                </c:pt>
                <c:pt idx="410">
                  <c:v>8422492.0774839055</c:v>
                </c:pt>
                <c:pt idx="411">
                  <c:v>8422184.0552383438</c:v>
                </c:pt>
                <c:pt idx="412">
                  <c:v>8421876.4476656448</c:v>
                </c:pt>
                <c:pt idx="413">
                  <c:v>8421569.2549655586</c:v>
                </c:pt>
                <c:pt idx="414">
                  <c:v>8421262.4773344714</c:v>
                </c:pt>
                <c:pt idx="415">
                  <c:v>8420956.1149654128</c:v>
                </c:pt>
                <c:pt idx="416">
                  <c:v>8420650.1680480689</c:v>
                </c:pt>
                <c:pt idx="417">
                  <c:v>8420344.6367687844</c:v>
                </c:pt>
                <c:pt idx="418">
                  <c:v>8420039.5213105697</c:v>
                </c:pt>
                <c:pt idx="419">
                  <c:v>8419734.8218531087</c:v>
                </c:pt>
                <c:pt idx="420">
                  <c:v>8419430.5385727677</c:v>
                </c:pt>
                <c:pt idx="421">
                  <c:v>8419126.6716426015</c:v>
                </c:pt>
                <c:pt idx="422">
                  <c:v>8418823.2212323602</c:v>
                </c:pt>
                <c:pt idx="423">
                  <c:v>8418520.1875084937</c:v>
                </c:pt>
                <c:pt idx="424">
                  <c:v>8418217.5706341658</c:v>
                </c:pt>
                <c:pt idx="425">
                  <c:v>8417915.3707692549</c:v>
                </c:pt>
                <c:pt idx="426">
                  <c:v>8417613.5880703647</c:v>
                </c:pt>
                <c:pt idx="427">
                  <c:v>8417312.22269083</c:v>
                </c:pt>
                <c:pt idx="428">
                  <c:v>8417011.2747807261</c:v>
                </c:pt>
                <c:pt idx="429">
                  <c:v>8416710.744486874</c:v>
                </c:pt>
                <c:pt idx="430">
                  <c:v>8416410.6319528501</c:v>
                </c:pt>
                <c:pt idx="431">
                  <c:v>8416110.9373189919</c:v>
                </c:pt>
                <c:pt idx="432">
                  <c:v>8415811.6607224066</c:v>
                </c:pt>
                <c:pt idx="433">
                  <c:v>8415512.8022969775</c:v>
                </c:pt>
                <c:pt idx="434">
                  <c:v>8415214.3621733729</c:v>
                </c:pt>
                <c:pt idx="435">
                  <c:v>8414916.3404790517</c:v>
                </c:pt>
                <c:pt idx="436">
                  <c:v>8414618.7373382747</c:v>
                </c:pt>
                <c:pt idx="437">
                  <c:v>8414321.5528721102</c:v>
                </c:pt>
                <c:pt idx="438">
                  <c:v>8414024.7871984411</c:v>
                </c:pt>
                <c:pt idx="439">
                  <c:v>8413728.440431973</c:v>
                </c:pt>
                <c:pt idx="440">
                  <c:v>8413432.5126842409</c:v>
                </c:pt>
                <c:pt idx="441">
                  <c:v>8413137.0040636212</c:v>
                </c:pt>
                <c:pt idx="442">
                  <c:v>8412841.9146753345</c:v>
                </c:pt>
                <c:pt idx="443">
                  <c:v>8412547.2446214575</c:v>
                </c:pt>
                <c:pt idx="444">
                  <c:v>8412252.9940009285</c:v>
                </c:pt>
                <c:pt idx="445">
                  <c:v>8411959.1629095543</c:v>
                </c:pt>
                <c:pt idx="446">
                  <c:v>8411665.751440024</c:v>
                </c:pt>
                <c:pt idx="447">
                  <c:v>8411372.7596819084</c:v>
                </c:pt>
                <c:pt idx="448">
                  <c:v>8411080.1877216734</c:v>
                </c:pt>
                <c:pt idx="449">
                  <c:v>8410788.0356426891</c:v>
                </c:pt>
                <c:pt idx="450">
                  <c:v>8410496.3035252355</c:v>
                </c:pt>
                <c:pt idx="451">
                  <c:v>8410204.99144651</c:v>
                </c:pt>
                <c:pt idx="452">
                  <c:v>8409914.0994806364</c:v>
                </c:pt>
                <c:pt idx="453">
                  <c:v>8409623.6276986729</c:v>
                </c:pt>
                <c:pt idx="454">
                  <c:v>8409333.5761686228</c:v>
                </c:pt>
                <c:pt idx="455">
                  <c:v>8409043.9449554384</c:v>
                </c:pt>
                <c:pt idx="456">
                  <c:v>8408754.7341210321</c:v>
                </c:pt>
                <c:pt idx="457">
                  <c:v>8408465.9437242821</c:v>
                </c:pt>
                <c:pt idx="458">
                  <c:v>8408177.5738210455</c:v>
                </c:pt>
                <c:pt idx="459">
                  <c:v>8407889.6244641636</c:v>
                </c:pt>
                <c:pt idx="460">
                  <c:v>8407602.0957034659</c:v>
                </c:pt>
                <c:pt idx="461">
                  <c:v>8407314.9875857886</c:v>
                </c:pt>
                <c:pt idx="462">
                  <c:v>8407028.300154971</c:v>
                </c:pt>
                <c:pt idx="463">
                  <c:v>8406742.0334518757</c:v>
                </c:pt>
                <c:pt idx="464">
                  <c:v>8406456.1875143889</c:v>
                </c:pt>
                <c:pt idx="465">
                  <c:v>8406170.7623774298</c:v>
                </c:pt>
                <c:pt idx="466">
                  <c:v>8405885.758072963</c:v>
                </c:pt>
                <c:pt idx="467">
                  <c:v>8405601.174630003</c:v>
                </c:pt>
                <c:pt idx="468">
                  <c:v>8405317.012074627</c:v>
                </c:pt>
                <c:pt idx="469">
                  <c:v>8405033.2704299763</c:v>
                </c:pt>
                <c:pt idx="470">
                  <c:v>8404749.9497162718</c:v>
                </c:pt>
                <c:pt idx="471">
                  <c:v>8404467.0499508213</c:v>
                </c:pt>
                <c:pt idx="472">
                  <c:v>8404184.5711480249</c:v>
                </c:pt>
                <c:pt idx="473">
                  <c:v>8403902.5133193862</c:v>
                </c:pt>
                <c:pt idx="474">
                  <c:v>8403620.87647352</c:v>
                </c:pt>
                <c:pt idx="475">
                  <c:v>8403339.6606161632</c:v>
                </c:pt>
                <c:pt idx="476">
                  <c:v>8403058.8657501787</c:v>
                </c:pt>
                <c:pt idx="477">
                  <c:v>8402778.4918755665</c:v>
                </c:pt>
                <c:pt idx="478">
                  <c:v>8402498.5389894769</c:v>
                </c:pt>
                <c:pt idx="479">
                  <c:v>8402219.00708621</c:v>
                </c:pt>
                <c:pt idx="480">
                  <c:v>8401939.8961572349</c:v>
                </c:pt>
                <c:pt idx="481">
                  <c:v>8401661.2061911896</c:v>
                </c:pt>
                <c:pt idx="482">
                  <c:v>8401382.9371738937</c:v>
                </c:pt>
                <c:pt idx="483">
                  <c:v>8401105.089088358</c:v>
                </c:pt>
                <c:pt idx="484">
                  <c:v>8400827.6619147919</c:v>
                </c:pt>
                <c:pt idx="485">
                  <c:v>8400550.6556306127</c:v>
                </c:pt>
                <c:pt idx="486">
                  <c:v>8400274.0702104531</c:v>
                </c:pt>
                <c:pt idx="487">
                  <c:v>8399997.9056261722</c:v>
                </c:pt>
                <c:pt idx="488">
                  <c:v>8399722.1618468631</c:v>
                </c:pt>
                <c:pt idx="489">
                  <c:v>8399446.8388388623</c:v>
                </c:pt>
                <c:pt idx="490">
                  <c:v>8399171.9365657587</c:v>
                </c:pt>
                <c:pt idx="491">
                  <c:v>8398897.4549884014</c:v>
                </c:pt>
                <c:pt idx="492">
                  <c:v>8398623.3940649107</c:v>
                </c:pt>
                <c:pt idx="493">
                  <c:v>8398349.7537506837</c:v>
                </c:pt>
                <c:pt idx="494">
                  <c:v>8398076.5339984093</c:v>
                </c:pt>
                <c:pt idx="495">
                  <c:v>8397803.7347580697</c:v>
                </c:pt>
                <c:pt idx="496">
                  <c:v>8397531.3559769541</c:v>
                </c:pt>
                <c:pt idx="497">
                  <c:v>8397259.3975996654</c:v>
                </c:pt>
                <c:pt idx="498">
                  <c:v>8396987.859568134</c:v>
                </c:pt>
                <c:pt idx="499">
                  <c:v>8396716.7418216206</c:v>
                </c:pt>
                <c:pt idx="500">
                  <c:v>8396446.0442967266</c:v>
                </c:pt>
                <c:pt idx="501">
                  <c:v>8396175.7669274081</c:v>
                </c:pt>
                <c:pt idx="502">
                  <c:v>8395905.9096449781</c:v>
                </c:pt>
                <c:pt idx="503">
                  <c:v>8395636.4723781217</c:v>
                </c:pt>
                <c:pt idx="504">
                  <c:v>8395367.4550529011</c:v>
                </c:pt>
                <c:pt idx="505">
                  <c:v>8395098.8575927634</c:v>
                </c:pt>
                <c:pt idx="506">
                  <c:v>8394830.6799185555</c:v>
                </c:pt>
                <c:pt idx="507">
                  <c:v>8394562.9219485298</c:v>
                </c:pt>
                <c:pt idx="508">
                  <c:v>8394295.583598353</c:v>
                </c:pt>
                <c:pt idx="509">
                  <c:v>8394028.6647811141</c:v>
                </c:pt>
                <c:pt idx="510">
                  <c:v>8393762.1654073391</c:v>
                </c:pt>
                <c:pt idx="511">
                  <c:v>8393496.085384991</c:v>
                </c:pt>
                <c:pt idx="512">
                  <c:v>8393230.4246194884</c:v>
                </c:pt>
                <c:pt idx="513">
                  <c:v>8392965.1830137093</c:v>
                </c:pt>
                <c:pt idx="514">
                  <c:v>8392700.360468002</c:v>
                </c:pt>
                <c:pt idx="515">
                  <c:v>8392435.9568801932</c:v>
                </c:pt>
                <c:pt idx="516">
                  <c:v>8392171.9721455984</c:v>
                </c:pt>
                <c:pt idx="517">
                  <c:v>8391908.4061570279</c:v>
                </c:pt>
                <c:pt idx="518">
                  <c:v>8391645.2588048037</c:v>
                </c:pt>
                <c:pt idx="519">
                  <c:v>8391382.5299767591</c:v>
                </c:pt>
                <c:pt idx="520">
                  <c:v>8391120.2195582557</c:v>
                </c:pt>
                <c:pt idx="521">
                  <c:v>8390858.3274321891</c:v>
                </c:pt>
                <c:pt idx="522">
                  <c:v>8390596.8534789961</c:v>
                </c:pt>
                <c:pt idx="523">
                  <c:v>8390335.7975766696</c:v>
                </c:pt>
                <c:pt idx="524">
                  <c:v>8390075.1596007627</c:v>
                </c:pt>
                <c:pt idx="525">
                  <c:v>8389814.9394244011</c:v>
                </c:pt>
                <c:pt idx="526">
                  <c:v>8389555.1369182896</c:v>
                </c:pt>
                <c:pt idx="527">
                  <c:v>8389295.7519507259</c:v>
                </c:pt>
                <c:pt idx="528">
                  <c:v>8389036.7843876034</c:v>
                </c:pt>
                <c:pt idx="529">
                  <c:v>8388778.2340924274</c:v>
                </c:pt>
                <c:pt idx="530">
                  <c:v>8388520.1009263191</c:v>
                </c:pt>
                <c:pt idx="531">
                  <c:v>8388262.3847480277</c:v>
                </c:pt>
                <c:pt idx="532">
                  <c:v>8388005.0854139384</c:v>
                </c:pt>
                <c:pt idx="533">
                  <c:v>8387748.2027780833</c:v>
                </c:pt>
                <c:pt idx="534">
                  <c:v>8387491.7366921483</c:v>
                </c:pt>
                <c:pt idx="535">
                  <c:v>8387235.6870054845</c:v>
                </c:pt>
                <c:pt idx="536">
                  <c:v>8386980.0535651166</c:v>
                </c:pt>
                <c:pt idx="537">
                  <c:v>8386724.8362157531</c:v>
                </c:pt>
                <c:pt idx="538">
                  <c:v>8386470.0347997937</c:v>
                </c:pt>
                <c:pt idx="539">
                  <c:v>8386215.6491573416</c:v>
                </c:pt>
                <c:pt idx="540">
                  <c:v>8385961.6791262086</c:v>
                </c:pt>
                <c:pt idx="541">
                  <c:v>8385708.124541929</c:v>
                </c:pt>
                <c:pt idx="542">
                  <c:v>8385454.9852377661</c:v>
                </c:pt>
                <c:pt idx="543">
                  <c:v>8385202.2610447221</c:v>
                </c:pt>
                <c:pt idx="544">
                  <c:v>8384949.9517915482</c:v>
                </c:pt>
                <c:pt idx="545">
                  <c:v>8384698.057304753</c:v>
                </c:pt>
                <c:pt idx="546">
                  <c:v>8384446.5774086118</c:v>
                </c:pt>
                <c:pt idx="547">
                  <c:v>8384195.5119251776</c:v>
                </c:pt>
                <c:pt idx="548">
                  <c:v>8383944.8606742881</c:v>
                </c:pt>
                <c:pt idx="549">
                  <c:v>8383694.6234735763</c:v>
                </c:pt>
                <c:pt idx="550">
                  <c:v>8383444.80013848</c:v>
                </c:pt>
                <c:pt idx="551">
                  <c:v>8383195.3904822506</c:v>
                </c:pt>
                <c:pt idx="552">
                  <c:v>8382946.3943159627</c:v>
                </c:pt>
                <c:pt idx="553">
                  <c:v>8382697.8114485238</c:v>
                </c:pt>
                <c:pt idx="554">
                  <c:v>8382449.6416866826</c:v>
                </c:pt>
                <c:pt idx="555">
                  <c:v>8382201.8848350393</c:v>
                </c:pt>
                <c:pt idx="556">
                  <c:v>8381954.5406960538</c:v>
                </c:pt>
                <c:pt idx="557">
                  <c:v>8381707.609070057</c:v>
                </c:pt>
                <c:pt idx="558">
                  <c:v>8381461.0897552595</c:v>
                </c:pt>
                <c:pt idx="559">
                  <c:v>8381214.9825477581</c:v>
                </c:pt>
                <c:pt idx="560">
                  <c:v>8380969.2872415502</c:v>
                </c:pt>
                <c:pt idx="561">
                  <c:v>8380724.003628538</c:v>
                </c:pt>
                <c:pt idx="562">
                  <c:v>8380479.1314985408</c:v>
                </c:pt>
                <c:pt idx="563">
                  <c:v>8380234.6706393044</c:v>
                </c:pt>
                <c:pt idx="564">
                  <c:v>8379990.6208365103</c:v>
                </c:pt>
                <c:pt idx="565">
                  <c:v>8379746.9818737833</c:v>
                </c:pt>
                <c:pt idx="566">
                  <c:v>8379503.7535327012</c:v>
                </c:pt>
                <c:pt idx="567">
                  <c:v>8379260.9355928069</c:v>
                </c:pt>
                <c:pt idx="568">
                  <c:v>8379018.527831614</c:v>
                </c:pt>
                <c:pt idx="569">
                  <c:v>8378776.5300246188</c:v>
                </c:pt>
                <c:pt idx="570">
                  <c:v>8378534.9419453088</c:v>
                </c:pt>
                <c:pt idx="571">
                  <c:v>8378293.76336517</c:v>
                </c:pt>
                <c:pt idx="572">
                  <c:v>8378052.9940537</c:v>
                </c:pt>
                <c:pt idx="573">
                  <c:v>8377812.6337784147</c:v>
                </c:pt>
                <c:pt idx="574">
                  <c:v>8377572.6823048573</c:v>
                </c:pt>
                <c:pt idx="575">
                  <c:v>8377333.1393966088</c:v>
                </c:pt>
                <c:pt idx="576">
                  <c:v>8377094.0048152972</c:v>
                </c:pt>
                <c:pt idx="577">
                  <c:v>8376855.2783206059</c:v>
                </c:pt>
                <c:pt idx="578">
                  <c:v>8376616.9596702838</c:v>
                </c:pt>
                <c:pt idx="579">
                  <c:v>8376379.0486201541</c:v>
                </c:pt>
                <c:pt idx="580">
                  <c:v>8376141.5449241241</c:v>
                </c:pt>
                <c:pt idx="581">
                  <c:v>8375904.4483341938</c:v>
                </c:pt>
                <c:pt idx="582">
                  <c:v>8375667.758600465</c:v>
                </c:pt>
                <c:pt idx="583">
                  <c:v>8375431.475471152</c:v>
                </c:pt>
                <c:pt idx="584">
                  <c:v>8375195.5986925876</c:v>
                </c:pt>
                <c:pt idx="585">
                  <c:v>8374960.1280092364</c:v>
                </c:pt>
                <c:pt idx="586">
                  <c:v>8374725.0631637014</c:v>
                </c:pt>
                <c:pt idx="587">
                  <c:v>8374490.4038967332</c:v>
                </c:pt>
                <c:pt idx="588">
                  <c:v>8374256.14994724</c:v>
                </c:pt>
                <c:pt idx="589">
                  <c:v>8374022.3010522975</c:v>
                </c:pt>
                <c:pt idx="590">
                  <c:v>8373788.8569471566</c:v>
                </c:pt>
                <c:pt idx="591">
                  <c:v>8373555.8173652524</c:v>
                </c:pt>
                <c:pt idx="592">
                  <c:v>8373323.182038215</c:v>
                </c:pt>
                <c:pt idx="593">
                  <c:v>8373090.9506958779</c:v>
                </c:pt>
                <c:pt idx="594">
                  <c:v>8372859.1230662856</c:v>
                </c:pt>
                <c:pt idx="595">
                  <c:v>8372627.6988757066</c:v>
                </c:pt>
                <c:pt idx="596">
                  <c:v>8372396.6778486371</c:v>
                </c:pt>
                <c:pt idx="597">
                  <c:v>8372166.0597078148</c:v>
                </c:pt>
                <c:pt idx="598">
                  <c:v>8371935.8441742267</c:v>
                </c:pt>
                <c:pt idx="599">
                  <c:v>8371706.0309671164</c:v>
                </c:pt>
                <c:pt idx="600">
                  <c:v>8371476.6198039958</c:v>
                </c:pt>
                <c:pt idx="601">
                  <c:v>8371247.6104006516</c:v>
                </c:pt>
                <c:pt idx="602">
                  <c:v>8371019.0024711564</c:v>
                </c:pt>
                <c:pt idx="603">
                  <c:v>8370790.7957278769</c:v>
                </c:pt>
                <c:pt idx="604">
                  <c:v>8370562.9898814838</c:v>
                </c:pt>
                <c:pt idx="605">
                  <c:v>8370335.5846409593</c:v>
                </c:pt>
                <c:pt idx="606">
                  <c:v>8370108.5797136072</c:v>
                </c:pt>
                <c:pt idx="607">
                  <c:v>8369881.9748050626</c:v>
                </c:pt>
                <c:pt idx="608">
                  <c:v>8369655.7696192982</c:v>
                </c:pt>
                <c:pt idx="609">
                  <c:v>8369429.9638586361</c:v>
                </c:pt>
                <c:pt idx="610">
                  <c:v>8369204.5572237559</c:v>
                </c:pt>
                <c:pt idx="611">
                  <c:v>8368979.5494137034</c:v>
                </c:pt>
                <c:pt idx="612">
                  <c:v>8368754.9401258994</c:v>
                </c:pt>
                <c:pt idx="613">
                  <c:v>8368530.7290561497</c:v>
                </c:pt>
                <c:pt idx="614">
                  <c:v>8368306.9158986527</c:v>
                </c:pt>
                <c:pt idx="615">
                  <c:v>8368083.5003460087</c:v>
                </c:pt>
                <c:pt idx="616">
                  <c:v>8367860.4820892299</c:v>
                </c:pt>
                <c:pt idx="617">
                  <c:v>8367637.8608177481</c:v>
                </c:pt>
                <c:pt idx="618">
                  <c:v>8367415.6362194233</c:v>
                </c:pt>
                <c:pt idx="619">
                  <c:v>8367193.8079805532</c:v>
                </c:pt>
                <c:pt idx="620">
                  <c:v>8366972.3757858835</c:v>
                </c:pt>
                <c:pt idx="621">
                  <c:v>8366751.3393186145</c:v>
                </c:pt>
                <c:pt idx="622">
                  <c:v>8366530.6982604098</c:v>
                </c:pt>
                <c:pt idx="623">
                  <c:v>8366310.4522914076</c:v>
                </c:pt>
                <c:pt idx="624">
                  <c:v>8366090.6010902273</c:v>
                </c:pt>
                <c:pt idx="625">
                  <c:v>8365871.1443339791</c:v>
                </c:pt>
                <c:pt idx="626">
                  <c:v>8365652.0816982733</c:v>
                </c:pt>
                <c:pt idx="627">
                  <c:v>8365433.412857228</c:v>
                </c:pt>
                <c:pt idx="628">
                  <c:v>8365215.1374834776</c:v>
                </c:pt>
                <c:pt idx="629">
                  <c:v>8364997.2552481834</c:v>
                </c:pt>
                <c:pt idx="630">
                  <c:v>8364779.7658210406</c:v>
                </c:pt>
                <c:pt idx="631">
                  <c:v>8364562.6688702879</c:v>
                </c:pt>
                <c:pt idx="632">
                  <c:v>8364345.9640627168</c:v>
                </c:pt>
                <c:pt idx="633">
                  <c:v>8364129.6510636779</c:v>
                </c:pt>
                <c:pt idx="634">
                  <c:v>8363913.7295370921</c:v>
                </c:pt>
                <c:pt idx="635">
                  <c:v>8363698.1991454577</c:v>
                </c:pt>
                <c:pt idx="636">
                  <c:v>8363483.0595498607</c:v>
                </c:pt>
                <c:pt idx="637">
                  <c:v>8363268.3104099808</c:v>
                </c:pt>
                <c:pt idx="638">
                  <c:v>8363053.9513841039</c:v>
                </c:pt>
                <c:pt idx="639">
                  <c:v>8362839.9821291259</c:v>
                </c:pt>
                <c:pt idx="640">
                  <c:v>8362626.4023005646</c:v>
                </c:pt>
                <c:pt idx="641">
                  <c:v>8362413.2115525687</c:v>
                </c:pt>
                <c:pt idx="642">
                  <c:v>8362200.4095379235</c:v>
                </c:pt>
                <c:pt idx="643">
                  <c:v>8361987.995908062</c:v>
                </c:pt>
                <c:pt idx="644">
                  <c:v>8361775.9703130731</c:v>
                </c:pt>
                <c:pt idx="645">
                  <c:v>8361564.3324017078</c:v>
                </c:pt>
                <c:pt idx="646">
                  <c:v>8361353.0818213904</c:v>
                </c:pt>
                <c:pt idx="647">
                  <c:v>8361142.218218226</c:v>
                </c:pt>
                <c:pt idx="648">
                  <c:v>8360931.7412370099</c:v>
                </c:pt>
                <c:pt idx="649">
                  <c:v>8360721.6505212327</c:v>
                </c:pt>
                <c:pt idx="650">
                  <c:v>8360511.9457130935</c:v>
                </c:pt>
                <c:pt idx="651">
                  <c:v>8360302.6264535049</c:v>
                </c:pt>
                <c:pt idx="652">
                  <c:v>8360093.6923821028</c:v>
                </c:pt>
                <c:pt idx="653">
                  <c:v>8359885.1431372538</c:v>
                </c:pt>
                <c:pt idx="654">
                  <c:v>8359676.9783560652</c:v>
                </c:pt>
                <c:pt idx="655">
                  <c:v>8359469.1976743918</c:v>
                </c:pt>
                <c:pt idx="656">
                  <c:v>8359261.8007268449</c:v>
                </c:pt>
                <c:pt idx="657">
                  <c:v>8359054.7871468002</c:v>
                </c:pt>
                <c:pt idx="658">
                  <c:v>8358848.1565664075</c:v>
                </c:pt>
                <c:pt idx="659">
                  <c:v>8358641.9086165968</c:v>
                </c:pt>
                <c:pt idx="660">
                  <c:v>8358436.0429270882</c:v>
                </c:pt>
                <c:pt idx="661">
                  <c:v>8358230.5591263995</c:v>
                </c:pt>
                <c:pt idx="662">
                  <c:v>8358025.4568418544</c:v>
                </c:pt>
                <c:pt idx="663">
                  <c:v>8357820.7356995922</c:v>
                </c:pt>
                <c:pt idx="664">
                  <c:v>8357616.3953245729</c:v>
                </c:pt>
                <c:pt idx="665">
                  <c:v>8357412.435340588</c:v>
                </c:pt>
                <c:pt idx="666">
                  <c:v>8357208.8553702673</c:v>
                </c:pt>
                <c:pt idx="667">
                  <c:v>8357005.6550350888</c:v>
                </c:pt>
                <c:pt idx="668">
                  <c:v>8356802.8339553848</c:v>
                </c:pt>
                <c:pt idx="669">
                  <c:v>8356600.3917503506</c:v>
                </c:pt>
                <c:pt idx="670">
                  <c:v>8356398.3280380536</c:v>
                </c:pt>
                <c:pt idx="671">
                  <c:v>8356196.6424354399</c:v>
                </c:pt>
                <c:pt idx="672">
                  <c:v>8355995.3345583426</c:v>
                </c:pt>
                <c:pt idx="673">
                  <c:v>8355794.4040214913</c:v>
                </c:pt>
                <c:pt idx="674">
                  <c:v>8355593.8504385194</c:v>
                </c:pt>
                <c:pt idx="675">
                  <c:v>8355393.6734219706</c:v>
                </c:pt>
                <c:pt idx="676">
                  <c:v>8355193.8725833083</c:v>
                </c:pt>
                <c:pt idx="677">
                  <c:v>8354994.4475329239</c:v>
                </c:pt>
                <c:pt idx="678">
                  <c:v>8354795.3978801444</c:v>
                </c:pt>
                <c:pt idx="679">
                  <c:v>8354596.7232332397</c:v>
                </c:pt>
                <c:pt idx="680">
                  <c:v>8354398.423199431</c:v>
                </c:pt>
                <c:pt idx="681">
                  <c:v>8354200.4973848984</c:v>
                </c:pt>
                <c:pt idx="682">
                  <c:v>8354002.9453947898</c:v>
                </c:pt>
                <c:pt idx="683">
                  <c:v>8353805.7668332271</c:v>
                </c:pt>
                <c:pt idx="684">
                  <c:v>8353608.9613033151</c:v>
                </c:pt>
                <c:pt idx="685">
                  <c:v>8353412.528407149</c:v>
                </c:pt>
                <c:pt idx="686">
                  <c:v>8353216.4677458229</c:v>
                </c:pt>
                <c:pt idx="687">
                  <c:v>8353020.778919436</c:v>
                </c:pt>
                <c:pt idx="688">
                  <c:v>8352825.4615271026</c:v>
                </c:pt>
                <c:pt idx="689">
                  <c:v>8352630.5151669569</c:v>
                </c:pt>
                <c:pt idx="690">
                  <c:v>8352435.9394361647</c:v>
                </c:pt>
                <c:pt idx="691">
                  <c:v>8352241.7339309268</c:v>
                </c:pt>
                <c:pt idx="692">
                  <c:v>8352047.8982464885</c:v>
                </c:pt>
                <c:pt idx="693">
                  <c:v>8351854.4319771491</c:v>
                </c:pt>
                <c:pt idx="694">
                  <c:v>8351661.334716267</c:v>
                </c:pt>
                <c:pt idx="695">
                  <c:v>8351468.6060562674</c:v>
                </c:pt>
                <c:pt idx="696">
                  <c:v>8351276.2455886519</c:v>
                </c:pt>
                <c:pt idx="697">
                  <c:v>8351084.2529040044</c:v>
                </c:pt>
                <c:pt idx="698">
                  <c:v>8350892.6275919992</c:v>
                </c:pt>
                <c:pt idx="699">
                  <c:v>8350701.369241409</c:v>
                </c:pt>
                <c:pt idx="700">
                  <c:v>8350510.4774401104</c:v>
                </c:pt>
                <c:pt idx="701">
                  <c:v>8350319.9517750945</c:v>
                </c:pt>
                <c:pt idx="702">
                  <c:v>8350129.7918324713</c:v>
                </c:pt>
                <c:pt idx="703">
                  <c:v>8349939.997197479</c:v>
                </c:pt>
                <c:pt idx="704">
                  <c:v>8349750.5674544927</c:v>
                </c:pt>
                <c:pt idx="705">
                  <c:v>8349561.5021870276</c:v>
                </c:pt>
                <c:pt idx="706">
                  <c:v>8349372.8009777507</c:v>
                </c:pt>
                <c:pt idx="707">
                  <c:v>8349184.4634084869</c:v>
                </c:pt>
                <c:pt idx="708">
                  <c:v>8348996.489060224</c:v>
                </c:pt>
                <c:pt idx="709">
                  <c:v>8348808.8775131237</c:v>
                </c:pt>
                <c:pt idx="710">
                  <c:v>8348621.6283465251</c:v>
                </c:pt>
                <c:pt idx="711">
                  <c:v>8348434.7411389565</c:v>
                </c:pt>
                <c:pt idx="712">
                  <c:v>8348248.2154681394</c:v>
                </c:pt>
                <c:pt idx="713">
                  <c:v>8348062.0509109963</c:v>
                </c:pt>
                <c:pt idx="714">
                  <c:v>8347876.247043658</c:v>
                </c:pt>
                <c:pt idx="715">
                  <c:v>8347690.8034414714</c:v>
                </c:pt>
                <c:pt idx="716">
                  <c:v>8347505.7196790064</c:v>
                </c:pt>
                <c:pt idx="717">
                  <c:v>8347320.9953300627</c:v>
                </c:pt>
                <c:pt idx="718">
                  <c:v>8347136.6299676774</c:v>
                </c:pt>
                <c:pt idx="719">
                  <c:v>8346952.6231641332</c:v>
                </c:pt>
                <c:pt idx="720">
                  <c:v>8346768.974490962</c:v>
                </c:pt>
                <c:pt idx="721">
                  <c:v>8346585.6835189555</c:v>
                </c:pt>
                <c:pt idx="722">
                  <c:v>8346402.7498181723</c:v>
                </c:pt>
                <c:pt idx="723">
                  <c:v>8346220.172957941</c:v>
                </c:pt>
                <c:pt idx="724">
                  <c:v>8346037.9525068719</c:v>
                </c:pt>
                <c:pt idx="725">
                  <c:v>8345856.0880328622</c:v>
                </c:pt>
                <c:pt idx="726">
                  <c:v>8345674.579103101</c:v>
                </c:pt>
                <c:pt idx="727">
                  <c:v>8345493.4252840802</c:v>
                </c:pt>
                <c:pt idx="728">
                  <c:v>8345312.6261415984</c:v>
                </c:pt>
                <c:pt idx="729">
                  <c:v>8345132.1812407682</c:v>
                </c:pt>
                <c:pt idx="730">
                  <c:v>8344952.0901460247</c:v>
                </c:pt>
                <c:pt idx="731">
                  <c:v>8344772.3524211301</c:v>
                </c:pt>
                <c:pt idx="732">
                  <c:v>8344592.9676291831</c:v>
                </c:pt>
                <c:pt idx="733">
                  <c:v>8344413.9353326233</c:v>
                </c:pt>
                <c:pt idx="734">
                  <c:v>8344235.2550932392</c:v>
                </c:pt>
                <c:pt idx="735">
                  <c:v>8344056.9264721759</c:v>
                </c:pt>
                <c:pt idx="736">
                  <c:v>8343878.9490299402</c:v>
                </c:pt>
                <c:pt idx="737">
                  <c:v>8343701.3223264087</c:v>
                </c:pt>
                <c:pt idx="738">
                  <c:v>8343524.045920833</c:v>
                </c:pt>
                <c:pt idx="739">
                  <c:v>8343347.1193718472</c:v>
                </c:pt>
                <c:pt idx="740">
                  <c:v>8343170.5422374746</c:v>
                </c:pt>
                <c:pt idx="741">
                  <c:v>8342994.3140751356</c:v>
                </c:pt>
                <c:pt idx="742">
                  <c:v>8342818.4344416521</c:v>
                </c:pt>
                <c:pt idx="743">
                  <c:v>8342642.9028932555</c:v>
                </c:pt>
                <c:pt idx="744">
                  <c:v>8342467.7189855929</c:v>
                </c:pt>
                <c:pt idx="745">
                  <c:v>8342292.8822737336</c:v>
                </c:pt>
                <c:pt idx="746">
                  <c:v>8342118.3923121765</c:v>
                </c:pt>
                <c:pt idx="747">
                  <c:v>8341944.2486548545</c:v>
                </c:pt>
                <c:pt idx="748">
                  <c:v>8341770.4508551434</c:v>
                </c:pt>
                <c:pt idx="749">
                  <c:v>8341596.9984658677</c:v>
                </c:pt>
                <c:pt idx="750">
                  <c:v>8341423.8910393072</c:v>
                </c:pt>
                <c:pt idx="751">
                  <c:v>8341251.1281272015</c:v>
                </c:pt>
                <c:pt idx="752">
                  <c:v>8341078.7092807582</c:v>
                </c:pt>
                <c:pt idx="753">
                  <c:v>8340906.6340506608</c:v>
                </c:pt>
                <c:pt idx="754">
                  <c:v>8340734.9019870711</c:v>
                </c:pt>
                <c:pt idx="755">
                  <c:v>8340563.5126396399</c:v>
                </c:pt>
                <c:pt idx="756">
                  <c:v>8340392.4655575091</c:v>
                </c:pt>
                <c:pt idx="757">
                  <c:v>8340221.7602893217</c:v>
                </c:pt>
                <c:pt idx="758">
                  <c:v>8340051.3963832268</c:v>
                </c:pt>
                <c:pt idx="759">
                  <c:v>8339881.3733868841</c:v>
                </c:pt>
                <c:pt idx="760">
                  <c:v>8339711.6908474732</c:v>
                </c:pt>
                <c:pt idx="761">
                  <c:v>8339542.3483116971</c:v>
                </c:pt>
                <c:pt idx="762">
                  <c:v>8339373.3453257903</c:v>
                </c:pt>
                <c:pt idx="763">
                  <c:v>8339204.6814355245</c:v>
                </c:pt>
                <c:pt idx="764">
                  <c:v>8339036.3561862139</c:v>
                </c:pt>
                <c:pt idx="765">
                  <c:v>8338868.3691227222</c:v>
                </c:pt>
                <c:pt idx="766">
                  <c:v>8338700.7197894687</c:v>
                </c:pt>
                <c:pt idx="767">
                  <c:v>8338533.4077304341</c:v>
                </c:pt>
                <c:pt idx="768">
                  <c:v>8338366.432489166</c:v>
                </c:pt>
                <c:pt idx="769">
                  <c:v>8338199.7936087875</c:v>
                </c:pt>
                <c:pt idx="770">
                  <c:v>8338033.4906319985</c:v>
                </c:pt>
                <c:pt idx="771">
                  <c:v>8337867.5231010877</c:v>
                </c:pt>
                <c:pt idx="772">
                  <c:v>8337701.8905579336</c:v>
                </c:pt>
                <c:pt idx="773">
                  <c:v>8337536.5925440118</c:v>
                </c:pt>
                <c:pt idx="774">
                  <c:v>8337371.6286004027</c:v>
                </c:pt>
                <c:pt idx="775">
                  <c:v>8337206.9982677968</c:v>
                </c:pt>
                <c:pt idx="776">
                  <c:v>8337042.7010864979</c:v>
                </c:pt>
                <c:pt idx="777">
                  <c:v>8336878.7365964325</c:v>
                </c:pt>
                <c:pt idx="778">
                  <c:v>8336715.104337154</c:v>
                </c:pt>
                <c:pt idx="779">
                  <c:v>8336551.8038478484</c:v>
                </c:pt>
                <c:pt idx="780">
                  <c:v>8336388.8346673409</c:v>
                </c:pt>
                <c:pt idx="781">
                  <c:v>8336226.1963341003</c:v>
                </c:pt>
                <c:pt idx="782">
                  <c:v>8336063.8883862467</c:v>
                </c:pt>
                <c:pt idx="783">
                  <c:v>8335901.9103615563</c:v>
                </c:pt>
                <c:pt idx="784">
                  <c:v>8335740.2617974663</c:v>
                </c:pt>
                <c:pt idx="785">
                  <c:v>8335578.9422310814</c:v>
                </c:pt>
                <c:pt idx="786">
                  <c:v>8335417.9511991804</c:v>
                </c:pt>
                <c:pt idx="787">
                  <c:v>8335257.2882382208</c:v>
                </c:pt>
                <c:pt idx="788">
                  <c:v>8335096.9528843435</c:v>
                </c:pt>
                <c:pt idx="789">
                  <c:v>8334936.9446733799</c:v>
                </c:pt>
                <c:pt idx="790">
                  <c:v>8334777.2631408572</c:v>
                </c:pt>
                <c:pt idx="791">
                  <c:v>8334617.9078220045</c:v>
                </c:pt>
                <c:pt idx="792">
                  <c:v>8334458.8782517565</c:v>
                </c:pt>
                <c:pt idx="793">
                  <c:v>8334300.1739647612</c:v>
                </c:pt>
                <c:pt idx="794">
                  <c:v>8334141.7944953833</c:v>
                </c:pt>
                <c:pt idx="795">
                  <c:v>8333983.7393777119</c:v>
                </c:pt>
                <c:pt idx="796">
                  <c:v>8333826.0081455642</c:v>
                </c:pt>
                <c:pt idx="797">
                  <c:v>8333668.600332492</c:v>
                </c:pt>
                <c:pt idx="798">
                  <c:v>8333511.5154717863</c:v>
                </c:pt>
                <c:pt idx="799">
                  <c:v>8333354.7530964827</c:v>
                </c:pt>
                <c:pt idx="800">
                  <c:v>8333198.3127393685</c:v>
                </c:pt>
                <c:pt idx="801">
                  <c:v>8333042.1939329859</c:v>
                </c:pt>
                <c:pt idx="802">
                  <c:v>8332886.3962096376</c:v>
                </c:pt>
                <c:pt idx="803">
                  <c:v>8332730.9191013938</c:v>
                </c:pt>
                <c:pt idx="804">
                  <c:v>8332575.7621400952</c:v>
                </c:pt>
                <c:pt idx="805">
                  <c:v>8332420.9248573603</c:v>
                </c:pt>
                <c:pt idx="806">
                  <c:v>8332266.4067845894</c:v>
                </c:pt>
                <c:pt idx="807">
                  <c:v>8332112.2074529706</c:v>
                </c:pt>
                <c:pt idx="808">
                  <c:v>8331958.3263934841</c:v>
                </c:pt>
                <c:pt idx="809">
                  <c:v>8331804.7631369075</c:v>
                </c:pt>
                <c:pt idx="810">
                  <c:v>8331651.5172138223</c:v>
                </c:pt>
                <c:pt idx="811">
                  <c:v>8331498.5881546177</c:v>
                </c:pt>
                <c:pt idx="812">
                  <c:v>8331345.9754894953</c:v>
                </c:pt>
                <c:pt idx="813">
                  <c:v>8331193.6787484754</c:v>
                </c:pt>
                <c:pt idx="814">
                  <c:v>8331041.697461403</c:v>
                </c:pt>
                <c:pt idx="815">
                  <c:v>8330890.031157949</c:v>
                </c:pt>
                <c:pt idx="816">
                  <c:v>8330738.6793676196</c:v>
                </c:pt>
                <c:pt idx="817">
                  <c:v>8330587.6416197587</c:v>
                </c:pt>
                <c:pt idx="818">
                  <c:v>8330436.9174435539</c:v>
                </c:pt>
                <c:pt idx="819">
                  <c:v>8330286.5063680401</c:v>
                </c:pt>
                <c:pt idx="820">
                  <c:v>8330136.4079221068</c:v>
                </c:pt>
                <c:pt idx="821">
                  <c:v>8329986.621634502</c:v>
                </c:pt>
                <c:pt idx="822">
                  <c:v>8329837.1470338348</c:v>
                </c:pt>
                <c:pt idx="823">
                  <c:v>8329687.9836485842</c:v>
                </c:pt>
                <c:pt idx="824">
                  <c:v>8329539.1310071014</c:v>
                </c:pt>
                <c:pt idx="825">
                  <c:v>8329390.5886376156</c:v>
                </c:pt>
                <c:pt idx="826">
                  <c:v>8329242.3560682377</c:v>
                </c:pt>
                <c:pt idx="827">
                  <c:v>8329094.432826967</c:v>
                </c:pt>
                <c:pt idx="828">
                  <c:v>8328946.8184416937</c:v>
                </c:pt>
                <c:pt idx="829">
                  <c:v>8328799.5124402056</c:v>
                </c:pt>
                <c:pt idx="830">
                  <c:v>8328652.5143501917</c:v>
                </c:pt>
                <c:pt idx="831">
                  <c:v>8328505.8236992471</c:v>
                </c:pt>
                <c:pt idx="832">
                  <c:v>8328359.4400148783</c:v>
                </c:pt>
                <c:pt idx="833">
                  <c:v>8328213.3628245071</c:v>
                </c:pt>
                <c:pt idx="834">
                  <c:v>8328067.591655476</c:v>
                </c:pt>
                <c:pt idx="835">
                  <c:v>8327922.1260350524</c:v>
                </c:pt>
                <c:pt idx="836">
                  <c:v>8327776.9654904325</c:v>
                </c:pt>
                <c:pt idx="837">
                  <c:v>8327632.1095487466</c:v>
                </c:pt>
                <c:pt idx="838">
                  <c:v>8327487.5577370636</c:v>
                </c:pt>
                <c:pt idx="839">
                  <c:v>8327343.3095823964</c:v>
                </c:pt>
                <c:pt idx="840">
                  <c:v>8327199.3646117048</c:v>
                </c:pt>
                <c:pt idx="841">
                  <c:v>8327055.7223519022</c:v>
                </c:pt>
                <c:pt idx="842">
                  <c:v>8326912.382329856</c:v>
                </c:pt>
                <c:pt idx="843">
                  <c:v>8326769.3440723969</c:v>
                </c:pt>
                <c:pt idx="844">
                  <c:v>8326626.6071063206</c:v>
                </c:pt>
                <c:pt idx="845">
                  <c:v>8326484.1709583923</c:v>
                </c:pt>
                <c:pt idx="846">
                  <c:v>8326342.0351553513</c:v>
                </c:pt>
                <c:pt idx="847">
                  <c:v>8326200.199223917</c:v>
                </c:pt>
                <c:pt idx="848">
                  <c:v>8326058.6626907913</c:v>
                </c:pt>
                <c:pt idx="849">
                  <c:v>8325917.4250826621</c:v>
                </c:pt>
                <c:pt idx="850">
                  <c:v>8325776.4859262118</c:v>
                </c:pt>
                <c:pt idx="851">
                  <c:v>8325635.8447481161</c:v>
                </c:pt>
                <c:pt idx="852">
                  <c:v>8325495.5010750527</c:v>
                </c:pt>
                <c:pt idx="853">
                  <c:v>8325355.4544337029</c:v>
                </c:pt>
                <c:pt idx="854">
                  <c:v>8325215.7043507574</c:v>
                </c:pt>
                <c:pt idx="855">
                  <c:v>8325076.25035292</c:v>
                </c:pt>
                <c:pt idx="856">
                  <c:v>8324937.0919669112</c:v>
                </c:pt>
                <c:pt idx="857">
                  <c:v>8324798.2287194729</c:v>
                </c:pt>
                <c:pt idx="858">
                  <c:v>8324659.6601373721</c:v>
                </c:pt>
                <c:pt idx="859">
                  <c:v>8324521.3857474066</c:v>
                </c:pt>
                <c:pt idx="860">
                  <c:v>8324383.4050764069</c:v>
                </c:pt>
                <c:pt idx="861">
                  <c:v>8324245.7176512415</c:v>
                </c:pt>
                <c:pt idx="862">
                  <c:v>8324108.3229988208</c:v>
                </c:pt>
                <c:pt idx="863">
                  <c:v>8323971.220646102</c:v>
                </c:pt>
                <c:pt idx="864">
                  <c:v>8323834.4101200914</c:v>
                </c:pt>
                <c:pt idx="865">
                  <c:v>8323697.8909478486</c:v>
                </c:pt>
                <c:pt idx="866">
                  <c:v>8323561.6626564926</c:v>
                </c:pt>
                <c:pt idx="867">
                  <c:v>8323425.724773203</c:v>
                </c:pt>
                <c:pt idx="868">
                  <c:v>8323290.0768252267</c:v>
                </c:pt>
                <c:pt idx="869">
                  <c:v>8323154.7183398791</c:v>
                </c:pt>
                <c:pt idx="870">
                  <c:v>8323019.6488445504</c:v>
                </c:pt>
                <c:pt idx="871">
                  <c:v>8322884.867866707</c:v>
                </c:pt>
                <c:pt idx="872">
                  <c:v>8322750.3749338984</c:v>
                </c:pt>
                <c:pt idx="873">
                  <c:v>8322616.1695737578</c:v>
                </c:pt>
                <c:pt idx="874">
                  <c:v>8322482.2513140086</c:v>
                </c:pt>
                <c:pt idx="875">
                  <c:v>8322348.6196824675</c:v>
                </c:pt>
                <c:pt idx="876">
                  <c:v>8322215.2742070472</c:v>
                </c:pt>
                <c:pt idx="877">
                  <c:v>8322082.2144157607</c:v>
                </c:pt>
                <c:pt idx="878">
                  <c:v>8321949.4398367256</c:v>
                </c:pt>
                <c:pt idx="879">
                  <c:v>8321816.9499981683</c:v>
                </c:pt>
                <c:pt idx="880">
                  <c:v>8321684.7444284251</c:v>
                </c:pt>
                <c:pt idx="881">
                  <c:v>8321552.8226559488</c:v>
                </c:pt>
                <c:pt idx="882">
                  <c:v>8321421.1842093123</c:v>
                </c:pt>
                <c:pt idx="883">
                  <c:v>8321289.8286172096</c:v>
                </c:pt>
                <c:pt idx="884">
                  <c:v>8321158.7554084612</c:v>
                </c:pt>
                <c:pt idx="885">
                  <c:v>8321027.9641120182</c:v>
                </c:pt>
                <c:pt idx="886">
                  <c:v>8320897.4542569648</c:v>
                </c:pt>
                <c:pt idx="887">
                  <c:v>8320767.2253725231</c:v>
                </c:pt>
                <c:pt idx="888">
                  <c:v>8320637.2769880546</c:v>
                </c:pt>
                <c:pt idx="889">
                  <c:v>8320507.6086330665</c:v>
                </c:pt>
                <c:pt idx="890">
                  <c:v>8320378.2198372129</c:v>
                </c:pt>
                <c:pt idx="891">
                  <c:v>8320249.1101302998</c:v>
                </c:pt>
                <c:pt idx="892">
                  <c:v>8320120.2790422877</c:v>
                </c:pt>
                <c:pt idx="893">
                  <c:v>8319991.7261032946</c:v>
                </c:pt>
                <c:pt idx="894">
                  <c:v>8319863.4508436006</c:v>
                </c:pt>
                <c:pt idx="895">
                  <c:v>8319735.4527936513</c:v>
                </c:pt>
                <c:pt idx="896">
                  <c:v>8319607.7314840602</c:v>
                </c:pt>
                <c:pt idx="897">
                  <c:v>8319480.286445613</c:v>
                </c:pt>
                <c:pt idx="898">
                  <c:v>8319353.1172092706</c:v>
                </c:pt>
                <c:pt idx="899">
                  <c:v>8319226.2233061725</c:v>
                </c:pt>
                <c:pt idx="900">
                  <c:v>8319099.604267641</c:v>
                </c:pt>
                <c:pt idx="901">
                  <c:v>8318973.2596251816</c:v>
                </c:pt>
                <c:pt idx="902">
                  <c:v>8318847.1889104899</c:v>
                </c:pt>
                <c:pt idx="903">
                  <c:v>8318721.3916554525</c:v>
                </c:pt>
                <c:pt idx="904">
                  <c:v>8318595.8673921516</c:v>
                </c:pt>
                <c:pt idx="905">
                  <c:v>8318470.6156528685</c:v>
                </c:pt>
                <c:pt idx="906">
                  <c:v>8318345.635970084</c:v>
                </c:pt>
                <c:pt idx="907">
                  <c:v>8318220.9278764846</c:v>
                </c:pt>
                <c:pt idx="908">
                  <c:v>8318096.4909049654</c:v>
                </c:pt>
                <c:pt idx="909">
                  <c:v>8317972.3245886322</c:v>
                </c:pt>
                <c:pt idx="910">
                  <c:v>8317848.4284608047</c:v>
                </c:pt>
                <c:pt idx="911">
                  <c:v>8317724.8020550199</c:v>
                </c:pt>
                <c:pt idx="912">
                  <c:v>8317601.4449050361</c:v>
                </c:pt>
                <c:pt idx="913">
                  <c:v>8317478.3565448336</c:v>
                </c:pt>
                <c:pt idx="914">
                  <c:v>8317355.5365086216</c:v>
                </c:pt>
                <c:pt idx="915">
                  <c:v>8317232.9843308367</c:v>
                </c:pt>
                <c:pt idx="916">
                  <c:v>8317110.699546149</c:v>
                </c:pt>
                <c:pt idx="917">
                  <c:v>8316988.6816894654</c:v>
                </c:pt>
                <c:pt idx="918">
                  <c:v>8316866.9302959312</c:v>
                </c:pt>
                <c:pt idx="919">
                  <c:v>8316745.4449009318</c:v>
                </c:pt>
                <c:pt idx="920">
                  <c:v>8316624.2250400996</c:v>
                </c:pt>
                <c:pt idx="921">
                  <c:v>8316503.2702493127</c:v>
                </c:pt>
                <c:pt idx="922">
                  <c:v>8316382.5800647018</c:v>
                </c:pt>
                <c:pt idx="923">
                  <c:v>8316262.1540226499</c:v>
                </c:pt>
                <c:pt idx="924">
                  <c:v>8316141.9916597959</c:v>
                </c:pt>
                <c:pt idx="925">
                  <c:v>8316022.0925130397</c:v>
                </c:pt>
                <c:pt idx="926">
                  <c:v>8315902.456119542</c:v>
                </c:pt>
                <c:pt idx="927">
                  <c:v>8315783.0820167288</c:v>
                </c:pt>
                <c:pt idx="928">
                  <c:v>8315663.9697422944</c:v>
                </c:pt>
                <c:pt idx="929">
                  <c:v>8315545.1188342031</c:v>
                </c:pt>
                <c:pt idx="930">
                  <c:v>8315426.5288306931</c:v>
                </c:pt>
                <c:pt idx="931">
                  <c:v>8315308.1992702791</c:v>
                </c:pt>
                <c:pt idx="932">
                  <c:v>8315190.1296917545</c:v>
                </c:pt>
                <c:pt idx="933">
                  <c:v>8315072.3196341936</c:v>
                </c:pt>
                <c:pt idx="934">
                  <c:v>8314954.7686369568</c:v>
                </c:pt>
                <c:pt idx="935">
                  <c:v>8314837.4762396906</c:v>
                </c:pt>
                <c:pt idx="936">
                  <c:v>8314720.4419823317</c:v>
                </c:pt>
                <c:pt idx="937">
                  <c:v>8314603.6654051095</c:v>
                </c:pt>
                <c:pt idx="938">
                  <c:v>8314487.1460485477</c:v>
                </c:pt>
                <c:pt idx="939">
                  <c:v>8314370.8834534688</c:v>
                </c:pt>
                <c:pt idx="940">
                  <c:v>8314254.8771609962</c:v>
                </c:pt>
                <c:pt idx="941">
                  <c:v>8314139.1267125551</c:v>
                </c:pt>
                <c:pt idx="942">
                  <c:v>8314023.6316498769</c:v>
                </c:pt>
                <c:pt idx="943">
                  <c:v>8313908.3915150026</c:v>
                </c:pt>
                <c:pt idx="944">
                  <c:v>8313793.405850281</c:v>
                </c:pt>
                <c:pt idx="945">
                  <c:v>8313678.6741983769</c:v>
                </c:pt>
                <c:pt idx="946">
                  <c:v>8313564.1961022709</c:v>
                </c:pt>
                <c:pt idx="947">
                  <c:v>8313449.9711052598</c:v>
                </c:pt>
                <c:pt idx="948">
                  <c:v>8313335.9987509642</c:v>
                </c:pt>
                <c:pt idx="949">
                  <c:v>8313222.2785833254</c:v>
                </c:pt>
                <c:pt idx="950">
                  <c:v>8313108.8101466121</c:v>
                </c:pt>
                <c:pt idx="951">
                  <c:v>8312995.5929854214</c:v>
                </c:pt>
                <c:pt idx="952">
                  <c:v>8312882.6266446793</c:v>
                </c:pt>
                <c:pt idx="953">
                  <c:v>8312769.9106696472</c:v>
                </c:pt>
                <c:pt idx="954">
                  <c:v>8312657.4446059214</c:v>
                </c:pt>
                <c:pt idx="955">
                  <c:v>8312545.2279994348</c:v>
                </c:pt>
                <c:pt idx="956">
                  <c:v>8312433.2603964619</c:v>
                </c:pt>
                <c:pt idx="957">
                  <c:v>8312321.54134362</c:v>
                </c:pt>
                <c:pt idx="958">
                  <c:v>8312210.0703878701</c:v>
                </c:pt>
                <c:pt idx="959">
                  <c:v>8312098.8470765213</c:v>
                </c:pt>
                <c:pt idx="960">
                  <c:v>8311987.8709572321</c:v>
                </c:pt>
                <c:pt idx="961">
                  <c:v>8311877.1415780131</c:v>
                </c:pt>
                <c:pt idx="962">
                  <c:v>8311766.6584872287</c:v>
                </c:pt>
                <c:pt idx="963">
                  <c:v>8311656.4212336</c:v>
                </c:pt>
                <c:pt idx="964">
                  <c:v>8311546.4293662058</c:v>
                </c:pt>
                <c:pt idx="965">
                  <c:v>8311436.6824344872</c:v>
                </c:pt>
                <c:pt idx="966">
                  <c:v>8311327.1799882464</c:v>
                </c:pt>
                <c:pt idx="967">
                  <c:v>8311217.9215776529</c:v>
                </c:pt>
                <c:pt idx="968">
                  <c:v>8311108.9067532429</c:v>
                </c:pt>
                <c:pt idx="969">
                  <c:v>8311000.1350659225</c:v>
                </c:pt>
                <c:pt idx="970">
                  <c:v>8310891.6060669683</c:v>
                </c:pt>
                <c:pt idx="971">
                  <c:v>8310783.3193080314</c:v>
                </c:pt>
                <c:pt idx="972">
                  <c:v>8310675.274341139</c:v>
                </c:pt>
                <c:pt idx="973">
                  <c:v>8310567.4707186976</c:v>
                </c:pt>
                <c:pt idx="974">
                  <c:v>8310459.9079934917</c:v>
                </c:pt>
                <c:pt idx="975">
                  <c:v>8310352.5857186895</c:v>
                </c:pt>
                <c:pt idx="976">
                  <c:v>8310245.5034478428</c:v>
                </c:pt>
                <c:pt idx="977">
                  <c:v>8310138.66073489</c:v>
                </c:pt>
                <c:pt idx="978">
                  <c:v>8310032.057134158</c:v>
                </c:pt>
                <c:pt idx="979">
                  <c:v>8309925.6922003636</c:v>
                </c:pt>
                <c:pt idx="980">
                  <c:v>8309819.5654886169</c:v>
                </c:pt>
                <c:pt idx="981">
                  <c:v>8309713.6765544219</c:v>
                </c:pt>
                <c:pt idx="982">
                  <c:v>8309608.0249536792</c:v>
                </c:pt>
                <c:pt idx="983">
                  <c:v>8309502.6102426862</c:v>
                </c:pt>
                <c:pt idx="984">
                  <c:v>8309397.4319781428</c:v>
                </c:pt>
                <c:pt idx="985">
                  <c:v>8309292.4897171501</c:v>
                </c:pt>
                <c:pt idx="986">
                  <c:v>8309187.7830172125</c:v>
                </c:pt>
                <c:pt idx="987">
                  <c:v>8309083.3114362415</c:v>
                </c:pt>
                <c:pt idx="988">
                  <c:v>8308979.0745325554</c:v>
                </c:pt>
                <c:pt idx="989">
                  <c:v>8308875.0718648834</c:v>
                </c:pt>
                <c:pt idx="990">
                  <c:v>8308771.3029923663</c:v>
                </c:pt>
                <c:pt idx="991">
                  <c:v>8308667.7674745563</c:v>
                </c:pt>
                <c:pt idx="992">
                  <c:v>8308564.4648714233</c:v>
                </c:pt>
                <c:pt idx="993">
                  <c:v>8308461.3947433531</c:v>
                </c:pt>
                <c:pt idx="994">
                  <c:v>8308358.5566511499</c:v>
                </c:pt>
                <c:pt idx="995">
                  <c:v>8308255.9501560396</c:v>
                </c:pt>
                <c:pt idx="996">
                  <c:v>8308153.5748196701</c:v>
                </c:pt>
                <c:pt idx="997">
                  <c:v>8308051.430204113</c:v>
                </c:pt>
                <c:pt idx="998">
                  <c:v>8307949.5158718666</c:v>
                </c:pt>
                <c:pt idx="999">
                  <c:v>8307847.8313858556</c:v>
                </c:pt>
                <c:pt idx="1000">
                  <c:v>8307746.3763094358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6-47A8-BFCC-8280E381B9DE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6000</c:v>
                </c:pt>
                <c:pt idx="1">
                  <c:v>5999.7063992383155</c:v>
                </c:pt>
                <c:pt idx="2">
                  <c:v>5999.3922761620961</c:v>
                </c:pt>
                <c:pt idx="3">
                  <c:v>5999.0576359357301</c:v>
                </c:pt>
                <c:pt idx="4">
                  <c:v>5998.7024840037375</c:v>
                </c:pt>
                <c:pt idx="5">
                  <c:v>5998.3268260905907</c:v>
                </c:pt>
                <c:pt idx="6">
                  <c:v>5997.9306682005299</c:v>
                </c:pt>
                <c:pt idx="7">
                  <c:v>5997.5140166173696</c:v>
                </c:pt>
                <c:pt idx="8">
                  <c:v>5997.0768779042974</c:v>
                </c:pt>
                <c:pt idx="9">
                  <c:v>5996.6192589036609</c:v>
                </c:pt>
                <c:pt idx="10">
                  <c:v>5996.1411667367547</c:v>
                </c:pt>
                <c:pt idx="11">
                  <c:v>5995.6426088035914</c:v>
                </c:pt>
                <c:pt idx="12">
                  <c:v>5995.1235927826683</c:v>
                </c:pt>
                <c:pt idx="13">
                  <c:v>5994.5841266307252</c:v>
                </c:pt>
                <c:pt idx="14">
                  <c:v>5994.0242185824955</c:v>
                </c:pt>
                <c:pt idx="15">
                  <c:v>5993.4438771504474</c:v>
                </c:pt>
                <c:pt idx="16">
                  <c:v>5992.8431111245181</c:v>
                </c:pt>
                <c:pt idx="17">
                  <c:v>5992.2219295718405</c:v>
                </c:pt>
                <c:pt idx="18">
                  <c:v>5991.5803418364603</c:v>
                </c:pt>
                <c:pt idx="19">
                  <c:v>5990.9183575390462</c:v>
                </c:pt>
                <c:pt idx="20">
                  <c:v>5990.2359865765948</c:v>
                </c:pt>
                <c:pt idx="21">
                  <c:v>5989.5332391221209</c:v>
                </c:pt>
                <c:pt idx="22">
                  <c:v>5988.8101256243472</c:v>
                </c:pt>
                <c:pt idx="23">
                  <c:v>5988.0666568073821</c:v>
                </c:pt>
                <c:pt idx="24">
                  <c:v>5987.3028436703889</c:v>
                </c:pt>
                <c:pt idx="25">
                  <c:v>5986.5186974872522</c:v>
                </c:pt>
                <c:pt idx="26">
                  <c:v>5985.714229806229</c:v>
                </c:pt>
                <c:pt idx="27">
                  <c:v>5984.889452449599</c:v>
                </c:pt>
                <c:pt idx="28">
                  <c:v>5984.0443775133017</c:v>
                </c:pt>
                <c:pt idx="29">
                  <c:v>5983.1790173665713</c:v>
                </c:pt>
                <c:pt idx="30">
                  <c:v>5982.2933846515571</c:v>
                </c:pt>
                <c:pt idx="31">
                  <c:v>5981.3874922829427</c:v>
                </c:pt>
                <c:pt idx="32">
                  <c:v>5980.4613534475529</c:v>
                </c:pt>
                <c:pt idx="33">
                  <c:v>5979.5149816039557</c:v>
                </c:pt>
                <c:pt idx="34">
                  <c:v>5978.5483904820539</c:v>
                </c:pt>
                <c:pt idx="35">
                  <c:v>5977.5615940826719</c:v>
                </c:pt>
                <c:pt idx="36">
                  <c:v>5976.554606677134</c:v>
                </c:pt>
                <c:pt idx="37">
                  <c:v>5975.5274428068333</c:v>
                </c:pt>
                <c:pt idx="38">
                  <c:v>5974.4801172827956</c:v>
                </c:pt>
                <c:pt idx="39">
                  <c:v>5973.4126451852344</c:v>
                </c:pt>
                <c:pt idx="40">
                  <c:v>5972.3250418630978</c:v>
                </c:pt>
                <c:pt idx="41">
                  <c:v>5971.2173229336086</c:v>
                </c:pt>
                <c:pt idx="42">
                  <c:v>5970.0895042817992</c:v>
                </c:pt>
                <c:pt idx="43">
                  <c:v>5968.9416020600329</c:v>
                </c:pt>
                <c:pt idx="44">
                  <c:v>5967.7736326875256</c:v>
                </c:pt>
                <c:pt idx="45">
                  <c:v>5966.5856128498526</c:v>
                </c:pt>
                <c:pt idx="46">
                  <c:v>5965.3775594984536</c:v>
                </c:pt>
                <c:pt idx="47">
                  <c:v>5964.1494898501278</c:v>
                </c:pt>
                <c:pt idx="48">
                  <c:v>5962.9014213865221</c:v>
                </c:pt>
                <c:pt idx="49">
                  <c:v>5961.6333718536116</c:v>
                </c:pt>
                <c:pt idx="50">
                  <c:v>5960.3453592611731</c:v>
                </c:pt>
                <c:pt idx="51">
                  <c:v>5959.0374018822522</c:v>
                </c:pt>
                <c:pt idx="52">
                  <c:v>5957.7095182526209</c:v>
                </c:pt>
                <c:pt idx="53">
                  <c:v>5956.3617271702306</c:v>
                </c:pt>
                <c:pt idx="54">
                  <c:v>5954.9940476946567</c:v>
                </c:pt>
                <c:pt idx="55">
                  <c:v>5953.6064991465355</c:v>
                </c:pt>
                <c:pt idx="56">
                  <c:v>5952.1991011069949</c:v>
                </c:pt>
                <c:pt idx="57">
                  <c:v>5950.7718734170776</c:v>
                </c:pt>
                <c:pt idx="58">
                  <c:v>5949.3248361771575</c:v>
                </c:pt>
                <c:pt idx="59">
                  <c:v>5947.8580097463491</c:v>
                </c:pt>
                <c:pt idx="60">
                  <c:v>5946.3714147419078</c:v>
                </c:pt>
                <c:pt idx="61">
                  <c:v>5944.8650720386267</c:v>
                </c:pt>
                <c:pt idx="62">
                  <c:v>5943.3390027682253</c:v>
                </c:pt>
                <c:pt idx="63">
                  <c:v>5941.7932283187292</c:v>
                </c:pt>
                <c:pt idx="64">
                  <c:v>5940.2277703338459</c:v>
                </c:pt>
                <c:pt idx="65">
                  <c:v>5938.6426507123297</c:v>
                </c:pt>
                <c:pt idx="66">
                  <c:v>5937.037891607346</c:v>
                </c:pt>
                <c:pt idx="67">
                  <c:v>5935.4135154258229</c:v>
                </c:pt>
                <c:pt idx="68">
                  <c:v>5933.7695448277973</c:v>
                </c:pt>
                <c:pt idx="69">
                  <c:v>5932.106002725759</c:v>
                </c:pt>
                <c:pt idx="70">
                  <c:v>5930.4229122839806</c:v>
                </c:pt>
                <c:pt idx="71">
                  <c:v>5928.7202969178452</c:v>
                </c:pt>
                <c:pt idx="72">
                  <c:v>5926.9981802931688</c:v>
                </c:pt>
                <c:pt idx="73">
                  <c:v>5925.2565863255131</c:v>
                </c:pt>
                <c:pt idx="74">
                  <c:v>5923.4955391794902</c:v>
                </c:pt>
                <c:pt idx="75">
                  <c:v>5921.7150632680659</c:v>
                </c:pt>
                <c:pt idx="76">
                  <c:v>5919.9151832518546</c:v>
                </c:pt>
                <c:pt idx="77">
                  <c:v>5918.0959240384036</c:v>
                </c:pt>
                <c:pt idx="78">
                  <c:v>5916.2573107814769</c:v>
                </c:pt>
                <c:pt idx="79">
                  <c:v>5914.3993688803303</c:v>
                </c:pt>
                <c:pt idx="80">
                  <c:v>5912.5221239789771</c:v>
                </c:pt>
                <c:pt idx="81">
                  <c:v>5910.6256019654529</c:v>
                </c:pt>
                <c:pt idx="82">
                  <c:v>5908.7098289710711</c:v>
                </c:pt>
                <c:pt idx="83">
                  <c:v>5906.7748313696702</c:v>
                </c:pt>
                <c:pt idx="84">
                  <c:v>5904.8206357768604</c:v>
                </c:pt>
                <c:pt idx="85">
                  <c:v>5902.847269049259</c:v>
                </c:pt>
                <c:pt idx="86">
                  <c:v>5900.85475828372</c:v>
                </c:pt>
                <c:pt idx="87">
                  <c:v>5898.8431308165627</c:v>
                </c:pt>
                <c:pt idx="88">
                  <c:v>5896.812414222788</c:v>
                </c:pt>
                <c:pt idx="89">
                  <c:v>5894.7626363152913</c:v>
                </c:pt>
                <c:pt idx="90">
                  <c:v>5892.6938251440688</c:v>
                </c:pt>
                <c:pt idx="91">
                  <c:v>5890.6060089954208</c:v>
                </c:pt>
                <c:pt idx="92">
                  <c:v>5888.4992163911438</c:v>
                </c:pt>
                <c:pt idx="93">
                  <c:v>5886.3734760877214</c:v>
                </c:pt>
                <c:pt idx="94">
                  <c:v>5884.2288170755073</c:v>
                </c:pt>
                <c:pt idx="95">
                  <c:v>5882.0652685779014</c:v>
                </c:pt>
                <c:pt idx="96">
                  <c:v>5879.8828600505221</c:v>
                </c:pt>
                <c:pt idx="97">
                  <c:v>5877.6816211803734</c:v>
                </c:pt>
                <c:pt idx="98">
                  <c:v>5875.4615818850043</c:v>
                </c:pt>
                <c:pt idx="99">
                  <c:v>5873.2227723116621</c:v>
                </c:pt>
                <c:pt idx="100">
                  <c:v>5870.965222836443</c:v>
                </c:pt>
                <c:pt idx="101">
                  <c:v>5868.6889640634354</c:v>
                </c:pt>
                <c:pt idx="102">
                  <c:v>5866.3940268238566</c:v>
                </c:pt>
                <c:pt idx="103">
                  <c:v>5864.0804421751864</c:v>
                </c:pt>
                <c:pt idx="104">
                  <c:v>5861.7482414002934</c:v>
                </c:pt>
                <c:pt idx="105">
                  <c:v>5859.3974560065581</c:v>
                </c:pt>
                <c:pt idx="106">
                  <c:v>5857.0281177249853</c:v>
                </c:pt>
                <c:pt idx="107">
                  <c:v>5854.6402585093201</c:v>
                </c:pt>
                <c:pt idx="108">
                  <c:v>5852.2339105351484</c:v>
                </c:pt>
                <c:pt idx="109">
                  <c:v>5849.8091061990017</c:v>
                </c:pt>
                <c:pt idx="110">
                  <c:v>5847.3658781174481</c:v>
                </c:pt>
                <c:pt idx="111">
                  <c:v>5844.9042591261868</c:v>
                </c:pt>
                <c:pt idx="112">
                  <c:v>5842.4242822791293</c:v>
                </c:pt>
                <c:pt idx="113">
                  <c:v>5839.9259808474817</c:v>
                </c:pt>
                <c:pt idx="114">
                  <c:v>5837.409388318817</c:v>
                </c:pt>
                <c:pt idx="115">
                  <c:v>5834.8745383961477</c:v>
                </c:pt>
                <c:pt idx="116">
                  <c:v>5832.3214649969887</c:v>
                </c:pt>
                <c:pt idx="117">
                  <c:v>5829.7502022524177</c:v>
                </c:pt>
                <c:pt idx="118">
                  <c:v>5827.1607845061317</c:v>
                </c:pt>
                <c:pt idx="119">
                  <c:v>5824.5532463134959</c:v>
                </c:pt>
                <c:pt idx="120">
                  <c:v>5821.9276224405903</c:v>
                </c:pt>
                <c:pt idx="121">
                  <c:v>5819.2839478632486</c:v>
                </c:pt>
                <c:pt idx="122">
                  <c:v>5816.6222577660974</c:v>
                </c:pt>
                <c:pt idx="123">
                  <c:v>5813.9425875415855</c:v>
                </c:pt>
                <c:pt idx="124">
                  <c:v>5811.2449727890116</c:v>
                </c:pt>
                <c:pt idx="125">
                  <c:v>5808.529449313547</c:v>
                </c:pt>
                <c:pt idx="126">
                  <c:v>5805.7960531252538</c:v>
                </c:pt>
                <c:pt idx="127">
                  <c:v>5803.0448204380964</c:v>
                </c:pt>
                <c:pt idx="128">
                  <c:v>5800.2757876689539</c:v>
                </c:pt>
                <c:pt idx="129">
                  <c:v>5797.4889914366222</c:v>
                </c:pt>
                <c:pt idx="130">
                  <c:v>5794.6844685608157</c:v>
                </c:pt>
                <c:pt idx="131">
                  <c:v>5791.8622560611639</c:v>
                </c:pt>
                <c:pt idx="132">
                  <c:v>5789.0223911562007</c:v>
                </c:pt>
                <c:pt idx="133">
                  <c:v>5786.1649112623554</c:v>
                </c:pt>
                <c:pt idx="134">
                  <c:v>5783.2898539929356</c:v>
                </c:pt>
                <c:pt idx="135">
                  <c:v>5780.3972571571039</c:v>
                </c:pt>
                <c:pt idx="136">
                  <c:v>5777.4871587588577</c:v>
                </c:pt>
                <c:pt idx="137">
                  <c:v>5774.5595969959977</c:v>
                </c:pt>
                <c:pt idx="138">
                  <c:v>5771.6146102590965</c:v>
                </c:pt>
                <c:pt idx="139">
                  <c:v>5768.6522371304618</c:v>
                </c:pt>
                <c:pt idx="140">
                  <c:v>5765.6725163830979</c:v>
                </c:pt>
                <c:pt idx="141">
                  <c:v>5762.6754869796587</c:v>
                </c:pt>
                <c:pt idx="142">
                  <c:v>5759.6611880714026</c:v>
                </c:pt>
                <c:pt idx="143">
                  <c:v>5756.6296589971407</c:v>
                </c:pt>
                <c:pt idx="144">
                  <c:v>5753.5809392821793</c:v>
                </c:pt>
                <c:pt idx="145">
                  <c:v>5750.5150686372635</c:v>
                </c:pt>
                <c:pt idx="146">
                  <c:v>5747.4320869575149</c:v>
                </c:pt>
                <c:pt idx="147">
                  <c:v>5744.3320343213645</c:v>
                </c:pt>
                <c:pt idx="148">
                  <c:v>5741.2149509894844</c:v>
                </c:pt>
                <c:pt idx="149">
                  <c:v>5738.0808774037132</c:v>
                </c:pt>
                <c:pt idx="150">
                  <c:v>5734.9298541859825</c:v>
                </c:pt>
                <c:pt idx="151">
                  <c:v>5731.7619221372352</c:v>
                </c:pt>
                <c:pt idx="152">
                  <c:v>5728.5771222363437</c:v>
                </c:pt>
                <c:pt idx="153">
                  <c:v>5725.3754956390248</c:v>
                </c:pt>
                <c:pt idx="154">
                  <c:v>5722.1570836767478</c:v>
                </c:pt>
                <c:pt idx="155">
                  <c:v>5718.9219278556438</c:v>
                </c:pt>
                <c:pt idx="156">
                  <c:v>5715.6700698554114</c:v>
                </c:pt>
                <c:pt idx="157">
                  <c:v>5712.4015515282163</c:v>
                </c:pt>
                <c:pt idx="158">
                  <c:v>5709.1164148975895</c:v>
                </c:pt>
                <c:pt idx="159">
                  <c:v>5705.8147021573241</c:v>
                </c:pt>
                <c:pt idx="160">
                  <c:v>5702.4964556703671</c:v>
                </c:pt>
                <c:pt idx="161">
                  <c:v>5699.1617179677105</c:v>
                </c:pt>
                <c:pt idx="162">
                  <c:v>5695.8105317472755</c:v>
                </c:pt>
                <c:pt idx="163">
                  <c:v>5692.4429398727998</c:v>
                </c:pt>
                <c:pt idx="164">
                  <c:v>5689.058985372717</c:v>
                </c:pt>
                <c:pt idx="165">
                  <c:v>5685.658711439035</c:v>
                </c:pt>
                <c:pt idx="166">
                  <c:v>5682.2421614262139</c:v>
                </c:pt>
                <c:pt idx="167">
                  <c:v>5678.8093788500382</c:v>
                </c:pt>
                <c:pt idx="168">
                  <c:v>5675.360407386489</c:v>
                </c:pt>
                <c:pt idx="169">
                  <c:v>5671.8952908706106</c:v>
                </c:pt>
                <c:pt idx="170">
                  <c:v>5668.4140732953783</c:v>
                </c:pt>
                <c:pt idx="171">
                  <c:v>5664.916798810561</c:v>
                </c:pt>
                <c:pt idx="172">
                  <c:v>5661.4035117215844</c:v>
                </c:pt>
                <c:pt idx="173">
                  <c:v>5657.8742564883878</c:v>
                </c:pt>
                <c:pt idx="174">
                  <c:v>5654.3290777242828</c:v>
                </c:pt>
                <c:pt idx="175">
                  <c:v>5650.7680201948069</c:v>
                </c:pt>
                <c:pt idx="176">
                  <c:v>5647.1911288165766</c:v>
                </c:pt>
                <c:pt idx="177">
                  <c:v>5643.5984486561374</c:v>
                </c:pt>
                <c:pt idx="178">
                  <c:v>5639.9900249288121</c:v>
                </c:pt>
                <c:pt idx="179">
                  <c:v>5636.3659029975479</c:v>
                </c:pt>
                <c:pt idx="180">
                  <c:v>5632.7261283717608</c:v>
                </c:pt>
                <c:pt idx="181">
                  <c:v>5629.0707467061766</c:v>
                </c:pt>
                <c:pt idx="182">
                  <c:v>5625.3998037996735</c:v>
                </c:pt>
                <c:pt idx="183">
                  <c:v>5621.7133455941193</c:v>
                </c:pt>
                <c:pt idx="184">
                  <c:v>5618.0114181732097</c:v>
                </c:pt>
                <c:pt idx="185">
                  <c:v>5614.2940677613042</c:v>
                </c:pt>
                <c:pt idx="186">
                  <c:v>5610.5613407222572</c:v>
                </c:pt>
                <c:pt idx="187">
                  <c:v>5606.8132835582537</c:v>
                </c:pt>
                <c:pt idx="188">
                  <c:v>5603.0499429086367</c:v>
                </c:pt>
                <c:pt idx="189">
                  <c:v>5599.2713655487378</c:v>
                </c:pt>
                <c:pt idx="190">
                  <c:v>5595.4775983887039</c:v>
                </c:pt>
                <c:pt idx="191">
                  <c:v>5591.6686884723249</c:v>
                </c:pt>
                <c:pt idx="192">
                  <c:v>5587.8446829758568</c:v>
                </c:pt>
                <c:pt idx="193">
                  <c:v>5584.0056292068448</c:v>
                </c:pt>
                <c:pt idx="194">
                  <c:v>5580.1515746029463</c:v>
                </c:pt>
                <c:pt idx="195">
                  <c:v>5576.2825667307534</c:v>
                </c:pt>
                <c:pt idx="196">
                  <c:v>5572.3986532846084</c:v>
                </c:pt>
                <c:pt idx="197">
                  <c:v>5568.4998820854253</c:v>
                </c:pt>
                <c:pt idx="198">
                  <c:v>5564.5863010795083</c:v>
                </c:pt>
                <c:pt idx="199">
                  <c:v>5560.657958337365</c:v>
                </c:pt>
                <c:pt idx="200">
                  <c:v>5556.714902052523</c:v>
                </c:pt>
                <c:pt idx="201">
                  <c:v>5552.757180540345</c:v>
                </c:pt>
                <c:pt idx="202">
                  <c:v>5548.7848422368425</c:v>
                </c:pt>
                <c:pt idx="203">
                  <c:v>5544.7979356974874</c:v>
                </c:pt>
                <c:pt idx="204">
                  <c:v>5540.7965095960235</c:v>
                </c:pt>
                <c:pt idx="205">
                  <c:v>5536.7806127232789</c:v>
                </c:pt>
                <c:pt idx="206">
                  <c:v>5532.750293985976</c:v>
                </c:pt>
                <c:pt idx="207">
                  <c:v>5528.70560240554</c:v>
                </c:pt>
                <c:pt idx="208">
                  <c:v>5524.6465871169094</c:v>
                </c:pt>
                <c:pt idx="209">
                  <c:v>5520.573297367343</c:v>
                </c:pt>
                <c:pt idx="210">
                  <c:v>5516.4857825152294</c:v>
                </c:pt>
                <c:pt idx="211">
                  <c:v>5512.3840920288922</c:v>
                </c:pt>
                <c:pt idx="212">
                  <c:v>5508.2682754853995</c:v>
                </c:pt>
                <c:pt idx="213">
                  <c:v>5504.1383825693692</c:v>
                </c:pt>
                <c:pt idx="214">
                  <c:v>5499.9944630717746</c:v>
                </c:pt>
                <c:pt idx="215">
                  <c:v>5495.83656688875</c:v>
                </c:pt>
                <c:pt idx="216">
                  <c:v>5491.6647440203978</c:v>
                </c:pt>
                <c:pt idx="217">
                  <c:v>5487.4790445695935</c:v>
                </c:pt>
                <c:pt idx="218">
                  <c:v>5483.2795187407901</c:v>
                </c:pt>
                <c:pt idx="219">
                  <c:v>5479.0662168388244</c:v>
                </c:pt>
                <c:pt idx="220">
                  <c:v>5474.8391892677191</c:v>
                </c:pt>
                <c:pt idx="221">
                  <c:v>5470.5984865294922</c:v>
                </c:pt>
                <c:pt idx="222">
                  <c:v>5466.3441592229583</c:v>
                </c:pt>
                <c:pt idx="223">
                  <c:v>5462.0762580425344</c:v>
                </c:pt>
                <c:pt idx="224">
                  <c:v>5457.7948337770467</c:v>
                </c:pt>
                <c:pt idx="225">
                  <c:v>5453.4999373085329</c:v>
                </c:pt>
                <c:pt idx="226">
                  <c:v>5449.1916196110496</c:v>
                </c:pt>
                <c:pt idx="227">
                  <c:v>5444.8699317494784</c:v>
                </c:pt>
                <c:pt idx="228">
                  <c:v>5440.5349248783295</c:v>
                </c:pt>
                <c:pt idx="229">
                  <c:v>5436.1866502405501</c:v>
                </c:pt>
                <c:pt idx="230">
                  <c:v>5431.8251591663293</c:v>
                </c:pt>
                <c:pt idx="231">
                  <c:v>5427.4505030719065</c:v>
                </c:pt>
                <c:pt idx="232">
                  <c:v>5423.0627334583769</c:v>
                </c:pt>
                <c:pt idx="233">
                  <c:v>5418.6619019105019</c:v>
                </c:pt>
                <c:pt idx="234">
                  <c:v>5414.248060095515</c:v>
                </c:pt>
                <c:pt idx="235">
                  <c:v>5409.8212597619313</c:v>
                </c:pt>
                <c:pt idx="236">
                  <c:v>5405.3815527383586</c:v>
                </c:pt>
                <c:pt idx="237">
                  <c:v>5400.9289909323052</c:v>
                </c:pt>
                <c:pt idx="238">
                  <c:v>5396.4636263289931</c:v>
                </c:pt>
                <c:pt idx="239">
                  <c:v>5391.9855109901691</c:v>
                </c:pt>
                <c:pt idx="240">
                  <c:v>5387.4946970529154</c:v>
                </c:pt>
                <c:pt idx="241">
                  <c:v>5382.9912367284651</c:v>
                </c:pt>
                <c:pt idx="242">
                  <c:v>5378.4751823010147</c:v>
                </c:pt>
                <c:pt idx="243">
                  <c:v>5373.9465861265408</c:v>
                </c:pt>
                <c:pt idx="244">
                  <c:v>5369.405500631613</c:v>
                </c:pt>
                <c:pt idx="245">
                  <c:v>5364.8519783122147</c:v>
                </c:pt>
                <c:pt idx="246">
                  <c:v>5360.2860717325584</c:v>
                </c:pt>
                <c:pt idx="247">
                  <c:v>5355.7078335239057</c:v>
                </c:pt>
                <c:pt idx="248">
                  <c:v>5351.1173163833873</c:v>
                </c:pt>
                <c:pt idx="249">
                  <c:v>5346.5145730728236</c:v>
                </c:pt>
                <c:pt idx="250">
                  <c:v>5341.8996564175486</c:v>
                </c:pt>
                <c:pt idx="251">
                  <c:v>5337.2726193052322</c:v>
                </c:pt>
                <c:pt idx="252">
                  <c:v>5332.633514684705</c:v>
                </c:pt>
                <c:pt idx="253">
                  <c:v>5327.9823955647871</c:v>
                </c:pt>
                <c:pt idx="254">
                  <c:v>5323.3193150131119</c:v>
                </c:pt>
                <c:pt idx="255">
                  <c:v>5318.6443261549575</c:v>
                </c:pt>
                <c:pt idx="256">
                  <c:v>5313.957482172078</c:v>
                </c:pt>
                <c:pt idx="257">
                  <c:v>5309.258836301532</c:v>
                </c:pt>
                <c:pt idx="258">
                  <c:v>5304.5484418345195</c:v>
                </c:pt>
                <c:pt idx="259">
                  <c:v>5299.8263521152148</c:v>
                </c:pt>
                <c:pt idx="260">
                  <c:v>5295.0926205396026</c:v>
                </c:pt>
                <c:pt idx="261">
                  <c:v>5290.3473005543192</c:v>
                </c:pt>
                <c:pt idx="262">
                  <c:v>5285.5904456554881</c:v>
                </c:pt>
                <c:pt idx="263">
                  <c:v>5280.8221093875636</c:v>
                </c:pt>
                <c:pt idx="264">
                  <c:v>5276.0423453421754</c:v>
                </c:pt>
                <c:pt idx="265">
                  <c:v>5271.2512071569699</c:v>
                </c:pt>
                <c:pt idx="266">
                  <c:v>5266.4487485144609</c:v>
                </c:pt>
                <c:pt idx="267">
                  <c:v>5261.6350231408751</c:v>
                </c:pt>
                <c:pt idx="268">
                  <c:v>5256.8100848050035</c:v>
                </c:pt>
                <c:pt idx="269">
                  <c:v>5251.9739873170547</c:v>
                </c:pt>
                <c:pt idx="270">
                  <c:v>5247.1267845275088</c:v>
                </c:pt>
                <c:pt idx="271">
                  <c:v>5242.2685303259723</c:v>
                </c:pt>
                <c:pt idx="272">
                  <c:v>5237.3992786400386</c:v>
                </c:pt>
                <c:pt idx="273">
                  <c:v>5232.5190834341474</c:v>
                </c:pt>
                <c:pt idx="274">
                  <c:v>5227.6279987084463</c:v>
                </c:pt>
                <c:pt idx="275">
                  <c:v>5222.726078497657</c:v>
                </c:pt>
                <c:pt idx="276">
                  <c:v>5217.8133768699399</c:v>
                </c:pt>
                <c:pt idx="277">
                  <c:v>5212.8899479257661</c:v>
                </c:pt>
                <c:pt idx="278">
                  <c:v>5207.955845796786</c:v>
                </c:pt>
                <c:pt idx="279">
                  <c:v>5203.0111246447041</c:v>
                </c:pt>
                <c:pt idx="280">
                  <c:v>5198.0558386601533</c:v>
                </c:pt>
                <c:pt idx="281">
                  <c:v>5193.0900420615735</c:v>
                </c:pt>
                <c:pt idx="282">
                  <c:v>5188.1137890940945</c:v>
                </c:pt>
                <c:pt idx="283">
                  <c:v>5183.1271340284147</c:v>
                </c:pt>
                <c:pt idx="284">
                  <c:v>5178.130131159689</c:v>
                </c:pt>
                <c:pt idx="285">
                  <c:v>5173.122834806416</c:v>
                </c:pt>
                <c:pt idx="286">
                  <c:v>5168.1052993093281</c:v>
                </c:pt>
                <c:pt idx="287">
                  <c:v>5163.0775790302841</c:v>
                </c:pt>
                <c:pt idx="288">
                  <c:v>5158.0397283511647</c:v>
                </c:pt>
                <c:pt idx="289">
                  <c:v>5152.9918016727688</c:v>
                </c:pt>
                <c:pt idx="290">
                  <c:v>5147.9338534137178</c:v>
                </c:pt>
                <c:pt idx="291">
                  <c:v>5142.8659380093541</c:v>
                </c:pt>
                <c:pt idx="292">
                  <c:v>5137.7881099106507</c:v>
                </c:pt>
                <c:pt idx="293">
                  <c:v>5132.7004235831173</c:v>
                </c:pt>
                <c:pt idx="294">
                  <c:v>5127.6029335057128</c:v>
                </c:pt>
                <c:pt idx="295">
                  <c:v>5122.4956941697592</c:v>
                </c:pt>
                <c:pt idx="296">
                  <c:v>5117.3787600778578</c:v>
                </c:pt>
                <c:pt idx="297">
                  <c:v>5112.252185742811</c:v>
                </c:pt>
                <c:pt idx="298">
                  <c:v>5107.1160256865414</c:v>
                </c:pt>
                <c:pt idx="299">
                  <c:v>5101.97033443902</c:v>
                </c:pt>
                <c:pt idx="300">
                  <c:v>5096.8151665371934</c:v>
                </c:pt>
                <c:pt idx="301">
                  <c:v>5091.6505765239162</c:v>
                </c:pt>
                <c:pt idx="302">
                  <c:v>5086.4766189468837</c:v>
                </c:pt>
                <c:pt idx="303">
                  <c:v>5081.2933483575707</c:v>
                </c:pt>
                <c:pt idx="304">
                  <c:v>5076.1008193101707</c:v>
                </c:pt>
                <c:pt idx="305">
                  <c:v>5070.8990863605404</c:v>
                </c:pt>
                <c:pt idx="306">
                  <c:v>5065.6882040651453</c:v>
                </c:pt>
                <c:pt idx="307">
                  <c:v>5060.4682269800096</c:v>
                </c:pt>
                <c:pt idx="308">
                  <c:v>5055.2392096596705</c:v>
                </c:pt>
                <c:pt idx="309">
                  <c:v>5050.0012066561303</c:v>
                </c:pt>
                <c:pt idx="310">
                  <c:v>5044.7542725178209</c:v>
                </c:pt>
                <c:pt idx="311">
                  <c:v>5039.4984617885611</c:v>
                </c:pt>
                <c:pt idx="312">
                  <c:v>5034.2338290065254</c:v>
                </c:pt>
                <c:pt idx="313">
                  <c:v>5028.9604287032107</c:v>
                </c:pt>
                <c:pt idx="314">
                  <c:v>5023.6783154024115</c:v>
                </c:pt>
                <c:pt idx="315">
                  <c:v>5018.3875436191929</c:v>
                </c:pt>
                <c:pt idx="316">
                  <c:v>5013.0881678588703</c:v>
                </c:pt>
                <c:pt idx="317">
                  <c:v>5007.7802426159924</c:v>
                </c:pt>
                <c:pt idx="318">
                  <c:v>5002.4638223733255</c:v>
                </c:pt>
                <c:pt idx="319">
                  <c:v>4997.1389616008419</c:v>
                </c:pt>
                <c:pt idx="320">
                  <c:v>4991.805714754717</c:v>
                </c:pt>
                <c:pt idx="321">
                  <c:v>4986.4641362763196</c:v>
                </c:pt>
                <c:pt idx="322">
                  <c:v>4981.114280591215</c:v>
                </c:pt>
                <c:pt idx="323">
                  <c:v>4975.7562021081667</c:v>
                </c:pt>
                <c:pt idx="324">
                  <c:v>4970.3899552181438</c:v>
                </c:pt>
                <c:pt idx="325">
                  <c:v>4965.0155942933297</c:v>
                </c:pt>
                <c:pt idx="326">
                  <c:v>4959.6331736861393</c:v>
                </c:pt>
                <c:pt idx="327">
                  <c:v>4954.2427477282317</c:v>
                </c:pt>
                <c:pt idx="328">
                  <c:v>4948.8443707295346</c:v>
                </c:pt>
                <c:pt idx="329">
                  <c:v>4943.4380969772674</c:v>
                </c:pt>
                <c:pt idx="330">
                  <c:v>4938.0239807349699</c:v>
                </c:pt>
                <c:pt idx="331">
                  <c:v>4932.6020762415355</c:v>
                </c:pt>
                <c:pt idx="332">
                  <c:v>4927.1724377102455</c:v>
                </c:pt>
                <c:pt idx="333">
                  <c:v>4921.7351193278091</c:v>
                </c:pt>
                <c:pt idx="334">
                  <c:v>4916.2901752534071</c:v>
                </c:pt>
                <c:pt idx="335">
                  <c:v>4910.8376596177368</c:v>
                </c:pt>
                <c:pt idx="336">
                  <c:v>4905.3776265220667</c:v>
                </c:pt>
                <c:pt idx="337">
                  <c:v>4899.9101300372886</c:v>
                </c:pt>
                <c:pt idx="338">
                  <c:v>4894.4352242029754</c:v>
                </c:pt>
                <c:pt idx="339">
                  <c:v>4888.9529630264469</c:v>
                </c:pt>
                <c:pt idx="340">
                  <c:v>4883.4634004818317</c:v>
                </c:pt>
                <c:pt idx="341">
                  <c:v>4877.9665905091406</c:v>
                </c:pt>
                <c:pt idx="342">
                  <c:v>4872.4625870133405</c:v>
                </c:pt>
                <c:pt idx="343">
                  <c:v>4866.9514438634296</c:v>
                </c:pt>
                <c:pt idx="344">
                  <c:v>4861.4332148915228</c:v>
                </c:pt>
                <c:pt idx="345">
                  <c:v>4855.9079538919359</c:v>
                </c:pt>
                <c:pt idx="346">
                  <c:v>4850.3757146202761</c:v>
                </c:pt>
                <c:pt idx="347">
                  <c:v>4844.8365507925355</c:v>
                </c:pt>
                <c:pt idx="348">
                  <c:v>4839.2905160841892</c:v>
                </c:pt>
                <c:pt idx="349">
                  <c:v>4833.7376641292967</c:v>
                </c:pt>
                <c:pt idx="350">
                  <c:v>4828.1780485196105</c:v>
                </c:pt>
                <c:pt idx="351">
                  <c:v>4822.6117228036819</c:v>
                </c:pt>
                <c:pt idx="352">
                  <c:v>4817.0387404859794</c:v>
                </c:pt>
                <c:pt idx="353">
                  <c:v>4811.4591550260056</c:v>
                </c:pt>
                <c:pt idx="354">
                  <c:v>4805.8730198374178</c:v>
                </c:pt>
                <c:pt idx="355">
                  <c:v>4800.2803882871576</c:v>
                </c:pt>
                <c:pt idx="356">
                  <c:v>4794.6813136945793</c:v>
                </c:pt>
                <c:pt idx="357">
                  <c:v>4789.0758493305857</c:v>
                </c:pt>
                <c:pt idx="358">
                  <c:v>4783.4640484167676</c:v>
                </c:pt>
                <c:pt idx="359">
                  <c:v>4777.8459641245463</c:v>
                </c:pt>
                <c:pt idx="360">
                  <c:v>4772.2216495743214</c:v>
                </c:pt>
                <c:pt idx="361">
                  <c:v>4766.5911578346231</c:v>
                </c:pt>
                <c:pt idx="362">
                  <c:v>4760.9545419212673</c:v>
                </c:pt>
                <c:pt idx="363">
                  <c:v>4755.3118547965141</c:v>
                </c:pt>
                <c:pt idx="364">
                  <c:v>4749.6631493682371</c:v>
                </c:pt>
                <c:pt idx="365">
                  <c:v>4744.0084784890869</c:v>
                </c:pt>
                <c:pt idx="366">
                  <c:v>4738.3478949556675</c:v>
                </c:pt>
                <c:pt idx="367">
                  <c:v>4732.6814515077112</c:v>
                </c:pt>
                <c:pt idx="368">
                  <c:v>4727.0092008272622</c:v>
                </c:pt>
                <c:pt idx="369">
                  <c:v>4721.3311955378622</c:v>
                </c:pt>
                <c:pt idx="370">
                  <c:v>4715.6474882037392</c:v>
                </c:pt>
                <c:pt idx="371">
                  <c:v>4709.9581313290028</c:v>
                </c:pt>
                <c:pt idx="372">
                  <c:v>4704.2631773568446</c:v>
                </c:pt>
                <c:pt idx="373">
                  <c:v>4698.562678668739</c:v>
                </c:pt>
                <c:pt idx="374">
                  <c:v>4692.8566875836523</c:v>
                </c:pt>
                <c:pt idx="375">
                  <c:v>4687.1452563572557</c:v>
                </c:pt>
                <c:pt idx="376">
                  <c:v>4681.4284371811391</c:v>
                </c:pt>
                <c:pt idx="377">
                  <c:v>4675.7062821820355</c:v>
                </c:pt>
                <c:pt idx="378">
                  <c:v>4669.9788434210423</c:v>
                </c:pt>
                <c:pt idx="379">
                  <c:v>4664.2461728928547</c:v>
                </c:pt>
                <c:pt idx="380">
                  <c:v>4658.5083225249964</c:v>
                </c:pt>
                <c:pt idx="381">
                  <c:v>4652.7653441770617</c:v>
                </c:pt>
                <c:pt idx="382">
                  <c:v>4647.0172896399563</c:v>
                </c:pt>
                <c:pt idx="383">
                  <c:v>4641.2642106351441</c:v>
                </c:pt>
                <c:pt idx="384">
                  <c:v>4635.5061588139024</c:v>
                </c:pt>
                <c:pt idx="385">
                  <c:v>4629.7431857565743</c:v>
                </c:pt>
                <c:pt idx="386">
                  <c:v>4623.9753429718321</c:v>
                </c:pt>
                <c:pt idx="387">
                  <c:v>4618.202681895943</c:v>
                </c:pt>
                <c:pt idx="388">
                  <c:v>4612.4252538920373</c:v>
                </c:pt>
                <c:pt idx="389">
                  <c:v>4606.6431102493843</c:v>
                </c:pt>
                <c:pt idx="390">
                  <c:v>4600.8563021826703</c:v>
                </c:pt>
                <c:pt idx="391">
                  <c:v>4595.0648808312817</c:v>
                </c:pt>
                <c:pt idx="392">
                  <c:v>4589.2688972585947</c:v>
                </c:pt>
                <c:pt idx="393">
                  <c:v>4583.4684024512653</c:v>
                </c:pt>
                <c:pt idx="394">
                  <c:v>4577.6634473185286</c:v>
                </c:pt>
                <c:pt idx="395">
                  <c:v>4571.8540826914996</c:v>
                </c:pt>
                <c:pt idx="396">
                  <c:v>4566.0403593224773</c:v>
                </c:pt>
                <c:pt idx="397">
                  <c:v>4560.2223278842594</c:v>
                </c:pt>
                <c:pt idx="398">
                  <c:v>4554.4000389694547</c:v>
                </c:pt>
                <c:pt idx="399">
                  <c:v>4548.5735430898021</c:v>
                </c:pt>
                <c:pt idx="400">
                  <c:v>4542.7428906754967</c:v>
                </c:pt>
                <c:pt idx="401">
                  <c:v>4536.908132074519</c:v>
                </c:pt>
                <c:pt idx="402">
                  <c:v>4531.0693175519673</c:v>
                </c:pt>
                <c:pt idx="403">
                  <c:v>4525.2264972893963</c:v>
                </c:pt>
                <c:pt idx="404">
                  <c:v>4519.3797213841581</c:v>
                </c:pt>
                <c:pt idx="405">
                  <c:v>4513.5290398487514</c:v>
                </c:pt>
                <c:pt idx="406">
                  <c:v>4507.6745026101735</c:v>
                </c:pt>
                <c:pt idx="407">
                  <c:v>4501.8161595092743</c:v>
                </c:pt>
                <c:pt idx="408">
                  <c:v>4495.9540603001196</c:v>
                </c:pt>
                <c:pt idx="409">
                  <c:v>4490.0882546493558</c:v>
                </c:pt>
                <c:pt idx="410">
                  <c:v>4484.2187921355808</c:v>
                </c:pt>
                <c:pt idx="411">
                  <c:v>4478.3457222487159</c:v>
                </c:pt>
                <c:pt idx="412">
                  <c:v>4472.4690943893893</c:v>
                </c:pt>
                <c:pt idx="413">
                  <c:v>4466.5889578683173</c:v>
                </c:pt>
                <c:pt idx="414">
                  <c:v>4460.7053619056933</c:v>
                </c:pt>
                <c:pt idx="415">
                  <c:v>4454.8183556305812</c:v>
                </c:pt>
                <c:pt idx="416">
                  <c:v>4448.9279880803142</c:v>
                </c:pt>
                <c:pt idx="417">
                  <c:v>4443.0343081998953</c:v>
                </c:pt>
                <c:pt idx="418">
                  <c:v>4437.1373648414055</c:v>
                </c:pt>
                <c:pt idx="419">
                  <c:v>4431.2372067634142</c:v>
                </c:pt>
                <c:pt idx="420">
                  <c:v>4425.3338826303971</c:v>
                </c:pt>
                <c:pt idx="421">
                  <c:v>4419.4274410121561</c:v>
                </c:pt>
                <c:pt idx="422">
                  <c:v>4413.5179303832447</c:v>
                </c:pt>
                <c:pt idx="423">
                  <c:v>4407.6053991223971</c:v>
                </c:pt>
                <c:pt idx="424">
                  <c:v>4401.689895511965</c:v>
                </c:pt>
                <c:pt idx="425">
                  <c:v>4395.7714677373551</c:v>
                </c:pt>
                <c:pt idx="426">
                  <c:v>4389.8501638864727</c:v>
                </c:pt>
                <c:pt idx="427">
                  <c:v>4383.9260319491714</c:v>
                </c:pt>
                <c:pt idx="428">
                  <c:v>4377.9991198167063</c:v>
                </c:pt>
                <c:pt idx="429">
                  <c:v>4372.0694752811887</c:v>
                </c:pt>
                <c:pt idx="430">
                  <c:v>4366.137146035052</c:v>
                </c:pt>
                <c:pt idx="431">
                  <c:v>4360.2021796705167</c:v>
                </c:pt>
                <c:pt idx="432">
                  <c:v>4354.2646236790615</c:v>
                </c:pt>
                <c:pt idx="433">
                  <c:v>4348.3245254509011</c:v>
                </c:pt>
                <c:pt idx="434">
                  <c:v>4342.3819322744639</c:v>
                </c:pt>
                <c:pt idx="435">
                  <c:v>4336.4368913358794</c:v>
                </c:pt>
                <c:pt idx="436">
                  <c:v>4330.4894497184678</c:v>
                </c:pt>
                <c:pt idx="437">
                  <c:v>4324.5396544022333</c:v>
                </c:pt>
                <c:pt idx="438">
                  <c:v>4318.5875522633642</c:v>
                </c:pt>
                <c:pt idx="439">
                  <c:v>4312.6331900737341</c:v>
                </c:pt>
                <c:pt idx="440">
                  <c:v>4306.6766145004131</c:v>
                </c:pt>
                <c:pt idx="441">
                  <c:v>4300.7178721051787</c:v>
                </c:pt>
                <c:pt idx="442">
                  <c:v>4294.7570093440318</c:v>
                </c:pt>
                <c:pt idx="443">
                  <c:v>4288.7940725667213</c:v>
                </c:pt>
                <c:pt idx="444">
                  <c:v>4282.8291080162689</c:v>
                </c:pt>
                <c:pt idx="445">
                  <c:v>4276.8621618284978</c:v>
                </c:pt>
                <c:pt idx="446">
                  <c:v>4270.8932800315724</c:v>
                </c:pt>
                <c:pt idx="447">
                  <c:v>4264.9225085455346</c:v>
                </c:pt>
                <c:pt idx="448">
                  <c:v>4258.9498931818489</c:v>
                </c:pt>
                <c:pt idx="449">
                  <c:v>4252.9754796429534</c:v>
                </c:pt>
                <c:pt idx="450">
                  <c:v>4246.999313521811</c:v>
                </c:pt>
                <c:pt idx="451">
                  <c:v>4241.0214403014688</c:v>
                </c:pt>
                <c:pt idx="452">
                  <c:v>4235.0419053546202</c:v>
                </c:pt>
                <c:pt idx="453">
                  <c:v>4229.0607539431703</c:v>
                </c:pt>
                <c:pt idx="454">
                  <c:v>4223.0780312178103</c:v>
                </c:pt>
                <c:pt idx="455">
                  <c:v>4217.0937822175911</c:v>
                </c:pt>
                <c:pt idx="456">
                  <c:v>4211.1080518695053</c:v>
                </c:pt>
                <c:pt idx="457">
                  <c:v>4205.1208849880722</c:v>
                </c:pt>
                <c:pt idx="458">
                  <c:v>4199.1323262749256</c:v>
                </c:pt>
                <c:pt idx="459">
                  <c:v>4193.1424203184088</c:v>
                </c:pt>
                <c:pt idx="460">
                  <c:v>4187.1512115931728</c:v>
                </c:pt>
                <c:pt idx="461">
                  <c:v>4181.158744459779</c:v>
                </c:pt>
                <c:pt idx="462">
                  <c:v>4175.1650631643088</c:v>
                </c:pt>
                <c:pt idx="463">
                  <c:v>4169.1702118379708</c:v>
                </c:pt>
                <c:pt idx="464">
                  <c:v>4163.1742344967197</c:v>
                </c:pt>
                <c:pt idx="465">
                  <c:v>4157.177175040877</c:v>
                </c:pt>
                <c:pt idx="466">
                  <c:v>4151.1790772547547</c:v>
                </c:pt>
                <c:pt idx="467">
                  <c:v>4145.1799848062865</c:v>
                </c:pt>
                <c:pt idx="468">
                  <c:v>4139.1799412466589</c:v>
                </c:pt>
                <c:pt idx="469">
                  <c:v>4133.178990009952</c:v>
                </c:pt>
                <c:pt idx="470">
                  <c:v>4127.17717441278</c:v>
                </c:pt>
                <c:pt idx="471">
                  <c:v>4121.1745376539402</c:v>
                </c:pt>
                <c:pt idx="472">
                  <c:v>4115.1711228140612</c:v>
                </c:pt>
                <c:pt idx="473">
                  <c:v>4109.1669728552615</c:v>
                </c:pt>
                <c:pt idx="474">
                  <c:v>4103.162130620809</c:v>
                </c:pt>
                <c:pt idx="475">
                  <c:v>4097.1566388347828</c:v>
                </c:pt>
                <c:pt idx="476">
                  <c:v>4091.1505401017444</c:v>
                </c:pt>
                <c:pt idx="477">
                  <c:v>4085.1438769064098</c:v>
                </c:pt>
                <c:pt idx="478">
                  <c:v>4079.1366916133275</c:v>
                </c:pt>
                <c:pt idx="479">
                  <c:v>4073.1290264665577</c:v>
                </c:pt>
                <c:pt idx="480">
                  <c:v>4067.1209235893612</c:v>
                </c:pt>
                <c:pt idx="481">
                  <c:v>4061.1124249838876</c:v>
                </c:pt>
                <c:pt idx="482">
                  <c:v>4055.1035725308698</c:v>
                </c:pt>
                <c:pt idx="483">
                  <c:v>4049.0944079893234</c:v>
                </c:pt>
                <c:pt idx="484">
                  <c:v>4043.0849729962483</c:v>
                </c:pt>
                <c:pt idx="485">
                  <c:v>4037.0753090663375</c:v>
                </c:pt>
                <c:pt idx="486">
                  <c:v>4031.0654575916874</c:v>
                </c:pt>
                <c:pt idx="487">
                  <c:v>4025.0554598415129</c:v>
                </c:pt>
                <c:pt idx="488">
                  <c:v>4019.0453569618685</c:v>
                </c:pt>
                <c:pt idx="489">
                  <c:v>4013.0351899753709</c:v>
                </c:pt>
                <c:pt idx="490">
                  <c:v>4007.0249997809283</c:v>
                </c:pt>
                <c:pt idx="491">
                  <c:v>4001.0148271534717</c:v>
                </c:pt>
                <c:pt idx="492">
                  <c:v>3995.0047127436919</c:v>
                </c:pt>
                <c:pt idx="493">
                  <c:v>3988.9946970777801</c:v>
                </c:pt>
                <c:pt idx="494">
                  <c:v>3982.9848205571725</c:v>
                </c:pt>
                <c:pt idx="495">
                  <c:v>3976.9751234582991</c:v>
                </c:pt>
                <c:pt idx="496">
                  <c:v>3970.9656459323369</c:v>
                </c:pt>
                <c:pt idx="497">
                  <c:v>3964.9564280049672</c:v>
                </c:pt>
                <c:pt idx="498">
                  <c:v>3958.9475095761359</c:v>
                </c:pt>
                <c:pt idx="499">
                  <c:v>3952.9389304198194</c:v>
                </c:pt>
                <c:pt idx="500">
                  <c:v>3946.9307301837944</c:v>
                </c:pt>
                <c:pt idx="501">
                  <c:v>3940.9229483894096</c:v>
                </c:pt>
                <c:pt idx="502">
                  <c:v>3934.9156244313654</c:v>
                </c:pt>
                <c:pt idx="503">
                  <c:v>3928.9087975774928</c:v>
                </c:pt>
                <c:pt idx="504">
                  <c:v>3922.9025069685413</c:v>
                </c:pt>
                <c:pt idx="505">
                  <c:v>3916.8967916179668</c:v>
                </c:pt>
                <c:pt idx="506">
                  <c:v>3910.891690411725</c:v>
                </c:pt>
                <c:pt idx="507">
                  <c:v>3904.8872421080705</c:v>
                </c:pt>
                <c:pt idx="508">
                  <c:v>3898.8834853373555</c:v>
                </c:pt>
                <c:pt idx="509">
                  <c:v>3892.8804586018377</c:v>
                </c:pt>
                <c:pt idx="510">
                  <c:v>3886.8782002754879</c:v>
                </c:pt>
                <c:pt idx="511">
                  <c:v>3880.8767486038037</c:v>
                </c:pt>
                <c:pt idx="512">
                  <c:v>3874.8761417036267</c:v>
                </c:pt>
                <c:pt idx="513">
                  <c:v>3868.876417562964</c:v>
                </c:pt>
                <c:pt idx="514">
                  <c:v>3862.8776140408122</c:v>
                </c:pt>
                <c:pt idx="515">
                  <c:v>3856.8797688669861</c:v>
                </c:pt>
                <c:pt idx="516">
                  <c:v>3850.8829196419524</c:v>
                </c:pt>
                <c:pt idx="517">
                  <c:v>3844.8871038366651</c:v>
                </c:pt>
                <c:pt idx="518">
                  <c:v>3838.892358792406</c:v>
                </c:pt>
                <c:pt idx="519">
                  <c:v>3832.8987217206291</c:v>
                </c:pt>
                <c:pt idx="520">
                  <c:v>3826.9062297028086</c:v>
                </c:pt>
                <c:pt idx="521">
                  <c:v>3820.9149196902899</c:v>
                </c:pt>
                <c:pt idx="522">
                  <c:v>3814.9248285041463</c:v>
                </c:pt>
                <c:pt idx="523">
                  <c:v>3808.9359928350368</c:v>
                </c:pt>
                <c:pt idx="524">
                  <c:v>3802.9484492430702</c:v>
                </c:pt>
                <c:pt idx="525">
                  <c:v>3796.9622341576705</c:v>
                </c:pt>
                <c:pt idx="526">
                  <c:v>3790.9773838774486</c:v>
                </c:pt>
                <c:pt idx="527">
                  <c:v>3784.9939345700759</c:v>
                </c:pt>
                <c:pt idx="528">
                  <c:v>3779.0119222721628</c:v>
                </c:pt>
                <c:pt idx="529">
                  <c:v>3773.0313828891385</c:v>
                </c:pt>
                <c:pt idx="530">
                  <c:v>3767.0523521951372</c:v>
                </c:pt>
                <c:pt idx="531">
                  <c:v>3761.0748658328876</c:v>
                </c:pt>
                <c:pt idx="532">
                  <c:v>3755.0989593136037</c:v>
                </c:pt>
                <c:pt idx="533">
                  <c:v>3749.124668016882</c:v>
                </c:pt>
                <c:pt idx="534">
                  <c:v>3743.1520271906011</c:v>
                </c:pt>
                <c:pt idx="535">
                  <c:v>3737.1810719508235</c:v>
                </c:pt>
                <c:pt idx="536">
                  <c:v>3731.2118372817044</c:v>
                </c:pt>
                <c:pt idx="537">
                  <c:v>3725.2443580354002</c:v>
                </c:pt>
                <c:pt idx="538">
                  <c:v>3719.2786689319837</c:v>
                </c:pt>
                <c:pt idx="539">
                  <c:v>3713.3148045593607</c:v>
                </c:pt>
                <c:pt idx="540">
                  <c:v>3707.3527993731914</c:v>
                </c:pt>
                <c:pt idx="541">
                  <c:v>3701.3926876968139</c:v>
                </c:pt>
                <c:pt idx="542">
                  <c:v>3695.4345037211733</c:v>
                </c:pt>
                <c:pt idx="543">
                  <c:v>3689.4782815047515</c:v>
                </c:pt>
                <c:pt idx="544">
                  <c:v>3683.5240549735031</c:v>
                </c:pt>
                <c:pt idx="545">
                  <c:v>3677.5718579207937</c:v>
                </c:pt>
                <c:pt idx="546">
                  <c:v>3671.6217240073402</c:v>
                </c:pt>
                <c:pt idx="547">
                  <c:v>3665.6736867611571</c:v>
                </c:pt>
                <c:pt idx="548">
                  <c:v>3659.7277795775049</c:v>
                </c:pt>
                <c:pt idx="549">
                  <c:v>3653.7840357188402</c:v>
                </c:pt>
                <c:pt idx="550">
                  <c:v>3647.8424883147727</c:v>
                </c:pt>
                <c:pt idx="551">
                  <c:v>3641.9031703620226</c:v>
                </c:pt>
                <c:pt idx="552">
                  <c:v>3635.9661147243828</c:v>
                </c:pt>
                <c:pt idx="553">
                  <c:v>3630.0313541326832</c:v>
                </c:pt>
                <c:pt idx="554">
                  <c:v>3624.0989211847605</c:v>
                </c:pt>
                <c:pt idx="555">
                  <c:v>3618.1688483454277</c:v>
                </c:pt>
                <c:pt idx="556">
                  <c:v>3612.2411679464508</c:v>
                </c:pt>
                <c:pt idx="557">
                  <c:v>3606.315912186526</c:v>
                </c:pt>
                <c:pt idx="558">
                  <c:v>3600.3931131312615</c:v>
                </c:pt>
                <c:pt idx="559">
                  <c:v>3594.4728027131619</c:v>
                </c:pt>
                <c:pt idx="560">
                  <c:v>3588.5550127316151</c:v>
                </c:pt>
                <c:pt idx="561">
                  <c:v>3582.6397748528839</c:v>
                </c:pt>
                <c:pt idx="562">
                  <c:v>3576.7271206101009</c:v>
                </c:pt>
                <c:pt idx="563">
                  <c:v>3570.8170814032637</c:v>
                </c:pt>
                <c:pt idx="564">
                  <c:v>3564.9096884992368</c:v>
                </c:pt>
                <c:pt idx="565">
                  <c:v>3559.0049730317546</c:v>
                </c:pt>
                <c:pt idx="566">
                  <c:v>3553.1029660014278</c:v>
                </c:pt>
                <c:pt idx="567">
                  <c:v>3547.2036982757527</c:v>
                </c:pt>
                <c:pt idx="568">
                  <c:v>3541.3072005891245</c:v>
                </c:pt>
                <c:pt idx="569">
                  <c:v>3535.4135035428521</c:v>
                </c:pt>
                <c:pt idx="570">
                  <c:v>3529.5226376051783</c:v>
                </c:pt>
                <c:pt idx="571">
                  <c:v>3523.6346331112995</c:v>
                </c:pt>
                <c:pt idx="572">
                  <c:v>3517.7495202633922</c:v>
                </c:pt>
                <c:pt idx="573">
                  <c:v>3511.8673291306395</c:v>
                </c:pt>
                <c:pt idx="574">
                  <c:v>3505.9880896492627</c:v>
                </c:pt>
                <c:pt idx="575">
                  <c:v>3500.1118316225547</c:v>
                </c:pt>
                <c:pt idx="576">
                  <c:v>3494.2385847209152</c:v>
                </c:pt>
                <c:pt idx="577">
                  <c:v>3488.3683784818918</c:v>
                </c:pt>
                <c:pt idx="578">
                  <c:v>3482.5012423102221</c:v>
                </c:pt>
                <c:pt idx="579">
                  <c:v>3476.6372054778776</c:v>
                </c:pt>
                <c:pt idx="580">
                  <c:v>3470.7762971241136</c:v>
                </c:pt>
                <c:pt idx="581">
                  <c:v>3464.9185462555188</c:v>
                </c:pt>
                <c:pt idx="582">
                  <c:v>3459.0639817460692</c:v>
                </c:pt>
                <c:pt idx="583">
                  <c:v>3453.2126323371854</c:v>
                </c:pt>
                <c:pt idx="584">
                  <c:v>3447.3645266377912</c:v>
                </c:pt>
                <c:pt idx="585">
                  <c:v>3441.5196931243754</c:v>
                </c:pt>
                <c:pt idx="586">
                  <c:v>3435.6781601410576</c:v>
                </c:pt>
                <c:pt idx="587">
                  <c:v>3429.8399558996557</c:v>
                </c:pt>
                <c:pt idx="588">
                  <c:v>3424.0051084797556</c:v>
                </c:pt>
                <c:pt idx="589">
                  <c:v>3418.1736458287846</c:v>
                </c:pt>
                <c:pt idx="590">
                  <c:v>3412.3455957620877</c:v>
                </c:pt>
                <c:pt idx="591">
                  <c:v>3406.5209859630045</c:v>
                </c:pt>
                <c:pt idx="592">
                  <c:v>3400.6998439829522</c:v>
                </c:pt>
                <c:pt idx="593">
                  <c:v>3394.8821972415076</c:v>
                </c:pt>
                <c:pt idx="594">
                  <c:v>3389.0680730264944</c:v>
                </c:pt>
                <c:pt idx="595">
                  <c:v>3383.2574984940725</c:v>
                </c:pt>
                <c:pt idx="596">
                  <c:v>3377.4505006688287</c:v>
                </c:pt>
                <c:pt idx="597">
                  <c:v>3371.6471064438706</c:v>
                </c:pt>
                <c:pt idx="598">
                  <c:v>3365.8473425809248</c:v>
                </c:pt>
                <c:pt idx="599">
                  <c:v>3360.0512357104349</c:v>
                </c:pt>
                <c:pt idx="600">
                  <c:v>3354.2588123316627</c:v>
                </c:pt>
                <c:pt idx="601">
                  <c:v>3348.4700988127947</c:v>
                </c:pt>
                <c:pt idx="602">
                  <c:v>3342.6851213910463</c:v>
                </c:pt>
                <c:pt idx="603">
                  <c:v>3336.9039061727722</c:v>
                </c:pt>
                <c:pt idx="604">
                  <c:v>3331.1264791335784</c:v>
                </c:pt>
                <c:pt idx="605">
                  <c:v>3325.3528661184359</c:v>
                </c:pt>
                <c:pt idx="606">
                  <c:v>3319.5830928417972</c:v>
                </c:pt>
                <c:pt idx="607">
                  <c:v>3313.8171848877155</c:v>
                </c:pt>
                <c:pt idx="608">
                  <c:v>3308.0551677099656</c:v>
                </c:pt>
                <c:pt idx="609">
                  <c:v>3302.2970666321685</c:v>
                </c:pt>
                <c:pt idx="610">
                  <c:v>3296.5429068479157</c:v>
                </c:pt>
                <c:pt idx="611">
                  <c:v>3290.7927134208999</c:v>
                </c:pt>
                <c:pt idx="612">
                  <c:v>3285.0465112850447</c:v>
                </c:pt>
                <c:pt idx="613">
                  <c:v>3279.3043252446369</c:v>
                </c:pt>
                <c:pt idx="614">
                  <c:v>3273.5661799744626</c:v>
                </c:pt>
                <c:pt idx="615">
                  <c:v>3267.8321000199453</c:v>
                </c:pt>
                <c:pt idx="616">
                  <c:v>3262.1021097972848</c:v>
                </c:pt>
                <c:pt idx="617">
                  <c:v>3256.3762335935999</c:v>
                </c:pt>
                <c:pt idx="618">
                  <c:v>3250.6544955670724</c:v>
                </c:pt>
                <c:pt idx="619">
                  <c:v>3244.9369197470937</c:v>
                </c:pt>
                <c:pt idx="620">
                  <c:v>3239.2235300344141</c:v>
                </c:pt>
                <c:pt idx="621">
                  <c:v>3233.5143502012934</c:v>
                </c:pt>
                <c:pt idx="622">
                  <c:v>3227.8094038916529</c:v>
                </c:pt>
                <c:pt idx="623">
                  <c:v>3222.1087146212321</c:v>
                </c:pt>
                <c:pt idx="624">
                  <c:v>3216.412305777746</c:v>
                </c:pt>
                <c:pt idx="625">
                  <c:v>3210.7202006210432</c:v>
                </c:pt>
                <c:pt idx="626">
                  <c:v>3205.0324222832683</c:v>
                </c:pt>
                <c:pt idx="627">
                  <c:v>3199.3489937690256</c:v>
                </c:pt>
                <c:pt idx="628">
                  <c:v>3193.6699379555448</c:v>
                </c:pt>
                <c:pt idx="629">
                  <c:v>3187.9952775928487</c:v>
                </c:pt>
                <c:pt idx="630">
                  <c:v>3182.3250353039225</c:v>
                </c:pt>
                <c:pt idx="631">
                  <c:v>3176.6592335848854</c:v>
                </c:pt>
                <c:pt idx="632">
                  <c:v>3170.9978948051657</c:v>
                </c:pt>
                <c:pt idx="633">
                  <c:v>3165.3410412076751</c:v>
                </c:pt>
                <c:pt idx="634">
                  <c:v>3159.6886949089867</c:v>
                </c:pt>
                <c:pt idx="635">
                  <c:v>3154.0408778995147</c:v>
                </c:pt>
                <c:pt idx="636">
                  <c:v>3148.3976120436969</c:v>
                </c:pt>
                <c:pt idx="637">
                  <c:v>3142.7589190801764</c:v>
                </c:pt>
                <c:pt idx="638">
                  <c:v>3137.1248206219889</c:v>
                </c:pt>
                <c:pt idx="639">
                  <c:v>3131.4953381567479</c:v>
                </c:pt>
                <c:pt idx="640">
                  <c:v>3125.8704930468352</c:v>
                </c:pt>
                <c:pt idx="641">
                  <c:v>3120.2503065295919</c:v>
                </c:pt>
                <c:pt idx="642">
                  <c:v>3114.6347997175108</c:v>
                </c:pt>
                <c:pt idx="643">
                  <c:v>3109.0239935984305</c:v>
                </c:pt>
                <c:pt idx="644">
                  <c:v>3103.4179090357325</c:v>
                </c:pt>
                <c:pt idx="645">
                  <c:v>3097.8165667685394</c:v>
                </c:pt>
                <c:pt idx="646">
                  <c:v>3092.2199874119151</c:v>
                </c:pt>
                <c:pt idx="647">
                  <c:v>3086.6281914570654</c:v>
                </c:pt>
                <c:pt idx="648">
                  <c:v>3081.0411992715422</c:v>
                </c:pt>
                <c:pt idx="649">
                  <c:v>3075.459031099449</c:v>
                </c:pt>
                <c:pt idx="650">
                  <c:v>3069.8817070616478</c:v>
                </c:pt>
                <c:pt idx="651">
                  <c:v>3064.3092471559662</c:v>
                </c:pt>
                <c:pt idx="652">
                  <c:v>3058.74167125741</c:v>
                </c:pt>
                <c:pt idx="653">
                  <c:v>3053.1789991183728</c:v>
                </c:pt>
                <c:pt idx="654">
                  <c:v>3047.6212503688512</c:v>
                </c:pt>
                <c:pt idx="655">
                  <c:v>3042.0684445166589</c:v>
                </c:pt>
                <c:pt idx="656">
                  <c:v>3036.5206009476447</c:v>
                </c:pt>
                <c:pt idx="657">
                  <c:v>3030.9777389259093</c:v>
                </c:pt>
                <c:pt idx="658">
                  <c:v>3025.4398775940267</c:v>
                </c:pt>
                <c:pt idx="659">
                  <c:v>3019.907035973265</c:v>
                </c:pt>
                <c:pt idx="660">
                  <c:v>3014.3792329638095</c:v>
                </c:pt>
                <c:pt idx="661">
                  <c:v>3008.8564873449873</c:v>
                </c:pt>
                <c:pt idx="662">
                  <c:v>3003.3388177754937</c:v>
                </c:pt>
                <c:pt idx="663">
                  <c:v>2997.8262427936202</c:v>
                </c:pt>
                <c:pt idx="664">
                  <c:v>2992.3187808174821</c:v>
                </c:pt>
                <c:pt idx="665">
                  <c:v>2986.8164501452511</c:v>
                </c:pt>
                <c:pt idx="666">
                  <c:v>2981.3192689553862</c:v>
                </c:pt>
                <c:pt idx="667">
                  <c:v>2975.8272553068668</c:v>
                </c:pt>
                <c:pt idx="668">
                  <c:v>2970.3404271394288</c:v>
                </c:pt>
                <c:pt idx="669">
                  <c:v>2964.8588022737999</c:v>
                </c:pt>
                <c:pt idx="670">
                  <c:v>2959.3823984119385</c:v>
                </c:pt>
                <c:pt idx="671">
                  <c:v>2953.9112331372721</c:v>
                </c:pt>
                <c:pt idx="672">
                  <c:v>2948.445323914937</c:v>
                </c:pt>
                <c:pt idx="673">
                  <c:v>2942.9846880920222</c:v>
                </c:pt>
                <c:pt idx="674">
                  <c:v>2937.5293428978102</c:v>
                </c:pt>
                <c:pt idx="675">
                  <c:v>2932.0793054440237</c:v>
                </c:pt>
                <c:pt idx="676">
                  <c:v>2926.6345927250704</c:v>
                </c:pt>
                <c:pt idx="677">
                  <c:v>2921.1952216182895</c:v>
                </c:pt>
                <c:pt idx="678">
                  <c:v>2915.7612088842011</c:v>
                </c:pt>
                <c:pt idx="679">
                  <c:v>2910.3325711667558</c:v>
                </c:pt>
                <c:pt idx="680">
                  <c:v>2904.909324993585</c:v>
                </c:pt>
                <c:pt idx="681">
                  <c:v>2899.4914867762536</c:v>
                </c:pt>
                <c:pt idx="682">
                  <c:v>2894.0790728105135</c:v>
                </c:pt>
                <c:pt idx="683">
                  <c:v>2888.6720992765577</c:v>
                </c:pt>
                <c:pt idx="684">
                  <c:v>2883.2705822392759</c:v>
                </c:pt>
                <c:pt idx="685">
                  <c:v>2877.8745376485126</c:v>
                </c:pt>
                <c:pt idx="686">
                  <c:v>2872.4839813393241</c:v>
                </c:pt>
                <c:pt idx="687">
                  <c:v>2867.0989290322386</c:v>
                </c:pt>
                <c:pt idx="688">
                  <c:v>2861.7193963335158</c:v>
                </c:pt>
                <c:pt idx="689">
                  <c:v>2856.3453987354087</c:v>
                </c:pt>
                <c:pt idx="690">
                  <c:v>2850.976951616427</c:v>
                </c:pt>
                <c:pt idx="691">
                  <c:v>2845.6140702415996</c:v>
                </c:pt>
                <c:pt idx="692">
                  <c:v>2840.256769762741</c:v>
                </c:pt>
                <c:pt idx="693">
                  <c:v>2834.9050652187157</c:v>
                </c:pt>
                <c:pt idx="694">
                  <c:v>2829.558971535706</c:v>
                </c:pt>
                <c:pt idx="695">
                  <c:v>2824.2185035274797</c:v>
                </c:pt>
                <c:pt idx="696">
                  <c:v>2818.8836758956591</c:v>
                </c:pt>
                <c:pt idx="697">
                  <c:v>2813.554503229991</c:v>
                </c:pt>
                <c:pt idx="698">
                  <c:v>2808.2310000086186</c:v>
                </c:pt>
                <c:pt idx="699">
                  <c:v>2802.913180598352</c:v>
                </c:pt>
                <c:pt idx="700">
                  <c:v>2797.6010592549428</c:v>
                </c:pt>
                <c:pt idx="701">
                  <c:v>2792.2946501233564</c:v>
                </c:pt>
                <c:pt idx="702">
                  <c:v>2786.9939672380483</c:v>
                </c:pt>
                <c:pt idx="703">
                  <c:v>2781.6990245232391</c:v>
                </c:pt>
                <c:pt idx="704">
                  <c:v>2776.4098357931921</c:v>
                </c:pt>
                <c:pt idx="705">
                  <c:v>2771.1264147524903</c:v>
                </c:pt>
                <c:pt idx="706">
                  <c:v>2765.8487749963147</c:v>
                </c:pt>
                <c:pt idx="707">
                  <c:v>2760.576930010724</c:v>
                </c:pt>
                <c:pt idx="708">
                  <c:v>2755.3108931729357</c:v>
                </c:pt>
                <c:pt idx="709">
                  <c:v>2750.0506777516061</c:v>
                </c:pt>
                <c:pt idx="710">
                  <c:v>2744.7962969071132</c:v>
                </c:pt>
                <c:pt idx="711">
                  <c:v>2739.5477636918381</c:v>
                </c:pt>
                <c:pt idx="712">
                  <c:v>2734.3050910504508</c:v>
                </c:pt>
                <c:pt idx="713">
                  <c:v>2729.0682918201928</c:v>
                </c:pt>
                <c:pt idx="714">
                  <c:v>2723.8373787311634</c:v>
                </c:pt>
                <c:pt idx="715">
                  <c:v>2718.6123644066047</c:v>
                </c:pt>
                <c:pt idx="716">
                  <c:v>2713.39326136319</c:v>
                </c:pt>
                <c:pt idx="717">
                  <c:v>2708.1800820113094</c:v>
                </c:pt>
                <c:pt idx="718">
                  <c:v>2702.9728386553597</c:v>
                </c:pt>
                <c:pt idx="719">
                  <c:v>2697.7715434940324</c:v>
                </c:pt>
                <c:pt idx="720">
                  <c:v>2692.5762086206032</c:v>
                </c:pt>
                <c:pt idx="721">
                  <c:v>2687.3868460232238</c:v>
                </c:pt>
                <c:pt idx="722">
                  <c:v>2682.2034675852119</c:v>
                </c:pt>
                <c:pt idx="723">
                  <c:v>2677.0260850853429</c:v>
                </c:pt>
                <c:pt idx="724">
                  <c:v>2671.8547101981426</c:v>
                </c:pt>
                <c:pt idx="725">
                  <c:v>2666.6893544941804</c:v>
                </c:pt>
                <c:pt idx="726">
                  <c:v>2661.5300294403633</c:v>
                </c:pt>
                <c:pt idx="727">
                  <c:v>2656.3767464002299</c:v>
                </c:pt>
                <c:pt idx="728">
                  <c:v>2651.2295166342451</c:v>
                </c:pt>
                <c:pt idx="729">
                  <c:v>2646.0883513000967</c:v>
                </c:pt>
                <c:pt idx="730">
                  <c:v>2640.9532614529903</c:v>
                </c:pt>
                <c:pt idx="731">
                  <c:v>2635.8242580459464</c:v>
                </c:pt>
                <c:pt idx="732">
                  <c:v>2630.7013519300995</c:v>
                </c:pt>
                <c:pt idx="733">
                  <c:v>2625.5845538549929</c:v>
                </c:pt>
                <c:pt idx="734">
                  <c:v>2620.4738744688798</c:v>
                </c:pt>
                <c:pt idx="735">
                  <c:v>2615.369324319021</c:v>
                </c:pt>
                <c:pt idx="736">
                  <c:v>2610.2709138519849</c:v>
                </c:pt>
                <c:pt idx="737">
                  <c:v>2605.1786534139474</c:v>
                </c:pt>
                <c:pt idx="738">
                  <c:v>2600.0925532509918</c:v>
                </c:pt>
                <c:pt idx="739">
                  <c:v>2595.0126235094108</c:v>
                </c:pt>
                <c:pt idx="740">
                  <c:v>2589.9388742360079</c:v>
                </c:pt>
                <c:pt idx="741">
                  <c:v>2584.8713153783983</c:v>
                </c:pt>
                <c:pt idx="742">
                  <c:v>2579.8099567853124</c:v>
                </c:pt>
                <c:pt idx="743">
                  <c:v>2574.7548082068988</c:v>
                </c:pt>
                <c:pt idx="744">
                  <c:v>2569.7058792950265</c:v>
                </c:pt>
                <c:pt idx="745">
                  <c:v>2564.6631796035895</c:v>
                </c:pt>
                <c:pt idx="746">
                  <c:v>2559.6267185888109</c:v>
                </c:pt>
                <c:pt idx="747">
                  <c:v>2554.596505609547</c:v>
                </c:pt>
                <c:pt idx="748">
                  <c:v>2549.5725499275927</c:v>
                </c:pt>
                <c:pt idx="749">
                  <c:v>2544.5548607079868</c:v>
                </c:pt>
                <c:pt idx="750">
                  <c:v>2539.5434470193168</c:v>
                </c:pt>
                <c:pt idx="751">
                  <c:v>2534.5383178340267</c:v>
                </c:pt>
                <c:pt idx="752">
                  <c:v>2529.5394820287215</c:v>
                </c:pt>
                <c:pt idx="753">
                  <c:v>2524.5469483844754</c:v>
                </c:pt>
                <c:pt idx="754">
                  <c:v>2519.5607255871378</c:v>
                </c:pt>
                <c:pt idx="755">
                  <c:v>2514.5808222276414</c:v>
                </c:pt>
                <c:pt idx="756">
                  <c:v>2509.6072468023099</c:v>
                </c:pt>
                <c:pt idx="757">
                  <c:v>2504.6400077131652</c:v>
                </c:pt>
                <c:pt idx="758">
                  <c:v>2499.679113268237</c:v>
                </c:pt>
                <c:pt idx="759">
                  <c:v>2494.7245716818697</c:v>
                </c:pt>
                <c:pt idx="760">
                  <c:v>2489.7763910750327</c:v>
                </c:pt>
                <c:pt idx="761">
                  <c:v>2484.8345794756292</c:v>
                </c:pt>
                <c:pt idx="762">
                  <c:v>2479.8991448188044</c:v>
                </c:pt>
                <c:pt idx="763">
                  <c:v>2474.9700949472563</c:v>
                </c:pt>
                <c:pt idx="764">
                  <c:v>2470.0474376115453</c:v>
                </c:pt>
                <c:pt idx="765">
                  <c:v>2465.1311804704037</c:v>
                </c:pt>
                <c:pt idx="766">
                  <c:v>2460.221331091047</c:v>
                </c:pt>
                <c:pt idx="767">
                  <c:v>2455.3178969494825</c:v>
                </c:pt>
                <c:pt idx="768">
                  <c:v>2450.4208854308217</c:v>
                </c:pt>
                <c:pt idx="769">
                  <c:v>2445.5303038295901</c:v>
                </c:pt>
                <c:pt idx="770">
                  <c:v>2440.6461593500385</c:v>
                </c:pt>
                <c:pt idx="771">
                  <c:v>2435.768459106454</c:v>
                </c:pt>
                <c:pt idx="772">
                  <c:v>2430.8972101234717</c:v>
                </c:pt>
                <c:pt idx="773">
                  <c:v>2426.0324193363858</c:v>
                </c:pt>
                <c:pt idx="774">
                  <c:v>2421.1740935914604</c:v>
                </c:pt>
                <c:pt idx="775">
                  <c:v>2416.3222396462429</c:v>
                </c:pt>
                <c:pt idx="776">
                  <c:v>2411.4768641698738</c:v>
                </c:pt>
                <c:pt idx="777">
                  <c:v>2406.6379737434008</c:v>
                </c:pt>
                <c:pt idx="778">
                  <c:v>2401.8055748600887</c:v>
                </c:pt>
                <c:pt idx="779">
                  <c:v>2396.9796739257322</c:v>
                </c:pt>
                <c:pt idx="780">
                  <c:v>2392.160277258969</c:v>
                </c:pt>
                <c:pt idx="781">
                  <c:v>2387.3473910915909</c:v>
                </c:pt>
                <c:pt idx="782">
                  <c:v>2382.5410215688566</c:v>
                </c:pt>
                <c:pt idx="783">
                  <c:v>2377.741174749804</c:v>
                </c:pt>
                <c:pt idx="784">
                  <c:v>2372.9478566075627</c:v>
                </c:pt>
                <c:pt idx="785">
                  <c:v>2368.1610730296657</c:v>
                </c:pt>
                <c:pt idx="786">
                  <c:v>2363.3808298183631</c:v>
                </c:pt>
                <c:pt idx="787">
                  <c:v>2358.6071326909332</c:v>
                </c:pt>
                <c:pt idx="788">
                  <c:v>2353.839987279996</c:v>
                </c:pt>
                <c:pt idx="789">
                  <c:v>2349.079399133826</c:v>
                </c:pt>
                <c:pt idx="790">
                  <c:v>2344.3253737166633</c:v>
                </c:pt>
                <c:pt idx="791">
                  <c:v>2339.5779164090268</c:v>
                </c:pt>
                <c:pt idx="792">
                  <c:v>2334.8370325080273</c:v>
                </c:pt>
                <c:pt idx="793">
                  <c:v>2330.1027272276788</c:v>
                </c:pt>
                <c:pt idx="794">
                  <c:v>2325.3750056992121</c:v>
                </c:pt>
                <c:pt idx="795">
                  <c:v>2320.6538729713857</c:v>
                </c:pt>
                <c:pt idx="796">
                  <c:v>2315.9393340107986</c:v>
                </c:pt>
                <c:pt idx="797">
                  <c:v>2311.2313937022036</c:v>
                </c:pt>
                <c:pt idx="798">
                  <c:v>2306.5300568488183</c:v>
                </c:pt>
                <c:pt idx="799">
                  <c:v>2301.8353281726368</c:v>
                </c:pt>
                <c:pt idx="800">
                  <c:v>2297.1472123147432</c:v>
                </c:pt>
                <c:pt idx="801">
                  <c:v>2292.4657138356224</c:v>
                </c:pt>
                <c:pt idx="802">
                  <c:v>2287.7908372154716</c:v>
                </c:pt>
                <c:pt idx="803">
                  <c:v>2283.1225868545125</c:v>
                </c:pt>
                <c:pt idx="804">
                  <c:v>2278.4609670733039</c:v>
                </c:pt>
                <c:pt idx="805">
                  <c:v>2273.805982113051</c:v>
                </c:pt>
                <c:pt idx="806">
                  <c:v>2269.157636135918</c:v>
                </c:pt>
                <c:pt idx="807">
                  <c:v>2264.5159332253397</c:v>
                </c:pt>
                <c:pt idx="808">
                  <c:v>2259.8808773863311</c:v>
                </c:pt>
                <c:pt idx="809">
                  <c:v>2255.2524725457997</c:v>
                </c:pt>
                <c:pt idx="810">
                  <c:v>2250.6307225528549</c:v>
                </c:pt>
                <c:pt idx="811">
                  <c:v>2246.0156311791197</c:v>
                </c:pt>
                <c:pt idx="812">
                  <c:v>2241.4072021190414</c:v>
                </c:pt>
                <c:pt idx="813">
                  <c:v>2236.805438990199</c:v>
                </c:pt>
                <c:pt idx="814">
                  <c:v>2232.2103453336172</c:v>
                </c:pt>
                <c:pt idx="815">
                  <c:v>2227.6219246140731</c:v>
                </c:pt>
                <c:pt idx="816">
                  <c:v>2223.0401802204078</c:v>
                </c:pt>
                <c:pt idx="817">
                  <c:v>2218.4651154658341</c:v>
                </c:pt>
                <c:pt idx="818">
                  <c:v>2213.8967335882467</c:v>
                </c:pt>
                <c:pt idx="819">
                  <c:v>2209.3350377505312</c:v>
                </c:pt>
                <c:pt idx="820">
                  <c:v>2204.7800310408729</c:v>
                </c:pt>
                <c:pt idx="821">
                  <c:v>2200.2317164730644</c:v>
                </c:pt>
                <c:pt idx="822">
                  <c:v>2195.6900969868148</c:v>
                </c:pt>
                <c:pt idx="823">
                  <c:v>2191.1551754480574</c:v>
                </c:pt>
                <c:pt idx="824">
                  <c:v>2186.6269546492581</c:v>
                </c:pt>
                <c:pt idx="825">
                  <c:v>2182.1054373097213</c:v>
                </c:pt>
                <c:pt idx="826">
                  <c:v>2177.5906260758984</c:v>
                </c:pt>
                <c:pt idx="827">
                  <c:v>2173.0825235216948</c:v>
                </c:pt>
                <c:pt idx="828">
                  <c:v>2168.5811321487759</c:v>
                </c:pt>
                <c:pt idx="829">
                  <c:v>2164.0864543868738</c:v>
                </c:pt>
                <c:pt idx="830">
                  <c:v>2159.5984925940938</c:v>
                </c:pt>
                <c:pt idx="831">
                  <c:v>2155.1172490572199</c:v>
                </c:pt>
                <c:pt idx="832">
                  <c:v>2150.6427259920197</c:v>
                </c:pt>
                <c:pt idx="833">
                  <c:v>2146.1749255435507</c:v>
                </c:pt>
                <c:pt idx="834">
                  <c:v>2141.7138497864644</c:v>
                </c:pt>
                <c:pt idx="835">
                  <c:v>2137.2595007253112</c:v>
                </c:pt>
                <c:pt idx="836">
                  <c:v>2132.8118802948447</c:v>
                </c:pt>
                <c:pt idx="837">
                  <c:v>2128.3709903603249</c:v>
                </c:pt>
                <c:pt idx="838">
                  <c:v>2123.9368327178222</c:v>
                </c:pt>
                <c:pt idx="839">
                  <c:v>2119.5094090945217</c:v>
                </c:pt>
                <c:pt idx="840">
                  <c:v>2115.0887211490244</c:v>
                </c:pt>
                <c:pt idx="841">
                  <c:v>2110.6747704716504</c:v>
                </c:pt>
                <c:pt idx="842">
                  <c:v>2106.267558584741</c:v>
                </c:pt>
                <c:pt idx="843">
                  <c:v>2101.8670869429611</c:v>
                </c:pt>
                <c:pt idx="844">
                  <c:v>2097.4733569335995</c:v>
                </c:pt>
                <c:pt idx="845">
                  <c:v>2093.0863698768703</c:v>
                </c:pt>
                <c:pt idx="846">
                  <c:v>2088.7061270262143</c:v>
                </c:pt>
                <c:pt idx="847">
                  <c:v>2084.3326295685983</c:v>
                </c:pt>
                <c:pt idx="848">
                  <c:v>2079.965878624816</c:v>
                </c:pt>
                <c:pt idx="849">
                  <c:v>2075.6058752497865</c:v>
                </c:pt>
                <c:pt idx="850">
                  <c:v>2071.2526204328537</c:v>
                </c:pt>
                <c:pt idx="851">
                  <c:v>2066.9061150980851</c:v>
                </c:pt>
                <c:pt idx="852">
                  <c:v>2062.5663601045703</c:v>
                </c:pt>
                <c:pt idx="853">
                  <c:v>2058.2333562467179</c:v>
                </c:pt>
                <c:pt idx="854">
                  <c:v>2053.9071042545547</c:v>
                </c:pt>
                <c:pt idx="855">
                  <c:v>2049.5876047940205</c:v>
                </c:pt>
                <c:pt idx="856">
                  <c:v>2045.2748584672665</c:v>
                </c:pt>
                <c:pt idx="857">
                  <c:v>2040.9688658129503</c:v>
                </c:pt>
                <c:pt idx="858">
                  <c:v>2036.669627306532</c:v>
                </c:pt>
                <c:pt idx="859">
                  <c:v>2032.3771433605696</c:v>
                </c:pt>
                <c:pt idx="860">
                  <c:v>2028.0914143250134</c:v>
                </c:pt>
                <c:pt idx="861">
                  <c:v>2023.8124404875009</c:v>
                </c:pt>
                <c:pt idx="862">
                  <c:v>2019.5402220736501</c:v>
                </c:pt>
                <c:pt idx="863">
                  <c:v>2015.2747592473531</c:v>
                </c:pt>
                <c:pt idx="864">
                  <c:v>2011.0160521110693</c:v>
                </c:pt>
                <c:pt idx="865">
                  <c:v>2006.7641007061175</c:v>
                </c:pt>
                <c:pt idx="866">
                  <c:v>2002.5189050129682</c:v>
                </c:pt>
                <c:pt idx="867">
                  <c:v>1998.2804649515349</c:v>
                </c:pt>
                <c:pt idx="868">
                  <c:v>1994.0487803814653</c:v>
                </c:pt>
                <c:pt idx="869">
                  <c:v>1989.8238511024319</c:v>
                </c:pt>
                <c:pt idx="870">
                  <c:v>1985.605676854422</c:v>
                </c:pt>
                <c:pt idx="871">
                  <c:v>1981.3942573180268</c:v>
                </c:pt>
                <c:pt idx="872">
                  <c:v>1977.1895921147313</c:v>
                </c:pt>
                <c:pt idx="873">
                  <c:v>1972.9916808072021</c:v>
                </c:pt>
                <c:pt idx="874">
                  <c:v>1968.8005228995758</c:v>
                </c:pt>
                <c:pt idx="875">
                  <c:v>1964.6161178377463</c:v>
                </c:pt>
                <c:pt idx="876">
                  <c:v>1960.4384650096524</c:v>
                </c:pt>
                <c:pt idx="877">
                  <c:v>1956.2675637455636</c:v>
                </c:pt>
                <c:pt idx="878">
                  <c:v>1952.1034133183666</c:v>
                </c:pt>
                <c:pt idx="879">
                  <c:v>1947.9460129438498</c:v>
                </c:pt>
                <c:pt idx="880">
                  <c:v>1943.7953617809897</c:v>
                </c:pt>
                <c:pt idx="881">
                  <c:v>1939.6514589322337</c:v>
                </c:pt>
                <c:pt idx="882">
                  <c:v>1935.5143034437851</c:v>
                </c:pt>
                <c:pt idx="883">
                  <c:v>1931.3838943058859</c:v>
                </c:pt>
                <c:pt idx="884">
                  <c:v>1927.2602304530992</c:v>
                </c:pt>
                <c:pt idx="885">
                  <c:v>1923.1433107645923</c:v>
                </c:pt>
                <c:pt idx="886">
                  <c:v>1919.0331340644177</c:v>
                </c:pt>
                <c:pt idx="887">
                  <c:v>1914.9296991217939</c:v>
                </c:pt>
                <c:pt idx="888">
                  <c:v>1910.8330046513868</c:v>
                </c:pt>
                <c:pt idx="889">
                  <c:v>1906.7430493135889</c:v>
                </c:pt>
                <c:pt idx="890">
                  <c:v>1902.6598317147991</c:v>
                </c:pt>
                <c:pt idx="891">
                  <c:v>1898.5833504077011</c:v>
                </c:pt>
                <c:pt idx="892">
                  <c:v>1894.5136038915421</c:v>
                </c:pt>
                <c:pt idx="893">
                  <c:v>1890.4505906124105</c:v>
                </c:pt>
                <c:pt idx="894">
                  <c:v>1886.3943089635122</c:v>
                </c:pt>
                <c:pt idx="895">
                  <c:v>1882.3447572854486</c:v>
                </c:pt>
                <c:pt idx="896">
                  <c:v>1878.3019338664908</c:v>
                </c:pt>
                <c:pt idx="897">
                  <c:v>1874.2658369428559</c:v>
                </c:pt>
                <c:pt idx="898">
                  <c:v>1870.236464698982</c:v>
                </c:pt>
                <c:pt idx="899">
                  <c:v>1866.2138152678017</c:v>
                </c:pt>
                <c:pt idx="900">
                  <c:v>1862.1978867310158</c:v>
                </c:pt>
                <c:pt idx="901">
                  <c:v>1858.1886771193665</c:v>
                </c:pt>
                <c:pt idx="902">
                  <c:v>1854.1861844129096</c:v>
                </c:pt>
                <c:pt idx="903">
                  <c:v>1850.1904065412862</c:v>
                </c:pt>
                <c:pt idx="904">
                  <c:v>1846.2013413839941</c:v>
                </c:pt>
                <c:pt idx="905">
                  <c:v>1842.2189867706579</c:v>
                </c:pt>
                <c:pt idx="906">
                  <c:v>1838.2433404812991</c:v>
                </c:pt>
                <c:pt idx="907">
                  <c:v>1834.2744002466056</c:v>
                </c:pt>
                <c:pt idx="908">
                  <c:v>1830.3121637482004</c:v>
                </c:pt>
                <c:pt idx="909">
                  <c:v>1826.3566286189091</c:v>
                </c:pt>
                <c:pt idx="910">
                  <c:v>1822.4077924430278</c:v>
                </c:pt>
                <c:pt idx="911">
                  <c:v>1818.4656527565903</c:v>
                </c:pt>
                <c:pt idx="912">
                  <c:v>1814.5302070476332</c:v>
                </c:pt>
                <c:pt idx="913">
                  <c:v>1810.6014527564623</c:v>
                </c:pt>
                <c:pt idx="914">
                  <c:v>1806.6793872759174</c:v>
                </c:pt>
                <c:pt idx="915">
                  <c:v>1802.7640079516366</c:v>
                </c:pt>
                <c:pt idx="916">
                  <c:v>1798.8553120823194</c:v>
                </c:pt>
                <c:pt idx="917">
                  <c:v>1794.9532969199904</c:v>
                </c:pt>
                <c:pt idx="918">
                  <c:v>1791.0579596702614</c:v>
                </c:pt>
                <c:pt idx="919">
                  <c:v>1787.1692974925932</c:v>
                </c:pt>
                <c:pt idx="920">
                  <c:v>1783.2873075005564</c:v>
                </c:pt>
                <c:pt idx="921">
                  <c:v>1779.4119867620921</c:v>
                </c:pt>
                <c:pt idx="922">
                  <c:v>1775.5433322997717</c:v>
                </c:pt>
                <c:pt idx="923">
                  <c:v>1771.6813410910559</c:v>
                </c:pt>
                <c:pt idx="924">
                  <c:v>1767.8260100685529</c:v>
                </c:pt>
                <c:pt idx="925">
                  <c:v>1763.9773361202772</c:v>
                </c:pt>
                <c:pt idx="926">
                  <c:v>1760.1353160899055</c:v>
                </c:pt>
                <c:pt idx="927">
                  <c:v>1756.2999467770339</c:v>
                </c:pt>
                <c:pt idx="928">
                  <c:v>1752.4712249374338</c:v>
                </c:pt>
                <c:pt idx="929">
                  <c:v>1748.6491472833065</c:v>
                </c:pt>
                <c:pt idx="930">
                  <c:v>1744.8337104835387</c:v>
                </c:pt>
                <c:pt idx="931">
                  <c:v>1741.024911163955</c:v>
                </c:pt>
                <c:pt idx="932">
                  <c:v>1737.2227459075725</c:v>
                </c:pt>
                <c:pt idx="933">
                  <c:v>1733.4272112548522</c:v>
                </c:pt>
                <c:pt idx="934">
                  <c:v>1729.6383037039514</c:v>
                </c:pt>
                <c:pt idx="935">
                  <c:v>1725.8560197109746</c:v>
                </c:pt>
                <c:pt idx="936">
                  <c:v>1722.080355690224</c:v>
                </c:pt>
                <c:pt idx="937">
                  <c:v>1718.3113080144497</c:v>
                </c:pt>
                <c:pt idx="938">
                  <c:v>1714.5488730150983</c:v>
                </c:pt>
                <c:pt idx="939">
                  <c:v>1710.7930469825615</c:v>
                </c:pt>
                <c:pt idx="940">
                  <c:v>1707.043826166424</c:v>
                </c:pt>
                <c:pt idx="941">
                  <c:v>1703.3012067757104</c:v>
                </c:pt>
                <c:pt idx="942">
                  <c:v>1699.5651849791318</c:v>
                </c:pt>
                <c:pt idx="943">
                  <c:v>1695.8357569053314</c:v>
                </c:pt>
                <c:pt idx="944">
                  <c:v>1692.1129186431297</c:v>
                </c:pt>
                <c:pt idx="945">
                  <c:v>1688.3966662417681</c:v>
                </c:pt>
                <c:pt idx="946">
                  <c:v>1684.6869957111539</c:v>
                </c:pt>
                <c:pt idx="947">
                  <c:v>1680.9839030221019</c:v>
                </c:pt>
                <c:pt idx="948">
                  <c:v>1677.2873841065775</c:v>
                </c:pt>
                <c:pt idx="949">
                  <c:v>1673.5974348579382</c:v>
                </c:pt>
                <c:pt idx="950">
                  <c:v>1669.9140511311739</c:v>
                </c:pt>
                <c:pt idx="951">
                  <c:v>1666.2372287431479</c:v>
                </c:pt>
                <c:pt idx="952">
                  <c:v>1662.5669634728356</c:v>
                </c:pt>
                <c:pt idx="953">
                  <c:v>1658.9032510615639</c:v>
                </c:pt>
                <c:pt idx="954">
                  <c:v>1655.246087213249</c:v>
                </c:pt>
                <c:pt idx="955">
                  <c:v>1651.5954675946336</c:v>
                </c:pt>
                <c:pt idx="956">
                  <c:v>1647.9513878355247</c:v>
                </c:pt>
                <c:pt idx="957">
                  <c:v>1644.3138435290277</c:v>
                </c:pt>
                <c:pt idx="958">
                  <c:v>1640.6828302317833</c:v>
                </c:pt>
                <c:pt idx="959">
                  <c:v>1637.0583434642017</c:v>
                </c:pt>
                <c:pt idx="960">
                  <c:v>1633.4403787106958</c:v>
                </c:pt>
                <c:pt idx="961">
                  <c:v>1629.8289314199151</c:v>
                </c:pt>
                <c:pt idx="962">
                  <c:v>1626.2239970049779</c:v>
                </c:pt>
                <c:pt idx="963">
                  <c:v>1622.6255708437034</c:v>
                </c:pt>
                <c:pt idx="964">
                  <c:v>1619.0336482788423</c:v>
                </c:pt>
                <c:pt idx="965">
                  <c:v>1615.4482246183072</c:v>
                </c:pt>
                <c:pt idx="966">
                  <c:v>1611.8692951354026</c:v>
                </c:pt>
                <c:pt idx="967">
                  <c:v>1608.2968550690534</c:v>
                </c:pt>
                <c:pt idx="968">
                  <c:v>1604.7308996240336</c:v>
                </c:pt>
                <c:pt idx="969">
                  <c:v>1601.1714239711932</c:v>
                </c:pt>
                <c:pt idx="970">
                  <c:v>1597.6184232476858</c:v>
                </c:pt>
                <c:pt idx="971">
                  <c:v>1594.0718925571937</c:v>
                </c:pt>
                <c:pt idx="972">
                  <c:v>1590.5318269701543</c:v>
                </c:pt>
                <c:pt idx="973">
                  <c:v>1586.9982215239841</c:v>
                </c:pt>
                <c:pt idx="974">
                  <c:v>1583.4710712233029</c:v>
                </c:pt>
                <c:pt idx="975">
                  <c:v>1579.9503710401568</c:v>
                </c:pt>
                <c:pt idx="976">
                  <c:v>1576.4361159142411</c:v>
                </c:pt>
                <c:pt idx="977">
                  <c:v>1572.9283007531219</c:v>
                </c:pt>
                <c:pt idx="978">
                  <c:v>1569.4269204324571</c:v>
                </c:pt>
                <c:pt idx="979">
                  <c:v>1565.9319697962169</c:v>
                </c:pt>
                <c:pt idx="980">
                  <c:v>1562.4434436569036</c:v>
                </c:pt>
                <c:pt idx="981">
                  <c:v>1558.9613367957702</c:v>
                </c:pt>
                <c:pt idx="982">
                  <c:v>1555.4856439630389</c:v>
                </c:pt>
                <c:pt idx="983">
                  <c:v>1552.0163598781187</c:v>
                </c:pt>
                <c:pt idx="984">
                  <c:v>1548.5534792298217</c:v>
                </c:pt>
                <c:pt idx="985">
                  <c:v>1545.0969966765797</c:v>
                </c:pt>
                <c:pt idx="986">
                  <c:v>1541.6469068466595</c:v>
                </c:pt>
                <c:pt idx="987">
                  <c:v>1538.2032043383774</c:v>
                </c:pt>
                <c:pt idx="988">
                  <c:v>1534.765883720313</c:v>
                </c:pt>
                <c:pt idx="989">
                  <c:v>1531.3349395315227</c:v>
                </c:pt>
                <c:pt idx="990">
                  <c:v>1527.910366281752</c:v>
                </c:pt>
                <c:pt idx="991">
                  <c:v>1524.4921584516471</c:v>
                </c:pt>
                <c:pt idx="992">
                  <c:v>1521.0803104929669</c:v>
                </c:pt>
                <c:pt idx="993">
                  <c:v>1517.6748168287918</c:v>
                </c:pt>
                <c:pt idx="994">
                  <c:v>1514.2756718537344</c:v>
                </c:pt>
                <c:pt idx="995">
                  <c:v>1510.8828699341484</c:v>
                </c:pt>
                <c:pt idx="996">
                  <c:v>1507.4964054083364</c:v>
                </c:pt>
                <c:pt idx="997">
                  <c:v>1504.1162725867571</c:v>
                </c:pt>
                <c:pt idx="998">
                  <c:v>1500.7424657522329</c:v>
                </c:pt>
                <c:pt idx="999">
                  <c:v>1497.3749791601554</c:v>
                </c:pt>
                <c:pt idx="1000">
                  <c:v>1494.0138070386906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420.00000000000006</c:v>
                </c:pt>
                <c:pt idx="1">
                  <c:v>839.97944794668217</c:v>
                </c:pt>
                <c:pt idx="2">
                  <c:v>1259.9369072780289</c:v>
                </c:pt>
                <c:pt idx="3">
                  <c:v>1679.8709417935302</c:v>
                </c:pt>
                <c:pt idx="4">
                  <c:v>2099.7801156737919</c:v>
                </c:pt>
                <c:pt idx="5">
                  <c:v>2519.6629935001333</c:v>
                </c:pt>
                <c:pt idx="6">
                  <c:v>2939.5181402741705</c:v>
                </c:pt>
                <c:pt idx="7">
                  <c:v>3359.3441214373865</c:v>
                </c:pt>
                <c:pt idx="8">
                  <c:v>3779.1395028906873</c:v>
                </c:pt>
                <c:pt idx="9">
                  <c:v>4198.9028510139433</c:v>
                </c:pt>
                <c:pt idx="10">
                  <c:v>4618.6327326855162</c:v>
                </c:pt>
                <c:pt idx="11">
                  <c:v>5038.327715301768</c:v>
                </c:pt>
                <c:pt idx="12">
                  <c:v>5457.9863667965546</c:v>
                </c:pt>
                <c:pt idx="13">
                  <c:v>5877.6072556607051</c:v>
                </c:pt>
                <c:pt idx="14">
                  <c:v>6297.1889509614793</c:v>
                </c:pt>
                <c:pt idx="15">
                  <c:v>6716.7300223620105</c:v>
                </c:pt>
                <c:pt idx="16">
                  <c:v>7136.2290401407272</c:v>
                </c:pt>
                <c:pt idx="17">
                  <c:v>7555.6845752107565</c:v>
                </c:pt>
                <c:pt idx="18">
                  <c:v>7975.0951991393085</c:v>
                </c:pt>
                <c:pt idx="19">
                  <c:v>8394.4594841670423</c:v>
                </c:pt>
                <c:pt idx="20">
                  <c:v>8813.7760032274036</c:v>
                </c:pt>
                <c:pt idx="21">
                  <c:v>9233.0433299659526</c:v>
                </c:pt>
                <c:pt idx="22">
                  <c:v>9652.2600387596576</c:v>
                </c:pt>
                <c:pt idx="23">
                  <c:v>10071.424704736175</c:v>
                </c:pt>
                <c:pt idx="24">
                  <c:v>10490.535903793103</c:v>
                </c:pt>
                <c:pt idx="25">
                  <c:v>10909.59221261721</c:v>
                </c:pt>
                <c:pt idx="26">
                  <c:v>11328.592208703645</c:v>
                </c:pt>
                <c:pt idx="27">
                  <c:v>11747.534470375118</c:v>
                </c:pt>
                <c:pt idx="28">
                  <c:v>12166.41757680105</c:v>
                </c:pt>
                <c:pt idx="29">
                  <c:v>12585.240108016709</c:v>
                </c:pt>
                <c:pt idx="30">
                  <c:v>13004.000644942318</c:v>
                </c:pt>
                <c:pt idx="31">
                  <c:v>13422.697769402124</c:v>
                </c:pt>
                <c:pt idx="32">
                  <c:v>13841.330064143453</c:v>
                </c:pt>
                <c:pt idx="33">
                  <c:v>14259.896112855729</c:v>
                </c:pt>
                <c:pt idx="34">
                  <c:v>14678.394500189474</c:v>
                </c:pt>
                <c:pt idx="35">
                  <c:v>15096.823811775261</c:v>
                </c:pt>
                <c:pt idx="36">
                  <c:v>15515.182634242659</c:v>
                </c:pt>
                <c:pt idx="37">
                  <c:v>15933.469555239139</c:v>
                </c:pt>
                <c:pt idx="38">
                  <c:v>16351.683163448934</c:v>
                </c:pt>
                <c:pt idx="39">
                  <c:v>16769.822048611899</c:v>
                </c:pt>
                <c:pt idx="40">
                  <c:v>17187.884801542317</c:v>
                </c:pt>
                <c:pt idx="41">
                  <c:v>17605.870014147669</c:v>
                </c:pt>
                <c:pt idx="42">
                  <c:v>18023.776279447397</c:v>
                </c:pt>
                <c:pt idx="43">
                  <c:v>18441.602191591599</c:v>
                </c:pt>
                <c:pt idx="44">
                  <c:v>18859.346345879727</c:v>
                </c:pt>
                <c:pt idx="45">
                  <c:v>19277.007338779218</c:v>
                </c:pt>
                <c:pt idx="46">
                  <c:v>19694.58376794411</c:v>
                </c:pt>
                <c:pt idx="47">
                  <c:v>20112.074232233619</c:v>
                </c:pt>
                <c:pt idx="48">
                  <c:v>20529.477331730675</c:v>
                </c:pt>
                <c:pt idx="49">
                  <c:v>20946.79166776043</c:v>
                </c:pt>
                <c:pt idx="50">
                  <c:v>21364.015842908713</c:v>
                </c:pt>
                <c:pt idx="51">
                  <c:v>21781.14846104047</c:v>
                </c:pt>
                <c:pt idx="52">
                  <c:v>22198.188127318153</c:v>
                </c:pt>
                <c:pt idx="53">
                  <c:v>22615.133448220069</c:v>
                </c:pt>
                <c:pt idx="54">
                  <c:v>23031.983031558695</c:v>
                </c:pt>
                <c:pt idx="55">
                  <c:v>23448.735486498954</c:v>
                </c:pt>
                <c:pt idx="56">
                  <c:v>23865.389423576442</c:v>
                </c:pt>
                <c:pt idx="57">
                  <c:v>24281.943454715638</c:v>
                </c:pt>
                <c:pt idx="58">
                  <c:v>24698.396193248038</c:v>
                </c:pt>
                <c:pt idx="59">
                  <c:v>25114.746253930283</c:v>
                </c:pt>
                <c:pt idx="60">
                  <c:v>25530.992252962216</c:v>
                </c:pt>
                <c:pt idx="61">
                  <c:v>25947.132808004921</c:v>
                </c:pt>
                <c:pt idx="62">
                  <c:v>26363.166538198697</c:v>
                </c:pt>
                <c:pt idx="63">
                  <c:v>26779.092064181008</c:v>
                </c:pt>
                <c:pt idx="64">
                  <c:v>27194.908008104376</c:v>
                </c:pt>
                <c:pt idx="65">
                  <c:v>27610.612993654238</c:v>
                </c:pt>
                <c:pt idx="66">
                  <c:v>28026.205646066752</c:v>
                </c:pt>
                <c:pt idx="67">
                  <c:v>28441.684592146561</c:v>
                </c:pt>
                <c:pt idx="68">
                  <c:v>28857.048460284506</c:v>
                </c:pt>
                <c:pt idx="69">
                  <c:v>29272.295880475311</c:v>
                </c:pt>
                <c:pt idx="70">
                  <c:v>29687.425484335188</c:v>
                </c:pt>
                <c:pt idx="71">
                  <c:v>30102.435905119437</c:v>
                </c:pt>
                <c:pt idx="72">
                  <c:v>30517.325777739959</c:v>
                </c:pt>
                <c:pt idx="73">
                  <c:v>30932.093738782747</c:v>
                </c:pt>
                <c:pt idx="74">
                  <c:v>31346.738426525313</c:v>
                </c:pt>
                <c:pt idx="75">
                  <c:v>31761.258480954079</c:v>
                </c:pt>
                <c:pt idx="76">
                  <c:v>32175.652543781707</c:v>
                </c:pt>
                <c:pt idx="77">
                  <c:v>32589.919258464397</c:v>
                </c:pt>
                <c:pt idx="78">
                  <c:v>33004.057270219098</c:v>
                </c:pt>
                <c:pt idx="79">
                  <c:v>33418.065226040722</c:v>
                </c:pt>
                <c:pt idx="80">
                  <c:v>33831.941774719249</c:v>
                </c:pt>
                <c:pt idx="81">
                  <c:v>34245.685566856831</c:v>
                </c:pt>
                <c:pt idx="82">
                  <c:v>34659.295254884804</c:v>
                </c:pt>
                <c:pt idx="83">
                  <c:v>35072.769493080683</c:v>
                </c:pt>
                <c:pt idx="84">
                  <c:v>35486.106937585064</c:v>
                </c:pt>
                <c:pt idx="85">
                  <c:v>35899.306246418513</c:v>
                </c:pt>
                <c:pt idx="86">
                  <c:v>36312.366079498373</c:v>
                </c:pt>
                <c:pt idx="87">
                  <c:v>36725.285098655535</c:v>
                </c:pt>
                <c:pt idx="88">
                  <c:v>37138.061967651127</c:v>
                </c:pt>
                <c:pt idx="89">
                  <c:v>37550.695352193201</c:v>
                </c:pt>
                <c:pt idx="90">
                  <c:v>37963.183919953284</c:v>
                </c:pt>
                <c:pt idx="91">
                  <c:v>38375.526340582961</c:v>
                </c:pt>
                <c:pt idx="92">
                  <c:v>38787.721285730338</c:v>
                </c:pt>
                <c:pt idx="93">
                  <c:v>39199.767429056476</c:v>
                </c:pt>
                <c:pt idx="94">
                  <c:v>39611.663446251761</c:v>
                </c:pt>
                <c:pt idx="95">
                  <c:v>40023.408015052213</c:v>
                </c:pt>
                <c:pt idx="96">
                  <c:v>40434.999815255753</c:v>
                </c:pt>
                <c:pt idx="97">
                  <c:v>40846.437528738381</c:v>
                </c:pt>
                <c:pt idx="98">
                  <c:v>41257.71983947033</c:v>
                </c:pt>
                <c:pt idx="99">
                  <c:v>41668.845433532144</c:v>
                </c:pt>
                <c:pt idx="100">
                  <c:v>42079.812999130692</c:v>
                </c:pt>
                <c:pt idx="101">
                  <c:v>42490.621226615134</c:v>
                </c:pt>
                <c:pt idx="102">
                  <c:v>42901.268808492801</c:v>
                </c:pt>
                <c:pt idx="103">
                  <c:v>43311.754439445067</c:v>
                </c:pt>
                <c:pt idx="104">
                  <c:v>43722.076816343091</c:v>
                </c:pt>
                <c:pt idx="105">
                  <c:v>44132.234638263551</c:v>
                </c:pt>
                <c:pt idx="106">
                  <c:v>44542.2266065043</c:v>
                </c:pt>
                <c:pt idx="107">
                  <c:v>44952.051424599951</c:v>
                </c:pt>
                <c:pt idx="108">
                  <c:v>45361.707798337411</c:v>
                </c:pt>
                <c:pt idx="109">
                  <c:v>45771.194435771344</c:v>
                </c:pt>
                <c:pt idx="110">
                  <c:v>46180.510047239564</c:v>
                </c:pt>
                <c:pt idx="111">
                  <c:v>46589.6533453784</c:v>
                </c:pt>
                <c:pt idx="112">
                  <c:v>46998.623045137938</c:v>
                </c:pt>
                <c:pt idx="113">
                  <c:v>47407.417863797258</c:v>
                </c:pt>
                <c:pt idx="114">
                  <c:v>47816.036520979578</c:v>
                </c:pt>
                <c:pt idx="115">
                  <c:v>48224.477738667309</c:v>
                </c:pt>
                <c:pt idx="116">
                  <c:v>48632.7402412171</c:v>
                </c:pt>
                <c:pt idx="117">
                  <c:v>49040.822755374771</c:v>
                </c:pt>
                <c:pt idx="118">
                  <c:v>49448.7240102902</c:v>
                </c:pt>
                <c:pt idx="119">
                  <c:v>49856.442737532147</c:v>
                </c:pt>
                <c:pt idx="120">
                  <c:v>50263.977671102984</c:v>
                </c:pt>
                <c:pt idx="121">
                  <c:v>50671.327547453409</c:v>
                </c:pt>
                <c:pt idx="122">
                  <c:v>51078.491105497036</c:v>
                </c:pt>
                <c:pt idx="123">
                  <c:v>51485.467086624951</c:v>
                </c:pt>
                <c:pt idx="124">
                  <c:v>51892.254234720182</c:v>
                </c:pt>
                <c:pt idx="125">
                  <c:v>52298.851296172128</c:v>
                </c:pt>
                <c:pt idx="126">
                  <c:v>52705.257019890894</c:v>
                </c:pt>
                <c:pt idx="127">
                  <c:v>53111.470157321564</c:v>
                </c:pt>
                <c:pt idx="128">
                  <c:v>53517.48946245839</c:v>
                </c:pt>
                <c:pt idx="129">
                  <c:v>53923.313691858952</c:v>
                </c:pt>
                <c:pt idx="130">
                  <c:v>54328.941604658212</c:v>
                </c:pt>
                <c:pt idx="131">
                  <c:v>54734.371962582496</c:v>
                </c:pt>
                <c:pt idx="132">
                  <c:v>55139.603529963431</c:v>
                </c:pt>
                <c:pt idx="133">
                  <c:v>55544.635073751793</c:v>
                </c:pt>
                <c:pt idx="134">
                  <c:v>55949.465363531301</c:v>
                </c:pt>
                <c:pt idx="135">
                  <c:v>56354.093171532295</c:v>
                </c:pt>
                <c:pt idx="136">
                  <c:v>56758.517272645418</c:v>
                </c:pt>
                <c:pt idx="137">
                  <c:v>57162.736444435141</c:v>
                </c:pt>
                <c:pt idx="138">
                  <c:v>57566.749467153277</c:v>
                </c:pt>
                <c:pt idx="139">
                  <c:v>57970.555123752412</c:v>
                </c:pt>
                <c:pt idx="140">
                  <c:v>58374.152199899232</c:v>
                </c:pt>
                <c:pt idx="141">
                  <c:v>58777.539483987806</c:v>
                </c:pt>
                <c:pt idx="142">
                  <c:v>59180.715767152804</c:v>
                </c:pt>
                <c:pt idx="143">
                  <c:v>59583.679843282604</c:v>
                </c:pt>
                <c:pt idx="144">
                  <c:v>59986.430509032354</c:v>
                </c:pt>
                <c:pt idx="145">
                  <c:v>60388.966563836962</c:v>
                </c:pt>
                <c:pt idx="146">
                  <c:v>60791.286809923986</c:v>
                </c:pt>
                <c:pt idx="147">
                  <c:v>61193.390052326482</c:v>
                </c:pt>
                <c:pt idx="148">
                  <c:v>61595.275098895749</c:v>
                </c:pt>
                <c:pt idx="149">
                  <c:v>61996.940760314006</c:v>
                </c:pt>
                <c:pt idx="150">
                  <c:v>62398.385850107028</c:v>
                </c:pt>
                <c:pt idx="151">
                  <c:v>62799.609184656634</c:v>
                </c:pt>
                <c:pt idx="152">
                  <c:v>63200.609583213176</c:v>
                </c:pt>
                <c:pt idx="153">
                  <c:v>63601.385867907906</c:v>
                </c:pt>
                <c:pt idx="154">
                  <c:v>64001.936863765281</c:v>
                </c:pt>
                <c:pt idx="155">
                  <c:v>64402.261398715178</c:v>
                </c:pt>
                <c:pt idx="156">
                  <c:v>64802.358303605055</c:v>
                </c:pt>
                <c:pt idx="157">
                  <c:v>65202.226412212032</c:v>
                </c:pt>
                <c:pt idx="158">
                  <c:v>65601.864561254857</c:v>
                </c:pt>
                <c:pt idx="159">
                  <c:v>66001.271590405871</c:v>
                </c:pt>
                <c:pt idx="160">
                  <c:v>66400.446342302792</c:v>
                </c:pt>
                <c:pt idx="161">
                  <c:v>66799.387662560533</c:v>
                </c:pt>
                <c:pt idx="162">
                  <c:v>67198.094399782844</c:v>
                </c:pt>
                <c:pt idx="163">
                  <c:v>67596.565405573943</c:v>
                </c:pt>
                <c:pt idx="164">
                  <c:v>67994.799534550039</c:v>
                </c:pt>
                <c:pt idx="165">
                  <c:v>68392.795644350772</c:v>
                </c:pt>
                <c:pt idx="166">
                  <c:v>68790.552595650603</c:v>
                </c:pt>
                <c:pt idx="167">
                  <c:v>69188.069252170098</c:v>
                </c:pt>
                <c:pt idx="168">
                  <c:v>69585.344480687156</c:v>
                </c:pt>
                <c:pt idx="169">
                  <c:v>69982.377151048102</c:v>
                </c:pt>
                <c:pt idx="170">
                  <c:v>70379.166136178785</c:v>
                </c:pt>
                <c:pt idx="171">
                  <c:v>70775.710312095529</c:v>
                </c:pt>
                <c:pt idx="172">
                  <c:v>71172.008557916037</c:v>
                </c:pt>
                <c:pt idx="173">
                  <c:v>71568.059755870228</c:v>
                </c:pt>
                <c:pt idx="174">
                  <c:v>71963.862791310923</c:v>
                </c:pt>
                <c:pt idx="175">
                  <c:v>72359.416552724564</c:v>
                </c:pt>
                <c:pt idx="176">
                  <c:v>72754.719931741725</c:v>
                </c:pt>
                <c:pt idx="177">
                  <c:v>73149.771823147661</c:v>
                </c:pt>
                <c:pt idx="178">
                  <c:v>73544.571124892682</c:v>
                </c:pt>
                <c:pt idx="179">
                  <c:v>73939.116738102515</c:v>
                </c:pt>
                <c:pt idx="180">
                  <c:v>74333.407567088536</c:v>
                </c:pt>
                <c:pt idx="181">
                  <c:v>74727.442519357966</c:v>
                </c:pt>
                <c:pt idx="182">
                  <c:v>75121.220505623947</c:v>
                </c:pt>
                <c:pt idx="183">
                  <c:v>75514.740439815534</c:v>
                </c:pt>
                <c:pt idx="184">
                  <c:v>75908.001239087665</c:v>
                </c:pt>
                <c:pt idx="185">
                  <c:v>76301.001823830957</c:v>
                </c:pt>
                <c:pt idx="186">
                  <c:v>76693.741117681508</c:v>
                </c:pt>
                <c:pt idx="187">
                  <c:v>77086.218047530579</c:v>
                </c:pt>
                <c:pt idx="188">
                  <c:v>77478.431543534185</c:v>
                </c:pt>
                <c:pt idx="189">
                  <c:v>77870.380539122591</c:v>
                </c:pt>
                <c:pt idx="190">
                  <c:v>78262.063971009804</c:v>
                </c:pt>
                <c:pt idx="191">
                  <c:v>78653.480779202873</c:v>
                </c:pt>
                <c:pt idx="192">
                  <c:v>79044.629907011185</c:v>
                </c:pt>
                <c:pt idx="193">
                  <c:v>79435.510301055663</c:v>
                </c:pt>
                <c:pt idx="194">
                  <c:v>79826.120911277874</c:v>
                </c:pt>
                <c:pt idx="195">
                  <c:v>80216.460690949025</c:v>
                </c:pt>
                <c:pt idx="196">
                  <c:v>80606.528596678952</c:v>
                </c:pt>
                <c:pt idx="197">
                  <c:v>80996.32358842493</c:v>
                </c:pt>
                <c:pt idx="198">
                  <c:v>81385.844629500498</c:v>
                </c:pt>
                <c:pt idx="199">
                  <c:v>81775.09068658411</c:v>
                </c:pt>
                <c:pt idx="200">
                  <c:v>82164.060729727789</c:v>
                </c:pt>
                <c:pt idx="201">
                  <c:v>82552.753732365614</c:v>
                </c:pt>
                <c:pt idx="202">
                  <c:v>82941.168671322186</c:v>
                </c:pt>
                <c:pt idx="203">
                  <c:v>83329.304526821012</c:v>
                </c:pt>
                <c:pt idx="204">
                  <c:v>83717.160282492739</c:v>
                </c:pt>
                <c:pt idx="205">
                  <c:v>84104.734925383367</c:v>
                </c:pt>
                <c:pt idx="206">
                  <c:v>84492.027445962391</c:v>
                </c:pt>
                <c:pt idx="207">
                  <c:v>84879.036838130778</c:v>
                </c:pt>
                <c:pt idx="208">
                  <c:v>85265.762099228959</c:v>
                </c:pt>
                <c:pt idx="209">
                  <c:v>85652.20223004467</c:v>
                </c:pt>
                <c:pt idx="210">
                  <c:v>86038.356234820734</c:v>
                </c:pt>
                <c:pt idx="211">
                  <c:v>86424.223121262752</c:v>
                </c:pt>
                <c:pt idx="212">
                  <c:v>86809.801900546736</c:v>
                </c:pt>
                <c:pt idx="213">
                  <c:v>87195.091587326591</c:v>
                </c:pt>
                <c:pt idx="214">
                  <c:v>87580.091199741611</c:v>
                </c:pt>
                <c:pt idx="215">
                  <c:v>87964.799759423826</c:v>
                </c:pt>
                <c:pt idx="216">
                  <c:v>88349.216291505247</c:v>
                </c:pt>
                <c:pt idx="217">
                  <c:v>88733.339824625116</c:v>
                </c:pt>
                <c:pt idx="218">
                  <c:v>89117.169390936979</c:v>
                </c:pt>
                <c:pt idx="219">
                  <c:v>89500.704026115694</c:v>
                </c:pt>
                <c:pt idx="220">
                  <c:v>89883.942769364439</c:v>
                </c:pt>
                <c:pt idx="221">
                  <c:v>90266.884663421501</c:v>
                </c:pt>
                <c:pt idx="222">
                  <c:v>90649.528754567102</c:v>
                </c:pt>
                <c:pt idx="223">
                  <c:v>91031.874092630082</c:v>
                </c:pt>
                <c:pt idx="224">
                  <c:v>91413.919730994472</c:v>
                </c:pt>
                <c:pt idx="225">
                  <c:v>91795.664726606075</c:v>
                </c:pt>
                <c:pt idx="226">
                  <c:v>92177.108139978853</c:v>
                </c:pt>
                <c:pt idx="227">
                  <c:v>92558.249035201312</c:v>
                </c:pt>
                <c:pt idx="228">
                  <c:v>92939.086479942795</c:v>
                </c:pt>
                <c:pt idx="229">
                  <c:v>93319.619545459631</c:v>
                </c:pt>
                <c:pt idx="230">
                  <c:v>93699.847306601281</c:v>
                </c:pt>
                <c:pt idx="231">
                  <c:v>94079.768841816316</c:v>
                </c:pt>
                <c:pt idx="232">
                  <c:v>94459.383233158398</c:v>
                </c:pt>
                <c:pt idx="233">
                  <c:v>94838.689566292131</c:v>
                </c:pt>
                <c:pt idx="234">
                  <c:v>95217.686930498821</c:v>
                </c:pt>
                <c:pt idx="235">
                  <c:v>95596.374418682157</c:v>
                </c:pt>
                <c:pt idx="236">
                  <c:v>95974.751127373849</c:v>
                </c:pt>
                <c:pt idx="237">
                  <c:v>96352.816156739107</c:v>
                </c:pt>
                <c:pt idx="238">
                  <c:v>96730.568610582137</c:v>
                </c:pt>
                <c:pt idx="239">
                  <c:v>97108.007596351454</c:v>
                </c:pt>
                <c:pt idx="240">
                  <c:v>97485.132225145164</c:v>
                </c:pt>
                <c:pt idx="241">
                  <c:v>97861.94161171616</c:v>
                </c:pt>
                <c:pt idx="242">
                  <c:v>98238.434874477229</c:v>
                </c:pt>
                <c:pt idx="243">
                  <c:v>98614.611135506086</c:v>
                </c:pt>
                <c:pt idx="244">
                  <c:v>98990.469520550294</c:v>
                </c:pt>
                <c:pt idx="245">
                  <c:v>99366.009159032154</c:v>
                </c:pt>
                <c:pt idx="246">
                  <c:v>99741.229184053431</c:v>
                </c:pt>
                <c:pt idx="247">
                  <c:v>100116.1287324001</c:v>
                </c:pt>
                <c:pt idx="248">
                  <c:v>100490.70694454694</c:v>
                </c:pt>
                <c:pt idx="249">
                  <c:v>100864.96296466203</c:v>
                </c:pt>
                <c:pt idx="250">
                  <c:v>101238.89594061126</c:v>
                </c:pt>
                <c:pt idx="251">
                  <c:v>101612.50502396261</c:v>
                </c:pt>
                <c:pt idx="252">
                  <c:v>101985.78936999054</c:v>
                </c:pt>
                <c:pt idx="253">
                  <c:v>102358.74813768007</c:v>
                </c:pt>
                <c:pt idx="254">
                  <c:v>102731.38048973099</c:v>
                </c:pt>
                <c:pt idx="255">
                  <c:v>103103.68559256183</c:v>
                </c:pt>
                <c:pt idx="256">
                  <c:v>103475.66261631387</c:v>
                </c:pt>
                <c:pt idx="257">
                  <c:v>103847.31073485498</c:v>
                </c:pt>
                <c:pt idx="258">
                  <c:v>104218.62912578339</c:v>
                </c:pt>
                <c:pt idx="259">
                  <c:v>104589.61697043145</c:v>
                </c:pt>
                <c:pt idx="260">
                  <c:v>104960.27345386923</c:v>
                </c:pt>
                <c:pt idx="261">
                  <c:v>105330.59776490803</c:v>
                </c:pt>
                <c:pt idx="262">
                  <c:v>105700.58909610391</c:v>
                </c:pt>
                <c:pt idx="263">
                  <c:v>106070.24664376104</c:v>
                </c:pt>
                <c:pt idx="264">
                  <c:v>106439.56960793499</c:v>
                </c:pt>
                <c:pt idx="265">
                  <c:v>106808.55719243597</c:v>
                </c:pt>
                <c:pt idx="266">
                  <c:v>107177.20860483198</c:v>
                </c:pt>
                <c:pt idx="267">
                  <c:v>107545.52305645184</c:v>
                </c:pt>
                <c:pt idx="268">
                  <c:v>107913.49976238819</c:v>
                </c:pt>
                <c:pt idx="269">
                  <c:v>108281.13794150039</c:v>
                </c:pt>
                <c:pt idx="270">
                  <c:v>108648.43681641732</c:v>
                </c:pt>
                <c:pt idx="271">
                  <c:v>109015.39561354014</c:v>
                </c:pt>
                <c:pt idx="272">
                  <c:v>109382.01356304494</c:v>
                </c:pt>
                <c:pt idx="273">
                  <c:v>109748.28989888533</c:v>
                </c:pt>
                <c:pt idx="274">
                  <c:v>110114.22385879493</c:v>
                </c:pt>
                <c:pt idx="275">
                  <c:v>110479.81468428975</c:v>
                </c:pt>
                <c:pt idx="276">
                  <c:v>110845.06162067065</c:v>
                </c:pt>
                <c:pt idx="277">
                  <c:v>111209.96391702545</c:v>
                </c:pt>
                <c:pt idx="278">
                  <c:v>111574.52082623122</c:v>
                </c:pt>
                <c:pt idx="279">
                  <c:v>111938.73160495635</c:v>
                </c:pt>
                <c:pt idx="280">
                  <c:v>112302.59551366256</c:v>
                </c:pt>
                <c:pt idx="281">
                  <c:v>112666.11181660686</c:v>
                </c:pt>
                <c:pt idx="282">
                  <c:v>113029.27978184345</c:v>
                </c:pt>
                <c:pt idx="283">
                  <c:v>113392.09868122544</c:v>
                </c:pt>
                <c:pt idx="284">
                  <c:v>113754.56779040663</c:v>
                </c:pt>
                <c:pt idx="285">
                  <c:v>114116.68638884307</c:v>
                </c:pt>
                <c:pt idx="286">
                  <c:v>114478.45375979472</c:v>
                </c:pt>
                <c:pt idx="287">
                  <c:v>114839.86919032683</c:v>
                </c:pt>
                <c:pt idx="288">
                  <c:v>115200.93197131141</c:v>
                </c:pt>
                <c:pt idx="289">
                  <c:v>115561.64139742851</c:v>
                </c:pt>
                <c:pt idx="290">
                  <c:v>115921.99676716747</c:v>
                </c:pt>
                <c:pt idx="291">
                  <c:v>116281.99738282812</c:v>
                </c:pt>
                <c:pt idx="292">
                  <c:v>116641.64255052186</c:v>
                </c:pt>
                <c:pt idx="293">
                  <c:v>117000.93158017268</c:v>
                </c:pt>
                <c:pt idx="294">
                  <c:v>117359.86378551807</c:v>
                </c:pt>
                <c:pt idx="295">
                  <c:v>117718.43848410995</c:v>
                </c:pt>
                <c:pt idx="296">
                  <c:v>118076.6549973154</c:v>
                </c:pt>
                <c:pt idx="297">
                  <c:v>118434.5126503174</c:v>
                </c:pt>
                <c:pt idx="298">
                  <c:v>118792.01077211545</c:v>
                </c:pt>
                <c:pt idx="299">
                  <c:v>119149.14869552618</c:v>
                </c:pt>
                <c:pt idx="300">
                  <c:v>119505.92575718378</c:v>
                </c:pt>
                <c:pt idx="301">
                  <c:v>119862.34129754045</c:v>
                </c:pt>
                <c:pt idx="302">
                  <c:v>120218.39466086673</c:v>
                </c:pt>
                <c:pt idx="303">
                  <c:v>120574.08519525176</c:v>
                </c:pt>
                <c:pt idx="304">
                  <c:v>120929.41225260346</c:v>
                </c:pt>
                <c:pt idx="305">
                  <c:v>121284.3751886487</c:v>
                </c:pt>
                <c:pt idx="306">
                  <c:v>121638.97336293326</c:v>
                </c:pt>
                <c:pt idx="307">
                  <c:v>121993.20613882186</c:v>
                </c:pt>
                <c:pt idx="308">
                  <c:v>122347.07288349804</c:v>
                </c:pt>
                <c:pt idx="309">
                  <c:v>122700.57296796396</c:v>
                </c:pt>
                <c:pt idx="310">
                  <c:v>123053.70576704021</c:v>
                </c:pt>
                <c:pt idx="311">
                  <c:v>123406.47065936541</c:v>
                </c:pt>
                <c:pt idx="312">
                  <c:v>123758.86702739587</c:v>
                </c:pt>
                <c:pt idx="313">
                  <c:v>124110.89425740509</c:v>
                </c:pt>
                <c:pt idx="314">
                  <c:v>124462.55173948326</c:v>
                </c:pt>
                <c:pt idx="315">
                  <c:v>124813.8388675366</c:v>
                </c:pt>
                <c:pt idx="316">
                  <c:v>125164.75503928673</c:v>
                </c:pt>
                <c:pt idx="317">
                  <c:v>125515.29965626985</c:v>
                </c:pt>
                <c:pt idx="318">
                  <c:v>125865.47212383599</c:v>
                </c:pt>
                <c:pt idx="319">
                  <c:v>126215.27185114805</c:v>
                </c:pt>
                <c:pt idx="320">
                  <c:v>126564.69825118087</c:v>
                </c:pt>
                <c:pt idx="321">
                  <c:v>126913.75074072022</c:v>
                </c:pt>
                <c:pt idx="322">
                  <c:v>127262.4287403616</c:v>
                </c:pt>
                <c:pt idx="323">
                  <c:v>127610.73167450918</c:v>
                </c:pt>
                <c:pt idx="324">
                  <c:v>127958.65897137445</c:v>
                </c:pt>
                <c:pt idx="325">
                  <c:v>128306.21006297498</c:v>
                </c:pt>
                <c:pt idx="326">
                  <c:v>128653.384385133</c:v>
                </c:pt>
                <c:pt idx="327">
                  <c:v>129000.18137747397</c:v>
                </c:pt>
                <c:pt idx="328">
                  <c:v>129346.60048342503</c:v>
                </c:pt>
                <c:pt idx="329">
                  <c:v>129692.64115021344</c:v>
                </c:pt>
                <c:pt idx="330">
                  <c:v>130038.30282886489</c:v>
                </c:pt>
                <c:pt idx="331">
                  <c:v>130383.5849742018</c:v>
                </c:pt>
                <c:pt idx="332">
                  <c:v>130728.48704484152</c:v>
                </c:pt>
                <c:pt idx="333">
                  <c:v>131073.00850319446</c:v>
                </c:pt>
                <c:pt idx="334">
                  <c:v>131417.14881546219</c:v>
                </c:pt>
                <c:pt idx="335">
                  <c:v>131760.90745163543</c:v>
                </c:pt>
                <c:pt idx="336">
                  <c:v>132104.28388549198</c:v>
                </c:pt>
                <c:pt idx="337">
                  <c:v>132447.27759459461</c:v>
                </c:pt>
                <c:pt idx="338">
                  <c:v>132789.88806028882</c:v>
                </c:pt>
                <c:pt idx="339">
                  <c:v>133132.11476770067</c:v>
                </c:pt>
                <c:pt idx="340">
                  <c:v>133473.95720573439</c:v>
                </c:pt>
                <c:pt idx="341">
                  <c:v>133815.41486707004</c:v>
                </c:pt>
                <c:pt idx="342">
                  <c:v>134156.48724816096</c:v>
                </c:pt>
                <c:pt idx="343">
                  <c:v>134497.17384923142</c:v>
                </c:pt>
                <c:pt idx="344">
                  <c:v>134837.47417427381</c:v>
                </c:pt>
                <c:pt idx="345">
                  <c:v>135177.38773104624</c:v>
                </c:pt>
                <c:pt idx="346">
                  <c:v>135516.91403106967</c:v>
                </c:pt>
                <c:pt idx="347">
                  <c:v>135856.05258962515</c:v>
                </c:pt>
                <c:pt idx="348">
                  <c:v>136194.80292575105</c:v>
                </c:pt>
                <c:pt idx="349">
                  <c:v>136533.1645622401</c:v>
                </c:pt>
                <c:pt idx="350">
                  <c:v>136871.13702563648</c:v>
                </c:pt>
                <c:pt idx="351">
                  <c:v>137208.71984623274</c:v>
                </c:pt>
                <c:pt idx="352">
                  <c:v>137545.91255806675</c:v>
                </c:pt>
                <c:pt idx="353">
                  <c:v>137882.71469891857</c:v>
                </c:pt>
                <c:pt idx="354">
                  <c:v>138219.12581030719</c:v>
                </c:pt>
                <c:pt idx="355">
                  <c:v>138555.14543748728</c:v>
                </c:pt>
                <c:pt idx="356">
                  <c:v>138890.77312944591</c:v>
                </c:pt>
                <c:pt idx="357">
                  <c:v>139226.00843889904</c:v>
                </c:pt>
                <c:pt idx="358">
                  <c:v>139560.8509222882</c:v>
                </c:pt>
                <c:pt idx="359">
                  <c:v>139895.30013977693</c:v>
                </c:pt>
                <c:pt idx="360">
                  <c:v>140229.35565524714</c:v>
                </c:pt>
                <c:pt idx="361">
                  <c:v>140563.01703629555</c:v>
                </c:pt>
                <c:pt idx="362">
                  <c:v>140896.28385423005</c:v>
                </c:pt>
                <c:pt idx="363">
                  <c:v>141229.1556840658</c:v>
                </c:pt>
                <c:pt idx="364">
                  <c:v>141561.63210452159</c:v>
                </c:pt>
                <c:pt idx="365">
                  <c:v>141893.71269801582</c:v>
                </c:pt>
                <c:pt idx="366">
                  <c:v>142225.39705066272</c:v>
                </c:pt>
                <c:pt idx="367">
                  <c:v>142556.68475226825</c:v>
                </c:pt>
                <c:pt idx="368">
                  <c:v>142887.57539632617</c:v>
                </c:pt>
                <c:pt idx="369">
                  <c:v>143218.06858001382</c:v>
                </c:pt>
                <c:pt idx="370">
                  <c:v>143548.16390418808</c:v>
                </c:pt>
                <c:pt idx="371">
                  <c:v>143877.86097338112</c:v>
                </c:pt>
                <c:pt idx="372">
                  <c:v>144207.1593957961</c:v>
                </c:pt>
                <c:pt idx="373">
                  <c:v>144536.0587833029</c:v>
                </c:pt>
                <c:pt idx="374">
                  <c:v>144864.55875143377</c:v>
                </c:pt>
                <c:pt idx="375">
                  <c:v>145192.65891937877</c:v>
                </c:pt>
                <c:pt idx="376">
                  <c:v>145520.35890998144</c:v>
                </c:pt>
                <c:pt idx="377">
                  <c:v>145847.65834973418</c:v>
                </c:pt>
                <c:pt idx="378">
                  <c:v>146174.55686877365</c:v>
                </c:pt>
                <c:pt idx="379">
                  <c:v>146501.05410087615</c:v>
                </c:pt>
                <c:pt idx="380">
                  <c:v>146827.14968345291</c:v>
                </c:pt>
                <c:pt idx="381">
                  <c:v>147152.84325754529</c:v>
                </c:pt>
                <c:pt idx="382">
                  <c:v>147478.13446782008</c:v>
                </c:pt>
                <c:pt idx="383">
                  <c:v>147803.02296256454</c:v>
                </c:pt>
                <c:pt idx="384">
                  <c:v>148127.50839368152</c:v>
                </c:pt>
                <c:pt idx="385">
                  <c:v>148451.59041668448</c:v>
                </c:pt>
                <c:pt idx="386">
                  <c:v>148775.26869069252</c:v>
                </c:pt>
                <c:pt idx="387">
                  <c:v>149098.54287842524</c:v>
                </c:pt>
                <c:pt idx="388">
                  <c:v>149421.41264619768</c:v>
                </c:pt>
                <c:pt idx="389">
                  <c:v>149743.87766391513</c:v>
                </c:pt>
                <c:pt idx="390">
                  <c:v>150065.93760506791</c:v>
                </c:pt>
                <c:pt idx="391">
                  <c:v>150387.59214672609</c:v>
                </c:pt>
                <c:pt idx="392">
                  <c:v>150708.84096953418</c:v>
                </c:pt>
                <c:pt idx="393">
                  <c:v>151029.68375770576</c:v>
                </c:pt>
                <c:pt idx="394">
                  <c:v>151350.12019901807</c:v>
                </c:pt>
                <c:pt idx="395">
                  <c:v>151670.14998480649</c:v>
                </c:pt>
                <c:pt idx="396">
                  <c:v>151989.77280995905</c:v>
                </c:pt>
                <c:pt idx="397">
                  <c:v>152308.98837291094</c:v>
                </c:pt>
                <c:pt idx="398">
                  <c:v>152627.79637563881</c:v>
                </c:pt>
                <c:pt idx="399">
                  <c:v>152946.19652365509</c:v>
                </c:pt>
                <c:pt idx="400">
                  <c:v>153264.18852600237</c:v>
                </c:pt>
                <c:pt idx="401">
                  <c:v>153581.77209524758</c:v>
                </c:pt>
                <c:pt idx="402">
                  <c:v>153898.94694747622</c:v>
                </c:pt>
                <c:pt idx="403">
                  <c:v>154215.71280228646</c:v>
                </c:pt>
                <c:pt idx="404">
                  <c:v>154532.06938278335</c:v>
                </c:pt>
                <c:pt idx="405">
                  <c:v>154848.01641557275</c:v>
                </c:pt>
                <c:pt idx="406">
                  <c:v>155163.55363075546</c:v>
                </c:pt>
                <c:pt idx="407">
                  <c:v>155478.6807619211</c:v>
                </c:pt>
                <c:pt idx="408">
                  <c:v>155793.39754614211</c:v>
                </c:pt>
                <c:pt idx="409">
                  <c:v>156107.70372396757</c:v>
                </c:pt>
                <c:pt idx="410">
                  <c:v>156421.59903941705</c:v>
                </c:pt>
                <c:pt idx="411">
                  <c:v>156735.08323997445</c:v>
                </c:pt>
                <c:pt idx="412">
                  <c:v>157048.15607658171</c:v>
                </c:pt>
                <c:pt idx="413">
                  <c:v>157360.8173036325</c:v>
                </c:pt>
                <c:pt idx="414">
                  <c:v>157673.0666789659</c:v>
                </c:pt>
                <c:pt idx="415">
                  <c:v>157984.90396386004</c:v>
                </c:pt>
                <c:pt idx="416">
                  <c:v>158296.32892302566</c:v>
                </c:pt>
                <c:pt idx="417">
                  <c:v>158607.34132459966</c:v>
                </c:pt>
                <c:pt idx="418">
                  <c:v>158917.94094013856</c:v>
                </c:pt>
                <c:pt idx="419">
                  <c:v>159228.12754461201</c:v>
                </c:pt>
                <c:pt idx="420">
                  <c:v>159537.90091639615</c:v>
                </c:pt>
                <c:pt idx="421">
                  <c:v>159847.26083726701</c:v>
                </c:pt>
                <c:pt idx="422">
                  <c:v>160156.20709239383</c:v>
                </c:pt>
                <c:pt idx="423">
                  <c:v>160464.7394703324</c:v>
                </c:pt>
                <c:pt idx="424">
                  <c:v>160772.85776301823</c:v>
                </c:pt>
                <c:pt idx="425">
                  <c:v>161080.56176575983</c:v>
                </c:pt>
                <c:pt idx="426">
                  <c:v>161387.85127723188</c:v>
                </c:pt>
                <c:pt idx="427">
                  <c:v>161694.72609946833</c:v>
                </c:pt>
                <c:pt idx="428">
                  <c:v>162001.18603785551</c:v>
                </c:pt>
                <c:pt idx="429">
                  <c:v>162307.23090112521</c:v>
                </c:pt>
                <c:pt idx="430">
                  <c:v>162612.86050134766</c:v>
                </c:pt>
                <c:pt idx="431">
                  <c:v>162918.07465392459</c:v>
                </c:pt>
                <c:pt idx="432">
                  <c:v>163222.87317758214</c:v>
                </c:pt>
                <c:pt idx="433">
                  <c:v>163527.25589436371</c:v>
                </c:pt>
                <c:pt idx="434">
                  <c:v>163831.22262962293</c:v>
                </c:pt>
                <c:pt idx="435">
                  <c:v>164134.77321201644</c:v>
                </c:pt>
                <c:pt idx="436">
                  <c:v>164437.90747349674</c:v>
                </c:pt>
                <c:pt idx="437">
                  <c:v>164740.6252493049</c:v>
                </c:pt>
                <c:pt idx="438">
                  <c:v>165042.92637796333</c:v>
                </c:pt>
                <c:pt idx="439">
                  <c:v>165344.81070126849</c:v>
                </c:pt>
                <c:pt idx="440">
                  <c:v>165646.27806428351</c:v>
                </c:pt>
                <c:pt idx="441">
                  <c:v>165947.32831533087</c:v>
                </c:pt>
                <c:pt idx="442">
                  <c:v>166247.96130598497</c:v>
                </c:pt>
                <c:pt idx="443">
                  <c:v>166548.17689106465</c:v>
                </c:pt>
                <c:pt idx="444">
                  <c:v>166847.9749286258</c:v>
                </c:pt>
                <c:pt idx="445">
                  <c:v>167147.3552799538</c:v>
                </c:pt>
                <c:pt idx="446">
                  <c:v>167446.317809556</c:v>
                </c:pt>
                <c:pt idx="447">
                  <c:v>167744.86238515418</c:v>
                </c:pt>
                <c:pt idx="448">
                  <c:v>168042.98887767689</c:v>
                </c:pt>
                <c:pt idx="449">
                  <c:v>168340.69716125191</c:v>
                </c:pt>
                <c:pt idx="450">
                  <c:v>168637.98711319844</c:v>
                </c:pt>
                <c:pt idx="451">
                  <c:v>168934.85861401955</c:v>
                </c:pt>
                <c:pt idx="452">
                  <c:v>169231.31154739438</c:v>
                </c:pt>
                <c:pt idx="453">
                  <c:v>169527.34580017038</c:v>
                </c:pt>
                <c:pt idx="454">
                  <c:v>169822.96126235562</c:v>
                </c:pt>
                <c:pt idx="455">
                  <c:v>170118.15782711084</c:v>
                </c:pt>
                <c:pt idx="456">
                  <c:v>170412.93539074171</c:v>
                </c:pt>
                <c:pt idx="457">
                  <c:v>170707.29385269087</c:v>
                </c:pt>
                <c:pt idx="458">
                  <c:v>171001.23311553011</c:v>
                </c:pt>
                <c:pt idx="459">
                  <c:v>171294.75308495239</c:v>
                </c:pt>
                <c:pt idx="460">
                  <c:v>171587.85366976392</c:v>
                </c:pt>
                <c:pt idx="461">
                  <c:v>171880.53478187611</c:v>
                </c:pt>
                <c:pt idx="462">
                  <c:v>172172.79633629762</c:v>
                </c:pt>
                <c:pt idx="463">
                  <c:v>172464.63825112628</c:v>
                </c:pt>
                <c:pt idx="464">
                  <c:v>172756.06044754104</c:v>
                </c:pt>
                <c:pt idx="465">
                  <c:v>173047.0628497939</c:v>
                </c:pt>
                <c:pt idx="466">
                  <c:v>173337.64538520173</c:v>
                </c:pt>
                <c:pt idx="467">
                  <c:v>173627.80798413817</c:v>
                </c:pt>
                <c:pt idx="468">
                  <c:v>173917.55058002545</c:v>
                </c:pt>
                <c:pt idx="469">
                  <c:v>174206.87310932614</c:v>
                </c:pt>
                <c:pt idx="470">
                  <c:v>174495.77551153503</c:v>
                </c:pt>
                <c:pt idx="471">
                  <c:v>174784.25772917081</c:v>
                </c:pt>
                <c:pt idx="472">
                  <c:v>175072.31970776781</c:v>
                </c:pt>
                <c:pt idx="473">
                  <c:v>175359.96139586766</c:v>
                </c:pt>
                <c:pt idx="474">
                  <c:v>175647.18274501112</c:v>
                </c:pt>
                <c:pt idx="475">
                  <c:v>175933.98370972954</c:v>
                </c:pt>
                <c:pt idx="476">
                  <c:v>176220.36424753667</c:v>
                </c:pt>
                <c:pt idx="477">
                  <c:v>176506.32431892012</c:v>
                </c:pt>
                <c:pt idx="478">
                  <c:v>176791.86388733305</c:v>
                </c:pt>
                <c:pt idx="479">
                  <c:v>177076.98291918571</c:v>
                </c:pt>
                <c:pt idx="480">
                  <c:v>177361.68138383696</c:v>
                </c:pt>
                <c:pt idx="481">
                  <c:v>177645.95925358584</c:v>
                </c:pt>
                <c:pt idx="482">
                  <c:v>177929.81650366299</c:v>
                </c:pt>
                <c:pt idx="483">
                  <c:v>178213.25311222224</c:v>
                </c:pt>
                <c:pt idx="484">
                  <c:v>178496.26906033198</c:v>
                </c:pt>
                <c:pt idx="485">
                  <c:v>178778.86433196662</c:v>
                </c:pt>
                <c:pt idx="486">
                  <c:v>179061.03891399803</c:v>
                </c:pt>
                <c:pt idx="487">
                  <c:v>179342.79279618693</c:v>
                </c:pt>
                <c:pt idx="488">
                  <c:v>179624.12597117425</c:v>
                </c:pt>
                <c:pt idx="489">
                  <c:v>179905.03843447252</c:v>
                </c:pt>
                <c:pt idx="490">
                  <c:v>180185.53018445719</c:v>
                </c:pt>
                <c:pt idx="491">
                  <c:v>180465.60122235795</c:v>
                </c:pt>
                <c:pt idx="492">
                  <c:v>180745.25155225</c:v>
                </c:pt>
                <c:pt idx="493">
                  <c:v>181024.48118104544</c:v>
                </c:pt>
                <c:pt idx="494">
                  <c:v>181303.29011848444</c:v>
                </c:pt>
                <c:pt idx="495">
                  <c:v>181581.67837712652</c:v>
                </c:pt>
                <c:pt idx="496">
                  <c:v>181859.64597234179</c:v>
                </c:pt>
                <c:pt idx="497">
                  <c:v>182137.19292230214</c:v>
                </c:pt>
                <c:pt idx="498">
                  <c:v>182414.31924797248</c:v>
                </c:pt>
                <c:pt idx="499">
                  <c:v>182691.02497310186</c:v>
                </c:pt>
                <c:pt idx="500">
                  <c:v>182967.31012421471</c:v>
                </c:pt>
                <c:pt idx="501">
                  <c:v>183243.17473060198</c:v>
                </c:pt>
                <c:pt idx="502">
                  <c:v>183518.61882431217</c:v>
                </c:pt>
                <c:pt idx="503">
                  <c:v>183793.6424401426</c:v>
                </c:pt>
                <c:pt idx="504">
                  <c:v>184068.24561563041</c:v>
                </c:pt>
                <c:pt idx="505">
                  <c:v>184342.42839104368</c:v>
                </c:pt>
                <c:pt idx="506">
                  <c:v>184616.19080937249</c:v>
                </c:pt>
                <c:pt idx="507">
                  <c:v>184889.53291632005</c:v>
                </c:pt>
                <c:pt idx="508">
                  <c:v>185162.45476029368</c:v>
                </c:pt>
                <c:pt idx="509">
                  <c:v>185434.9563923958</c:v>
                </c:pt>
                <c:pt idx="510">
                  <c:v>185707.03786641508</c:v>
                </c:pt>
                <c:pt idx="511">
                  <c:v>185978.69923881735</c:v>
                </c:pt>
                <c:pt idx="512">
                  <c:v>186249.94056873661</c:v>
                </c:pt>
                <c:pt idx="513">
                  <c:v>186520.76191796601</c:v>
                </c:pt>
                <c:pt idx="514">
                  <c:v>186791.16335094886</c:v>
                </c:pt>
                <c:pt idx="515">
                  <c:v>187061.14493476955</c:v>
                </c:pt>
                <c:pt idx="516">
                  <c:v>187330.70673914449</c:v>
                </c:pt>
                <c:pt idx="517">
                  <c:v>187599.84883641306</c:v>
                </c:pt>
                <c:pt idx="518">
                  <c:v>187868.57130152854</c:v>
                </c:pt>
                <c:pt idx="519">
                  <c:v>188136.87421204898</c:v>
                </c:pt>
                <c:pt idx="520">
                  <c:v>188404.75764812817</c:v>
                </c:pt>
                <c:pt idx="521">
                  <c:v>188672.22169250649</c:v>
                </c:pt>
                <c:pt idx="522">
                  <c:v>188939.26643050177</c:v>
                </c:pt>
                <c:pt idx="523">
                  <c:v>189205.89195000022</c:v>
                </c:pt>
                <c:pt idx="524">
                  <c:v>189472.09834144724</c:v>
                </c:pt>
                <c:pt idx="525">
                  <c:v>189737.88569783827</c:v>
                </c:pt>
                <c:pt idx="526">
                  <c:v>190003.25411470968</c:v>
                </c:pt>
                <c:pt idx="527">
                  <c:v>190268.20369012959</c:v>
                </c:pt>
                <c:pt idx="528">
                  <c:v>190532.73452468865</c:v>
                </c:pt>
                <c:pt idx="529">
                  <c:v>190796.8467214909</c:v>
                </c:pt>
                <c:pt idx="530">
                  <c:v>191060.54038614457</c:v>
                </c:pt>
                <c:pt idx="531">
                  <c:v>191323.81562675288</c:v>
                </c:pt>
                <c:pt idx="532">
                  <c:v>191586.67255390485</c:v>
                </c:pt>
                <c:pt idx="533">
                  <c:v>191849.11128066602</c:v>
                </c:pt>
                <c:pt idx="534">
                  <c:v>192111.13192256936</c:v>
                </c:pt>
                <c:pt idx="535">
                  <c:v>192372.73459760592</c:v>
                </c:pt>
                <c:pt idx="536">
                  <c:v>192633.91942621564</c:v>
                </c:pt>
                <c:pt idx="537">
                  <c:v>192894.68653127813</c:v>
                </c:pt>
                <c:pt idx="538">
                  <c:v>193155.03603810337</c:v>
                </c:pt>
                <c:pt idx="539">
                  <c:v>193414.96807442253</c:v>
                </c:pt>
                <c:pt idx="540">
                  <c:v>193674.48277037864</c:v>
                </c:pt>
                <c:pt idx="541">
                  <c:v>193933.58025851741</c:v>
                </c:pt>
                <c:pt idx="542">
                  <c:v>194192.2606737779</c:v>
                </c:pt>
                <c:pt idx="543">
                  <c:v>194450.52415348325</c:v>
                </c:pt>
                <c:pt idx="544">
                  <c:v>194708.3708373314</c:v>
                </c:pt>
                <c:pt idx="545">
                  <c:v>194965.80086738584</c:v>
                </c:pt>
                <c:pt idx="546">
                  <c:v>195222.81438806636</c:v>
                </c:pt>
                <c:pt idx="547">
                  <c:v>195479.41154613963</c:v>
                </c:pt>
                <c:pt idx="548">
                  <c:v>195735.59249071006</c:v>
                </c:pt>
                <c:pt idx="549">
                  <c:v>195991.35737321037</c:v>
                </c:pt>
                <c:pt idx="550">
                  <c:v>196246.70634739241</c:v>
                </c:pt>
                <c:pt idx="551">
                  <c:v>196501.63956931775</c:v>
                </c:pt>
                <c:pt idx="552">
                  <c:v>196756.15719734845</c:v>
                </c:pt>
                <c:pt idx="553">
                  <c:v>197010.25939213776</c:v>
                </c:pt>
                <c:pt idx="554">
                  <c:v>197263.94631662068</c:v>
                </c:pt>
                <c:pt idx="555">
                  <c:v>197517.21813600487</c:v>
                </c:pt>
                <c:pt idx="556">
                  <c:v>197770.07501776112</c:v>
                </c:pt>
                <c:pt idx="557">
                  <c:v>198022.51713161418</c:v>
                </c:pt>
                <c:pt idx="558">
                  <c:v>198274.54464953337</c:v>
                </c:pt>
                <c:pt idx="559">
                  <c:v>198526.15774572329</c:v>
                </c:pt>
                <c:pt idx="560">
                  <c:v>198777.3565966145</c:v>
                </c:pt>
                <c:pt idx="561">
                  <c:v>199028.14138085418</c:v>
                </c:pt>
                <c:pt idx="562">
                  <c:v>199278.51227929691</c:v>
                </c:pt>
                <c:pt idx="563">
                  <c:v>199528.46947499513</c:v>
                </c:pt>
                <c:pt idx="564">
                  <c:v>199778.01315319008</c:v>
                </c:pt>
                <c:pt idx="565">
                  <c:v>200027.14350130231</c:v>
                </c:pt>
                <c:pt idx="566">
                  <c:v>200275.86070892241</c:v>
                </c:pt>
                <c:pt idx="567">
                  <c:v>200524.16496780171</c:v>
                </c:pt>
                <c:pt idx="568">
                  <c:v>200772.05647184295</c:v>
                </c:pt>
                <c:pt idx="569">
                  <c:v>201019.53541709096</c:v>
                </c:pt>
                <c:pt idx="570">
                  <c:v>201266.60200172331</c:v>
                </c:pt>
                <c:pt idx="571">
                  <c:v>201513.2564260411</c:v>
                </c:pt>
                <c:pt idx="572">
                  <c:v>201759.49889245955</c:v>
                </c:pt>
                <c:pt idx="573">
                  <c:v>202005.3296054987</c:v>
                </c:pt>
                <c:pt idx="574">
                  <c:v>202250.74877177415</c:v>
                </c:pt>
                <c:pt idx="575">
                  <c:v>202495.75659998771</c:v>
                </c:pt>
                <c:pt idx="576">
                  <c:v>202740.35330091818</c:v>
                </c:pt>
                <c:pt idx="577">
                  <c:v>202984.53908741192</c:v>
                </c:pt>
                <c:pt idx="578">
                  <c:v>203228.31417437363</c:v>
                </c:pt>
                <c:pt idx="579">
                  <c:v>203471.67877875708</c:v>
                </c:pt>
                <c:pt idx="580">
                  <c:v>203714.63311955577</c:v>
                </c:pt>
                <c:pt idx="581">
                  <c:v>203957.17741779366</c:v>
                </c:pt>
                <c:pt idx="582">
                  <c:v>204199.31189651589</c:v>
                </c:pt>
                <c:pt idx="583">
                  <c:v>204441.03678077948</c:v>
                </c:pt>
                <c:pt idx="584">
                  <c:v>204682.35229764413</c:v>
                </c:pt>
                <c:pt idx="585">
                  <c:v>204923.25867616283</c:v>
                </c:pt>
                <c:pt idx="586">
                  <c:v>205163.75614737271</c:v>
                </c:pt>
                <c:pt idx="587">
                  <c:v>205403.84494428569</c:v>
                </c:pt>
                <c:pt idx="588">
                  <c:v>205643.52530187927</c:v>
                </c:pt>
                <c:pt idx="589">
                  <c:v>205882.79745708729</c:v>
                </c:pt>
                <c:pt idx="590">
                  <c:v>206121.66164879064</c:v>
                </c:pt>
                <c:pt idx="591">
                  <c:v>206360.11811780804</c:v>
                </c:pt>
                <c:pt idx="592">
                  <c:v>206598.16710688686</c:v>
                </c:pt>
                <c:pt idx="593">
                  <c:v>206835.80886069377</c:v>
                </c:pt>
                <c:pt idx="594">
                  <c:v>207073.04362580561</c:v>
                </c:pt>
                <c:pt idx="595">
                  <c:v>207309.8716507002</c:v>
                </c:pt>
                <c:pt idx="596">
                  <c:v>207546.29318574702</c:v>
                </c:pt>
                <c:pt idx="597">
                  <c:v>207782.30848319808</c:v>
                </c:pt>
                <c:pt idx="598">
                  <c:v>208017.91779717876</c:v>
                </c:pt>
                <c:pt idx="599">
                  <c:v>208253.12138367849</c:v>
                </c:pt>
                <c:pt idx="600">
                  <c:v>208487.9195005417</c:v>
                </c:pt>
                <c:pt idx="601">
                  <c:v>208722.31240745861</c:v>
                </c:pt>
                <c:pt idx="602">
                  <c:v>208956.30036595598</c:v>
                </c:pt>
                <c:pt idx="603">
                  <c:v>209189.88363938808</c:v>
                </c:pt>
                <c:pt idx="604">
                  <c:v>209423.06249292742</c:v>
                </c:pt>
                <c:pt idx="605">
                  <c:v>209655.83719355572</c:v>
                </c:pt>
                <c:pt idx="606">
                  <c:v>209888.20801005466</c:v>
                </c:pt>
                <c:pt idx="607">
                  <c:v>210120.17521299681</c:v>
                </c:pt>
                <c:pt idx="608">
                  <c:v>210351.73907473651</c:v>
                </c:pt>
                <c:pt idx="609">
                  <c:v>210582.89986940078</c:v>
                </c:pt>
                <c:pt idx="610">
                  <c:v>210813.65787288014</c:v>
                </c:pt>
                <c:pt idx="611">
                  <c:v>211044.01336281959</c:v>
                </c:pt>
                <c:pt idx="612">
                  <c:v>211273.96661860956</c:v>
                </c:pt>
                <c:pt idx="613">
                  <c:v>211503.51792137668</c:v>
                </c:pt>
                <c:pt idx="614">
                  <c:v>211732.6675539749</c:v>
                </c:pt>
                <c:pt idx="615">
                  <c:v>211961.41580097631</c:v>
                </c:pt>
                <c:pt idx="616">
                  <c:v>212189.7629486621</c:v>
                </c:pt>
                <c:pt idx="617">
                  <c:v>212417.70928501364</c:v>
                </c:pt>
                <c:pt idx="618">
                  <c:v>212645.25509970332</c:v>
                </c:pt>
                <c:pt idx="619">
                  <c:v>212872.40068408562</c:v>
                </c:pt>
                <c:pt idx="620">
                  <c:v>213099.14633118804</c:v>
                </c:pt>
                <c:pt idx="621">
                  <c:v>213325.49233570212</c:v>
                </c:pt>
                <c:pt idx="622">
                  <c:v>213551.43899397453</c:v>
                </c:pt>
                <c:pt idx="623">
                  <c:v>213776.98660399803</c:v>
                </c:pt>
                <c:pt idx="624">
                  <c:v>214002.13546540248</c:v>
                </c:pt>
                <c:pt idx="625">
                  <c:v>214226.88587944594</c:v>
                </c:pt>
                <c:pt idx="626">
                  <c:v>214451.23814900577</c:v>
                </c:pt>
                <c:pt idx="627">
                  <c:v>214675.19257856961</c:v>
                </c:pt>
                <c:pt idx="628">
                  <c:v>214898.7494742265</c:v>
                </c:pt>
                <c:pt idx="629">
                  <c:v>215121.90914365801</c:v>
                </c:pt>
                <c:pt idx="630">
                  <c:v>215344.67189612929</c:v>
                </c:pt>
                <c:pt idx="631">
                  <c:v>215567.03804248024</c:v>
                </c:pt>
                <c:pt idx="632">
                  <c:v>215789.00789511661</c:v>
                </c:pt>
                <c:pt idx="633">
                  <c:v>216010.58176800114</c:v>
                </c:pt>
                <c:pt idx="634">
                  <c:v>216231.75997664477</c:v>
                </c:pt>
                <c:pt idx="635">
                  <c:v>216452.54283809772</c:v>
                </c:pt>
                <c:pt idx="636">
                  <c:v>216672.93067094078</c:v>
                </c:pt>
                <c:pt idx="637">
                  <c:v>216892.92379527641</c:v>
                </c:pt>
                <c:pt idx="638">
                  <c:v>217112.52253271994</c:v>
                </c:pt>
                <c:pt idx="639">
                  <c:v>217331.7272063909</c:v>
                </c:pt>
                <c:pt idx="640">
                  <c:v>217550.53814090419</c:v>
                </c:pt>
                <c:pt idx="641">
                  <c:v>217768.95566236126</c:v>
                </c:pt>
                <c:pt idx="642">
                  <c:v>217986.98009834148</c:v>
                </c:pt>
                <c:pt idx="643">
                  <c:v>218204.61177789335</c:v>
                </c:pt>
                <c:pt idx="644">
                  <c:v>218421.85103152585</c:v>
                </c:pt>
                <c:pt idx="645">
                  <c:v>218638.69819119966</c:v>
                </c:pt>
                <c:pt idx="646">
                  <c:v>218855.15359031848</c:v>
                </c:pt>
                <c:pt idx="647">
                  <c:v>219071.21756372048</c:v>
                </c:pt>
                <c:pt idx="648">
                  <c:v>219286.89044766949</c:v>
                </c:pt>
                <c:pt idx="649">
                  <c:v>219502.17257984646</c:v>
                </c:pt>
                <c:pt idx="650">
                  <c:v>219717.06429934077</c:v>
                </c:pt>
                <c:pt idx="651">
                  <c:v>219931.5659466417</c:v>
                </c:pt>
                <c:pt idx="652">
                  <c:v>220145.67786362971</c:v>
                </c:pt>
                <c:pt idx="653">
                  <c:v>220359.40039356801</c:v>
                </c:pt>
                <c:pt idx="654">
                  <c:v>220572.73388109382</c:v>
                </c:pt>
                <c:pt idx="655">
                  <c:v>220785.67867220999</c:v>
                </c:pt>
                <c:pt idx="656">
                  <c:v>220998.23511427632</c:v>
                </c:pt>
                <c:pt idx="657">
                  <c:v>221210.40355600114</c:v>
                </c:pt>
                <c:pt idx="658">
                  <c:v>221422.18434743272</c:v>
                </c:pt>
                <c:pt idx="659">
                  <c:v>221633.57783995086</c:v>
                </c:pt>
                <c:pt idx="660">
                  <c:v>221844.58438625833</c:v>
                </c:pt>
                <c:pt idx="661">
                  <c:v>222055.20434037247</c:v>
                </c:pt>
                <c:pt idx="662">
                  <c:v>222265.43805761676</c:v>
                </c:pt>
                <c:pt idx="663">
                  <c:v>222475.28589461232</c:v>
                </c:pt>
                <c:pt idx="664">
                  <c:v>222684.74820926954</c:v>
                </c:pt>
                <c:pt idx="665">
                  <c:v>222893.82536077971</c:v>
                </c:pt>
                <c:pt idx="666">
                  <c:v>223102.51770960659</c:v>
                </c:pt>
                <c:pt idx="667">
                  <c:v>223310.82561747808</c:v>
                </c:pt>
                <c:pt idx="668">
                  <c:v>223518.74944737784</c:v>
                </c:pt>
                <c:pt idx="669">
                  <c:v>223726.28956353699</c:v>
                </c:pt>
                <c:pt idx="670">
                  <c:v>223933.44633142583</c:v>
                </c:pt>
                <c:pt idx="671">
                  <c:v>224140.22011774546</c:v>
                </c:pt>
                <c:pt idx="672">
                  <c:v>224346.6112904195</c:v>
                </c:pt>
                <c:pt idx="673">
                  <c:v>224552.62021858594</c:v>
                </c:pt>
                <c:pt idx="674">
                  <c:v>224758.24727258878</c:v>
                </c:pt>
                <c:pt idx="675">
                  <c:v>224963.49282396986</c:v>
                </c:pt>
                <c:pt idx="676">
                  <c:v>225168.35724546062</c:v>
                </c:pt>
                <c:pt idx="677">
                  <c:v>225372.8409109739</c:v>
                </c:pt>
                <c:pt idx="678">
                  <c:v>225576.9441955958</c:v>
                </c:pt>
                <c:pt idx="679">
                  <c:v>225780.66747557747</c:v>
                </c:pt>
                <c:pt idx="680">
                  <c:v>225984.01112832702</c:v>
                </c:pt>
                <c:pt idx="681">
                  <c:v>226186.97553240135</c:v>
                </c:pt>
                <c:pt idx="682">
                  <c:v>226389.56106749809</c:v>
                </c:pt>
                <c:pt idx="683">
                  <c:v>226591.76811444745</c:v>
                </c:pt>
                <c:pt idx="684">
                  <c:v>226793.59705520418</c:v>
                </c:pt>
                <c:pt idx="685">
                  <c:v>226995.04827283957</c:v>
                </c:pt>
                <c:pt idx="686">
                  <c:v>227196.12215153332</c:v>
                </c:pt>
                <c:pt idx="687">
                  <c:v>227396.81907656556</c:v>
                </c:pt>
                <c:pt idx="688">
                  <c:v>227597.13943430892</c:v>
                </c:pt>
                <c:pt idx="689">
                  <c:v>227797.08361222039</c:v>
                </c:pt>
                <c:pt idx="690">
                  <c:v>227996.65199883355</c:v>
                </c:pt>
                <c:pt idx="691">
                  <c:v>228195.84498375046</c:v>
                </c:pt>
                <c:pt idx="692">
                  <c:v>228394.66295763385</c:v>
                </c:pt>
                <c:pt idx="693">
                  <c:v>228593.10631219915</c:v>
                </c:pt>
                <c:pt idx="694">
                  <c:v>228791.17544020666</c:v>
                </c:pt>
                <c:pt idx="695">
                  <c:v>228988.87073545359</c:v>
                </c:pt>
                <c:pt idx="696">
                  <c:v>229186.19259276628</c:v>
                </c:pt>
                <c:pt idx="697">
                  <c:v>229383.14140799237</c:v>
                </c:pt>
                <c:pt idx="698">
                  <c:v>229579.71757799297</c:v>
                </c:pt>
                <c:pt idx="699">
                  <c:v>229775.92150063484</c:v>
                </c:pt>
                <c:pt idx="700">
                  <c:v>229971.75357478269</c:v>
                </c:pt>
                <c:pt idx="701">
                  <c:v>230167.21420029132</c:v>
                </c:pt>
                <c:pt idx="702">
                  <c:v>230362.30377799799</c:v>
                </c:pt>
                <c:pt idx="703">
                  <c:v>230557.02270971463</c:v>
                </c:pt>
                <c:pt idx="704">
                  <c:v>230751.37139822016</c:v>
                </c:pt>
                <c:pt idx="705">
                  <c:v>230945.35024725282</c:v>
                </c:pt>
                <c:pt idx="706">
                  <c:v>231138.95966150257</c:v>
                </c:pt>
                <c:pt idx="707">
                  <c:v>231332.20004660331</c:v>
                </c:pt>
                <c:pt idx="708">
                  <c:v>231525.07180912542</c:v>
                </c:pt>
                <c:pt idx="709">
                  <c:v>231717.57535656804</c:v>
                </c:pt>
                <c:pt idx="710">
                  <c:v>231909.71109735154</c:v>
                </c:pt>
                <c:pt idx="711">
                  <c:v>232101.47944080996</c:v>
                </c:pt>
                <c:pt idx="712">
                  <c:v>232292.88079718349</c:v>
                </c:pt>
                <c:pt idx="713">
                  <c:v>232483.9155776109</c:v>
                </c:pt>
                <c:pt idx="714">
                  <c:v>232674.58419412209</c:v>
                </c:pt>
                <c:pt idx="715">
                  <c:v>232864.88705963054</c:v>
                </c:pt>
                <c:pt idx="716">
                  <c:v>233054.82458792595</c:v>
                </c:pt>
                <c:pt idx="717">
                  <c:v>233244.39719366675</c:v>
                </c:pt>
                <c:pt idx="718">
                  <c:v>233433.60529237264</c:v>
                </c:pt>
                <c:pt idx="719">
                  <c:v>233622.44930041721</c:v>
                </c:pt>
                <c:pt idx="720">
                  <c:v>233810.92963502064</c:v>
                </c:pt>
                <c:pt idx="721">
                  <c:v>233999.04671424226</c:v>
                </c:pt>
                <c:pt idx="722">
                  <c:v>234186.80095697322</c:v>
                </c:pt>
                <c:pt idx="723">
                  <c:v>234374.1927829292</c:v>
                </c:pt>
                <c:pt idx="724">
                  <c:v>234561.22261264306</c:v>
                </c:pt>
                <c:pt idx="725">
                  <c:v>234747.89086745767</c:v>
                </c:pt>
                <c:pt idx="726">
                  <c:v>234934.19796951849</c:v>
                </c:pt>
                <c:pt idx="727">
                  <c:v>235120.14434176651</c:v>
                </c:pt>
                <c:pt idx="728">
                  <c:v>235305.73040793091</c:v>
                </c:pt>
                <c:pt idx="729">
                  <c:v>235490.95659252192</c:v>
                </c:pt>
                <c:pt idx="730">
                  <c:v>235675.82332082363</c:v>
                </c:pt>
                <c:pt idx="731">
                  <c:v>235860.33101888685</c:v>
                </c:pt>
                <c:pt idx="732">
                  <c:v>236044.48011352195</c:v>
                </c:pt>
                <c:pt idx="733">
                  <c:v>236228.27103229178</c:v>
                </c:pt>
                <c:pt idx="734">
                  <c:v>236411.7042035046</c:v>
                </c:pt>
                <c:pt idx="735">
                  <c:v>236594.78005620695</c:v>
                </c:pt>
                <c:pt idx="736">
                  <c:v>236777.49902017659</c:v>
                </c:pt>
                <c:pt idx="737">
                  <c:v>236959.86152591556</c:v>
                </c:pt>
                <c:pt idx="738">
                  <c:v>237141.86800464313</c:v>
                </c:pt>
                <c:pt idx="739">
                  <c:v>237323.51888828879</c:v>
                </c:pt>
                <c:pt idx="740">
                  <c:v>237504.8146094853</c:v>
                </c:pt>
                <c:pt idx="741">
                  <c:v>237685.75560156177</c:v>
                </c:pt>
                <c:pt idx="742">
                  <c:v>237866.34229853674</c:v>
                </c:pt>
                <c:pt idx="743">
                  <c:v>238046.57513511123</c:v>
                </c:pt>
                <c:pt idx="744">
                  <c:v>238226.45454666187</c:v>
                </c:pt>
                <c:pt idx="745">
                  <c:v>238405.98096923414</c:v>
                </c:pt>
                <c:pt idx="746">
                  <c:v>238585.15483953536</c:v>
                </c:pt>
                <c:pt idx="747">
                  <c:v>238763.97659492804</c:v>
                </c:pt>
                <c:pt idx="748">
                  <c:v>238942.44667342296</c:v>
                </c:pt>
                <c:pt idx="749">
                  <c:v>239120.56551367251</c:v>
                </c:pt>
                <c:pt idx="750">
                  <c:v>239298.33355496387</c:v>
                </c:pt>
                <c:pt idx="751">
                  <c:v>239475.75123721224</c:v>
                </c:pt>
                <c:pt idx="752">
                  <c:v>239652.81900095424</c:v>
                </c:pt>
                <c:pt idx="753">
                  <c:v>239829.53728734117</c:v>
                </c:pt>
                <c:pt idx="754">
                  <c:v>240005.90653813226</c:v>
                </c:pt>
                <c:pt idx="755">
                  <c:v>240181.92719568819</c:v>
                </c:pt>
                <c:pt idx="756">
                  <c:v>240357.59970296433</c:v>
                </c:pt>
                <c:pt idx="757">
                  <c:v>240532.92450350424</c:v>
                </c:pt>
                <c:pt idx="758">
                  <c:v>240707.90204143303</c:v>
                </c:pt>
                <c:pt idx="759">
                  <c:v>240882.53276145077</c:v>
                </c:pt>
                <c:pt idx="760">
                  <c:v>241056.81710882601</c:v>
                </c:pt>
                <c:pt idx="761">
                  <c:v>241230.75552938931</c:v>
                </c:pt>
                <c:pt idx="762">
                  <c:v>241404.34846952662</c:v>
                </c:pt>
                <c:pt idx="763">
                  <c:v>241577.59637617294</c:v>
                </c:pt>
                <c:pt idx="764">
                  <c:v>241750.49969680575</c:v>
                </c:pt>
                <c:pt idx="765">
                  <c:v>241923.05887943867</c:v>
                </c:pt>
                <c:pt idx="766">
                  <c:v>242095.27437261504</c:v>
                </c:pt>
                <c:pt idx="767">
                  <c:v>242267.14662540151</c:v>
                </c:pt>
                <c:pt idx="768">
                  <c:v>242438.67608738167</c:v>
                </c:pt>
                <c:pt idx="769">
                  <c:v>242609.86320864974</c:v>
                </c:pt>
                <c:pt idx="770">
                  <c:v>242780.70843980424</c:v>
                </c:pt>
                <c:pt idx="771">
                  <c:v>242951.2122319417</c:v>
                </c:pt>
                <c:pt idx="772">
                  <c:v>243121.37503665034</c:v>
                </c:pt>
                <c:pt idx="773">
                  <c:v>243291.19730600389</c:v>
                </c:pt>
                <c:pt idx="774">
                  <c:v>243460.6794925553</c:v>
                </c:pt>
                <c:pt idx="775">
                  <c:v>243629.82204933054</c:v>
                </c:pt>
                <c:pt idx="776">
                  <c:v>243798.62542982242</c:v>
                </c:pt>
                <c:pt idx="777">
                  <c:v>243967.09008798446</c:v>
                </c:pt>
                <c:pt idx="778">
                  <c:v>244135.21647822467</c:v>
                </c:pt>
                <c:pt idx="779">
                  <c:v>244303.00505539947</c:v>
                </c:pt>
                <c:pt idx="780">
                  <c:v>244470.4562748076</c:v>
                </c:pt>
                <c:pt idx="781">
                  <c:v>244637.570592184</c:v>
                </c:pt>
                <c:pt idx="782">
                  <c:v>244804.34846369381</c:v>
                </c:pt>
                <c:pt idx="783">
                  <c:v>244970.7903459263</c:v>
                </c:pt>
                <c:pt idx="784">
                  <c:v>245136.89669588883</c:v>
                </c:pt>
                <c:pt idx="785">
                  <c:v>245302.66797100092</c:v>
                </c:pt>
                <c:pt idx="786">
                  <c:v>245468.10462908819</c:v>
                </c:pt>
                <c:pt idx="787">
                  <c:v>245633.20712837655</c:v>
                </c:pt>
                <c:pt idx="788">
                  <c:v>245797.97592748614</c:v>
                </c:pt>
                <c:pt idx="789">
                  <c:v>245962.41148542552</c:v>
                </c:pt>
                <c:pt idx="790">
                  <c:v>246126.51426158569</c:v>
                </c:pt>
                <c:pt idx="791">
                  <c:v>246290.28471573433</c:v>
                </c:pt>
                <c:pt idx="792">
                  <c:v>246453.72330800991</c:v>
                </c:pt>
                <c:pt idx="793">
                  <c:v>246616.83049891584</c:v>
                </c:pt>
                <c:pt idx="794">
                  <c:v>246779.60674931479</c:v>
                </c:pt>
                <c:pt idx="795">
                  <c:v>246942.05252042279</c:v>
                </c:pt>
                <c:pt idx="796">
                  <c:v>247104.16827380355</c:v>
                </c:pt>
                <c:pt idx="797">
                  <c:v>247265.9544713627</c:v>
                </c:pt>
                <c:pt idx="798">
                  <c:v>247427.41157534212</c:v>
                </c:pt>
                <c:pt idx="799">
                  <c:v>247588.5400483142</c:v>
                </c:pt>
                <c:pt idx="800">
                  <c:v>247749.34035317623</c:v>
                </c:pt>
                <c:pt idx="801">
                  <c:v>247909.81295314472</c:v>
                </c:pt>
                <c:pt idx="802">
                  <c:v>248069.9583117498</c:v>
                </c:pt>
                <c:pt idx="803">
                  <c:v>248229.7768928296</c:v>
                </c:pt>
                <c:pt idx="804">
                  <c:v>248389.26916052474</c:v>
                </c:pt>
                <c:pt idx="805">
                  <c:v>248548.43557927266</c:v>
                </c:pt>
                <c:pt idx="806">
                  <c:v>248707.27661380218</c:v>
                </c:pt>
                <c:pt idx="807">
                  <c:v>248865.79272912795</c:v>
                </c:pt>
                <c:pt idx="808">
                  <c:v>249023.984390545</c:v>
                </c:pt>
                <c:pt idx="809">
                  <c:v>249181.8520636232</c:v>
                </c:pt>
                <c:pt idx="810">
                  <c:v>249339.3962142019</c:v>
                </c:pt>
                <c:pt idx="811">
                  <c:v>249496.61730838445</c:v>
                </c:pt>
                <c:pt idx="812">
                  <c:v>249653.51581253277</c:v>
                </c:pt>
                <c:pt idx="813">
                  <c:v>249810.0921932621</c:v>
                </c:pt>
                <c:pt idx="814">
                  <c:v>249966.34691743544</c:v>
                </c:pt>
                <c:pt idx="815">
                  <c:v>250122.28045215842</c:v>
                </c:pt>
                <c:pt idx="816">
                  <c:v>250277.89326477385</c:v>
                </c:pt>
                <c:pt idx="817">
                  <c:v>250433.18582285647</c:v>
                </c:pt>
                <c:pt idx="818">
                  <c:v>250588.15859420763</c:v>
                </c:pt>
                <c:pt idx="819">
                  <c:v>250742.81204685016</c:v>
                </c:pt>
                <c:pt idx="820">
                  <c:v>250897.14664902302</c:v>
                </c:pt>
                <c:pt idx="821">
                  <c:v>251051.16286917613</c:v>
                </c:pt>
                <c:pt idx="822">
                  <c:v>251204.8611759652</c:v>
                </c:pt>
                <c:pt idx="823">
                  <c:v>251358.24203824656</c:v>
                </c:pt>
                <c:pt idx="824">
                  <c:v>251511.30592507203</c:v>
                </c:pt>
                <c:pt idx="825">
                  <c:v>251664.05330568372</c:v>
                </c:pt>
                <c:pt idx="826">
                  <c:v>251816.48464950902</c:v>
                </c:pt>
                <c:pt idx="827">
                  <c:v>251968.60042615555</c:v>
                </c:pt>
                <c:pt idx="828">
                  <c:v>252120.40110540597</c:v>
                </c:pt>
                <c:pt idx="829">
                  <c:v>252271.88715721306</c:v>
                </c:pt>
                <c:pt idx="830">
                  <c:v>252423.05905169464</c:v>
                </c:pt>
                <c:pt idx="831">
                  <c:v>252573.91725912865</c:v>
                </c:pt>
                <c:pt idx="832">
                  <c:v>252724.46224994809</c:v>
                </c:pt>
                <c:pt idx="833">
                  <c:v>252874.69449473615</c:v>
                </c:pt>
                <c:pt idx="834">
                  <c:v>253024.6144642212</c:v>
                </c:pt>
                <c:pt idx="835">
                  <c:v>253174.22262927197</c:v>
                </c:pt>
                <c:pt idx="836">
                  <c:v>253323.51946089262</c:v>
                </c:pt>
                <c:pt idx="837">
                  <c:v>253472.50543021786</c:v>
                </c:pt>
                <c:pt idx="838">
                  <c:v>253621.18100850811</c:v>
                </c:pt>
                <c:pt idx="839">
                  <c:v>253769.54666714472</c:v>
                </c:pt>
                <c:pt idx="840">
                  <c:v>253917.60287762515</c:v>
                </c:pt>
                <c:pt idx="841">
                  <c:v>254065.35011155816</c:v>
                </c:pt>
                <c:pt idx="842">
                  <c:v>254212.78884065908</c:v>
                </c:pt>
                <c:pt idx="843">
                  <c:v>254359.91953674509</c:v>
                </c:pt>
                <c:pt idx="844">
                  <c:v>254506.74267173043</c:v>
                </c:pt>
                <c:pt idx="845">
                  <c:v>254653.25871762182</c:v>
                </c:pt>
                <c:pt idx="846">
                  <c:v>254799.46814651365</c:v>
                </c:pt>
                <c:pt idx="847">
                  <c:v>254945.37143058344</c:v>
                </c:pt>
                <c:pt idx="848">
                  <c:v>255090.96904208718</c:v>
                </c:pt>
                <c:pt idx="849">
                  <c:v>255236.26145335467</c:v>
                </c:pt>
                <c:pt idx="850">
                  <c:v>255381.24913678499</c:v>
                </c:pt>
                <c:pt idx="851">
                  <c:v>255525.93256484185</c:v>
                </c:pt>
                <c:pt idx="852">
                  <c:v>255670.31221004916</c:v>
                </c:pt>
                <c:pt idx="853">
                  <c:v>255814.38854498643</c:v>
                </c:pt>
                <c:pt idx="854">
                  <c:v>255958.16204228424</c:v>
                </c:pt>
                <c:pt idx="855">
                  <c:v>256101.63317461981</c:v>
                </c:pt>
                <c:pt idx="856">
                  <c:v>256244.80241471253</c:v>
                </c:pt>
                <c:pt idx="857">
                  <c:v>256387.67023531944</c:v>
                </c:pt>
                <c:pt idx="858">
                  <c:v>256530.23710923089</c:v>
                </c:pt>
                <c:pt idx="859">
                  <c:v>256672.50350926613</c:v>
                </c:pt>
                <c:pt idx="860">
                  <c:v>256814.46990826889</c:v>
                </c:pt>
                <c:pt idx="861">
                  <c:v>256956.13677910302</c:v>
                </c:pt>
                <c:pt idx="862">
                  <c:v>257097.50459464817</c:v>
                </c:pt>
                <c:pt idx="863">
                  <c:v>257238.57382779548</c:v>
                </c:pt>
                <c:pt idx="864">
                  <c:v>257379.34495144326</c:v>
                </c:pt>
                <c:pt idx="865">
                  <c:v>257519.81843849269</c:v>
                </c:pt>
                <c:pt idx="866">
                  <c:v>257659.99476184358</c:v>
                </c:pt>
                <c:pt idx="867">
                  <c:v>257799.87439439018</c:v>
                </c:pt>
                <c:pt idx="868">
                  <c:v>257939.45780901689</c:v>
                </c:pt>
                <c:pt idx="869">
                  <c:v>258078.74547859406</c:v>
                </c:pt>
                <c:pt idx="870">
                  <c:v>258217.73787597386</c:v>
                </c:pt>
                <c:pt idx="871">
                  <c:v>258356.43547398612</c:v>
                </c:pt>
                <c:pt idx="872">
                  <c:v>258494.83874543416</c:v>
                </c:pt>
                <c:pt idx="873">
                  <c:v>258632.94816309065</c:v>
                </c:pt>
                <c:pt idx="874">
                  <c:v>258770.76419969363</c:v>
                </c:pt>
                <c:pt idx="875">
                  <c:v>258908.28732794226</c:v>
                </c:pt>
                <c:pt idx="876">
                  <c:v>259045.51802049295</c:v>
                </c:pt>
                <c:pt idx="877">
                  <c:v>259182.45674995513</c:v>
                </c:pt>
                <c:pt idx="878">
                  <c:v>259319.10398888742</c:v>
                </c:pt>
                <c:pt idx="879">
                  <c:v>259455.4602097935</c:v>
                </c:pt>
                <c:pt idx="880">
                  <c:v>259591.52588511817</c:v>
                </c:pt>
                <c:pt idx="881">
                  <c:v>259727.30148724341</c:v>
                </c:pt>
                <c:pt idx="882">
                  <c:v>259862.78748848449</c:v>
                </c:pt>
                <c:pt idx="883">
                  <c:v>259997.9843610859</c:v>
                </c:pt>
                <c:pt idx="884">
                  <c:v>260132.8925772176</c:v>
                </c:pt>
                <c:pt idx="885">
                  <c:v>260267.51260897113</c:v>
                </c:pt>
                <c:pt idx="886">
                  <c:v>260401.84492835563</c:v>
                </c:pt>
                <c:pt idx="887">
                  <c:v>260535.89000729416</c:v>
                </c:pt>
                <c:pt idx="888">
                  <c:v>260669.64831761975</c:v>
                </c:pt>
                <c:pt idx="889">
                  <c:v>260803.1203310717</c:v>
                </c:pt>
                <c:pt idx="890">
                  <c:v>260936.30651929174</c:v>
                </c:pt>
                <c:pt idx="891">
                  <c:v>261069.20735382027</c:v>
                </c:pt>
                <c:pt idx="892">
                  <c:v>261201.82330609267</c:v>
                </c:pt>
                <c:pt idx="893">
                  <c:v>261334.15484743554</c:v>
                </c:pt>
                <c:pt idx="894">
                  <c:v>261466.20244906298</c:v>
                </c:pt>
                <c:pt idx="895">
                  <c:v>261597.96658207296</c:v>
                </c:pt>
                <c:pt idx="896">
                  <c:v>261729.4477174436</c:v>
                </c:pt>
                <c:pt idx="897">
                  <c:v>261860.64632602962</c:v>
                </c:pt>
                <c:pt idx="898">
                  <c:v>261991.56287855856</c:v>
                </c:pt>
                <c:pt idx="899">
                  <c:v>262122.19784562729</c:v>
                </c:pt>
                <c:pt idx="900">
                  <c:v>262252.55169769848</c:v>
                </c:pt>
                <c:pt idx="901">
                  <c:v>262382.62490509683</c:v>
                </c:pt>
                <c:pt idx="902">
                  <c:v>262512.41793800576</c:v>
                </c:pt>
                <c:pt idx="903">
                  <c:v>262641.93126646365</c:v>
                </c:pt>
                <c:pt idx="904">
                  <c:v>262771.16536036052</c:v>
                </c:pt>
                <c:pt idx="905">
                  <c:v>262900.12068943447</c:v>
                </c:pt>
                <c:pt idx="906">
                  <c:v>263028.79772326816</c:v>
                </c:pt>
                <c:pt idx="907">
                  <c:v>263157.19693128543</c:v>
                </c:pt>
                <c:pt idx="908">
                  <c:v>263285.31878274778</c:v>
                </c:pt>
                <c:pt idx="909">
                  <c:v>263413.16374675109</c:v>
                </c:pt>
                <c:pt idx="910">
                  <c:v>263540.73229222209</c:v>
                </c:pt>
                <c:pt idx="911">
                  <c:v>263668.02488791506</c:v>
                </c:pt>
                <c:pt idx="912">
                  <c:v>263795.04200240842</c:v>
                </c:pt>
                <c:pt idx="913">
                  <c:v>263921.78410410136</c:v>
                </c:pt>
                <c:pt idx="914">
                  <c:v>264048.25166121067</c:v>
                </c:pt>
                <c:pt idx="915">
                  <c:v>264174.44514176727</c:v>
                </c:pt>
                <c:pt idx="916">
                  <c:v>264300.36501361302</c:v>
                </c:pt>
                <c:pt idx="917">
                  <c:v>264426.0117443974</c:v>
                </c:pt>
                <c:pt idx="918">
                  <c:v>264551.38580157433</c:v>
                </c:pt>
                <c:pt idx="919">
                  <c:v>264676.48765239882</c:v>
                </c:pt>
                <c:pt idx="920">
                  <c:v>264801.31776392384</c:v>
                </c:pt>
                <c:pt idx="921">
                  <c:v>264925.87660299719</c:v>
                </c:pt>
                <c:pt idx="922">
                  <c:v>265050.16463625815</c:v>
                </c:pt>
                <c:pt idx="923">
                  <c:v>265174.1823301345</c:v>
                </c:pt>
                <c:pt idx="924">
                  <c:v>265297.93015083933</c:v>
                </c:pt>
                <c:pt idx="925">
                  <c:v>265421.40856436774</c:v>
                </c:pt>
                <c:pt idx="926">
                  <c:v>265544.61803649401</c:v>
                </c:pt>
                <c:pt idx="927">
                  <c:v>265667.55903276842</c:v>
                </c:pt>
                <c:pt idx="928">
                  <c:v>265790.23201851401</c:v>
                </c:pt>
                <c:pt idx="929">
                  <c:v>265912.63745882385</c:v>
                </c:pt>
                <c:pt idx="930">
                  <c:v>266034.77581855771</c:v>
                </c:pt>
                <c:pt idx="931">
                  <c:v>266156.6475623392</c:v>
                </c:pt>
                <c:pt idx="932">
                  <c:v>266278.25315455272</c:v>
                </c:pt>
                <c:pt idx="933">
                  <c:v>266399.59305934055</c:v>
                </c:pt>
                <c:pt idx="934">
                  <c:v>266520.66774059983</c:v>
                </c:pt>
                <c:pt idx="935">
                  <c:v>266641.47766197962</c:v>
                </c:pt>
                <c:pt idx="936">
                  <c:v>266762.02328687796</c:v>
                </c:pt>
                <c:pt idx="937">
                  <c:v>266882.30507843895</c:v>
                </c:pt>
                <c:pt idx="938">
                  <c:v>267002.32349955</c:v>
                </c:pt>
                <c:pt idx="939">
                  <c:v>267122.07901283877</c:v>
                </c:pt>
                <c:pt idx="940">
                  <c:v>267241.57208067045</c:v>
                </c:pt>
                <c:pt idx="941">
                  <c:v>267360.80316514475</c:v>
                </c:pt>
                <c:pt idx="942">
                  <c:v>267479.77272809332</c:v>
                </c:pt>
                <c:pt idx="943">
                  <c:v>267598.4812310767</c:v>
                </c:pt>
                <c:pt idx="944">
                  <c:v>267716.92913538171</c:v>
                </c:pt>
                <c:pt idx="945">
                  <c:v>267835.11690201861</c:v>
                </c:pt>
                <c:pt idx="946">
                  <c:v>267953.04499171837</c:v>
                </c:pt>
                <c:pt idx="947">
                  <c:v>268070.71386492992</c:v>
                </c:pt>
                <c:pt idx="948">
                  <c:v>268188.12398181739</c:v>
                </c:pt>
                <c:pt idx="949">
                  <c:v>268305.27580225747</c:v>
                </c:pt>
                <c:pt idx="950">
                  <c:v>268422.16978583665</c:v>
                </c:pt>
                <c:pt idx="951">
                  <c:v>268538.80639184866</c:v>
                </c:pt>
                <c:pt idx="952">
                  <c:v>268655.18607929174</c:v>
                </c:pt>
                <c:pt idx="953">
                  <c:v>268771.30930686602</c:v>
                </c:pt>
                <c:pt idx="954">
                  <c:v>268887.17653297097</c:v>
                </c:pt>
                <c:pt idx="955">
                  <c:v>269002.78821570257</c:v>
                </c:pt>
                <c:pt idx="956">
                  <c:v>269118.14481285104</c:v>
                </c:pt>
                <c:pt idx="957">
                  <c:v>269233.24678189808</c:v>
                </c:pt>
                <c:pt idx="958">
                  <c:v>269348.09458001429</c:v>
                </c:pt>
                <c:pt idx="959">
                  <c:v>269462.68866405677</c:v>
                </c:pt>
                <c:pt idx="960">
                  <c:v>269577.02949056652</c:v>
                </c:pt>
                <c:pt idx="961">
                  <c:v>269691.11751576589</c:v>
                </c:pt>
                <c:pt idx="962">
                  <c:v>269804.95319555624</c:v>
                </c:pt>
                <c:pt idx="963">
                  <c:v>269918.53698551533</c:v>
                </c:pt>
                <c:pt idx="964">
                  <c:v>270031.86934089486</c:v>
                </c:pt>
                <c:pt idx="965">
                  <c:v>270144.95071661816</c:v>
                </c:pt>
                <c:pt idx="966">
                  <c:v>270257.78156727762</c:v>
                </c:pt>
                <c:pt idx="967">
                  <c:v>270370.36234713247</c:v>
                </c:pt>
                <c:pt idx="968">
                  <c:v>270482.69351010612</c:v>
                </c:pt>
                <c:pt idx="969">
                  <c:v>270594.77550978411</c:v>
                </c:pt>
                <c:pt idx="970">
                  <c:v>270706.60879941145</c:v>
                </c:pt>
                <c:pt idx="971">
                  <c:v>270818.19383189047</c:v>
                </c:pt>
                <c:pt idx="972">
                  <c:v>270929.53105977841</c:v>
                </c:pt>
                <c:pt idx="973">
                  <c:v>271040.62093528511</c:v>
                </c:pt>
                <c:pt idx="974">
                  <c:v>271151.46391027077</c:v>
                </c:pt>
                <c:pt idx="975">
                  <c:v>271262.0604362436</c:v>
                </c:pt>
                <c:pt idx="976">
                  <c:v>271372.41096435761</c:v>
                </c:pt>
                <c:pt idx="977">
                  <c:v>271482.51594541036</c:v>
                </c:pt>
                <c:pt idx="978">
                  <c:v>271592.3758298406</c:v>
                </c:pt>
                <c:pt idx="979">
                  <c:v>271701.99106772634</c:v>
                </c:pt>
                <c:pt idx="980">
                  <c:v>271811.36210878234</c:v>
                </c:pt>
                <c:pt idx="981">
                  <c:v>271920.48940235807</c:v>
                </c:pt>
                <c:pt idx="982">
                  <c:v>272029.37339743547</c:v>
                </c:pt>
                <c:pt idx="983">
                  <c:v>272138.01454262692</c:v>
                </c:pt>
                <c:pt idx="984">
                  <c:v>272246.41328617302</c:v>
                </c:pt>
                <c:pt idx="985">
                  <c:v>272354.5700759404</c:v>
                </c:pt>
                <c:pt idx="986">
                  <c:v>272462.48535941966</c:v>
                </c:pt>
                <c:pt idx="987">
                  <c:v>272570.15958372335</c:v>
                </c:pt>
                <c:pt idx="988">
                  <c:v>272677.59319558379</c:v>
                </c:pt>
                <c:pt idx="989">
                  <c:v>272784.78664135101</c:v>
                </c:pt>
                <c:pt idx="990">
                  <c:v>272891.74036699074</c:v>
                </c:pt>
                <c:pt idx="991">
                  <c:v>272998.45481808233</c:v>
                </c:pt>
                <c:pt idx="992">
                  <c:v>273104.93043981685</c:v>
                </c:pt>
                <c:pt idx="993">
                  <c:v>273211.16767699487</c:v>
                </c:pt>
                <c:pt idx="994">
                  <c:v>273317.16697402461</c:v>
                </c:pt>
                <c:pt idx="995">
                  <c:v>273422.92877492</c:v>
                </c:pt>
                <c:pt idx="996">
                  <c:v>273528.45352329861</c:v>
                </c:pt>
                <c:pt idx="997">
                  <c:v>273633.7416623797</c:v>
                </c:pt>
                <c:pt idx="998">
                  <c:v>273738.79363498237</c:v>
                </c:pt>
                <c:pt idx="999">
                  <c:v>273843.6098835236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6000</c:v>
                </c:pt>
                <c:pt idx="1">
                  <c:v>6419.7063992383155</c:v>
                </c:pt>
                <c:pt idx="2">
                  <c:v>6839.3717241087779</c:v>
                </c:pt>
                <c:pt idx="3">
                  <c:v>7258.9945432137592</c:v>
                </c:pt>
                <c:pt idx="4">
                  <c:v>7678.5734257972672</c:v>
                </c:pt>
                <c:pt idx="5">
                  <c:v>8098.106941764383</c:v>
                </c:pt>
                <c:pt idx="6">
                  <c:v>8517.5936617006628</c:v>
                </c:pt>
                <c:pt idx="7">
                  <c:v>8937.0321568915406</c:v>
                </c:pt>
                <c:pt idx="8">
                  <c:v>9356.4209993416844</c:v>
                </c:pt>
                <c:pt idx="9">
                  <c:v>9775.7587617943482</c:v>
                </c:pt>
                <c:pt idx="10">
                  <c:v>10195.044017750697</c:v>
                </c:pt>
                <c:pt idx="11">
                  <c:v>10614.275341489109</c:v>
                </c:pt>
                <c:pt idx="12">
                  <c:v>11033.451308084437</c:v>
                </c:pt>
                <c:pt idx="13">
                  <c:v>11452.57049342728</c:v>
                </c:pt>
                <c:pt idx="14">
                  <c:v>11871.631474243201</c:v>
                </c:pt>
                <c:pt idx="15">
                  <c:v>12290.632828111928</c:v>
                </c:pt>
                <c:pt idx="16">
                  <c:v>12709.573133486529</c:v>
                </c:pt>
                <c:pt idx="17">
                  <c:v>13128.450969712569</c:v>
                </c:pt>
                <c:pt idx="18">
                  <c:v>13547.264917047218</c:v>
                </c:pt>
                <c:pt idx="19">
                  <c:v>13966.013556678354</c:v>
                </c:pt>
                <c:pt idx="20">
                  <c:v>14384.695470743638</c:v>
                </c:pt>
                <c:pt idx="21">
                  <c:v>14803.309242349525</c:v>
                </c:pt>
                <c:pt idx="22">
                  <c:v>15221.853455590299</c:v>
                </c:pt>
                <c:pt idx="23">
                  <c:v>15640.326695567041</c:v>
                </c:pt>
                <c:pt idx="24">
                  <c:v>16058.727548406565</c:v>
                </c:pt>
                <c:pt idx="25">
                  <c:v>16477.054601280353</c:v>
                </c:pt>
                <c:pt idx="26">
                  <c:v>16895.30644242344</c:v>
                </c:pt>
                <c:pt idx="27">
                  <c:v>17313.481661153244</c:v>
                </c:pt>
                <c:pt idx="28">
                  <c:v>17731.578847888421</c:v>
                </c:pt>
                <c:pt idx="29">
                  <c:v>18149.596594167622</c:v>
                </c:pt>
                <c:pt idx="30">
                  <c:v>18567.533492668266</c:v>
                </c:pt>
                <c:pt idx="31">
                  <c:v>18985.388137225262</c:v>
                </c:pt>
                <c:pt idx="32">
                  <c:v>19403.159122849676</c:v>
                </c:pt>
                <c:pt idx="33">
                  <c:v>19820.84504574741</c:v>
                </c:pt>
                <c:pt idx="34">
                  <c:v>20238.444503337785</c:v>
                </c:pt>
                <c:pt idx="35">
                  <c:v>20655.956094272144</c:v>
                </c:pt>
                <c:pt idx="36">
                  <c:v>21073.378418452394</c:v>
                </c:pt>
                <c:pt idx="37">
                  <c:v>21490.710077049494</c:v>
                </c:pt>
                <c:pt idx="38">
                  <c:v>21907.949672521936</c:v>
                </c:pt>
                <c:pt idx="39">
                  <c:v>22325.095808634167</c:v>
                </c:pt>
                <c:pt idx="40">
                  <c:v>22742.147090474995</c:v>
                </c:pt>
                <c:pt idx="41">
                  <c:v>23159.102124475925</c:v>
                </c:pt>
                <c:pt idx="42">
                  <c:v>23575.959518429467</c:v>
                </c:pt>
                <c:pt idx="43">
                  <c:v>23992.717881507429</c:v>
                </c:pt>
                <c:pt idx="44">
                  <c:v>24409.375824279123</c:v>
                </c:pt>
                <c:pt idx="45">
                  <c:v>24825.931958729579</c:v>
                </c:pt>
                <c:pt idx="46">
                  <c:v>25242.384898277673</c:v>
                </c:pt>
                <c:pt idx="47">
                  <c:v>25658.733257794236</c:v>
                </c:pt>
                <c:pt idx="48">
                  <c:v>26074.975653620142</c:v>
                </c:pt>
                <c:pt idx="49">
                  <c:v>26491.110703584287</c:v>
                </c:pt>
                <c:pt idx="50">
                  <c:v>26907.137027021603</c:v>
                </c:pt>
                <c:pt idx="51">
                  <c:v>27323.053244790965</c:v>
                </c:pt>
                <c:pt idx="52">
                  <c:v>27738.85797929309</c:v>
                </c:pt>
                <c:pt idx="53">
                  <c:v>28154.549854488385</c:v>
                </c:pt>
                <c:pt idx="54">
                  <c:v>28570.127495914727</c:v>
                </c:pt>
                <c:pt idx="55">
                  <c:v>28985.589530705231</c:v>
                </c:pt>
                <c:pt idx="56">
                  <c:v>29400.934587605949</c:v>
                </c:pt>
                <c:pt idx="57">
                  <c:v>29816.161296993519</c:v>
                </c:pt>
                <c:pt idx="58">
                  <c:v>30231.268290892796</c:v>
                </c:pt>
                <c:pt idx="59">
                  <c:v>30646.254202994387</c:v>
                </c:pt>
                <c:pt idx="60">
                  <c:v>31061.117668672192</c:v>
                </c:pt>
                <c:pt idx="61">
                  <c:v>31475.857325000841</c:v>
                </c:pt>
                <c:pt idx="62">
                  <c:v>31890.471810773146</c:v>
                </c:pt>
                <c:pt idx="63">
                  <c:v>32304.959766517426</c:v>
                </c:pt>
                <c:pt idx="64">
                  <c:v>32719.319834514856</c:v>
                </c:pt>
                <c:pt idx="65">
                  <c:v>33133.550658816705</c:v>
                </c:pt>
                <c:pt idx="66">
                  <c:v>33547.650885261581</c:v>
                </c:pt>
                <c:pt idx="67">
                  <c:v>33961.619161492577</c:v>
                </c:pt>
                <c:pt idx="68">
                  <c:v>34375.45413697436</c:v>
                </c:pt>
                <c:pt idx="69">
                  <c:v>34789.154463010265</c:v>
                </c:pt>
                <c:pt idx="70">
                  <c:v>35202.718792759289</c:v>
                </c:pt>
                <c:pt idx="71">
                  <c:v>35616.145781253035</c:v>
                </c:pt>
                <c:pt idx="72">
                  <c:v>36029.434085412606</c:v>
                </c:pt>
                <c:pt idx="73">
                  <c:v>36442.582364065471</c:v>
                </c:pt>
                <c:pt idx="74">
                  <c:v>36855.589277962237</c:v>
                </c:pt>
                <c:pt idx="75">
                  <c:v>37268.453489793377</c:v>
                </c:pt>
                <c:pt idx="76">
                  <c:v>37681.173664205933</c:v>
                </c:pt>
                <c:pt idx="77">
                  <c:v>38093.748467820114</c:v>
                </c:pt>
                <c:pt idx="78">
                  <c:v>38506.176569245872</c:v>
                </c:pt>
                <c:pt idx="79">
                  <c:v>38918.45663909943</c:v>
                </c:pt>
                <c:pt idx="80">
                  <c:v>39330.587350019698</c:v>
                </c:pt>
                <c:pt idx="81">
                  <c:v>39742.567376684703</c:v>
                </c:pt>
                <c:pt idx="82">
                  <c:v>40154.395395827902</c:v>
                </c:pt>
                <c:pt idx="83">
                  <c:v>40566.070086254476</c:v>
                </c:pt>
                <c:pt idx="84">
                  <c:v>40977.590128857541</c:v>
                </c:pt>
                <c:pt idx="85">
                  <c:v>41388.95420663432</c:v>
                </c:pt>
                <c:pt idx="86">
                  <c:v>41800.161004702233</c:v>
                </c:pt>
                <c:pt idx="87">
                  <c:v>42211.209210314933</c:v>
                </c:pt>
                <c:pt idx="88">
                  <c:v>42622.097512878325</c:v>
                </c:pt>
                <c:pt idx="89">
                  <c:v>43032.824603966415</c:v>
                </c:pt>
                <c:pt idx="90">
                  <c:v>43443.389177337267</c:v>
                </c:pt>
                <c:pt idx="91">
                  <c:v>43853.789928948703</c:v>
                </c:pt>
                <c:pt idx="92">
                  <c:v>44264.025556974106</c:v>
                </c:pt>
                <c:pt idx="93">
                  <c:v>44674.094761818058</c:v>
                </c:pt>
                <c:pt idx="94">
                  <c:v>45083.996246131981</c:v>
                </c:pt>
                <c:pt idx="95">
                  <c:v>45493.72871482966</c:v>
                </c:pt>
                <c:pt idx="96">
                  <c:v>45903.290875102735</c:v>
                </c:pt>
                <c:pt idx="97">
                  <c:v>46312.681436436127</c:v>
                </c:pt>
                <c:pt idx="98">
                  <c:v>46721.899110623388</c:v>
                </c:pt>
                <c:pt idx="99">
                  <c:v>47130.942611781989</c:v>
                </c:pt>
                <c:pt idx="100">
                  <c:v>47539.810656368587</c:v>
                </c:pt>
                <c:pt idx="101">
                  <c:v>47948.501963194125</c:v>
                </c:pt>
                <c:pt idx="102">
                  <c:v>48357.015253438993</c:v>
                </c:pt>
                <c:pt idx="103">
                  <c:v>48765.34925066799</c:v>
                </c:pt>
                <c:pt idx="104">
                  <c:v>49173.502680845362</c:v>
                </c:pt>
                <c:pt idx="105">
                  <c:v>49581.474272349646</c:v>
                </c:pt>
                <c:pt idx="106">
                  <c:v>49989.262755988537</c:v>
                </c:pt>
                <c:pt idx="107">
                  <c:v>50396.866865013624</c:v>
                </c:pt>
                <c:pt idx="108">
                  <c:v>50804.2853351351</c:v>
                </c:pt>
                <c:pt idx="109">
                  <c:v>51211.516904536416</c:v>
                </c:pt>
                <c:pt idx="110">
                  <c:v>51618.560313888789</c:v>
                </c:pt>
                <c:pt idx="111">
                  <c:v>52025.414306365754</c:v>
                </c:pt>
                <c:pt idx="112">
                  <c:v>52432.077627657527</c:v>
                </c:pt>
                <c:pt idx="113">
                  <c:v>52838.54902598542</c:v>
                </c:pt>
                <c:pt idx="114">
                  <c:v>53244.827252116076</c:v>
                </c:pt>
                <c:pt idx="115">
                  <c:v>53650.911059375729</c:v>
                </c:pt>
                <c:pt idx="116">
                  <c:v>54056.799203664297</c:v>
                </c:pt>
                <c:pt idx="117">
                  <c:v>54462.49044346952</c:v>
                </c:pt>
                <c:pt idx="118">
                  <c:v>54867.983539880901</c:v>
                </c:pt>
                <c:pt idx="119">
                  <c:v>55273.277256603695</c:v>
                </c:pt>
                <c:pt idx="120">
                  <c:v>55678.370359972738</c:v>
                </c:pt>
                <c:pt idx="121">
                  <c:v>56083.261618966237</c:v>
                </c:pt>
                <c:pt idx="122">
                  <c:v>56487.949805219505</c:v>
                </c:pt>
                <c:pt idx="123">
                  <c:v>56892.43369303862</c:v>
                </c:pt>
                <c:pt idx="124">
                  <c:v>57296.712059413963</c:v>
                </c:pt>
                <c:pt idx="125">
                  <c:v>57700.783684033726</c:v>
                </c:pt>
                <c:pt idx="126">
                  <c:v>58104.647349297382</c:v>
                </c:pt>
                <c:pt idx="127">
                  <c:v>58508.30184032899</c:v>
                </c:pt>
                <c:pt idx="128">
                  <c:v>58911.745944990515</c:v>
                </c:pt>
                <c:pt idx="129">
                  <c:v>59314.978453895012</c:v>
                </c:pt>
                <c:pt idx="130">
                  <c:v>59717.998160419767</c:v>
                </c:pt>
                <c:pt idx="131">
                  <c:v>60120.803860719374</c:v>
                </c:pt>
                <c:pt idx="132">
                  <c:v>60523.394353738695</c:v>
                </c:pt>
                <c:pt idx="133">
                  <c:v>60925.768441225788</c:v>
                </c:pt>
                <c:pt idx="134">
                  <c:v>61327.924927744731</c:v>
                </c:pt>
                <c:pt idx="135">
                  <c:v>61729.862620688407</c:v>
                </c:pt>
                <c:pt idx="136">
                  <c:v>62131.580330291152</c:v>
                </c:pt>
                <c:pt idx="137">
                  <c:v>62533.076869641416</c:v>
                </c:pt>
                <c:pt idx="138">
                  <c:v>62934.351054694234</c:v>
                </c:pt>
                <c:pt idx="139">
                  <c:v>63335.401704283737</c:v>
                </c:pt>
                <c:pt idx="140">
                  <c:v>63736.227640135512</c:v>
                </c:pt>
                <c:pt idx="141">
                  <c:v>64136.827686878889</c:v>
                </c:pt>
                <c:pt idx="142">
                  <c:v>64537.200672059211</c:v>
                </c:pt>
                <c:pt idx="143">
                  <c:v>64937.345426149943</c:v>
                </c:pt>
                <c:pt idx="144">
                  <c:v>65337.260782564786</c:v>
                </c:pt>
                <c:pt idx="145">
                  <c:v>65736.945577669612</c:v>
                </c:pt>
                <c:pt idx="146">
                  <c:v>66136.398650794479</c:v>
                </c:pt>
                <c:pt idx="147">
                  <c:v>66535.618844245357</c:v>
                </c:pt>
                <c:pt idx="148">
                  <c:v>66934.60500331597</c:v>
                </c:pt>
                <c:pt idx="149">
                  <c:v>67333.355976299456</c:v>
                </c:pt>
                <c:pt idx="150">
                  <c:v>67731.870614499989</c:v>
                </c:pt>
                <c:pt idx="151">
                  <c:v>68130.147772244265</c:v>
                </c:pt>
                <c:pt idx="152">
                  <c:v>68528.186306892982</c:v>
                </c:pt>
                <c:pt idx="153">
                  <c:v>68925.985078852202</c:v>
                </c:pt>
                <c:pt idx="154">
                  <c:v>69323.542951584648</c:v>
                </c:pt>
                <c:pt idx="155">
                  <c:v>69720.858791620922</c:v>
                </c:pt>
                <c:pt idx="156">
                  <c:v>70117.93146857059</c:v>
                </c:pt>
                <c:pt idx="157">
                  <c:v>70514.759855133278</c:v>
                </c:pt>
                <c:pt idx="158">
                  <c:v>70911.34282710962</c:v>
                </c:pt>
                <c:pt idx="159">
                  <c:v>71307.679263412181</c:v>
                </c:pt>
                <c:pt idx="160">
                  <c:v>71703.768046076235</c:v>
                </c:pt>
                <c:pt idx="161">
                  <c:v>72099.608060270504</c:v>
                </c:pt>
                <c:pt idx="162">
                  <c:v>72495.198194307814</c:v>
                </c:pt>
                <c:pt idx="163">
                  <c:v>72890.537339655639</c:v>
                </c:pt>
                <c:pt idx="164">
                  <c:v>73285.624390946658</c:v>
                </c:pt>
                <c:pt idx="165">
                  <c:v>73680.458245989081</c:v>
                </c:pt>
                <c:pt idx="166">
                  <c:v>74075.037805776985</c:v>
                </c:pt>
                <c:pt idx="167">
                  <c:v>74469.361974500644</c:v>
                </c:pt>
                <c:pt idx="168">
                  <c:v>74863.429659556583</c:v>
                </c:pt>
                <c:pt idx="169">
                  <c:v>75257.239771557768</c:v>
                </c:pt>
                <c:pt idx="170">
                  <c:v>75650.791224343484</c:v>
                </c:pt>
                <c:pt idx="171">
                  <c:v>76044.082934989347</c:v>
                </c:pt>
                <c:pt idx="172">
                  <c:v>76437.113823817112</c:v>
                </c:pt>
                <c:pt idx="173">
                  <c:v>76829.882814404424</c:v>
                </c:pt>
                <c:pt idx="174">
                  <c:v>77222.388833594508</c:v>
                </c:pt>
                <c:pt idx="175">
                  <c:v>77614.630811505733</c:v>
                </c:pt>
                <c:pt idx="176">
                  <c:v>78006.607681541136</c:v>
                </c:pt>
                <c:pt idx="177">
                  <c:v>78398.318380397861</c:v>
                </c:pt>
                <c:pt idx="178">
                  <c:v>78789.76184807648</c:v>
                </c:pt>
                <c:pt idx="179">
                  <c:v>79180.937027890235</c:v>
                </c:pt>
                <c:pt idx="180">
                  <c:v>79571.842866474282</c:v>
                </c:pt>
                <c:pt idx="181">
                  <c:v>79962.478313794709</c:v>
                </c:pt>
                <c:pt idx="182">
                  <c:v>80352.842323157645</c:v>
                </c:pt>
                <c:pt idx="183">
                  <c:v>80742.933851218069</c:v>
                </c:pt>
                <c:pt idx="184">
                  <c:v>81132.75185798874</c:v>
                </c:pt>
                <c:pt idx="185">
                  <c:v>81522.295306848973</c:v>
                </c:pt>
                <c:pt idx="186">
                  <c:v>81911.563164553212</c:v>
                </c:pt>
                <c:pt idx="187">
                  <c:v>82300.554401239759</c:v>
                </c:pt>
                <c:pt idx="188">
                  <c:v>82689.267990439213</c:v>
                </c:pt>
                <c:pt idx="189">
                  <c:v>83077.702909082916</c:v>
                </c:pt>
                <c:pt idx="190">
                  <c:v>83465.858137511299</c:v>
                </c:pt>
                <c:pt idx="191">
                  <c:v>83853.732659482135</c:v>
                </c:pt>
                <c:pt idx="192">
                  <c:v>84241.325462178735</c:v>
                </c:pt>
                <c:pt idx="193">
                  <c:v>84628.635536218033</c:v>
                </c:pt>
                <c:pt idx="194">
                  <c:v>85015.66187565861</c:v>
                </c:pt>
                <c:pt idx="195">
                  <c:v>85402.403478008622</c:v>
                </c:pt>
                <c:pt idx="196">
                  <c:v>85788.859344233628</c:v>
                </c:pt>
                <c:pt idx="197">
                  <c:v>86175.028478764376</c:v>
                </c:pt>
                <c:pt idx="198">
                  <c:v>86560.909889504444</c:v>
                </c:pt>
                <c:pt idx="199">
                  <c:v>86946.502587837866</c:v>
                </c:pt>
                <c:pt idx="200">
                  <c:v>87331.805588636635</c:v>
                </c:pt>
                <c:pt idx="201">
                  <c:v>87716.817910268132</c:v>
                </c:pt>
                <c:pt idx="202">
                  <c:v>88101.538574602455</c:v>
                </c:pt>
                <c:pt idx="203">
                  <c:v>88485.966607019669</c:v>
                </c:pt>
                <c:pt idx="204">
                  <c:v>88870.101036417036</c:v>
                </c:pt>
                <c:pt idx="205">
                  <c:v>89253.940895216016</c:v>
                </c:pt>
                <c:pt idx="206">
                  <c:v>89637.485219369337</c:v>
                </c:pt>
                <c:pt idx="207">
                  <c:v>90020.733048367925</c:v>
                </c:pt>
                <c:pt idx="208">
                  <c:v>90403.683425247684</c:v>
                </c:pt>
                <c:pt idx="209">
                  <c:v>90786.335396596303</c:v>
                </c:pt>
                <c:pt idx="210">
                  <c:v>91168.688012559898</c:v>
                </c:pt>
                <c:pt idx="211">
                  <c:v>91550.740326849627</c:v>
                </c:pt>
                <c:pt idx="212">
                  <c:v>91932.491396748155</c:v>
                </c:pt>
                <c:pt idx="213">
                  <c:v>92313.940283116099</c:v>
                </c:pt>
                <c:pt idx="214">
                  <c:v>92695.086050398371</c:v>
                </c:pt>
                <c:pt idx="215">
                  <c:v>93075.927766630368</c:v>
                </c:pt>
                <c:pt idx="216">
                  <c:v>93456.464503444222</c:v>
                </c:pt>
                <c:pt idx="217">
                  <c:v>93836.695336074845</c:v>
                </c:pt>
                <c:pt idx="218">
                  <c:v>94216.619343365906</c:v>
                </c:pt>
                <c:pt idx="219">
                  <c:v>94596.235607775801</c:v>
                </c:pt>
                <c:pt idx="220">
                  <c:v>94975.543215383412</c:v>
                </c:pt>
                <c:pt idx="221">
                  <c:v>95354.541255893928</c:v>
                </c:pt>
                <c:pt idx="222">
                  <c:v>95733.228822644465</c:v>
                </c:pt>
                <c:pt idx="223">
                  <c:v>96111.605012609638</c:v>
                </c:pt>
                <c:pt idx="224">
                  <c:v>96489.668926407132</c:v>
                </c:pt>
                <c:pt idx="225">
                  <c:v>96867.419668303002</c:v>
                </c:pt>
                <c:pt idx="226">
                  <c:v>97244.85634621713</c:v>
                </c:pt>
                <c:pt idx="227">
                  <c:v>97621.978071728328</c:v>
                </c:pt>
                <c:pt idx="228">
                  <c:v>97998.783960079643</c:v>
                </c:pt>
                <c:pt idx="229">
                  <c:v>98375.273130183341</c:v>
                </c:pt>
                <c:pt idx="230">
                  <c:v>98751.444704625959</c:v>
                </c:pt>
                <c:pt idx="231">
                  <c:v>99127.297809673182</c:v>
                </c:pt>
                <c:pt idx="232">
                  <c:v>99502.8315752747</c:v>
                </c:pt>
                <c:pt idx="233">
                  <c:v>99878.045135068896</c:v>
                </c:pt>
                <c:pt idx="234">
                  <c:v>100252.93762638765</c:v>
                </c:pt>
                <c:pt idx="235">
                  <c:v>100627.50819026075</c:v>
                </c:pt>
                <c:pt idx="236">
                  <c:v>101001.75597142051</c:v>
                </c:pt>
                <c:pt idx="237">
                  <c:v>101375.68011830616</c:v>
                </c:pt>
                <c:pt idx="238">
                  <c:v>101749.27978306809</c:v>
                </c:pt>
                <c:pt idx="239">
                  <c:v>102122.55412157231</c:v>
                </c:pt>
                <c:pt idx="240">
                  <c:v>102495.50229340437</c:v>
                </c:pt>
                <c:pt idx="241">
                  <c:v>102868.12346187363</c:v>
                </c:pt>
                <c:pt idx="242">
                  <c:v>103240.41679401718</c:v>
                </c:pt>
                <c:pt idx="243">
                  <c:v>103612.38146060376</c:v>
                </c:pt>
                <c:pt idx="244">
                  <c:v>103984.01663613771</c:v>
                </c:pt>
                <c:pt idx="245">
                  <c:v>104355.32149886251</c:v>
                </c:pt>
                <c:pt idx="246">
                  <c:v>104726.29523076471</c:v>
                </c:pt>
                <c:pt idx="247">
                  <c:v>105096.93701757734</c:v>
                </c:pt>
                <c:pt idx="248">
                  <c:v>105467.24604878349</c:v>
                </c:pt>
                <c:pt idx="249">
                  <c:v>105837.22151761976</c:v>
                </c:pt>
                <c:pt idx="250">
                  <c:v>106206.86262107958</c:v>
                </c:pt>
                <c:pt idx="251">
                  <c:v>106576.16855991649</c:v>
                </c:pt>
                <c:pt idx="252">
                  <c:v>106945.13853864733</c:v>
                </c:pt>
                <c:pt idx="253">
                  <c:v>107313.77176555533</c:v>
                </c:pt>
                <c:pt idx="254">
                  <c:v>107682.06745269318</c:v>
                </c:pt>
                <c:pt idx="255">
                  <c:v>108050.02481588595</c:v>
                </c:pt>
                <c:pt idx="256">
                  <c:v>108417.6430747339</c:v>
                </c:pt>
                <c:pt idx="257">
                  <c:v>108784.92145261541</c:v>
                </c:pt>
                <c:pt idx="258">
                  <c:v>109151.8591766895</c:v>
                </c:pt>
                <c:pt idx="259">
                  <c:v>109518.45547789861</c:v>
                </c:pt>
                <c:pt idx="260">
                  <c:v>109884.70959097106</c:v>
                </c:pt>
                <c:pt idx="261">
                  <c:v>110250.62075442355</c:v>
                </c:pt>
                <c:pt idx="262">
                  <c:v>110616.18821056352</c:v>
                </c:pt>
                <c:pt idx="263">
                  <c:v>110981.41120549147</c:v>
                </c:pt>
                <c:pt idx="264">
                  <c:v>111346.28898910322</c:v>
                </c:pt>
                <c:pt idx="265">
                  <c:v>111710.82081509195</c:v>
                </c:pt>
                <c:pt idx="266">
                  <c:v>112075.00594095043</c:v>
                </c:pt>
                <c:pt idx="267">
                  <c:v>112438.84362797285</c:v>
                </c:pt>
                <c:pt idx="268">
                  <c:v>112802.33314125685</c:v>
                </c:pt>
                <c:pt idx="269">
                  <c:v>113165.47374970524</c:v>
                </c:pt>
                <c:pt idx="270">
                  <c:v>113528.2647260279</c:v>
                </c:pt>
                <c:pt idx="271">
                  <c:v>113890.7053467433</c:v>
                </c:pt>
                <c:pt idx="272">
                  <c:v>114252.79489218017</c:v>
                </c:pt>
                <c:pt idx="273">
                  <c:v>114614.53264647909</c:v>
                </c:pt>
                <c:pt idx="274">
                  <c:v>114975.91789759377</c:v>
                </c:pt>
                <c:pt idx="275">
                  <c:v>115336.94993729258</c:v>
                </c:pt>
                <c:pt idx="276">
                  <c:v>115697.62806115969</c:v>
                </c:pt>
                <c:pt idx="277">
                  <c:v>116057.95156859641</c:v>
                </c:pt>
                <c:pt idx="278">
                  <c:v>116417.91976282223</c:v>
                </c:pt>
                <c:pt idx="279">
                  <c:v>116777.53195087593</c:v>
                </c:pt>
                <c:pt idx="280">
                  <c:v>117136.7874436165</c:v>
                </c:pt>
                <c:pt idx="281">
                  <c:v>117495.68555572414</c:v>
                </c:pt>
                <c:pt idx="282">
                  <c:v>117854.22560570095</c:v>
                </c:pt>
                <c:pt idx="283">
                  <c:v>118212.40691587186</c:v>
                </c:pt>
                <c:pt idx="284">
                  <c:v>118570.22881238513</c:v>
                </c:pt>
                <c:pt idx="285">
                  <c:v>118927.69062521304</c:v>
                </c:pt>
                <c:pt idx="286">
                  <c:v>119284.7916881524</c:v>
                </c:pt>
                <c:pt idx="287">
                  <c:v>119641.53133882501</c:v>
                </c:pt>
                <c:pt idx="288">
                  <c:v>119997.908918678</c:v>
                </c:pt>
                <c:pt idx="289">
                  <c:v>120353.92377298418</c:v>
                </c:pt>
                <c:pt idx="290">
                  <c:v>120709.57525084223</c:v>
                </c:pt>
                <c:pt idx="291">
                  <c:v>121064.86270517683</c:v>
                </c:pt>
                <c:pt idx="292">
                  <c:v>121419.78549273877</c:v>
                </c:pt>
                <c:pt idx="293">
                  <c:v>121774.34297410498</c:v>
                </c:pt>
                <c:pt idx="294">
                  <c:v>122128.53451367839</c:v>
                </c:pt>
                <c:pt idx="295">
                  <c:v>122482.35947968783</c:v>
                </c:pt>
                <c:pt idx="296">
                  <c:v>122835.81724418781</c:v>
                </c:pt>
                <c:pt idx="297">
                  <c:v>123188.90718305821</c:v>
                </c:pt>
                <c:pt idx="298">
                  <c:v>123541.62867600394</c:v>
                </c:pt>
                <c:pt idx="299">
                  <c:v>123893.98110655446</c:v>
                </c:pt>
                <c:pt idx="300">
                  <c:v>124245.96386206338</c:v>
                </c:pt>
                <c:pt idx="301">
                  <c:v>124597.57633370769</c:v>
                </c:pt>
                <c:pt idx="302">
                  <c:v>124948.81791648733</c:v>
                </c:pt>
                <c:pt idx="303">
                  <c:v>125299.68800922431</c:v>
                </c:pt>
                <c:pt idx="304">
                  <c:v>125650.18601456193</c:v>
                </c:pt>
                <c:pt idx="305">
                  <c:v>126000.31133896401</c:v>
                </c:pt>
                <c:pt idx="306">
                  <c:v>126350.06339271384</c:v>
                </c:pt>
                <c:pt idx="307">
                  <c:v>126699.44158991327</c:v>
                </c:pt>
                <c:pt idx="308">
                  <c:v>127048.44534848153</c:v>
                </c:pt>
                <c:pt idx="309">
                  <c:v>127397.07409015417</c:v>
                </c:pt>
                <c:pt idx="310">
                  <c:v>127745.32724048178</c:v>
                </c:pt>
                <c:pt idx="311">
                  <c:v>128093.20422882878</c:v>
                </c:pt>
                <c:pt idx="312">
                  <c:v>128440.70448837194</c:v>
                </c:pt>
                <c:pt idx="313">
                  <c:v>128787.82745609908</c:v>
                </c:pt>
                <c:pt idx="314">
                  <c:v>129134.5725728075</c:v>
                </c:pt>
                <c:pt idx="315">
                  <c:v>129480.93928310245</c:v>
                </c:pt>
                <c:pt idx="316">
                  <c:v>129826.92703539546</c:v>
                </c:pt>
                <c:pt idx="317">
                  <c:v>130172.53528190272</c:v>
                </c:pt>
                <c:pt idx="318">
                  <c:v>130517.76347864317</c:v>
                </c:pt>
                <c:pt idx="319">
                  <c:v>130862.61108543683</c:v>
                </c:pt>
                <c:pt idx="320">
                  <c:v>131207.07756590276</c:v>
                </c:pt>
                <c:pt idx="321">
                  <c:v>131551.16238745718</c:v>
                </c:pt>
                <c:pt idx="322">
                  <c:v>131894.86502131145</c:v>
                </c:pt>
                <c:pt idx="323">
                  <c:v>132238.18494246976</c:v>
                </c:pt>
                <c:pt idx="324">
                  <c:v>132581.12162972733</c:v>
                </c:pt>
                <c:pt idx="325">
                  <c:v>132923.67456566778</c:v>
                </c:pt>
                <c:pt idx="326">
                  <c:v>133265.84323666111</c:v>
                </c:pt>
                <c:pt idx="327">
                  <c:v>133607.62713286123</c:v>
                </c:pt>
                <c:pt idx="328">
                  <c:v>133949.02574820351</c:v>
                </c:pt>
                <c:pt idx="329">
                  <c:v>134290.0385804023</c:v>
                </c:pt>
                <c:pt idx="330">
                  <c:v>134630.66513094842</c:v>
                </c:pt>
                <c:pt idx="331">
                  <c:v>134970.90490510644</c:v>
                </c:pt>
                <c:pt idx="332">
                  <c:v>135310.75741191205</c:v>
                </c:pt>
                <c:pt idx="333">
                  <c:v>135650.22216416933</c:v>
                </c:pt>
                <c:pt idx="334">
                  <c:v>135989.29867844787</c:v>
                </c:pt>
                <c:pt idx="335">
                  <c:v>136327.98647507993</c:v>
                </c:pt>
                <c:pt idx="336">
                  <c:v>136666.2850781575</c:v>
                </c:pt>
                <c:pt idx="337">
                  <c:v>137004.19401552927</c:v>
                </c:pt>
                <c:pt idx="338">
                  <c:v>137341.71281879759</c:v>
                </c:pt>
                <c:pt idx="339">
                  <c:v>137678.84102331527</c:v>
                </c:pt>
                <c:pt idx="340">
                  <c:v>138015.57816818249</c:v>
                </c:pt>
                <c:pt idx="341">
                  <c:v>138351.92379624353</c:v>
                </c:pt>
                <c:pt idx="342">
                  <c:v>138687.87745408338</c:v>
                </c:pt>
                <c:pt idx="343">
                  <c:v>139023.43869202439</c:v>
                </c:pt>
                <c:pt idx="344">
                  <c:v>139358.60706412295</c:v>
                </c:pt>
                <c:pt idx="345">
                  <c:v>139693.38212816574</c:v>
                </c:pt>
                <c:pt idx="346">
                  <c:v>140027.76344566653</c:v>
                </c:pt>
                <c:pt idx="347">
                  <c:v>140361.7505818622</c:v>
                </c:pt>
                <c:pt idx="348">
                  <c:v>140695.34310570933</c:v>
                </c:pt>
                <c:pt idx="349">
                  <c:v>141028.54058988034</c:v>
                </c:pt>
                <c:pt idx="350">
                  <c:v>141361.34261075972</c:v>
                </c:pt>
                <c:pt idx="351">
                  <c:v>141693.74874844015</c:v>
                </c:pt>
                <c:pt idx="352">
                  <c:v>142025.7585867187</c:v>
                </c:pt>
                <c:pt idx="353">
                  <c:v>142357.37171309275</c:v>
                </c:pt>
                <c:pt idx="354">
                  <c:v>142688.587718756</c:v>
                </c:pt>
                <c:pt idx="355">
                  <c:v>143019.40619859434</c:v>
                </c:pt>
                <c:pt idx="356">
                  <c:v>143349.82675118186</c:v>
                </c:pt>
                <c:pt idx="357">
                  <c:v>143679.84897877648</c:v>
                </c:pt>
                <c:pt idx="358">
                  <c:v>144009.4724873158</c:v>
                </c:pt>
                <c:pt idx="359">
                  <c:v>144338.69688641274</c:v>
                </c:pt>
                <c:pt idx="360">
                  <c:v>144667.52178935125</c:v>
                </c:pt>
                <c:pt idx="361">
                  <c:v>144995.94681308177</c:v>
                </c:pt>
                <c:pt idx="362">
                  <c:v>145323.97157821682</c:v>
                </c:pt>
                <c:pt idx="363">
                  <c:v>145651.59570902656</c:v>
                </c:pt>
                <c:pt idx="364">
                  <c:v>145978.81883343405</c:v>
                </c:pt>
                <c:pt idx="365">
                  <c:v>146305.64058301068</c:v>
                </c:pt>
                <c:pt idx="366">
                  <c:v>146632.06059297148</c:v>
                </c:pt>
                <c:pt idx="367">
                  <c:v>146958.07850217042</c:v>
                </c:pt>
                <c:pt idx="368">
                  <c:v>147283.69395309553</c:v>
                </c:pt>
                <c:pt idx="369">
                  <c:v>147608.90659186404</c:v>
                </c:pt>
                <c:pt idx="370">
                  <c:v>147933.71606821756</c:v>
                </c:pt>
                <c:pt idx="371">
                  <c:v>148258.1220355171</c:v>
                </c:pt>
                <c:pt idx="372">
                  <c:v>148582.12415073797</c:v>
                </c:pt>
                <c:pt idx="373">
                  <c:v>148905.72207446484</c:v>
                </c:pt>
                <c:pt idx="374">
                  <c:v>149228.91547088654</c:v>
                </c:pt>
                <c:pt idx="375">
                  <c:v>149551.70400779104</c:v>
                </c:pt>
                <c:pt idx="376">
                  <c:v>149874.0873565599</c:v>
                </c:pt>
                <c:pt idx="377">
                  <c:v>150196.06519216349</c:v>
                </c:pt>
                <c:pt idx="378">
                  <c:v>150517.63719315521</c:v>
                </c:pt>
                <c:pt idx="379">
                  <c:v>150838.80304166651</c:v>
                </c:pt>
                <c:pt idx="380">
                  <c:v>151159.56242340113</c:v>
                </c:pt>
                <c:pt idx="381">
                  <c:v>151479.91502762996</c:v>
                </c:pt>
                <c:pt idx="382">
                  <c:v>151799.86054718524</c:v>
                </c:pt>
                <c:pt idx="383">
                  <c:v>152119.39867845524</c:v>
                </c:pt>
                <c:pt idx="384">
                  <c:v>152438.52912137844</c:v>
                </c:pt>
                <c:pt idx="385">
                  <c:v>152757.2515794381</c:v>
                </c:pt>
                <c:pt idx="386">
                  <c:v>153075.56575965631</c:v>
                </c:pt>
                <c:pt idx="387">
                  <c:v>153393.47137258848</c:v>
                </c:pt>
                <c:pt idx="388">
                  <c:v>153710.96813231727</c:v>
                </c:pt>
                <c:pt idx="389">
                  <c:v>154028.05575644708</c:v>
                </c:pt>
                <c:pt idx="390">
                  <c:v>154344.73396609782</c:v>
                </c:pt>
                <c:pt idx="391">
                  <c:v>154661.0024858992</c:v>
                </c:pt>
                <c:pt idx="392">
                  <c:v>154976.86104398468</c:v>
                </c:pt>
                <c:pt idx="393">
                  <c:v>155292.30937198544</c:v>
                </c:pt>
                <c:pt idx="394">
                  <c:v>155607.3472050243</c:v>
                </c:pt>
                <c:pt idx="395">
                  <c:v>155921.97428170958</c:v>
                </c:pt>
                <c:pt idx="396">
                  <c:v>156236.19034412896</c:v>
                </c:pt>
                <c:pt idx="397">
                  <c:v>156549.9951378433</c:v>
                </c:pt>
                <c:pt idx="398">
                  <c:v>156863.38841188038</c:v>
                </c:pt>
                <c:pt idx="399">
                  <c:v>157176.3699187286</c:v>
                </c:pt>
                <c:pt idx="400">
                  <c:v>157488.93941433058</c:v>
                </c:pt>
                <c:pt idx="401">
                  <c:v>157801.09665807689</c:v>
                </c:pt>
                <c:pt idx="402">
                  <c:v>158112.84141279955</c:v>
                </c:pt>
                <c:pt idx="403">
                  <c:v>158424.17344476562</c:v>
                </c:pt>
                <c:pt idx="404">
                  <c:v>158735.09252367061</c:v>
                </c:pt>
                <c:pt idx="405">
                  <c:v>159045.59842263209</c:v>
                </c:pt>
                <c:pt idx="406">
                  <c:v>159355.69091818293</c:v>
                </c:pt>
                <c:pt idx="407">
                  <c:v>159665.36979026473</c:v>
                </c:pt>
                <c:pt idx="408">
                  <c:v>159974.63482222121</c:v>
                </c:pt>
                <c:pt idx="409">
                  <c:v>160283.48580079147</c:v>
                </c:pt>
                <c:pt idx="410">
                  <c:v>160591.92251610316</c:v>
                </c:pt>
                <c:pt idx="411">
                  <c:v>160899.94476166577</c:v>
                </c:pt>
                <c:pt idx="412">
                  <c:v>161207.55233436383</c:v>
                </c:pt>
                <c:pt idx="413">
                  <c:v>161514.74503445002</c:v>
                </c:pt>
                <c:pt idx="414">
                  <c:v>161821.52266553818</c:v>
                </c:pt>
                <c:pt idx="415">
                  <c:v>162127.88503459649</c:v>
                </c:pt>
                <c:pt idx="416">
                  <c:v>162433.83195194034</c:v>
                </c:pt>
                <c:pt idx="417">
                  <c:v>162739.36323122555</c:v>
                </c:pt>
                <c:pt idx="418">
                  <c:v>163044.47868944108</c:v>
                </c:pt>
                <c:pt idx="419">
                  <c:v>163349.17814690198</c:v>
                </c:pt>
                <c:pt idx="420">
                  <c:v>163653.46142724241</c:v>
                </c:pt>
                <c:pt idx="421">
                  <c:v>163957.32835740829</c:v>
                </c:pt>
                <c:pt idx="422">
                  <c:v>164260.77876765025</c:v>
                </c:pt>
                <c:pt idx="423">
                  <c:v>164563.81249151623</c:v>
                </c:pt>
                <c:pt idx="424">
                  <c:v>164866.42936584435</c:v>
                </c:pt>
                <c:pt idx="425">
                  <c:v>165168.62923075559</c:v>
                </c:pt>
                <c:pt idx="426">
                  <c:v>165470.4119296463</c:v>
                </c:pt>
                <c:pt idx="427">
                  <c:v>165771.77730918105</c:v>
                </c:pt>
                <c:pt idx="428">
                  <c:v>166072.72521928503</c:v>
                </c:pt>
                <c:pt idx="429">
                  <c:v>166373.25551313671</c:v>
                </c:pt>
                <c:pt idx="430">
                  <c:v>166673.36804716027</c:v>
                </c:pt>
                <c:pt idx="431">
                  <c:v>166973.06268101817</c:v>
                </c:pt>
                <c:pt idx="432">
                  <c:v>167272.33927760366</c:v>
                </c:pt>
                <c:pt idx="433">
                  <c:v>167571.19770303305</c:v>
                </c:pt>
                <c:pt idx="434">
                  <c:v>167869.63782663818</c:v>
                </c:pt>
                <c:pt idx="435">
                  <c:v>168167.65952095881</c:v>
                </c:pt>
                <c:pt idx="436">
                  <c:v>168465.26266173492</c:v>
                </c:pt>
                <c:pt idx="437">
                  <c:v>168762.44712789898</c:v>
                </c:pt>
                <c:pt idx="438">
                  <c:v>169059.21280156827</c:v>
                </c:pt>
                <c:pt idx="439">
                  <c:v>169355.55956803708</c:v>
                </c:pt>
                <c:pt idx="440">
                  <c:v>169651.4873157689</c:v>
                </c:pt>
                <c:pt idx="441">
                  <c:v>169946.9959363887</c:v>
                </c:pt>
                <c:pt idx="442">
                  <c:v>170242.0853246749</c:v>
                </c:pt>
                <c:pt idx="443">
                  <c:v>170536.75537855169</c:v>
                </c:pt>
                <c:pt idx="444">
                  <c:v>170831.00599908092</c:v>
                </c:pt>
                <c:pt idx="445">
                  <c:v>171124.8370904543</c:v>
                </c:pt>
                <c:pt idx="446">
                  <c:v>171418.24855998537</c:v>
                </c:pt>
                <c:pt idx="447">
                  <c:v>171711.24031810154</c:v>
                </c:pt>
                <c:pt idx="448">
                  <c:v>172003.81227833603</c:v>
                </c:pt>
                <c:pt idx="449">
                  <c:v>172295.96435731984</c:v>
                </c:pt>
                <c:pt idx="450">
                  <c:v>172587.69647477372</c:v>
                </c:pt>
                <c:pt idx="451">
                  <c:v>172879.00855349991</c:v>
                </c:pt>
                <c:pt idx="452">
                  <c:v>173169.90051937418</c:v>
                </c:pt>
                <c:pt idx="453">
                  <c:v>173460.37230133754</c:v>
                </c:pt>
                <c:pt idx="454">
                  <c:v>173750.42383138818</c:v>
                </c:pt>
                <c:pt idx="455">
                  <c:v>174040.05504457321</c:v>
                </c:pt>
                <c:pt idx="456">
                  <c:v>174329.26587898034</c:v>
                </c:pt>
                <c:pt idx="457">
                  <c:v>174618.05627572979</c:v>
                </c:pt>
                <c:pt idx="458">
                  <c:v>174906.4261789658</c:v>
                </c:pt>
                <c:pt idx="459">
                  <c:v>175194.37553584852</c:v>
                </c:pt>
                <c:pt idx="460">
                  <c:v>175481.90429654557</c:v>
                </c:pt>
                <c:pt idx="461">
                  <c:v>175769.01241422369</c:v>
                </c:pt>
                <c:pt idx="462">
                  <c:v>176055.69984504042</c:v>
                </c:pt>
                <c:pt idx="463">
                  <c:v>176341.96654813559</c:v>
                </c:pt>
                <c:pt idx="464">
                  <c:v>176627.812485623</c:v>
                </c:pt>
                <c:pt idx="465">
                  <c:v>176913.23762258192</c:v>
                </c:pt>
                <c:pt idx="466">
                  <c:v>177198.24192704866</c:v>
                </c:pt>
                <c:pt idx="467">
                  <c:v>177482.82537000801</c:v>
                </c:pt>
                <c:pt idx="468">
                  <c:v>177766.98792538483</c:v>
                </c:pt>
                <c:pt idx="469">
                  <c:v>178050.72957003539</c:v>
                </c:pt>
                <c:pt idx="470">
                  <c:v>178334.05028373894</c:v>
                </c:pt>
                <c:pt idx="471">
                  <c:v>178616.95004918898</c:v>
                </c:pt>
                <c:pt idx="472">
                  <c:v>178899.42885198488</c:v>
                </c:pt>
                <c:pt idx="473">
                  <c:v>179181.48668062306</c:v>
                </c:pt>
                <c:pt idx="474">
                  <c:v>179463.12352648846</c:v>
                </c:pt>
                <c:pt idx="475">
                  <c:v>179744.33938384589</c:v>
                </c:pt>
                <c:pt idx="476">
                  <c:v>180025.13424983129</c:v>
                </c:pt>
                <c:pt idx="477">
                  <c:v>180305.50812444306</c:v>
                </c:pt>
                <c:pt idx="478">
                  <c:v>180585.46101053344</c:v>
                </c:pt>
                <c:pt idx="479">
                  <c:v>180864.99291379959</c:v>
                </c:pt>
                <c:pt idx="480">
                  <c:v>181144.10384277508</c:v>
                </c:pt>
                <c:pt idx="481">
                  <c:v>181422.79380882083</c:v>
                </c:pt>
                <c:pt idx="482">
                  <c:v>181701.06282611671</c:v>
                </c:pt>
                <c:pt idx="483">
                  <c:v>181978.91091165232</c:v>
                </c:pt>
                <c:pt idx="484">
                  <c:v>182256.33808521848</c:v>
                </c:pt>
                <c:pt idx="485">
                  <c:v>182533.34436939831</c:v>
                </c:pt>
                <c:pt idx="486">
                  <c:v>182809.92978955831</c:v>
                </c:pt>
                <c:pt idx="487">
                  <c:v>183086.09437383953</c:v>
                </c:pt>
                <c:pt idx="488">
                  <c:v>183361.8381531488</c:v>
                </c:pt>
                <c:pt idx="489">
                  <c:v>183637.16116114962</c:v>
                </c:pt>
                <c:pt idx="490">
                  <c:v>183912.06343425345</c:v>
                </c:pt>
                <c:pt idx="491">
                  <c:v>184186.54501161067</c:v>
                </c:pt>
                <c:pt idx="492">
                  <c:v>184460.60593510163</c:v>
                </c:pt>
                <c:pt idx="493">
                  <c:v>184734.24624932779</c:v>
                </c:pt>
                <c:pt idx="494">
                  <c:v>185007.46600160262</c:v>
                </c:pt>
                <c:pt idx="495">
                  <c:v>185280.26524194275</c:v>
                </c:pt>
                <c:pt idx="496">
                  <c:v>185552.64402305885</c:v>
                </c:pt>
                <c:pt idx="497">
                  <c:v>185824.60240034678</c:v>
                </c:pt>
                <c:pt idx="498">
                  <c:v>186096.14043187827</c:v>
                </c:pt>
                <c:pt idx="499">
                  <c:v>186367.25817839231</c:v>
                </c:pt>
                <c:pt idx="500">
                  <c:v>186637.95570328564</c:v>
                </c:pt>
                <c:pt idx="501">
                  <c:v>186908.23307260411</c:v>
                </c:pt>
                <c:pt idx="502">
                  <c:v>187178.09035503335</c:v>
                </c:pt>
                <c:pt idx="503">
                  <c:v>187447.52762188966</c:v>
                </c:pt>
                <c:pt idx="504">
                  <c:v>187716.54494711114</c:v>
                </c:pt>
                <c:pt idx="505">
                  <c:v>187985.14240724838</c:v>
                </c:pt>
                <c:pt idx="506">
                  <c:v>188253.3200814554</c:v>
                </c:pt>
                <c:pt idx="507">
                  <c:v>188521.07805148055</c:v>
                </c:pt>
                <c:pt idx="508">
                  <c:v>188788.41640165739</c:v>
                </c:pt>
                <c:pt idx="509">
                  <c:v>189055.33521889552</c:v>
                </c:pt>
                <c:pt idx="510">
                  <c:v>189321.83459267128</c:v>
                </c:pt>
                <c:pt idx="511">
                  <c:v>189587.91461501888</c:v>
                </c:pt>
                <c:pt idx="512">
                  <c:v>189853.57538052098</c:v>
                </c:pt>
                <c:pt idx="513">
                  <c:v>190118.81698629959</c:v>
                </c:pt>
                <c:pt idx="514">
                  <c:v>190383.63953200681</c:v>
                </c:pt>
                <c:pt idx="515">
                  <c:v>190648.04311981585</c:v>
                </c:pt>
                <c:pt idx="516">
                  <c:v>190912.02785441148</c:v>
                </c:pt>
                <c:pt idx="517">
                  <c:v>191175.59384298115</c:v>
                </c:pt>
                <c:pt idx="518">
                  <c:v>191438.74119520545</c:v>
                </c:pt>
                <c:pt idx="519">
                  <c:v>191701.47002324916</c:v>
                </c:pt>
                <c:pt idx="520">
                  <c:v>191963.78044175179</c:v>
                </c:pt>
                <c:pt idx="521">
                  <c:v>192225.67256781846</c:v>
                </c:pt>
                <c:pt idx="522">
                  <c:v>192487.14652101064</c:v>
                </c:pt>
                <c:pt idx="523">
                  <c:v>192748.2024233368</c:v>
                </c:pt>
                <c:pt idx="524">
                  <c:v>193008.84039924329</c:v>
                </c:pt>
                <c:pt idx="525">
                  <c:v>193269.0605756049</c:v>
                </c:pt>
                <c:pt idx="526">
                  <c:v>193528.86308171571</c:v>
                </c:pt>
                <c:pt idx="527">
                  <c:v>193788.24804927976</c:v>
                </c:pt>
                <c:pt idx="528">
                  <c:v>194047.21561240175</c:v>
                </c:pt>
                <c:pt idx="529">
                  <c:v>194305.76590757779</c:v>
                </c:pt>
                <c:pt idx="530">
                  <c:v>194563.89907368604</c:v>
                </c:pt>
                <c:pt idx="531">
                  <c:v>194821.61525197746</c:v>
                </c:pt>
                <c:pt idx="532">
                  <c:v>195078.9145860665</c:v>
                </c:pt>
                <c:pt idx="533">
                  <c:v>195335.79722192173</c:v>
                </c:pt>
                <c:pt idx="534">
                  <c:v>195592.26330785663</c:v>
                </c:pt>
                <c:pt idx="535">
                  <c:v>195848.31299452018</c:v>
                </c:pt>
                <c:pt idx="536">
                  <c:v>196103.94643488762</c:v>
                </c:pt>
                <c:pt idx="537">
                  <c:v>196359.16378425102</c:v>
                </c:pt>
                <c:pt idx="538">
                  <c:v>196613.96520021011</c:v>
                </c:pt>
                <c:pt idx="539">
                  <c:v>196868.35084266274</c:v>
                </c:pt>
                <c:pt idx="540">
                  <c:v>197122.32087379572</c:v>
                </c:pt>
                <c:pt idx="541">
                  <c:v>197375.87545807546</c:v>
                </c:pt>
                <c:pt idx="542">
                  <c:v>197629.01476223857</c:v>
                </c:pt>
                <c:pt idx="543">
                  <c:v>197881.73895528266</c:v>
                </c:pt>
                <c:pt idx="544">
                  <c:v>198134.04820845675</c:v>
                </c:pt>
                <c:pt idx="545">
                  <c:v>198385.94269525219</c:v>
                </c:pt>
                <c:pt idx="546">
                  <c:v>198637.42259139317</c:v>
                </c:pt>
                <c:pt idx="547">
                  <c:v>198888.4880748275</c:v>
                </c:pt>
                <c:pt idx="548">
                  <c:v>199139.13932571714</c:v>
                </c:pt>
                <c:pt idx="549">
                  <c:v>199389.37652642891</c:v>
                </c:pt>
                <c:pt idx="550">
                  <c:v>199639.19986152515</c:v>
                </c:pt>
                <c:pt idx="551">
                  <c:v>199888.60951775443</c:v>
                </c:pt>
                <c:pt idx="552">
                  <c:v>200137.60568404212</c:v>
                </c:pt>
                <c:pt idx="553">
                  <c:v>200386.18855148114</c:v>
                </c:pt>
                <c:pt idx="554">
                  <c:v>200634.3583133225</c:v>
                </c:pt>
                <c:pt idx="555">
                  <c:v>200882.11516496612</c:v>
                </c:pt>
                <c:pt idx="556">
                  <c:v>201129.45930395133</c:v>
                </c:pt>
                <c:pt idx="557">
                  <c:v>201376.39092994764</c:v>
                </c:pt>
                <c:pt idx="558">
                  <c:v>201622.91024474544</c:v>
                </c:pt>
                <c:pt idx="559">
                  <c:v>201869.01745224654</c:v>
                </c:pt>
                <c:pt idx="560">
                  <c:v>202114.7127584549</c:v>
                </c:pt>
                <c:pt idx="561">
                  <c:v>202359.99637146739</c:v>
                </c:pt>
                <c:pt idx="562">
                  <c:v>202604.86850146428</c:v>
                </c:pt>
                <c:pt idx="563">
                  <c:v>202849.32936070015</c:v>
                </c:pt>
                <c:pt idx="564">
                  <c:v>203093.37916349436</c:v>
                </c:pt>
                <c:pt idx="565">
                  <c:v>203337.01812622184</c:v>
                </c:pt>
                <c:pt idx="566">
                  <c:v>203580.24646730375</c:v>
                </c:pt>
                <c:pt idx="567">
                  <c:v>203823.06440719817</c:v>
                </c:pt>
                <c:pt idx="568">
                  <c:v>204065.47216839084</c:v>
                </c:pt>
                <c:pt idx="569">
                  <c:v>204307.46997538581</c:v>
                </c:pt>
                <c:pt idx="570">
                  <c:v>204549.05805469613</c:v>
                </c:pt>
                <c:pt idx="571">
                  <c:v>204790.23663483461</c:v>
                </c:pt>
                <c:pt idx="572">
                  <c:v>205031.0059463045</c:v>
                </c:pt>
                <c:pt idx="573">
                  <c:v>205271.3662215902</c:v>
                </c:pt>
                <c:pt idx="574">
                  <c:v>205511.31769514797</c:v>
                </c:pt>
                <c:pt idx="575">
                  <c:v>205750.86060339669</c:v>
                </c:pt>
                <c:pt idx="576">
                  <c:v>205989.99518470862</c:v>
                </c:pt>
                <c:pt idx="577">
                  <c:v>206228.72167940007</c:v>
                </c:pt>
                <c:pt idx="578">
                  <c:v>206467.04032972213</c:v>
                </c:pt>
                <c:pt idx="579">
                  <c:v>206704.95137985153</c:v>
                </c:pt>
                <c:pt idx="580">
                  <c:v>206942.45507588118</c:v>
                </c:pt>
                <c:pt idx="581">
                  <c:v>207179.5516658113</c:v>
                </c:pt>
                <c:pt idx="582">
                  <c:v>207416.24139953972</c:v>
                </c:pt>
                <c:pt idx="583">
                  <c:v>207652.52452885307</c:v>
                </c:pt>
                <c:pt idx="584">
                  <c:v>207888.40130741728</c:v>
                </c:pt>
                <c:pt idx="585">
                  <c:v>208123.8719907685</c:v>
                </c:pt>
                <c:pt idx="586">
                  <c:v>208358.93683630388</c:v>
                </c:pt>
                <c:pt idx="587">
                  <c:v>208593.59610327237</c:v>
                </c:pt>
                <c:pt idx="588">
                  <c:v>208827.85005276545</c:v>
                </c:pt>
                <c:pt idx="589">
                  <c:v>209061.69894770806</c:v>
                </c:pt>
                <c:pt idx="590">
                  <c:v>209295.14305284937</c:v>
                </c:pt>
                <c:pt idx="591">
                  <c:v>209528.18263475364</c:v>
                </c:pt>
                <c:pt idx="592">
                  <c:v>209760.81796179101</c:v>
                </c:pt>
                <c:pt idx="593">
                  <c:v>209993.04930412836</c:v>
                </c:pt>
                <c:pt idx="594">
                  <c:v>210224.87693372025</c:v>
                </c:pt>
                <c:pt idx="595">
                  <c:v>210456.30112429967</c:v>
                </c:pt>
                <c:pt idx="596">
                  <c:v>210687.32215136904</c:v>
                </c:pt>
                <c:pt idx="597">
                  <c:v>210917.94029219091</c:v>
                </c:pt>
                <c:pt idx="598">
                  <c:v>211148.15582577902</c:v>
                </c:pt>
                <c:pt idx="599">
                  <c:v>211377.9690328892</c:v>
                </c:pt>
                <c:pt idx="600">
                  <c:v>211607.38019601014</c:v>
                </c:pt>
                <c:pt idx="601">
                  <c:v>211836.3895993545</c:v>
                </c:pt>
                <c:pt idx="602">
                  <c:v>212064.99752884966</c:v>
                </c:pt>
                <c:pt idx="603">
                  <c:v>212293.20427212876</c:v>
                </c:pt>
                <c:pt idx="604">
                  <c:v>212521.01011852166</c:v>
                </c:pt>
                <c:pt idx="605">
                  <c:v>212748.41535904584</c:v>
                </c:pt>
                <c:pt idx="606">
                  <c:v>212975.42028639751</c:v>
                </c:pt>
                <c:pt idx="607">
                  <c:v>213202.02519494237</c:v>
                </c:pt>
                <c:pt idx="608">
                  <c:v>213428.23038070678</c:v>
                </c:pt>
                <c:pt idx="609">
                  <c:v>213654.03614136868</c:v>
                </c:pt>
                <c:pt idx="610">
                  <c:v>213879.4427762487</c:v>
                </c:pt>
                <c:pt idx="611">
                  <c:v>214104.45058630104</c:v>
                </c:pt>
                <c:pt idx="612">
                  <c:v>214329.05987410463</c:v>
                </c:pt>
                <c:pt idx="613">
                  <c:v>214553.27094385418</c:v>
                </c:pt>
                <c:pt idx="614">
                  <c:v>214777.08410135115</c:v>
                </c:pt>
                <c:pt idx="615">
                  <c:v>215000.49965399483</c:v>
                </c:pt>
                <c:pt idx="616">
                  <c:v>215223.5179107736</c:v>
                </c:pt>
                <c:pt idx="617">
                  <c:v>215446.13918225569</c:v>
                </c:pt>
                <c:pt idx="618">
                  <c:v>215668.36378058072</c:v>
                </c:pt>
                <c:pt idx="619">
                  <c:v>215890.19201945042</c:v>
                </c:pt>
                <c:pt idx="620">
                  <c:v>216111.62421412003</c:v>
                </c:pt>
                <c:pt idx="621">
                  <c:v>216332.66068138933</c:v>
                </c:pt>
                <c:pt idx="622">
                  <c:v>216553.30173959376</c:v>
                </c:pt>
                <c:pt idx="623">
                  <c:v>216773.54770859575</c:v>
                </c:pt>
                <c:pt idx="624">
                  <c:v>216993.39890977577</c:v>
                </c:pt>
                <c:pt idx="625">
                  <c:v>217212.85566602353</c:v>
                </c:pt>
                <c:pt idx="626">
                  <c:v>217431.91830172919</c:v>
                </c:pt>
                <c:pt idx="627">
                  <c:v>217650.58714277481</c:v>
                </c:pt>
                <c:pt idx="628">
                  <c:v>217868.86251652514</c:v>
                </c:pt>
                <c:pt idx="629">
                  <c:v>218086.74475181935</c:v>
                </c:pt>
                <c:pt idx="630">
                  <c:v>218304.23417896192</c:v>
                </c:pt>
                <c:pt idx="631">
                  <c:v>218521.33112971418</c:v>
                </c:pt>
                <c:pt idx="632">
                  <c:v>218738.0359372854</c:v>
                </c:pt>
                <c:pt idx="633">
                  <c:v>218954.34893632427</c:v>
                </c:pt>
                <c:pt idx="634">
                  <c:v>219170.27046291012</c:v>
                </c:pt>
                <c:pt idx="635">
                  <c:v>219385.80085454427</c:v>
                </c:pt>
                <c:pt idx="636">
                  <c:v>219600.94045014141</c:v>
                </c:pt>
                <c:pt idx="637">
                  <c:v>219815.68959002095</c:v>
                </c:pt>
                <c:pt idx="638">
                  <c:v>220030.04861589838</c:v>
                </c:pt>
                <c:pt idx="639">
                  <c:v>220244.01787087671</c:v>
                </c:pt>
                <c:pt idx="640">
                  <c:v>220457.59769943773</c:v>
                </c:pt>
                <c:pt idx="641">
                  <c:v>220670.78844743379</c:v>
                </c:pt>
                <c:pt idx="642">
                  <c:v>220883.59046207878</c:v>
                </c:pt>
                <c:pt idx="643">
                  <c:v>221096.00409193992</c:v>
                </c:pt>
                <c:pt idx="644">
                  <c:v>221308.02968692908</c:v>
                </c:pt>
                <c:pt idx="645">
                  <c:v>221519.66759829439</c:v>
                </c:pt>
                <c:pt idx="646">
                  <c:v>221730.91817861158</c:v>
                </c:pt>
                <c:pt idx="647">
                  <c:v>221941.78178177556</c:v>
                </c:pt>
                <c:pt idx="648">
                  <c:v>222152.25876299202</c:v>
                </c:pt>
                <c:pt idx="649">
                  <c:v>222362.34947876894</c:v>
                </c:pt>
                <c:pt idx="650">
                  <c:v>222572.0542869081</c:v>
                </c:pt>
                <c:pt idx="651">
                  <c:v>222781.37354649673</c:v>
                </c:pt>
                <c:pt idx="652">
                  <c:v>222990.30761789912</c:v>
                </c:pt>
                <c:pt idx="653">
                  <c:v>223198.85686274807</c:v>
                </c:pt>
                <c:pt idx="654">
                  <c:v>223407.02164393687</c:v>
                </c:pt>
                <c:pt idx="655">
                  <c:v>223614.80232561048</c:v>
                </c:pt>
                <c:pt idx="656">
                  <c:v>223822.19927315763</c:v>
                </c:pt>
                <c:pt idx="657">
                  <c:v>224029.21285320222</c:v>
                </c:pt>
                <c:pt idx="658">
                  <c:v>224235.84343359518</c:v>
                </c:pt>
                <c:pt idx="659">
                  <c:v>224442.09138340599</c:v>
                </c:pt>
                <c:pt idx="660">
                  <c:v>224647.95707291467</c:v>
                </c:pt>
                <c:pt idx="661">
                  <c:v>224853.44087360331</c:v>
                </c:pt>
                <c:pt idx="662">
                  <c:v>225058.54315814795</c:v>
                </c:pt>
                <c:pt idx="663">
                  <c:v>225263.26430041037</c:v>
                </c:pt>
                <c:pt idx="664">
                  <c:v>225467.60467542979</c:v>
                </c:pt>
                <c:pt idx="665">
                  <c:v>225671.56465941478</c:v>
                </c:pt>
                <c:pt idx="666">
                  <c:v>225875.14462973509</c:v>
                </c:pt>
                <c:pt idx="667">
                  <c:v>226078.34496491344</c:v>
                </c:pt>
                <c:pt idx="668">
                  <c:v>226281.16604461751</c:v>
                </c:pt>
                <c:pt idx="669">
                  <c:v>226483.60824965165</c:v>
                </c:pt>
                <c:pt idx="670">
                  <c:v>226685.67196194894</c:v>
                </c:pt>
                <c:pt idx="671">
                  <c:v>226887.35756456311</c:v>
                </c:pt>
                <c:pt idx="672">
                  <c:v>227088.66544166039</c:v>
                </c:pt>
                <c:pt idx="673">
                  <c:v>227289.59597851153</c:v>
                </c:pt>
                <c:pt idx="674">
                  <c:v>227490.14956148376</c:v>
                </c:pt>
                <c:pt idx="675">
                  <c:v>227690.32657803281</c:v>
                </c:pt>
                <c:pt idx="676">
                  <c:v>227890.12741669494</c:v>
                </c:pt>
                <c:pt idx="677">
                  <c:v>228089.5524670789</c:v>
                </c:pt>
                <c:pt idx="678">
                  <c:v>228288.60211985811</c:v>
                </c:pt>
                <c:pt idx="679">
                  <c:v>228487.27676676254</c:v>
                </c:pt>
                <c:pt idx="680">
                  <c:v>228685.57680057106</c:v>
                </c:pt>
                <c:pt idx="681">
                  <c:v>228883.50261510327</c:v>
                </c:pt>
                <c:pt idx="682">
                  <c:v>229081.05460521186</c:v>
                </c:pt>
                <c:pt idx="683">
                  <c:v>229278.23316677465</c:v>
                </c:pt>
                <c:pt idx="684">
                  <c:v>229475.03869668674</c:v>
                </c:pt>
                <c:pt idx="685">
                  <c:v>229671.4715928527</c:v>
                </c:pt>
                <c:pt idx="686">
                  <c:v>229867.53225417889</c:v>
                </c:pt>
                <c:pt idx="687">
                  <c:v>230063.22108056556</c:v>
                </c:pt>
                <c:pt idx="688">
                  <c:v>230258.53847289906</c:v>
                </c:pt>
                <c:pt idx="689">
                  <c:v>230453.48483304432</c:v>
                </c:pt>
                <c:pt idx="690">
                  <c:v>230648.06056383683</c:v>
                </c:pt>
                <c:pt idx="691">
                  <c:v>230842.26606907515</c:v>
                </c:pt>
                <c:pt idx="692">
                  <c:v>231036.10175351321</c:v>
                </c:pt>
                <c:pt idx="693">
                  <c:v>231229.56802285256</c:v>
                </c:pt>
                <c:pt idx="694">
                  <c:v>231422.66528373485</c:v>
                </c:pt>
                <c:pt idx="695">
                  <c:v>231615.39394373415</c:v>
                </c:pt>
                <c:pt idx="696">
                  <c:v>231807.75441134925</c:v>
                </c:pt>
                <c:pt idx="697">
                  <c:v>231999.74709599628</c:v>
                </c:pt>
                <c:pt idx="698">
                  <c:v>232191.37240800099</c:v>
                </c:pt>
                <c:pt idx="699">
                  <c:v>232382.63075859132</c:v>
                </c:pt>
                <c:pt idx="700">
                  <c:v>232573.52255988977</c:v>
                </c:pt>
                <c:pt idx="701">
                  <c:v>232764.04822490606</c:v>
                </c:pt>
                <c:pt idx="702">
                  <c:v>232954.20816752937</c:v>
                </c:pt>
                <c:pt idx="703">
                  <c:v>233144.00280252122</c:v>
                </c:pt>
                <c:pt idx="704">
                  <c:v>233333.43254550782</c:v>
                </c:pt>
                <c:pt idx="705">
                  <c:v>233522.49781297264</c:v>
                </c:pt>
                <c:pt idx="706">
                  <c:v>233711.19902224914</c:v>
                </c:pt>
                <c:pt idx="707">
                  <c:v>233899.53659151329</c:v>
                </c:pt>
                <c:pt idx="708">
                  <c:v>234087.51093977623</c:v>
                </c:pt>
                <c:pt idx="709">
                  <c:v>234275.12248687702</c:v>
                </c:pt>
                <c:pt idx="710">
                  <c:v>234462.37165347516</c:v>
                </c:pt>
                <c:pt idx="711">
                  <c:v>234649.25886104337</c:v>
                </c:pt>
                <c:pt idx="712">
                  <c:v>234835.78453186041</c:v>
                </c:pt>
                <c:pt idx="713">
                  <c:v>235021.94908900367</c:v>
                </c:pt>
                <c:pt idx="714">
                  <c:v>235207.75295634207</c:v>
                </c:pt>
                <c:pt idx="715">
                  <c:v>235393.1965585287</c:v>
                </c:pt>
                <c:pt idx="716">
                  <c:v>235578.28032099371</c:v>
                </c:pt>
                <c:pt idx="717">
                  <c:v>235763.00466993725</c:v>
                </c:pt>
                <c:pt idx="718">
                  <c:v>235947.3700323221</c:v>
                </c:pt>
                <c:pt idx="719">
                  <c:v>236131.37683586666</c:v>
                </c:pt>
                <c:pt idx="720">
                  <c:v>236315.02550903781</c:v>
                </c:pt>
                <c:pt idx="721">
                  <c:v>236498.31648104388</c:v>
                </c:pt>
                <c:pt idx="722">
                  <c:v>236681.25018182746</c:v>
                </c:pt>
                <c:pt idx="723">
                  <c:v>236863.82704205858</c:v>
                </c:pt>
                <c:pt idx="724">
                  <c:v>237046.04749312735</c:v>
                </c:pt>
                <c:pt idx="725">
                  <c:v>237227.91196713725</c:v>
                </c:pt>
                <c:pt idx="726">
                  <c:v>237409.42089689802</c:v>
                </c:pt>
                <c:pt idx="727">
                  <c:v>237590.57471591872</c:v>
                </c:pt>
                <c:pt idx="728">
                  <c:v>237771.37385840077</c:v>
                </c:pt>
                <c:pt idx="729">
                  <c:v>237951.81875923101</c:v>
                </c:pt>
                <c:pt idx="730">
                  <c:v>238131.90985397491</c:v>
                </c:pt>
                <c:pt idx="731">
                  <c:v>238311.64757886957</c:v>
                </c:pt>
                <c:pt idx="732">
                  <c:v>238491.03237081695</c:v>
                </c:pt>
                <c:pt idx="733">
                  <c:v>238670.06466737695</c:v>
                </c:pt>
                <c:pt idx="734">
                  <c:v>238848.74490676066</c:v>
                </c:pt>
                <c:pt idx="735">
                  <c:v>239027.07352782361</c:v>
                </c:pt>
                <c:pt idx="736">
                  <c:v>239205.05097005892</c:v>
                </c:pt>
                <c:pt idx="737">
                  <c:v>239382.67767359054</c:v>
                </c:pt>
                <c:pt idx="738">
                  <c:v>239559.95407916655</c:v>
                </c:pt>
                <c:pt idx="739">
                  <c:v>239736.88062815255</c:v>
                </c:pt>
                <c:pt idx="740">
                  <c:v>239913.45776252481</c:v>
                </c:pt>
                <c:pt idx="741">
                  <c:v>240089.6859248637</c:v>
                </c:pt>
                <c:pt idx="742">
                  <c:v>240265.56555834709</c:v>
                </c:pt>
                <c:pt idx="743">
                  <c:v>240441.09710674363</c:v>
                </c:pt>
                <c:pt idx="744">
                  <c:v>240616.28101440624</c:v>
                </c:pt>
                <c:pt idx="745">
                  <c:v>240791.11772626545</c:v>
                </c:pt>
                <c:pt idx="746">
                  <c:v>240965.60768782295</c:v>
                </c:pt>
                <c:pt idx="747">
                  <c:v>241139.7513451449</c:v>
                </c:pt>
                <c:pt idx="748">
                  <c:v>241313.54914485564</c:v>
                </c:pt>
                <c:pt idx="749">
                  <c:v>241487.00153413095</c:v>
                </c:pt>
                <c:pt idx="750">
                  <c:v>241660.10896069184</c:v>
                </c:pt>
                <c:pt idx="751">
                  <c:v>241832.8718727979</c:v>
                </c:pt>
                <c:pt idx="752">
                  <c:v>242005.29071924096</c:v>
                </c:pt>
                <c:pt idx="753">
                  <c:v>242177.36594933871</c:v>
                </c:pt>
                <c:pt idx="754">
                  <c:v>242349.0980129283</c:v>
                </c:pt>
                <c:pt idx="755">
                  <c:v>242520.4873603599</c:v>
                </c:pt>
                <c:pt idx="756">
                  <c:v>242691.53444249049</c:v>
                </c:pt>
                <c:pt idx="757">
                  <c:v>242862.2397106775</c:v>
                </c:pt>
                <c:pt idx="758">
                  <c:v>243032.60361677248</c:v>
                </c:pt>
                <c:pt idx="759">
                  <c:v>243202.6266131149</c:v>
                </c:pt>
                <c:pt idx="760">
                  <c:v>243372.30915252579</c:v>
                </c:pt>
                <c:pt idx="761">
                  <c:v>243541.65168830164</c:v>
                </c:pt>
                <c:pt idx="762">
                  <c:v>243710.65467420811</c:v>
                </c:pt>
                <c:pt idx="763">
                  <c:v>243879.31856447388</c:v>
                </c:pt>
                <c:pt idx="764">
                  <c:v>244047.64381378447</c:v>
                </c:pt>
                <c:pt idx="765">
                  <c:v>244215.63087727615</c:v>
                </c:pt>
                <c:pt idx="766">
                  <c:v>244383.28021052972</c:v>
                </c:pt>
                <c:pt idx="767">
                  <c:v>244550.59226956451</c:v>
                </c:pt>
                <c:pt idx="768">
                  <c:v>244717.56751083233</c:v>
                </c:pt>
                <c:pt idx="769">
                  <c:v>244884.20639121125</c:v>
                </c:pt>
                <c:pt idx="770">
                  <c:v>245050.50936799977</c:v>
                </c:pt>
                <c:pt idx="771">
                  <c:v>245216.47689891068</c:v>
                </c:pt>
                <c:pt idx="772">
                  <c:v>245382.10944206518</c:v>
                </c:pt>
                <c:pt idx="773">
                  <c:v>245547.40745598671</c:v>
                </c:pt>
                <c:pt idx="774">
                  <c:v>245712.37139959534</c:v>
                </c:pt>
                <c:pt idx="775">
                  <c:v>245877.00173220155</c:v>
                </c:pt>
                <c:pt idx="776">
                  <c:v>246041.29891350042</c:v>
                </c:pt>
                <c:pt idx="777">
                  <c:v>246205.26340356583</c:v>
                </c:pt>
                <c:pt idx="778">
                  <c:v>246368.89566284453</c:v>
                </c:pt>
                <c:pt idx="779">
                  <c:v>246532.1961521504</c:v>
                </c:pt>
                <c:pt idx="780">
                  <c:v>246695.16533265845</c:v>
                </c:pt>
                <c:pt idx="781">
                  <c:v>246857.80366589918</c:v>
                </c:pt>
                <c:pt idx="782">
                  <c:v>247020.11161375284</c:v>
                </c:pt>
                <c:pt idx="783">
                  <c:v>247182.08963844361</c:v>
                </c:pt>
                <c:pt idx="784">
                  <c:v>247343.73820253386</c:v>
                </c:pt>
                <c:pt idx="785">
                  <c:v>247505.05776891849</c:v>
                </c:pt>
                <c:pt idx="786">
                  <c:v>247666.04880081929</c:v>
                </c:pt>
                <c:pt idx="787">
                  <c:v>247826.71176177912</c:v>
                </c:pt>
                <c:pt idx="788">
                  <c:v>247987.04711565655</c:v>
                </c:pt>
                <c:pt idx="789">
                  <c:v>248147.05532661997</c:v>
                </c:pt>
                <c:pt idx="790">
                  <c:v>248306.73685914217</c:v>
                </c:pt>
                <c:pt idx="791">
                  <c:v>248466.09217799472</c:v>
                </c:pt>
                <c:pt idx="792">
                  <c:v>248625.12174824235</c:v>
                </c:pt>
                <c:pt idx="793">
                  <c:v>248783.82603523758</c:v>
                </c:pt>
                <c:pt idx="794">
                  <c:v>248942.20550461503</c:v>
                </c:pt>
                <c:pt idx="795">
                  <c:v>249100.26062228618</c:v>
                </c:pt>
                <c:pt idx="796">
                  <c:v>249257.99185443358</c:v>
                </c:pt>
                <c:pt idx="797">
                  <c:v>249415.39966750576</c:v>
                </c:pt>
                <c:pt idx="798">
                  <c:v>249572.48452821153</c:v>
                </c:pt>
                <c:pt idx="799">
                  <c:v>249729.24690351475</c:v>
                </c:pt>
                <c:pt idx="800">
                  <c:v>249885.68726062894</c:v>
                </c:pt>
                <c:pt idx="801">
                  <c:v>250041.80606701184</c:v>
                </c:pt>
                <c:pt idx="802">
                  <c:v>250197.60379036018</c:v>
                </c:pt>
                <c:pt idx="803">
                  <c:v>250353.0808986043</c:v>
                </c:pt>
                <c:pt idx="804">
                  <c:v>250508.2378599029</c:v>
                </c:pt>
                <c:pt idx="805">
                  <c:v>250663.0751426378</c:v>
                </c:pt>
                <c:pt idx="806">
                  <c:v>250817.59321540856</c:v>
                </c:pt>
                <c:pt idx="807">
                  <c:v>250971.79254702752</c:v>
                </c:pt>
                <c:pt idx="808">
                  <c:v>251125.67360651429</c:v>
                </c:pt>
                <c:pt idx="809">
                  <c:v>251279.2368630908</c:v>
                </c:pt>
                <c:pt idx="810">
                  <c:v>251432.48278617606</c:v>
                </c:pt>
                <c:pt idx="811">
                  <c:v>251585.41184538102</c:v>
                </c:pt>
                <c:pt idx="812">
                  <c:v>251738.02451050348</c:v>
                </c:pt>
                <c:pt idx="813">
                  <c:v>251890.32125152298</c:v>
                </c:pt>
                <c:pt idx="814">
                  <c:v>252042.30253859572</c:v>
                </c:pt>
                <c:pt idx="815">
                  <c:v>252193.96884204951</c:v>
                </c:pt>
                <c:pt idx="816">
                  <c:v>252345.32063237883</c:v>
                </c:pt>
                <c:pt idx="817">
                  <c:v>252496.35838023969</c:v>
                </c:pt>
                <c:pt idx="818">
                  <c:v>252647.08255644472</c:v>
                </c:pt>
                <c:pt idx="819">
                  <c:v>252797.49363195818</c:v>
                </c:pt>
                <c:pt idx="820">
                  <c:v>252947.59207789102</c:v>
                </c:pt>
                <c:pt idx="821">
                  <c:v>253097.37836549609</c:v>
                </c:pt>
                <c:pt idx="822">
                  <c:v>253246.85296616296</c:v>
                </c:pt>
                <c:pt idx="823">
                  <c:v>253396.01635141324</c:v>
                </c:pt>
                <c:pt idx="824">
                  <c:v>253544.86899289582</c:v>
                </c:pt>
                <c:pt idx="825">
                  <c:v>253693.41136238174</c:v>
                </c:pt>
                <c:pt idx="826">
                  <c:v>253841.64393175961</c:v>
                </c:pt>
                <c:pt idx="827">
                  <c:v>253989.56717303072</c:v>
                </c:pt>
                <c:pt idx="828">
                  <c:v>254137.18155830432</c:v>
                </c:pt>
                <c:pt idx="829">
                  <c:v>254284.48755979285</c:v>
                </c:pt>
                <c:pt idx="830">
                  <c:v>254431.48564980715</c:v>
                </c:pt>
                <c:pt idx="831">
                  <c:v>254578.17630075186</c:v>
                </c:pt>
                <c:pt idx="832">
                  <c:v>254724.55998512066</c:v>
                </c:pt>
                <c:pt idx="833">
                  <c:v>254870.63717549163</c:v>
                </c:pt>
                <c:pt idx="834">
                  <c:v>255016.40834452261</c:v>
                </c:pt>
                <c:pt idx="835">
                  <c:v>255161.87396494651</c:v>
                </c:pt>
                <c:pt idx="836">
                  <c:v>255307.03450956682</c:v>
                </c:pt>
                <c:pt idx="837">
                  <c:v>255451.89045125296</c:v>
                </c:pt>
                <c:pt idx="838">
                  <c:v>255596.44226293568</c:v>
                </c:pt>
                <c:pt idx="839">
                  <c:v>255740.69041760263</c:v>
                </c:pt>
                <c:pt idx="840">
                  <c:v>255884.63538829374</c:v>
                </c:pt>
                <c:pt idx="841">
                  <c:v>256028.27764809679</c:v>
                </c:pt>
                <c:pt idx="842">
                  <c:v>256171.61767014291</c:v>
                </c:pt>
                <c:pt idx="843">
                  <c:v>256314.65592760203</c:v>
                </c:pt>
                <c:pt idx="844">
                  <c:v>256457.39289367868</c:v>
                </c:pt>
                <c:pt idx="845">
                  <c:v>256599.8290416073</c:v>
                </c:pt>
                <c:pt idx="846">
                  <c:v>256741.96484464803</c:v>
                </c:pt>
                <c:pt idx="847">
                  <c:v>256883.80077608227</c:v>
                </c:pt>
                <c:pt idx="848">
                  <c:v>257025.33730920826</c:v>
                </c:pt>
                <c:pt idx="849">
                  <c:v>257166.57491733695</c:v>
                </c:pt>
                <c:pt idx="850">
                  <c:v>257307.51407378752</c:v>
                </c:pt>
                <c:pt idx="851">
                  <c:v>257448.15525188309</c:v>
                </c:pt>
                <c:pt idx="852">
                  <c:v>257588.49892494641</c:v>
                </c:pt>
                <c:pt idx="853">
                  <c:v>257728.54556629588</c:v>
                </c:pt>
                <c:pt idx="854">
                  <c:v>257868.29564924099</c:v>
                </c:pt>
                <c:pt idx="855">
                  <c:v>258007.74964707825</c:v>
                </c:pt>
                <c:pt idx="856">
                  <c:v>258146.90803308709</c:v>
                </c:pt>
                <c:pt idx="857">
                  <c:v>258285.77128052549</c:v>
                </c:pt>
                <c:pt idx="858">
                  <c:v>258424.33986262599</c:v>
                </c:pt>
                <c:pt idx="859">
                  <c:v>258562.61425259145</c:v>
                </c:pt>
                <c:pt idx="860">
                  <c:v>258700.59492359115</c:v>
                </c:pt>
                <c:pt idx="861">
                  <c:v>258838.28234875639</c:v>
                </c:pt>
                <c:pt idx="862">
                  <c:v>258975.67700117666</c:v>
                </c:pt>
                <c:pt idx="863">
                  <c:v>259112.77935389552</c:v>
                </c:pt>
                <c:pt idx="864">
                  <c:v>259249.58987990656</c:v>
                </c:pt>
                <c:pt idx="865">
                  <c:v>259386.10905214938</c:v>
                </c:pt>
                <c:pt idx="866">
                  <c:v>259522.33734350564</c:v>
                </c:pt>
                <c:pt idx="867">
                  <c:v>259658.27522679511</c:v>
                </c:pt>
                <c:pt idx="868">
                  <c:v>259793.92317477165</c:v>
                </c:pt>
                <c:pt idx="869">
                  <c:v>259929.28166011933</c:v>
                </c:pt>
                <c:pt idx="870">
                  <c:v>260064.35115544847</c:v>
                </c:pt>
                <c:pt idx="871">
                  <c:v>260199.13213329189</c:v>
                </c:pt>
                <c:pt idx="872">
                  <c:v>260333.62506610085</c:v>
                </c:pt>
                <c:pt idx="873">
                  <c:v>260467.83042624136</c:v>
                </c:pt>
                <c:pt idx="874">
                  <c:v>260601.74868599023</c:v>
                </c:pt>
                <c:pt idx="875">
                  <c:v>260735.38031753138</c:v>
                </c:pt>
                <c:pt idx="876">
                  <c:v>260868.72579295191</c:v>
                </c:pt>
                <c:pt idx="877">
                  <c:v>261001.7855842385</c:v>
                </c:pt>
                <c:pt idx="878">
                  <c:v>261134.56016327351</c:v>
                </c:pt>
                <c:pt idx="879">
                  <c:v>261267.05000183126</c:v>
                </c:pt>
                <c:pt idx="880">
                  <c:v>261399.2555715745</c:v>
                </c:pt>
                <c:pt idx="881">
                  <c:v>261531.1773440504</c:v>
                </c:pt>
                <c:pt idx="882">
                  <c:v>261662.81579068719</c:v>
                </c:pt>
                <c:pt idx="883">
                  <c:v>261794.17138279037</c:v>
                </c:pt>
                <c:pt idx="884">
                  <c:v>261925.244591539</c:v>
                </c:pt>
                <c:pt idx="885">
                  <c:v>262056.0358879822</c:v>
                </c:pt>
                <c:pt idx="886">
                  <c:v>262186.54574303556</c:v>
                </c:pt>
                <c:pt idx="887">
                  <c:v>262316.7746274774</c:v>
                </c:pt>
                <c:pt idx="888">
                  <c:v>262446.72301194555</c:v>
                </c:pt>
                <c:pt idx="889">
                  <c:v>262576.39136693336</c:v>
                </c:pt>
                <c:pt idx="890">
                  <c:v>262705.78016278648</c:v>
                </c:pt>
                <c:pt idx="891">
                  <c:v>262834.88986969943</c:v>
                </c:pt>
                <c:pt idx="892">
                  <c:v>262963.7209577118</c:v>
                </c:pt>
                <c:pt idx="893">
                  <c:v>263092.27389670507</c:v>
                </c:pt>
                <c:pt idx="894">
                  <c:v>263220.54915639904</c:v>
                </c:pt>
                <c:pt idx="895">
                  <c:v>263348.54720634845</c:v>
                </c:pt>
                <c:pt idx="896">
                  <c:v>263476.26851593948</c:v>
                </c:pt>
                <c:pt idx="897">
                  <c:v>263603.71355438646</c:v>
                </c:pt>
                <c:pt idx="898">
                  <c:v>263730.88279072859</c:v>
                </c:pt>
                <c:pt idx="899">
                  <c:v>263857.77669382637</c:v>
                </c:pt>
                <c:pt idx="900">
                  <c:v>263984.39573235833</c:v>
                </c:pt>
                <c:pt idx="901">
                  <c:v>264110.74037481786</c:v>
                </c:pt>
                <c:pt idx="902">
                  <c:v>264236.81108950975</c:v>
                </c:pt>
                <c:pt idx="903">
                  <c:v>264362.60834454704</c:v>
                </c:pt>
                <c:pt idx="904">
                  <c:v>264488.13260784763</c:v>
                </c:pt>
                <c:pt idx="905">
                  <c:v>264613.38434713118</c:v>
                </c:pt>
                <c:pt idx="906">
                  <c:v>264738.36402991577</c:v>
                </c:pt>
                <c:pt idx="907">
                  <c:v>264863.07212351478</c:v>
                </c:pt>
                <c:pt idx="908">
                  <c:v>264987.50909503363</c:v>
                </c:pt>
                <c:pt idx="909">
                  <c:v>265111.67541136668</c:v>
                </c:pt>
                <c:pt idx="910">
                  <c:v>265235.57153919409</c:v>
                </c:pt>
                <c:pt idx="911">
                  <c:v>265359.19794497866</c:v>
                </c:pt>
                <c:pt idx="912">
                  <c:v>265482.55509496271</c:v>
                </c:pt>
                <c:pt idx="913">
                  <c:v>265605.64345516486</c:v>
                </c:pt>
                <c:pt idx="914">
                  <c:v>265728.4634913773</c:v>
                </c:pt>
                <c:pt idx="915">
                  <c:v>265851.01566916233</c:v>
                </c:pt>
                <c:pt idx="916">
                  <c:v>265973.3004538496</c:v>
                </c:pt>
                <c:pt idx="917">
                  <c:v>266095.31831053301</c:v>
                </c:pt>
                <c:pt idx="918">
                  <c:v>266217.06970406766</c:v>
                </c:pt>
                <c:pt idx="919">
                  <c:v>266338.55509906693</c:v>
                </c:pt>
                <c:pt idx="920">
                  <c:v>266459.77495989937</c:v>
                </c:pt>
                <c:pt idx="921">
                  <c:v>266580.72975068592</c:v>
                </c:pt>
                <c:pt idx="922">
                  <c:v>266701.41993529699</c:v>
                </c:pt>
                <c:pt idx="923">
                  <c:v>266821.84597734921</c:v>
                </c:pt>
                <c:pt idx="924">
                  <c:v>266942.00834020303</c:v>
                </c:pt>
                <c:pt idx="925">
                  <c:v>267061.90748695959</c:v>
                </c:pt>
                <c:pt idx="926">
                  <c:v>267181.54388045764</c:v>
                </c:pt>
                <c:pt idx="927">
                  <c:v>267300.91798327107</c:v>
                </c:pt>
                <c:pt idx="928">
                  <c:v>267420.03025770583</c:v>
                </c:pt>
                <c:pt idx="929">
                  <c:v>267538.8811657973</c:v>
                </c:pt>
                <c:pt idx="930">
                  <c:v>267657.47116930742</c:v>
                </c:pt>
                <c:pt idx="931">
                  <c:v>267775.80072972167</c:v>
                </c:pt>
                <c:pt idx="932">
                  <c:v>267893.87030824675</c:v>
                </c:pt>
                <c:pt idx="933">
                  <c:v>268011.68036580755</c:v>
                </c:pt>
                <c:pt idx="934">
                  <c:v>268129.23136304453</c:v>
                </c:pt>
                <c:pt idx="935">
                  <c:v>268246.52376031078</c:v>
                </c:pt>
                <c:pt idx="936">
                  <c:v>268363.55801766983</c:v>
                </c:pt>
                <c:pt idx="937">
                  <c:v>268480.3345948924</c:v>
                </c:pt>
                <c:pt idx="938">
                  <c:v>268596.85395145405</c:v>
                </c:pt>
                <c:pt idx="939">
                  <c:v>268713.11654653255</c:v>
                </c:pt>
                <c:pt idx="940">
                  <c:v>268829.1228390052</c:v>
                </c:pt>
                <c:pt idx="941">
                  <c:v>268944.87328744616</c:v>
                </c:pt>
                <c:pt idx="942">
                  <c:v>269060.36835012387</c:v>
                </c:pt>
                <c:pt idx="943">
                  <c:v>269175.60848499864</c:v>
                </c:pt>
                <c:pt idx="944">
                  <c:v>269290.59414971981</c:v>
                </c:pt>
                <c:pt idx="945">
                  <c:v>269405.32580162346</c:v>
                </c:pt>
                <c:pt idx="946">
                  <c:v>269519.80389772978</c:v>
                </c:pt>
                <c:pt idx="947">
                  <c:v>269634.02889474045</c:v>
                </c:pt>
                <c:pt idx="948">
                  <c:v>269748.00124903652</c:v>
                </c:pt>
                <c:pt idx="949">
                  <c:v>269861.72141667531</c:v>
                </c:pt>
                <c:pt idx="950">
                  <c:v>269975.18985338864</c:v>
                </c:pt>
                <c:pt idx="951">
                  <c:v>270088.4070145798</c:v>
                </c:pt>
                <c:pt idx="952">
                  <c:v>270201.37335532147</c:v>
                </c:pt>
                <c:pt idx="953">
                  <c:v>270314.08933035331</c:v>
                </c:pt>
                <c:pt idx="954">
                  <c:v>270426.55539407925</c:v>
                </c:pt>
                <c:pt idx="955">
                  <c:v>270538.7720005656</c:v>
                </c:pt>
                <c:pt idx="956">
                  <c:v>270650.73960353812</c:v>
                </c:pt>
                <c:pt idx="957">
                  <c:v>270762.45865638007</c:v>
                </c:pt>
                <c:pt idx="958">
                  <c:v>270873.92961212987</c:v>
                </c:pt>
                <c:pt idx="959">
                  <c:v>270985.15292347851</c:v>
                </c:pt>
                <c:pt idx="960">
                  <c:v>271096.12904276745</c:v>
                </c:pt>
                <c:pt idx="961">
                  <c:v>271206.85842198646</c:v>
                </c:pt>
                <c:pt idx="962">
                  <c:v>271317.34151277086</c:v>
                </c:pt>
                <c:pt idx="963">
                  <c:v>271427.57876639994</c:v>
                </c:pt>
                <c:pt idx="964">
                  <c:v>271537.57063379418</c:v>
                </c:pt>
                <c:pt idx="965">
                  <c:v>271647.31756551319</c:v>
                </c:pt>
                <c:pt idx="966">
                  <c:v>271756.82001175359</c:v>
                </c:pt>
                <c:pt idx="967">
                  <c:v>271866.07842234668</c:v>
                </c:pt>
                <c:pt idx="968">
                  <c:v>271975.09324675653</c:v>
                </c:pt>
                <c:pt idx="969">
                  <c:v>272083.86493407731</c:v>
                </c:pt>
                <c:pt idx="970">
                  <c:v>272192.39393303182</c:v>
                </c:pt>
                <c:pt idx="971">
                  <c:v>272300.68069196865</c:v>
                </c:pt>
                <c:pt idx="972">
                  <c:v>272408.72565886064</c:v>
                </c:pt>
                <c:pt idx="973">
                  <c:v>272516.52928130241</c:v>
                </c:pt>
                <c:pt idx="974">
                  <c:v>272624.09200650844</c:v>
                </c:pt>
                <c:pt idx="975">
                  <c:v>272731.41428131092</c:v>
                </c:pt>
                <c:pt idx="976">
                  <c:v>272838.49655215786</c:v>
                </c:pt>
                <c:pt idx="977">
                  <c:v>272945.33926511073</c:v>
                </c:pt>
                <c:pt idx="978">
                  <c:v>273051.94286584284</c:v>
                </c:pt>
                <c:pt idx="979">
                  <c:v>273158.30779963679</c:v>
                </c:pt>
                <c:pt idx="980">
                  <c:v>273264.43451138324</c:v>
                </c:pt>
                <c:pt idx="981">
                  <c:v>273370.32344557811</c:v>
                </c:pt>
                <c:pt idx="982">
                  <c:v>273475.97504632111</c:v>
                </c:pt>
                <c:pt idx="983">
                  <c:v>273581.38975731359</c:v>
                </c:pt>
                <c:pt idx="984">
                  <c:v>273686.56802185671</c:v>
                </c:pt>
                <c:pt idx="985">
                  <c:v>273791.5102828496</c:v>
                </c:pt>
                <c:pt idx="986">
                  <c:v>273896.21698278707</c:v>
                </c:pt>
                <c:pt idx="987">
                  <c:v>274000.68856375804</c:v>
                </c:pt>
                <c:pt idx="988">
                  <c:v>274104.92546744365</c:v>
                </c:pt>
                <c:pt idx="989">
                  <c:v>274208.9281351153</c:v>
                </c:pt>
                <c:pt idx="990">
                  <c:v>274312.69700763276</c:v>
                </c:pt>
                <c:pt idx="991">
                  <c:v>274416.23252544238</c:v>
                </c:pt>
                <c:pt idx="992">
                  <c:v>274519.53512857528</c:v>
                </c:pt>
                <c:pt idx="993">
                  <c:v>274622.60525664565</c:v>
                </c:pt>
                <c:pt idx="994">
                  <c:v>274725.44334884861</c:v>
                </c:pt>
                <c:pt idx="995">
                  <c:v>274828.04984395875</c:v>
                </c:pt>
                <c:pt idx="996">
                  <c:v>274930.42518032831</c:v>
                </c:pt>
                <c:pt idx="997">
                  <c:v>275032.56979588536</c:v>
                </c:pt>
                <c:pt idx="998">
                  <c:v>275134.48412813194</c:v>
                </c:pt>
                <c:pt idx="999">
                  <c:v>275236.16861414252</c:v>
                </c:pt>
                <c:pt idx="1000">
                  <c:v>275337.62369056232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  <c:pt idx="51">
                  <c:v>26799</c:v>
                </c:pt>
                <c:pt idx="52">
                  <c:v>27124</c:v>
                </c:pt>
                <c:pt idx="53">
                  <c:v>27464</c:v>
                </c:pt>
                <c:pt idx="54">
                  <c:v>27659</c:v>
                </c:pt>
                <c:pt idx="55">
                  <c:v>27809</c:v>
                </c:pt>
                <c:pt idx="56">
                  <c:v>27933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S(t)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'SIR-Modell'!$C$5:$C$1005</c:f>
              <c:numCache>
                <c:formatCode>0</c:formatCode>
                <c:ptCount val="1001"/>
                <c:pt idx="0">
                  <c:v>8577084</c:v>
                </c:pt>
                <c:pt idx="1">
                  <c:v>8576664.2936007623</c:v>
                </c:pt>
                <c:pt idx="2">
                  <c:v>8576244.6282758918</c:v>
                </c:pt>
                <c:pt idx="3">
                  <c:v>8575825.0054567866</c:v>
                </c:pt>
                <c:pt idx="4">
                  <c:v>8575405.4265742023</c:v>
                </c:pt>
                <c:pt idx="5">
                  <c:v>8574985.8930582348</c:v>
                </c:pt>
                <c:pt idx="6">
                  <c:v>8574566.4063382987</c:v>
                </c:pt>
                <c:pt idx="7">
                  <c:v>8574146.9678431079</c:v>
                </c:pt>
                <c:pt idx="8">
                  <c:v>8573727.5790006574</c:v>
                </c:pt>
                <c:pt idx="9">
                  <c:v>8573308.2412382048</c:v>
                </c:pt>
                <c:pt idx="10">
                  <c:v>8572888.9559822492</c:v>
                </c:pt>
                <c:pt idx="11">
                  <c:v>8572469.7246585116</c:v>
                </c:pt>
                <c:pt idx="12">
                  <c:v>8572050.5486919153</c:v>
                </c:pt>
                <c:pt idx="13">
                  <c:v>8571631.429506572</c:v>
                </c:pt>
                <c:pt idx="14">
                  <c:v>8571212.3685257565</c:v>
                </c:pt>
                <c:pt idx="15">
                  <c:v>8570793.3671718873</c:v>
                </c:pt>
                <c:pt idx="16">
                  <c:v>8570374.4268665127</c:v>
                </c:pt>
                <c:pt idx="17">
                  <c:v>8569955.5490302872</c:v>
                </c:pt>
                <c:pt idx="18">
                  <c:v>8569536.7350829523</c:v>
                </c:pt>
                <c:pt idx="19">
                  <c:v>8569117.9864433203</c:v>
                </c:pt>
                <c:pt idx="20">
                  <c:v>8568699.3045292553</c:v>
                </c:pt>
                <c:pt idx="21">
                  <c:v>8568280.690757649</c:v>
                </c:pt>
                <c:pt idx="22">
                  <c:v>8567862.1465444081</c:v>
                </c:pt>
                <c:pt idx="23">
                  <c:v>8567443.6733044311</c:v>
                </c:pt>
                <c:pt idx="24">
                  <c:v>8567025.2724515907</c:v>
                </c:pt>
                <c:pt idx="25">
                  <c:v>8566606.9453987163</c:v>
                </c:pt>
                <c:pt idx="26">
                  <c:v>8566188.6935575735</c:v>
                </c:pt>
                <c:pt idx="27">
                  <c:v>8565770.5183388442</c:v>
                </c:pt>
                <c:pt idx="28">
                  <c:v>8565352.4211521093</c:v>
                </c:pt>
                <c:pt idx="29">
                  <c:v>8564934.4034058303</c:v>
                </c:pt>
                <c:pt idx="30">
                  <c:v>8564516.4665073305</c:v>
                </c:pt>
                <c:pt idx="31">
                  <c:v>8564098.6118627731</c:v>
                </c:pt>
                <c:pt idx="32">
                  <c:v>8563680.8408771493</c:v>
                </c:pt>
                <c:pt idx="33">
                  <c:v>8563263.1549542509</c:v>
                </c:pt>
                <c:pt idx="34">
                  <c:v>8562845.555496661</c:v>
                </c:pt>
                <c:pt idx="35">
                  <c:v>8562428.0439057257</c:v>
                </c:pt>
                <c:pt idx="36">
                  <c:v>8562010.6215815451</c:v>
                </c:pt>
                <c:pt idx="37">
                  <c:v>8561593.2899229489</c:v>
                </c:pt>
                <c:pt idx="38">
                  <c:v>8561176.0503274761</c:v>
                </c:pt>
                <c:pt idx="39">
                  <c:v>8560758.9041913636</c:v>
                </c:pt>
                <c:pt idx="40">
                  <c:v>8560341.8529095221</c:v>
                </c:pt>
                <c:pt idx="41">
                  <c:v>8559924.8978755213</c:v>
                </c:pt>
                <c:pt idx="42">
                  <c:v>8559508.0404815674</c:v>
                </c:pt>
                <c:pt idx="43">
                  <c:v>8559091.28211849</c:v>
                </c:pt>
                <c:pt idx="44">
                  <c:v>8558674.6241757181</c:v>
                </c:pt>
                <c:pt idx="45">
                  <c:v>8558258.0680412669</c:v>
                </c:pt>
                <c:pt idx="46">
                  <c:v>8557841.6151017193</c:v>
                </c:pt>
                <c:pt idx="47">
                  <c:v>8557425.2667422034</c:v>
                </c:pt>
                <c:pt idx="48">
                  <c:v>8557009.0243463777</c:v>
                </c:pt>
                <c:pt idx="49">
                  <c:v>8556592.8892964143</c:v>
                </c:pt>
                <c:pt idx="50">
                  <c:v>8556176.8629729766</c:v>
                </c:pt>
                <c:pt idx="51">
                  <c:v>8555760.9467552081</c:v>
                </c:pt>
                <c:pt idx="52">
                  <c:v>8555345.1420207061</c:v>
                </c:pt>
                <c:pt idx="53">
                  <c:v>8554929.450145511</c:v>
                </c:pt>
                <c:pt idx="54">
                  <c:v>8554513.8725040853</c:v>
                </c:pt>
                <c:pt idx="55">
                  <c:v>8554098.4104692955</c:v>
                </c:pt>
                <c:pt idx="56">
                  <c:v>8553683.0654123947</c:v>
                </c:pt>
                <c:pt idx="57">
                  <c:v>8553267.8387030065</c:v>
                </c:pt>
                <c:pt idx="58">
                  <c:v>8552852.7317091078</c:v>
                </c:pt>
                <c:pt idx="59">
                  <c:v>8552437.7457970064</c:v>
                </c:pt>
                <c:pt idx="60">
                  <c:v>8552022.8823313285</c:v>
                </c:pt>
                <c:pt idx="61">
                  <c:v>8551608.1426749993</c:v>
                </c:pt>
                <c:pt idx="62">
                  <c:v>8551193.528189227</c:v>
                </c:pt>
                <c:pt idx="63">
                  <c:v>8550779.0402334835</c:v>
                </c:pt>
                <c:pt idx="64">
                  <c:v>8550364.6801654864</c:v>
                </c:pt>
                <c:pt idx="65">
                  <c:v>8549950.4493411854</c:v>
                </c:pt>
                <c:pt idx="66">
                  <c:v>8549536.3491147403</c:v>
                </c:pt>
                <c:pt idx="67">
                  <c:v>8549122.3808385096</c:v>
                </c:pt>
                <c:pt idx="68">
                  <c:v>8548708.5458630286</c:v>
                </c:pt>
                <c:pt idx="69">
                  <c:v>8548294.845536992</c:v>
                </c:pt>
                <c:pt idx="70">
                  <c:v>8547881.281207243</c:v>
                </c:pt>
                <c:pt idx="71">
                  <c:v>8547467.8542187493</c:v>
                </c:pt>
                <c:pt idx="72">
                  <c:v>8547054.5659145899</c:v>
                </c:pt>
                <c:pt idx="73">
                  <c:v>8546641.4176359363</c:v>
                </c:pt>
                <c:pt idx="74">
                  <c:v>8546228.4107220396</c:v>
                </c:pt>
                <c:pt idx="75">
                  <c:v>8545815.5465102084</c:v>
                </c:pt>
                <c:pt idx="76">
                  <c:v>8545402.8263357952</c:v>
                </c:pt>
                <c:pt idx="77">
                  <c:v>8544990.2515321802</c:v>
                </c:pt>
                <c:pt idx="78">
                  <c:v>8544577.8234307542</c:v>
                </c:pt>
                <c:pt idx="79">
                  <c:v>8544165.5433609001</c:v>
                </c:pt>
                <c:pt idx="80">
                  <c:v>8543753.4126499798</c:v>
                </c:pt>
                <c:pt idx="81">
                  <c:v>8543341.4326233156</c:v>
                </c:pt>
                <c:pt idx="82">
                  <c:v>8542929.6046041716</c:v>
                </c:pt>
                <c:pt idx="83">
                  <c:v>8542517.9299137443</c:v>
                </c:pt>
                <c:pt idx="84">
                  <c:v>8542106.4098711405</c:v>
                </c:pt>
                <c:pt idx="85">
                  <c:v>8541695.0457933638</c:v>
                </c:pt>
                <c:pt idx="86">
                  <c:v>8541283.8389952965</c:v>
                </c:pt>
                <c:pt idx="87">
                  <c:v>8540872.7907896843</c:v>
                </c:pt>
                <c:pt idx="88">
                  <c:v>8540461.9024871215</c:v>
                </c:pt>
                <c:pt idx="89">
                  <c:v>8540051.1753960326</c:v>
                </c:pt>
                <c:pt idx="90">
                  <c:v>8539640.6108226627</c:v>
                </c:pt>
                <c:pt idx="91">
                  <c:v>8539230.2100710515</c:v>
                </c:pt>
                <c:pt idx="92">
                  <c:v>8538819.9744430259</c:v>
                </c:pt>
                <c:pt idx="93">
                  <c:v>8538409.9052381814</c:v>
                </c:pt>
                <c:pt idx="94">
                  <c:v>8538000.003753867</c:v>
                </c:pt>
                <c:pt idx="95">
                  <c:v>8537590.2712851688</c:v>
                </c:pt>
                <c:pt idx="96">
                  <c:v>8537180.7091248967</c:v>
                </c:pt>
                <c:pt idx="97">
                  <c:v>8536771.3185635637</c:v>
                </c:pt>
                <c:pt idx="98">
                  <c:v>8536362.1008893773</c:v>
                </c:pt>
                <c:pt idx="99">
                  <c:v>8535953.0573882181</c:v>
                </c:pt>
                <c:pt idx="100">
                  <c:v>8535544.1893436313</c:v>
                </c:pt>
                <c:pt idx="101">
                  <c:v>8535135.4980368055</c:v>
                </c:pt>
                <c:pt idx="102">
                  <c:v>8534726.9847465605</c:v>
                </c:pt>
                <c:pt idx="103">
                  <c:v>8534318.6507493313</c:v>
                </c:pt>
                <c:pt idx="104">
                  <c:v>8533910.4973191544</c:v>
                </c:pt>
                <c:pt idx="105">
                  <c:v>8533502.5257276502</c:v>
                </c:pt>
                <c:pt idx="106">
                  <c:v>8533094.7372440118</c:v>
                </c:pt>
                <c:pt idx="107">
                  <c:v>8532687.1331349872</c:v>
                </c:pt>
                <c:pt idx="108">
                  <c:v>8532279.7146648653</c:v>
                </c:pt>
                <c:pt idx="109">
                  <c:v>8531872.4830954634</c:v>
                </c:pt>
                <c:pt idx="110">
                  <c:v>8531465.4396861102</c:v>
                </c:pt>
                <c:pt idx="111">
                  <c:v>8531058.5856936332</c:v>
                </c:pt>
                <c:pt idx="112">
                  <c:v>8530651.9223723412</c:v>
                </c:pt>
                <c:pt idx="113">
                  <c:v>8530245.4509740137</c:v>
                </c:pt>
                <c:pt idx="114">
                  <c:v>8529839.1727478821</c:v>
                </c:pt>
                <c:pt idx="115">
                  <c:v>8529433.0889406223</c:v>
                </c:pt>
                <c:pt idx="116">
                  <c:v>8529027.2007963341</c:v>
                </c:pt>
                <c:pt idx="117">
                  <c:v>8528621.5095565282</c:v>
                </c:pt>
                <c:pt idx="118">
                  <c:v>8528216.016460117</c:v>
                </c:pt>
                <c:pt idx="119">
                  <c:v>8527810.7227433939</c:v>
                </c:pt>
                <c:pt idx="120">
                  <c:v>8527405.6296400242</c:v>
                </c:pt>
                <c:pt idx="121">
                  <c:v>8527000.73838103</c:v>
                </c:pt>
                <c:pt idx="122">
                  <c:v>8526596.0501947775</c:v>
                </c:pt>
                <c:pt idx="123">
                  <c:v>8526191.566306958</c:v>
                </c:pt>
                <c:pt idx="124">
                  <c:v>8525787.2879405823</c:v>
                </c:pt>
                <c:pt idx="125">
                  <c:v>8525383.2163159624</c:v>
                </c:pt>
                <c:pt idx="126">
                  <c:v>8524979.3526506983</c:v>
                </c:pt>
                <c:pt idx="127">
                  <c:v>8524575.6981596667</c:v>
                </c:pt>
                <c:pt idx="128">
                  <c:v>8524172.2540550046</c:v>
                </c:pt>
                <c:pt idx="129">
                  <c:v>8523769.0215460993</c:v>
                </c:pt>
                <c:pt idx="130">
                  <c:v>8523366.0018395744</c:v>
                </c:pt>
                <c:pt idx="131">
                  <c:v>8522963.1961392742</c:v>
                </c:pt>
                <c:pt idx="132">
                  <c:v>8522560.6056462545</c:v>
                </c:pt>
                <c:pt idx="133">
                  <c:v>8522158.2315587681</c:v>
                </c:pt>
                <c:pt idx="134">
                  <c:v>8521756.0750722494</c:v>
                </c:pt>
                <c:pt idx="135">
                  <c:v>8521354.1373793054</c:v>
                </c:pt>
                <c:pt idx="136">
                  <c:v>8520952.4196697026</c:v>
                </c:pt>
                <c:pt idx="137">
                  <c:v>8520550.9231303521</c:v>
                </c:pt>
                <c:pt idx="138">
                  <c:v>8520149.6489452999</c:v>
                </c:pt>
                <c:pt idx="139">
                  <c:v>8519748.598295711</c:v>
                </c:pt>
                <c:pt idx="140">
                  <c:v>8519347.7723598592</c:v>
                </c:pt>
                <c:pt idx="141">
                  <c:v>8518947.1723131165</c:v>
                </c:pt>
                <c:pt idx="142">
                  <c:v>8518546.799327936</c:v>
                </c:pt>
                <c:pt idx="143">
                  <c:v>8518146.6545738447</c:v>
                </c:pt>
                <c:pt idx="144">
                  <c:v>8517746.7392174304</c:v>
                </c:pt>
                <c:pt idx="145">
                  <c:v>8517347.0544223264</c:v>
                </c:pt>
                <c:pt idx="146">
                  <c:v>8516947.6013492011</c:v>
                </c:pt>
                <c:pt idx="147">
                  <c:v>8516548.3811557498</c:v>
                </c:pt>
                <c:pt idx="148">
                  <c:v>8516149.3949966785</c:v>
                </c:pt>
                <c:pt idx="149">
                  <c:v>8515750.6440236941</c:v>
                </c:pt>
                <c:pt idx="150">
                  <c:v>8515352.1293854937</c:v>
                </c:pt>
                <c:pt idx="151">
                  <c:v>8514953.8522277493</c:v>
                </c:pt>
                <c:pt idx="152">
                  <c:v>8514555.8136931006</c:v>
                </c:pt>
                <c:pt idx="153">
                  <c:v>8514158.0149211418</c:v>
                </c:pt>
                <c:pt idx="154">
                  <c:v>8513760.4570484087</c:v>
                </c:pt>
                <c:pt idx="155">
                  <c:v>8513363.141208373</c:v>
                </c:pt>
                <c:pt idx="156">
                  <c:v>8512966.0685314238</c:v>
                </c:pt>
                <c:pt idx="157">
                  <c:v>8512569.2401448619</c:v>
                </c:pt>
                <c:pt idx="158">
                  <c:v>8512172.6571728848</c:v>
                </c:pt>
                <c:pt idx="159">
                  <c:v>8511776.3207365815</c:v>
                </c:pt>
                <c:pt idx="160">
                  <c:v>8511380.2319539171</c:v>
                </c:pt>
                <c:pt idx="161">
                  <c:v>8510984.391939722</c:v>
                </c:pt>
                <c:pt idx="162">
                  <c:v>8510588.8018056843</c:v>
                </c:pt>
                <c:pt idx="163">
                  <c:v>8510193.4626603369</c:v>
                </c:pt>
                <c:pt idx="164">
                  <c:v>8509798.3756090458</c:v>
                </c:pt>
                <c:pt idx="165">
                  <c:v>8509403.5417540036</c:v>
                </c:pt>
                <c:pt idx="166">
                  <c:v>8509008.9621942155</c:v>
                </c:pt>
                <c:pt idx="167">
                  <c:v>8508614.6380254924</c:v>
                </c:pt>
                <c:pt idx="168">
                  <c:v>8508220.570340436</c:v>
                </c:pt>
                <c:pt idx="169">
                  <c:v>8507826.7602284346</c:v>
                </c:pt>
                <c:pt idx="170">
                  <c:v>8507433.2087756488</c:v>
                </c:pt>
                <c:pt idx="171">
                  <c:v>8507039.9170650039</c:v>
                </c:pt>
                <c:pt idx="172">
                  <c:v>8506646.8861761764</c:v>
                </c:pt>
                <c:pt idx="173">
                  <c:v>8506254.1171855889</c:v>
                </c:pt>
                <c:pt idx="174">
                  <c:v>8505861.611166399</c:v>
                </c:pt>
                <c:pt idx="175">
                  <c:v>8505469.3691884875</c:v>
                </c:pt>
                <c:pt idx="176">
                  <c:v>8505077.3923184518</c:v>
                </c:pt>
                <c:pt idx="177">
                  <c:v>8504685.6816195957</c:v>
                </c:pt>
                <c:pt idx="178">
                  <c:v>8504294.2381519172</c:v>
                </c:pt>
                <c:pt idx="179">
                  <c:v>8503903.0629721042</c:v>
                </c:pt>
                <c:pt idx="180">
                  <c:v>8503512.1571335196</c:v>
                </c:pt>
                <c:pt idx="181">
                  <c:v>8503121.5216862001</c:v>
                </c:pt>
                <c:pt idx="182">
                  <c:v>8502731.1576768365</c:v>
                </c:pt>
                <c:pt idx="183">
                  <c:v>8502341.0661487766</c:v>
                </c:pt>
                <c:pt idx="184">
                  <c:v>8501951.2481420059</c:v>
                </c:pt>
                <c:pt idx="185">
                  <c:v>8501561.704693146</c:v>
                </c:pt>
                <c:pt idx="186">
                  <c:v>8501172.4368354417</c:v>
                </c:pt>
                <c:pt idx="187">
                  <c:v>8500783.445598755</c:v>
                </c:pt>
                <c:pt idx="188">
                  <c:v>8500394.7320095561</c:v>
                </c:pt>
                <c:pt idx="189">
                  <c:v>8500006.2970909122</c:v>
                </c:pt>
                <c:pt idx="190">
                  <c:v>8499618.1418624837</c:v>
                </c:pt>
                <c:pt idx="191">
                  <c:v>8499230.2673405129</c:v>
                </c:pt>
                <c:pt idx="192">
                  <c:v>8498842.674537817</c:v>
                </c:pt>
                <c:pt idx="193">
                  <c:v>8498455.3644637782</c:v>
                </c:pt>
                <c:pt idx="194">
                  <c:v>8498068.3381243385</c:v>
                </c:pt>
                <c:pt idx="195">
                  <c:v>8497681.5965219885</c:v>
                </c:pt>
                <c:pt idx="196">
                  <c:v>8497295.1406557634</c:v>
                </c:pt>
                <c:pt idx="197">
                  <c:v>8496908.9715212323</c:v>
                </c:pt>
                <c:pt idx="198">
                  <c:v>8496523.090110492</c:v>
                </c:pt>
                <c:pt idx="199">
                  <c:v>8496137.4974121582</c:v>
                </c:pt>
                <c:pt idx="200">
                  <c:v>8495752.1944113597</c:v>
                </c:pt>
                <c:pt idx="201">
                  <c:v>8495367.1820897274</c:v>
                </c:pt>
                <c:pt idx="202">
                  <c:v>8494982.4614253938</c:v>
                </c:pt>
                <c:pt idx="203">
                  <c:v>8494598.033392977</c:v>
                </c:pt>
                <c:pt idx="204">
                  <c:v>8494213.8989635799</c:v>
                </c:pt>
                <c:pt idx="205">
                  <c:v>8493830.0591047816</c:v>
                </c:pt>
                <c:pt idx="206">
                  <c:v>8493446.5147806276</c:v>
                </c:pt>
                <c:pt idx="207">
                  <c:v>8493063.2669516299</c:v>
                </c:pt>
                <c:pt idx="208">
                  <c:v>8492680.3165747505</c:v>
                </c:pt>
                <c:pt idx="209">
                  <c:v>8492297.664603401</c:v>
                </c:pt>
                <c:pt idx="210">
                  <c:v>8491915.3119874373</c:v>
                </c:pt>
                <c:pt idx="211">
                  <c:v>8491533.2596731484</c:v>
                </c:pt>
                <c:pt idx="212">
                  <c:v>8491151.5086032506</c:v>
                </c:pt>
                <c:pt idx="213">
                  <c:v>8490770.0597168822</c:v>
                </c:pt>
                <c:pt idx="214">
                  <c:v>8490388.9139495995</c:v>
                </c:pt>
                <c:pt idx="215">
                  <c:v>8490008.0722333677</c:v>
                </c:pt>
                <c:pt idx="216">
                  <c:v>8489627.5354965534</c:v>
                </c:pt>
                <c:pt idx="217">
                  <c:v>8489247.3046639226</c:v>
                </c:pt>
                <c:pt idx="218">
                  <c:v>8488867.3806566317</c:v>
                </c:pt>
                <c:pt idx="219">
                  <c:v>8488487.7643922213</c:v>
                </c:pt>
                <c:pt idx="220">
                  <c:v>8488108.4567846134</c:v>
                </c:pt>
                <c:pt idx="221">
                  <c:v>8487729.4587441031</c:v>
                </c:pt>
                <c:pt idx="222">
                  <c:v>8487350.7711773533</c:v>
                </c:pt>
                <c:pt idx="223">
                  <c:v>8486972.3949873876</c:v>
                </c:pt>
                <c:pt idx="224">
                  <c:v>8486594.3310735896</c:v>
                </c:pt>
                <c:pt idx="225">
                  <c:v>8486216.5803316943</c:v>
                </c:pt>
                <c:pt idx="226">
                  <c:v>8485839.1436537802</c:v>
                </c:pt>
                <c:pt idx="227">
                  <c:v>8485462.0219282694</c:v>
                </c:pt>
                <c:pt idx="228">
                  <c:v>8485085.2160399184</c:v>
                </c:pt>
                <c:pt idx="229">
                  <c:v>8484708.7268698141</c:v>
                </c:pt>
                <c:pt idx="230">
                  <c:v>8484332.5552953724</c:v>
                </c:pt>
                <c:pt idx="231">
                  <c:v>8483956.7021903247</c:v>
                </c:pt>
                <c:pt idx="232">
                  <c:v>8483581.1684247237</c:v>
                </c:pt>
                <c:pt idx="233">
                  <c:v>8483205.9548649304</c:v>
                </c:pt>
                <c:pt idx="234">
                  <c:v>8482831.0623736121</c:v>
                </c:pt>
                <c:pt idx="235">
                  <c:v>8482456.4918097388</c:v>
                </c:pt>
                <c:pt idx="236">
                  <c:v>8482082.2440285794</c:v>
                </c:pt>
                <c:pt idx="237">
                  <c:v>8481708.3198816944</c:v>
                </c:pt>
                <c:pt idx="238">
                  <c:v>8481334.7202169318</c:v>
                </c:pt>
                <c:pt idx="239">
                  <c:v>8480961.4458784275</c:v>
                </c:pt>
                <c:pt idx="240">
                  <c:v>8480588.4977065958</c:v>
                </c:pt>
                <c:pt idx="241">
                  <c:v>8480215.8765381258</c:v>
                </c:pt>
                <c:pt idx="242">
                  <c:v>8479843.583205983</c:v>
                </c:pt>
                <c:pt idx="243">
                  <c:v>8479471.6185393967</c:v>
                </c:pt>
                <c:pt idx="244">
                  <c:v>8479099.9833638631</c:v>
                </c:pt>
                <c:pt idx="245">
                  <c:v>8478728.6785011385</c:v>
                </c:pt>
                <c:pt idx="246">
                  <c:v>8478357.704769237</c:v>
                </c:pt>
                <c:pt idx="247">
                  <c:v>8477987.0629824251</c:v>
                </c:pt>
                <c:pt idx="248">
                  <c:v>8477616.7539512198</c:v>
                </c:pt>
                <c:pt idx="249">
                  <c:v>8477246.7784823831</c:v>
                </c:pt>
                <c:pt idx="250">
                  <c:v>8476877.1373789236</c:v>
                </c:pt>
                <c:pt idx="251">
                  <c:v>8476507.8314400874</c:v>
                </c:pt>
                <c:pt idx="252">
                  <c:v>8476138.8614613563</c:v>
                </c:pt>
                <c:pt idx="253">
                  <c:v>8475770.2282344475</c:v>
                </c:pt>
                <c:pt idx="254">
                  <c:v>8475401.9325473104</c:v>
                </c:pt>
                <c:pt idx="255">
                  <c:v>8475033.9751841184</c:v>
                </c:pt>
                <c:pt idx="256">
                  <c:v>8474666.3569252696</c:v>
                </c:pt>
                <c:pt idx="257">
                  <c:v>8474299.0785473883</c:v>
                </c:pt>
                <c:pt idx="258">
                  <c:v>8473932.140823314</c:v>
                </c:pt>
                <c:pt idx="259">
                  <c:v>8473565.5445221048</c:v>
                </c:pt>
                <c:pt idx="260">
                  <c:v>8473199.2904090323</c:v>
                </c:pt>
                <c:pt idx="261">
                  <c:v>8472833.3792455792</c:v>
                </c:pt>
                <c:pt idx="262">
                  <c:v>8472467.81178944</c:v>
                </c:pt>
                <c:pt idx="263">
                  <c:v>8472102.5887945127</c:v>
                </c:pt>
                <c:pt idx="264">
                  <c:v>8471737.7110109013</c:v>
                </c:pt>
                <c:pt idx="265">
                  <c:v>8471373.1791849118</c:v>
                </c:pt>
                <c:pt idx="266">
                  <c:v>8471008.9940590542</c:v>
                </c:pt>
                <c:pt idx="267">
                  <c:v>8470645.1563720312</c:v>
                </c:pt>
                <c:pt idx="268">
                  <c:v>8470281.6668587476</c:v>
                </c:pt>
                <c:pt idx="269">
                  <c:v>8469918.5262502991</c:v>
                </c:pt>
                <c:pt idx="270">
                  <c:v>8469555.7352739759</c:v>
                </c:pt>
                <c:pt idx="271">
                  <c:v>8469193.2946532611</c:v>
                </c:pt>
                <c:pt idx="272">
                  <c:v>8468831.2051078249</c:v>
                </c:pt>
                <c:pt idx="273">
                  <c:v>8468469.4673535265</c:v>
                </c:pt>
                <c:pt idx="274">
                  <c:v>8468108.0821024124</c:v>
                </c:pt>
                <c:pt idx="275">
                  <c:v>8467747.0500627141</c:v>
                </c:pt>
                <c:pt idx="276">
                  <c:v>8467386.371938847</c:v>
                </c:pt>
                <c:pt idx="277">
                  <c:v>8467026.0484314095</c:v>
                </c:pt>
                <c:pt idx="278">
                  <c:v>8466666.0802371837</c:v>
                </c:pt>
                <c:pt idx="279">
                  <c:v>8466306.4680491295</c:v>
                </c:pt>
                <c:pt idx="280">
                  <c:v>8465947.2125563882</c:v>
                </c:pt>
                <c:pt idx="281">
                  <c:v>8465588.3144442812</c:v>
                </c:pt>
                <c:pt idx="282">
                  <c:v>8465229.7743943036</c:v>
                </c:pt>
                <c:pt idx="283">
                  <c:v>8464871.5930841323</c:v>
                </c:pt>
                <c:pt idx="284">
                  <c:v>8464513.7711876184</c:v>
                </c:pt>
                <c:pt idx="285">
                  <c:v>8464156.3093747906</c:v>
                </c:pt>
                <c:pt idx="286">
                  <c:v>8463799.2083118521</c:v>
                </c:pt>
                <c:pt idx="287">
                  <c:v>8463442.4686611798</c:v>
                </c:pt>
                <c:pt idx="288">
                  <c:v>8463086.0910813268</c:v>
                </c:pt>
                <c:pt idx="289">
                  <c:v>8462730.0762270205</c:v>
                </c:pt>
                <c:pt idx="290">
                  <c:v>8462374.424749162</c:v>
                </c:pt>
                <c:pt idx="291">
                  <c:v>8462019.137294827</c:v>
                </c:pt>
                <c:pt idx="292">
                  <c:v>8461664.214507265</c:v>
                </c:pt>
                <c:pt idx="293">
                  <c:v>8461309.6570258979</c:v>
                </c:pt>
                <c:pt idx="294">
                  <c:v>8460955.4654863253</c:v>
                </c:pt>
                <c:pt idx="295">
                  <c:v>8460601.6405203156</c:v>
                </c:pt>
                <c:pt idx="296">
                  <c:v>8460248.1827558149</c:v>
                </c:pt>
                <c:pt idx="297">
                  <c:v>8459895.0928169452</c:v>
                </c:pt>
                <c:pt idx="298">
                  <c:v>8459542.371323999</c:v>
                </c:pt>
                <c:pt idx="299">
                  <c:v>8459190.0188934486</c:v>
                </c:pt>
                <c:pt idx="300">
                  <c:v>8458838.0361379404</c:v>
                </c:pt>
                <c:pt idx="301">
                  <c:v>8458486.4236662965</c:v>
                </c:pt>
                <c:pt idx="302">
                  <c:v>8458135.1820835173</c:v>
                </c:pt>
                <c:pt idx="303">
                  <c:v>8457784.3119907808</c:v>
                </c:pt>
                <c:pt idx="304">
                  <c:v>8457433.8139854427</c:v>
                </c:pt>
                <c:pt idx="305">
                  <c:v>8457083.6886610407</c:v>
                </c:pt>
                <c:pt idx="306">
                  <c:v>8456733.9366072901</c:v>
                </c:pt>
                <c:pt idx="307">
                  <c:v>8456384.5584100913</c:v>
                </c:pt>
                <c:pt idx="308">
                  <c:v>8456035.554651523</c:v>
                </c:pt>
                <c:pt idx="309">
                  <c:v>8455686.9259098507</c:v>
                </c:pt>
                <c:pt idx="310">
                  <c:v>8455338.6727595236</c:v>
                </c:pt>
                <c:pt idx="311">
                  <c:v>8454990.795771176</c:v>
                </c:pt>
                <c:pt idx="312">
                  <c:v>8454643.2955116332</c:v>
                </c:pt>
                <c:pt idx="313">
                  <c:v>8454296.1725439057</c:v>
                </c:pt>
                <c:pt idx="314">
                  <c:v>8453949.4274271969</c:v>
                </c:pt>
                <c:pt idx="315">
                  <c:v>8453603.0607169028</c:v>
                </c:pt>
                <c:pt idx="316">
                  <c:v>8453257.0729646105</c:v>
                </c:pt>
                <c:pt idx="317">
                  <c:v>8452911.4647181034</c:v>
                </c:pt>
                <c:pt idx="318">
                  <c:v>8452566.2365213633</c:v>
                </c:pt>
                <c:pt idx="319">
                  <c:v>8452221.3889145702</c:v>
                </c:pt>
                <c:pt idx="320">
                  <c:v>8451876.9224341046</c:v>
                </c:pt>
                <c:pt idx="321">
                  <c:v>8451532.8376125507</c:v>
                </c:pt>
                <c:pt idx="322">
                  <c:v>8451189.1349786967</c:v>
                </c:pt>
                <c:pt idx="323">
                  <c:v>8450845.8150575384</c:v>
                </c:pt>
                <c:pt idx="324">
                  <c:v>8450502.8783702813</c:v>
                </c:pt>
                <c:pt idx="325">
                  <c:v>8450160.3254343402</c:v>
                </c:pt>
                <c:pt idx="326">
                  <c:v>8449818.1567633469</c:v>
                </c:pt>
                <c:pt idx="327">
                  <c:v>8449476.3728671465</c:v>
                </c:pt>
                <c:pt idx="328">
                  <c:v>8449134.9742518049</c:v>
                </c:pt>
                <c:pt idx="329">
                  <c:v>8448793.9614196066</c:v>
                </c:pt>
                <c:pt idx="330">
                  <c:v>8448453.3348690607</c:v>
                </c:pt>
                <c:pt idx="331">
                  <c:v>8448113.0950949024</c:v>
                </c:pt>
                <c:pt idx="332">
                  <c:v>8447773.2425880972</c:v>
                </c:pt>
                <c:pt idx="333">
                  <c:v>8447433.7778358404</c:v>
                </c:pt>
                <c:pt idx="334">
                  <c:v>8447094.7013215609</c:v>
                </c:pt>
                <c:pt idx="335">
                  <c:v>8446756.0135249291</c:v>
                </c:pt>
                <c:pt idx="336">
                  <c:v>8446417.7149218507</c:v>
                </c:pt>
                <c:pt idx="337">
                  <c:v>8446079.8059844784</c:v>
                </c:pt>
                <c:pt idx="338">
                  <c:v>8445742.2871812098</c:v>
                </c:pt>
                <c:pt idx="339">
                  <c:v>8445405.1589766927</c:v>
                </c:pt>
                <c:pt idx="340">
                  <c:v>8445068.4218318257</c:v>
                </c:pt>
                <c:pt idx="341">
                  <c:v>8444732.0762037653</c:v>
                </c:pt>
                <c:pt idx="342">
                  <c:v>8444396.1225459259</c:v>
                </c:pt>
                <c:pt idx="343">
                  <c:v>8444060.5613079853</c:v>
                </c:pt>
                <c:pt idx="344">
                  <c:v>8443725.392935887</c:v>
                </c:pt>
                <c:pt idx="345">
                  <c:v>8443390.6178718433</c:v>
                </c:pt>
                <c:pt idx="346">
                  <c:v>8443056.2365543433</c:v>
                </c:pt>
                <c:pt idx="347">
                  <c:v>8442722.2494181469</c:v>
                </c:pt>
                <c:pt idx="348">
                  <c:v>8442388.6568943001</c:v>
                </c:pt>
                <c:pt idx="349">
                  <c:v>8442055.4594101291</c:v>
                </c:pt>
                <c:pt idx="350">
                  <c:v>8441722.6573892497</c:v>
                </c:pt>
                <c:pt idx="351">
                  <c:v>8441390.251251569</c:v>
                </c:pt>
                <c:pt idx="352">
                  <c:v>8441058.2414132897</c:v>
                </c:pt>
                <c:pt idx="353">
                  <c:v>8440726.6282869149</c:v>
                </c:pt>
                <c:pt idx="354">
                  <c:v>8440395.4122812524</c:v>
                </c:pt>
                <c:pt idx="355">
                  <c:v>8440064.5938014146</c:v>
                </c:pt>
                <c:pt idx="356">
                  <c:v>8439734.1732488275</c:v>
                </c:pt>
                <c:pt idx="357">
                  <c:v>8439404.1510212328</c:v>
                </c:pt>
                <c:pt idx="358">
                  <c:v>8439074.5275126938</c:v>
                </c:pt>
                <c:pt idx="359">
                  <c:v>8438745.3031135965</c:v>
                </c:pt>
                <c:pt idx="360">
                  <c:v>8438416.4782106578</c:v>
                </c:pt>
                <c:pt idx="361">
                  <c:v>8438088.053186927</c:v>
                </c:pt>
                <c:pt idx="362">
                  <c:v>8437760.0284217913</c:v>
                </c:pt>
                <c:pt idx="363">
                  <c:v>8437432.4042909816</c:v>
                </c:pt>
                <c:pt idx="364">
                  <c:v>8437105.1811665744</c:v>
                </c:pt>
                <c:pt idx="365">
                  <c:v>8436778.3594169971</c:v>
                </c:pt>
                <c:pt idx="366">
                  <c:v>8436451.9394070357</c:v>
                </c:pt>
                <c:pt idx="367">
                  <c:v>8436125.9214978367</c:v>
                </c:pt>
                <c:pt idx="368">
                  <c:v>8435800.3060469124</c:v>
                </c:pt>
                <c:pt idx="369">
                  <c:v>8435475.0934081431</c:v>
                </c:pt>
                <c:pt idx="370">
                  <c:v>8435150.2839317899</c:v>
                </c:pt>
                <c:pt idx="371">
                  <c:v>8434825.877964491</c:v>
                </c:pt>
                <c:pt idx="372">
                  <c:v>8434501.8758492693</c:v>
                </c:pt>
                <c:pt idx="373">
                  <c:v>8434178.2779255416</c:v>
                </c:pt>
                <c:pt idx="374">
                  <c:v>8433855.0845291205</c:v>
                </c:pt>
                <c:pt idx="375">
                  <c:v>8433532.2959922161</c:v>
                </c:pt>
                <c:pt idx="376">
                  <c:v>8433209.9126434475</c:v>
                </c:pt>
                <c:pt idx="377">
                  <c:v>8432887.9348078445</c:v>
                </c:pt>
                <c:pt idx="378">
                  <c:v>8432566.3628068529</c:v>
                </c:pt>
                <c:pt idx="379">
                  <c:v>8432245.1969583407</c:v>
                </c:pt>
                <c:pt idx="380">
                  <c:v>8431924.4375766069</c:v>
                </c:pt>
                <c:pt idx="381">
                  <c:v>8431604.0849723779</c:v>
                </c:pt>
                <c:pt idx="382">
                  <c:v>8431284.1394528225</c:v>
                </c:pt>
                <c:pt idx="383">
                  <c:v>8430964.6013215519</c:v>
                </c:pt>
                <c:pt idx="384">
                  <c:v>8430645.470878629</c:v>
                </c:pt>
                <c:pt idx="385">
                  <c:v>8430326.74842057</c:v>
                </c:pt>
                <c:pt idx="386">
                  <c:v>8430008.4342403524</c:v>
                </c:pt>
                <c:pt idx="387">
                  <c:v>8429690.5286274198</c:v>
                </c:pt>
                <c:pt idx="388">
                  <c:v>8429373.0318676904</c:v>
                </c:pt>
                <c:pt idx="389">
                  <c:v>8429055.9442435615</c:v>
                </c:pt>
                <c:pt idx="390">
                  <c:v>8428739.2660339102</c:v>
                </c:pt>
                <c:pt idx="391">
                  <c:v>8428422.9975141082</c:v>
                </c:pt>
                <c:pt idx="392">
                  <c:v>8428107.1389560234</c:v>
                </c:pt>
                <c:pt idx="393">
                  <c:v>8427791.690628022</c:v>
                </c:pt>
                <c:pt idx="394">
                  <c:v>8427476.6527949832</c:v>
                </c:pt>
                <c:pt idx="395">
                  <c:v>8427162.0257182978</c:v>
                </c:pt>
                <c:pt idx="396">
                  <c:v>8426847.8096558787</c:v>
                </c:pt>
                <c:pt idx="397">
                  <c:v>8426534.0048621651</c:v>
                </c:pt>
                <c:pt idx="398">
                  <c:v>8426220.6115881279</c:v>
                </c:pt>
                <c:pt idx="399">
                  <c:v>8425907.6300812792</c:v>
                </c:pt>
                <c:pt idx="400">
                  <c:v>8425595.0605856776</c:v>
                </c:pt>
                <c:pt idx="401">
                  <c:v>8425282.9033419322</c:v>
                </c:pt>
                <c:pt idx="402">
                  <c:v>8424971.1585872099</c:v>
                </c:pt>
                <c:pt idx="403">
                  <c:v>8424659.8265552446</c:v>
                </c:pt>
                <c:pt idx="404">
                  <c:v>8424348.9074763395</c:v>
                </c:pt>
                <c:pt idx="405">
                  <c:v>8424038.4015773777</c:v>
                </c:pt>
                <c:pt idx="406">
                  <c:v>8423728.3090818264</c:v>
                </c:pt>
                <c:pt idx="407">
                  <c:v>8423418.630209744</c:v>
                </c:pt>
                <c:pt idx="408">
                  <c:v>8423109.3651777878</c:v>
                </c:pt>
                <c:pt idx="409">
                  <c:v>8422800.5141992178</c:v>
                </c:pt>
                <c:pt idx="410">
                  <c:v>8422492.0774839055</c:v>
                </c:pt>
                <c:pt idx="411">
                  <c:v>8422184.0552383438</c:v>
                </c:pt>
                <c:pt idx="412">
                  <c:v>8421876.4476656448</c:v>
                </c:pt>
                <c:pt idx="413">
                  <c:v>8421569.2549655586</c:v>
                </c:pt>
                <c:pt idx="414">
                  <c:v>8421262.4773344714</c:v>
                </c:pt>
                <c:pt idx="415">
                  <c:v>8420956.1149654128</c:v>
                </c:pt>
                <c:pt idx="416">
                  <c:v>8420650.1680480689</c:v>
                </c:pt>
                <c:pt idx="417">
                  <c:v>8420344.6367687844</c:v>
                </c:pt>
                <c:pt idx="418">
                  <c:v>8420039.5213105697</c:v>
                </c:pt>
                <c:pt idx="419">
                  <c:v>8419734.8218531087</c:v>
                </c:pt>
                <c:pt idx="420">
                  <c:v>8419430.5385727677</c:v>
                </c:pt>
                <c:pt idx="421">
                  <c:v>8419126.6716426015</c:v>
                </c:pt>
                <c:pt idx="422">
                  <c:v>8418823.2212323602</c:v>
                </c:pt>
                <c:pt idx="423">
                  <c:v>8418520.1875084937</c:v>
                </c:pt>
                <c:pt idx="424">
                  <c:v>8418217.5706341658</c:v>
                </c:pt>
                <c:pt idx="425">
                  <c:v>8417915.3707692549</c:v>
                </c:pt>
                <c:pt idx="426">
                  <c:v>8417613.5880703647</c:v>
                </c:pt>
                <c:pt idx="427">
                  <c:v>8417312.22269083</c:v>
                </c:pt>
                <c:pt idx="428">
                  <c:v>8417011.2747807261</c:v>
                </c:pt>
                <c:pt idx="429">
                  <c:v>8416710.744486874</c:v>
                </c:pt>
                <c:pt idx="430">
                  <c:v>8416410.6319528501</c:v>
                </c:pt>
                <c:pt idx="431">
                  <c:v>8416110.9373189919</c:v>
                </c:pt>
                <c:pt idx="432">
                  <c:v>8415811.6607224066</c:v>
                </c:pt>
                <c:pt idx="433">
                  <c:v>8415512.8022969775</c:v>
                </c:pt>
                <c:pt idx="434">
                  <c:v>8415214.3621733729</c:v>
                </c:pt>
                <c:pt idx="435">
                  <c:v>8414916.3404790517</c:v>
                </c:pt>
                <c:pt idx="436">
                  <c:v>8414618.7373382747</c:v>
                </c:pt>
                <c:pt idx="437">
                  <c:v>8414321.5528721102</c:v>
                </c:pt>
                <c:pt idx="438">
                  <c:v>8414024.7871984411</c:v>
                </c:pt>
                <c:pt idx="439">
                  <c:v>8413728.440431973</c:v>
                </c:pt>
                <c:pt idx="440">
                  <c:v>8413432.5126842409</c:v>
                </c:pt>
                <c:pt idx="441">
                  <c:v>8413137.0040636212</c:v>
                </c:pt>
                <c:pt idx="442">
                  <c:v>8412841.9146753345</c:v>
                </c:pt>
                <c:pt idx="443">
                  <c:v>8412547.2446214575</c:v>
                </c:pt>
                <c:pt idx="444">
                  <c:v>8412252.9940009285</c:v>
                </c:pt>
                <c:pt idx="445">
                  <c:v>8411959.1629095543</c:v>
                </c:pt>
                <c:pt idx="446">
                  <c:v>8411665.751440024</c:v>
                </c:pt>
                <c:pt idx="447">
                  <c:v>8411372.7596819084</c:v>
                </c:pt>
                <c:pt idx="448">
                  <c:v>8411080.1877216734</c:v>
                </c:pt>
                <c:pt idx="449">
                  <c:v>8410788.0356426891</c:v>
                </c:pt>
                <c:pt idx="450">
                  <c:v>8410496.3035252355</c:v>
                </c:pt>
                <c:pt idx="451">
                  <c:v>8410204.99144651</c:v>
                </c:pt>
                <c:pt idx="452">
                  <c:v>8409914.0994806364</c:v>
                </c:pt>
                <c:pt idx="453">
                  <c:v>8409623.6276986729</c:v>
                </c:pt>
                <c:pt idx="454">
                  <c:v>8409333.5761686228</c:v>
                </c:pt>
                <c:pt idx="455">
                  <c:v>8409043.9449554384</c:v>
                </c:pt>
                <c:pt idx="456">
                  <c:v>8408754.7341210321</c:v>
                </c:pt>
                <c:pt idx="457">
                  <c:v>8408465.9437242821</c:v>
                </c:pt>
                <c:pt idx="458">
                  <c:v>8408177.5738210455</c:v>
                </c:pt>
                <c:pt idx="459">
                  <c:v>8407889.6244641636</c:v>
                </c:pt>
                <c:pt idx="460">
                  <c:v>8407602.0957034659</c:v>
                </c:pt>
                <c:pt idx="461">
                  <c:v>8407314.9875857886</c:v>
                </c:pt>
                <c:pt idx="462">
                  <c:v>8407028.300154971</c:v>
                </c:pt>
                <c:pt idx="463">
                  <c:v>8406742.0334518757</c:v>
                </c:pt>
                <c:pt idx="464">
                  <c:v>8406456.1875143889</c:v>
                </c:pt>
                <c:pt idx="465">
                  <c:v>8406170.7623774298</c:v>
                </c:pt>
                <c:pt idx="466">
                  <c:v>8405885.758072963</c:v>
                </c:pt>
                <c:pt idx="467">
                  <c:v>8405601.174630003</c:v>
                </c:pt>
                <c:pt idx="468">
                  <c:v>8405317.012074627</c:v>
                </c:pt>
                <c:pt idx="469">
                  <c:v>8405033.2704299763</c:v>
                </c:pt>
                <c:pt idx="470">
                  <c:v>8404749.9497162718</c:v>
                </c:pt>
                <c:pt idx="471">
                  <c:v>8404467.0499508213</c:v>
                </c:pt>
                <c:pt idx="472">
                  <c:v>8404184.5711480249</c:v>
                </c:pt>
                <c:pt idx="473">
                  <c:v>8403902.5133193862</c:v>
                </c:pt>
                <c:pt idx="474">
                  <c:v>8403620.87647352</c:v>
                </c:pt>
                <c:pt idx="475">
                  <c:v>8403339.6606161632</c:v>
                </c:pt>
                <c:pt idx="476">
                  <c:v>8403058.8657501787</c:v>
                </c:pt>
                <c:pt idx="477">
                  <c:v>8402778.4918755665</c:v>
                </c:pt>
                <c:pt idx="478">
                  <c:v>8402498.5389894769</c:v>
                </c:pt>
                <c:pt idx="479">
                  <c:v>8402219.00708621</c:v>
                </c:pt>
                <c:pt idx="480">
                  <c:v>8401939.8961572349</c:v>
                </c:pt>
                <c:pt idx="481">
                  <c:v>8401661.2061911896</c:v>
                </c:pt>
                <c:pt idx="482">
                  <c:v>8401382.9371738937</c:v>
                </c:pt>
                <c:pt idx="483">
                  <c:v>8401105.089088358</c:v>
                </c:pt>
                <c:pt idx="484">
                  <c:v>8400827.6619147919</c:v>
                </c:pt>
                <c:pt idx="485">
                  <c:v>8400550.6556306127</c:v>
                </c:pt>
                <c:pt idx="486">
                  <c:v>8400274.0702104531</c:v>
                </c:pt>
                <c:pt idx="487">
                  <c:v>8399997.9056261722</c:v>
                </c:pt>
                <c:pt idx="488">
                  <c:v>8399722.1618468631</c:v>
                </c:pt>
                <c:pt idx="489">
                  <c:v>8399446.8388388623</c:v>
                </c:pt>
                <c:pt idx="490">
                  <c:v>8399171.9365657587</c:v>
                </c:pt>
                <c:pt idx="491">
                  <c:v>8398897.4549884014</c:v>
                </c:pt>
                <c:pt idx="492">
                  <c:v>8398623.3940649107</c:v>
                </c:pt>
                <c:pt idx="493">
                  <c:v>8398349.7537506837</c:v>
                </c:pt>
                <c:pt idx="494">
                  <c:v>8398076.5339984093</c:v>
                </c:pt>
                <c:pt idx="495">
                  <c:v>8397803.7347580697</c:v>
                </c:pt>
                <c:pt idx="496">
                  <c:v>8397531.3559769541</c:v>
                </c:pt>
                <c:pt idx="497">
                  <c:v>8397259.3975996654</c:v>
                </c:pt>
                <c:pt idx="498">
                  <c:v>8396987.859568134</c:v>
                </c:pt>
                <c:pt idx="499">
                  <c:v>8396716.7418216206</c:v>
                </c:pt>
                <c:pt idx="500">
                  <c:v>8396446.0442967266</c:v>
                </c:pt>
                <c:pt idx="501">
                  <c:v>8396175.7669274081</c:v>
                </c:pt>
                <c:pt idx="502">
                  <c:v>8395905.9096449781</c:v>
                </c:pt>
                <c:pt idx="503">
                  <c:v>8395636.4723781217</c:v>
                </c:pt>
                <c:pt idx="504">
                  <c:v>8395367.4550529011</c:v>
                </c:pt>
                <c:pt idx="505">
                  <c:v>8395098.8575927634</c:v>
                </c:pt>
                <c:pt idx="506">
                  <c:v>8394830.6799185555</c:v>
                </c:pt>
                <c:pt idx="507">
                  <c:v>8394562.9219485298</c:v>
                </c:pt>
                <c:pt idx="508">
                  <c:v>8394295.583598353</c:v>
                </c:pt>
                <c:pt idx="509">
                  <c:v>8394028.6647811141</c:v>
                </c:pt>
                <c:pt idx="510">
                  <c:v>8393762.1654073391</c:v>
                </c:pt>
                <c:pt idx="511">
                  <c:v>8393496.085384991</c:v>
                </c:pt>
                <c:pt idx="512">
                  <c:v>8393230.4246194884</c:v>
                </c:pt>
                <c:pt idx="513">
                  <c:v>8392965.1830137093</c:v>
                </c:pt>
                <c:pt idx="514">
                  <c:v>8392700.360468002</c:v>
                </c:pt>
                <c:pt idx="515">
                  <c:v>8392435.9568801932</c:v>
                </c:pt>
                <c:pt idx="516">
                  <c:v>8392171.9721455984</c:v>
                </c:pt>
                <c:pt idx="517">
                  <c:v>8391908.4061570279</c:v>
                </c:pt>
                <c:pt idx="518">
                  <c:v>8391645.2588048037</c:v>
                </c:pt>
                <c:pt idx="519">
                  <c:v>8391382.5299767591</c:v>
                </c:pt>
                <c:pt idx="520">
                  <c:v>8391120.2195582557</c:v>
                </c:pt>
                <c:pt idx="521">
                  <c:v>8390858.3274321891</c:v>
                </c:pt>
                <c:pt idx="522">
                  <c:v>8390596.8534789961</c:v>
                </c:pt>
                <c:pt idx="523">
                  <c:v>8390335.7975766696</c:v>
                </c:pt>
                <c:pt idx="524">
                  <c:v>8390075.1596007627</c:v>
                </c:pt>
                <c:pt idx="525">
                  <c:v>8389814.9394244011</c:v>
                </c:pt>
                <c:pt idx="526">
                  <c:v>8389555.1369182896</c:v>
                </c:pt>
                <c:pt idx="527">
                  <c:v>8389295.7519507259</c:v>
                </c:pt>
                <c:pt idx="528">
                  <c:v>8389036.7843876034</c:v>
                </c:pt>
                <c:pt idx="529">
                  <c:v>8388778.2340924274</c:v>
                </c:pt>
                <c:pt idx="530">
                  <c:v>8388520.1009263191</c:v>
                </c:pt>
                <c:pt idx="531">
                  <c:v>8388262.3847480277</c:v>
                </c:pt>
                <c:pt idx="532">
                  <c:v>8388005.0854139384</c:v>
                </c:pt>
                <c:pt idx="533">
                  <c:v>8387748.2027780833</c:v>
                </c:pt>
                <c:pt idx="534">
                  <c:v>8387491.7366921483</c:v>
                </c:pt>
                <c:pt idx="535">
                  <c:v>8387235.6870054845</c:v>
                </c:pt>
                <c:pt idx="536">
                  <c:v>8386980.0535651166</c:v>
                </c:pt>
                <c:pt idx="537">
                  <c:v>8386724.8362157531</c:v>
                </c:pt>
                <c:pt idx="538">
                  <c:v>8386470.0347997937</c:v>
                </c:pt>
                <c:pt idx="539">
                  <c:v>8386215.6491573416</c:v>
                </c:pt>
                <c:pt idx="540">
                  <c:v>8385961.6791262086</c:v>
                </c:pt>
                <c:pt idx="541">
                  <c:v>8385708.124541929</c:v>
                </c:pt>
                <c:pt idx="542">
                  <c:v>8385454.9852377661</c:v>
                </c:pt>
                <c:pt idx="543">
                  <c:v>8385202.2610447221</c:v>
                </c:pt>
                <c:pt idx="544">
                  <c:v>8384949.9517915482</c:v>
                </c:pt>
                <c:pt idx="545">
                  <c:v>8384698.057304753</c:v>
                </c:pt>
                <c:pt idx="546">
                  <c:v>8384446.5774086118</c:v>
                </c:pt>
                <c:pt idx="547">
                  <c:v>8384195.5119251776</c:v>
                </c:pt>
                <c:pt idx="548">
                  <c:v>8383944.8606742881</c:v>
                </c:pt>
                <c:pt idx="549">
                  <c:v>8383694.6234735763</c:v>
                </c:pt>
                <c:pt idx="550">
                  <c:v>8383444.80013848</c:v>
                </c:pt>
                <c:pt idx="551">
                  <c:v>8383195.3904822506</c:v>
                </c:pt>
                <c:pt idx="552">
                  <c:v>8382946.3943159627</c:v>
                </c:pt>
                <c:pt idx="553">
                  <c:v>8382697.8114485238</c:v>
                </c:pt>
                <c:pt idx="554">
                  <c:v>8382449.6416866826</c:v>
                </c:pt>
                <c:pt idx="555">
                  <c:v>8382201.8848350393</c:v>
                </c:pt>
                <c:pt idx="556">
                  <c:v>8381954.5406960538</c:v>
                </c:pt>
                <c:pt idx="557">
                  <c:v>8381707.609070057</c:v>
                </c:pt>
                <c:pt idx="558">
                  <c:v>8381461.0897552595</c:v>
                </c:pt>
                <c:pt idx="559">
                  <c:v>8381214.9825477581</c:v>
                </c:pt>
                <c:pt idx="560">
                  <c:v>8380969.2872415502</c:v>
                </c:pt>
                <c:pt idx="561">
                  <c:v>8380724.003628538</c:v>
                </c:pt>
                <c:pt idx="562">
                  <c:v>8380479.1314985408</c:v>
                </c:pt>
                <c:pt idx="563">
                  <c:v>8380234.6706393044</c:v>
                </c:pt>
                <c:pt idx="564">
                  <c:v>8379990.6208365103</c:v>
                </c:pt>
                <c:pt idx="565">
                  <c:v>8379746.9818737833</c:v>
                </c:pt>
                <c:pt idx="566">
                  <c:v>8379503.7535327012</c:v>
                </c:pt>
                <c:pt idx="567">
                  <c:v>8379260.9355928069</c:v>
                </c:pt>
                <c:pt idx="568">
                  <c:v>8379018.527831614</c:v>
                </c:pt>
                <c:pt idx="569">
                  <c:v>8378776.5300246188</c:v>
                </c:pt>
                <c:pt idx="570">
                  <c:v>8378534.9419453088</c:v>
                </c:pt>
                <c:pt idx="571">
                  <c:v>8378293.76336517</c:v>
                </c:pt>
                <c:pt idx="572">
                  <c:v>8378052.9940537</c:v>
                </c:pt>
                <c:pt idx="573">
                  <c:v>8377812.6337784147</c:v>
                </c:pt>
                <c:pt idx="574">
                  <c:v>8377572.6823048573</c:v>
                </c:pt>
                <c:pt idx="575">
                  <c:v>8377333.1393966088</c:v>
                </c:pt>
                <c:pt idx="576">
                  <c:v>8377094.0048152972</c:v>
                </c:pt>
                <c:pt idx="577">
                  <c:v>8376855.2783206059</c:v>
                </c:pt>
                <c:pt idx="578">
                  <c:v>8376616.9596702838</c:v>
                </c:pt>
                <c:pt idx="579">
                  <c:v>8376379.0486201541</c:v>
                </c:pt>
                <c:pt idx="580">
                  <c:v>8376141.5449241241</c:v>
                </c:pt>
                <c:pt idx="581">
                  <c:v>8375904.4483341938</c:v>
                </c:pt>
                <c:pt idx="582">
                  <c:v>8375667.758600465</c:v>
                </c:pt>
                <c:pt idx="583">
                  <c:v>8375431.475471152</c:v>
                </c:pt>
                <c:pt idx="584">
                  <c:v>8375195.5986925876</c:v>
                </c:pt>
                <c:pt idx="585">
                  <c:v>8374960.1280092364</c:v>
                </c:pt>
                <c:pt idx="586">
                  <c:v>8374725.0631637014</c:v>
                </c:pt>
                <c:pt idx="587">
                  <c:v>8374490.4038967332</c:v>
                </c:pt>
                <c:pt idx="588">
                  <c:v>8374256.14994724</c:v>
                </c:pt>
                <c:pt idx="589">
                  <c:v>8374022.3010522975</c:v>
                </c:pt>
                <c:pt idx="590">
                  <c:v>8373788.8569471566</c:v>
                </c:pt>
                <c:pt idx="591">
                  <c:v>8373555.8173652524</c:v>
                </c:pt>
                <c:pt idx="592">
                  <c:v>8373323.182038215</c:v>
                </c:pt>
                <c:pt idx="593">
                  <c:v>8373090.9506958779</c:v>
                </c:pt>
                <c:pt idx="594">
                  <c:v>8372859.1230662856</c:v>
                </c:pt>
                <c:pt idx="595">
                  <c:v>8372627.6988757066</c:v>
                </c:pt>
                <c:pt idx="596">
                  <c:v>8372396.6778486371</c:v>
                </c:pt>
                <c:pt idx="597">
                  <c:v>8372166.0597078148</c:v>
                </c:pt>
                <c:pt idx="598">
                  <c:v>8371935.8441742267</c:v>
                </c:pt>
                <c:pt idx="599">
                  <c:v>8371706.0309671164</c:v>
                </c:pt>
                <c:pt idx="600">
                  <c:v>8371476.6198039958</c:v>
                </c:pt>
                <c:pt idx="601">
                  <c:v>8371247.6104006516</c:v>
                </c:pt>
                <c:pt idx="602">
                  <c:v>8371019.0024711564</c:v>
                </c:pt>
                <c:pt idx="603">
                  <c:v>8370790.7957278769</c:v>
                </c:pt>
                <c:pt idx="604">
                  <c:v>8370562.9898814838</c:v>
                </c:pt>
                <c:pt idx="605">
                  <c:v>8370335.5846409593</c:v>
                </c:pt>
                <c:pt idx="606">
                  <c:v>8370108.5797136072</c:v>
                </c:pt>
                <c:pt idx="607">
                  <c:v>8369881.9748050626</c:v>
                </c:pt>
                <c:pt idx="608">
                  <c:v>8369655.7696192982</c:v>
                </c:pt>
                <c:pt idx="609">
                  <c:v>8369429.9638586361</c:v>
                </c:pt>
                <c:pt idx="610">
                  <c:v>8369204.5572237559</c:v>
                </c:pt>
                <c:pt idx="611">
                  <c:v>8368979.5494137034</c:v>
                </c:pt>
                <c:pt idx="612">
                  <c:v>8368754.9401258994</c:v>
                </c:pt>
                <c:pt idx="613">
                  <c:v>8368530.7290561497</c:v>
                </c:pt>
                <c:pt idx="614">
                  <c:v>8368306.9158986527</c:v>
                </c:pt>
                <c:pt idx="615">
                  <c:v>8368083.5003460087</c:v>
                </c:pt>
                <c:pt idx="616">
                  <c:v>8367860.4820892299</c:v>
                </c:pt>
                <c:pt idx="617">
                  <c:v>8367637.8608177481</c:v>
                </c:pt>
                <c:pt idx="618">
                  <c:v>8367415.6362194233</c:v>
                </c:pt>
                <c:pt idx="619">
                  <c:v>8367193.8079805532</c:v>
                </c:pt>
                <c:pt idx="620">
                  <c:v>8366972.3757858835</c:v>
                </c:pt>
                <c:pt idx="621">
                  <c:v>8366751.3393186145</c:v>
                </c:pt>
                <c:pt idx="622">
                  <c:v>8366530.6982604098</c:v>
                </c:pt>
                <c:pt idx="623">
                  <c:v>8366310.4522914076</c:v>
                </c:pt>
                <c:pt idx="624">
                  <c:v>8366090.6010902273</c:v>
                </c:pt>
                <c:pt idx="625">
                  <c:v>8365871.1443339791</c:v>
                </c:pt>
                <c:pt idx="626">
                  <c:v>8365652.0816982733</c:v>
                </c:pt>
                <c:pt idx="627">
                  <c:v>8365433.412857228</c:v>
                </c:pt>
                <c:pt idx="628">
                  <c:v>8365215.1374834776</c:v>
                </c:pt>
                <c:pt idx="629">
                  <c:v>8364997.2552481834</c:v>
                </c:pt>
                <c:pt idx="630">
                  <c:v>8364779.7658210406</c:v>
                </c:pt>
                <c:pt idx="631">
                  <c:v>8364562.6688702879</c:v>
                </c:pt>
                <c:pt idx="632">
                  <c:v>8364345.9640627168</c:v>
                </c:pt>
                <c:pt idx="633">
                  <c:v>8364129.6510636779</c:v>
                </c:pt>
                <c:pt idx="634">
                  <c:v>8363913.7295370921</c:v>
                </c:pt>
                <c:pt idx="635">
                  <c:v>8363698.1991454577</c:v>
                </c:pt>
                <c:pt idx="636">
                  <c:v>8363483.0595498607</c:v>
                </c:pt>
                <c:pt idx="637">
                  <c:v>8363268.3104099808</c:v>
                </c:pt>
                <c:pt idx="638">
                  <c:v>8363053.9513841039</c:v>
                </c:pt>
                <c:pt idx="639">
                  <c:v>8362839.9821291259</c:v>
                </c:pt>
                <c:pt idx="640">
                  <c:v>8362626.4023005646</c:v>
                </c:pt>
                <c:pt idx="641">
                  <c:v>8362413.2115525687</c:v>
                </c:pt>
                <c:pt idx="642">
                  <c:v>8362200.4095379235</c:v>
                </c:pt>
                <c:pt idx="643">
                  <c:v>8361987.995908062</c:v>
                </c:pt>
                <c:pt idx="644">
                  <c:v>8361775.9703130731</c:v>
                </c:pt>
                <c:pt idx="645">
                  <c:v>8361564.3324017078</c:v>
                </c:pt>
                <c:pt idx="646">
                  <c:v>8361353.0818213904</c:v>
                </c:pt>
                <c:pt idx="647">
                  <c:v>8361142.218218226</c:v>
                </c:pt>
                <c:pt idx="648">
                  <c:v>8360931.7412370099</c:v>
                </c:pt>
                <c:pt idx="649">
                  <c:v>8360721.6505212327</c:v>
                </c:pt>
                <c:pt idx="650">
                  <c:v>8360511.9457130935</c:v>
                </c:pt>
                <c:pt idx="651">
                  <c:v>8360302.6264535049</c:v>
                </c:pt>
                <c:pt idx="652">
                  <c:v>8360093.6923821028</c:v>
                </c:pt>
                <c:pt idx="653">
                  <c:v>8359885.1431372538</c:v>
                </c:pt>
                <c:pt idx="654">
                  <c:v>8359676.9783560652</c:v>
                </c:pt>
                <c:pt idx="655">
                  <c:v>8359469.1976743918</c:v>
                </c:pt>
                <c:pt idx="656">
                  <c:v>8359261.8007268449</c:v>
                </c:pt>
                <c:pt idx="657">
                  <c:v>8359054.7871468002</c:v>
                </c:pt>
                <c:pt idx="658">
                  <c:v>8358848.1565664075</c:v>
                </c:pt>
                <c:pt idx="659">
                  <c:v>8358641.9086165968</c:v>
                </c:pt>
                <c:pt idx="660">
                  <c:v>8358436.0429270882</c:v>
                </c:pt>
                <c:pt idx="661">
                  <c:v>8358230.5591263995</c:v>
                </c:pt>
                <c:pt idx="662">
                  <c:v>8358025.4568418544</c:v>
                </c:pt>
                <c:pt idx="663">
                  <c:v>8357820.7356995922</c:v>
                </c:pt>
                <c:pt idx="664">
                  <c:v>8357616.3953245729</c:v>
                </c:pt>
                <c:pt idx="665">
                  <c:v>8357412.435340588</c:v>
                </c:pt>
                <c:pt idx="666">
                  <c:v>8357208.8553702673</c:v>
                </c:pt>
                <c:pt idx="667">
                  <c:v>8357005.6550350888</c:v>
                </c:pt>
                <c:pt idx="668">
                  <c:v>8356802.8339553848</c:v>
                </c:pt>
                <c:pt idx="669">
                  <c:v>8356600.3917503506</c:v>
                </c:pt>
                <c:pt idx="670">
                  <c:v>8356398.3280380536</c:v>
                </c:pt>
                <c:pt idx="671">
                  <c:v>8356196.6424354399</c:v>
                </c:pt>
                <c:pt idx="672">
                  <c:v>8355995.3345583426</c:v>
                </c:pt>
                <c:pt idx="673">
                  <c:v>8355794.4040214913</c:v>
                </c:pt>
                <c:pt idx="674">
                  <c:v>8355593.8504385194</c:v>
                </c:pt>
                <c:pt idx="675">
                  <c:v>8355393.6734219706</c:v>
                </c:pt>
                <c:pt idx="676">
                  <c:v>8355193.8725833083</c:v>
                </c:pt>
                <c:pt idx="677">
                  <c:v>8354994.4475329239</c:v>
                </c:pt>
                <c:pt idx="678">
                  <c:v>8354795.3978801444</c:v>
                </c:pt>
                <c:pt idx="679">
                  <c:v>8354596.7232332397</c:v>
                </c:pt>
                <c:pt idx="680">
                  <c:v>8354398.423199431</c:v>
                </c:pt>
                <c:pt idx="681">
                  <c:v>8354200.4973848984</c:v>
                </c:pt>
                <c:pt idx="682">
                  <c:v>8354002.9453947898</c:v>
                </c:pt>
                <c:pt idx="683">
                  <c:v>8353805.7668332271</c:v>
                </c:pt>
                <c:pt idx="684">
                  <c:v>8353608.9613033151</c:v>
                </c:pt>
                <c:pt idx="685">
                  <c:v>8353412.528407149</c:v>
                </c:pt>
                <c:pt idx="686">
                  <c:v>8353216.4677458229</c:v>
                </c:pt>
                <c:pt idx="687">
                  <c:v>8353020.778919436</c:v>
                </c:pt>
                <c:pt idx="688">
                  <c:v>8352825.4615271026</c:v>
                </c:pt>
                <c:pt idx="689">
                  <c:v>8352630.5151669569</c:v>
                </c:pt>
                <c:pt idx="690">
                  <c:v>8352435.9394361647</c:v>
                </c:pt>
                <c:pt idx="691">
                  <c:v>8352241.7339309268</c:v>
                </c:pt>
                <c:pt idx="692">
                  <c:v>8352047.8982464885</c:v>
                </c:pt>
                <c:pt idx="693">
                  <c:v>8351854.4319771491</c:v>
                </c:pt>
                <c:pt idx="694">
                  <c:v>8351661.334716267</c:v>
                </c:pt>
                <c:pt idx="695">
                  <c:v>8351468.6060562674</c:v>
                </c:pt>
                <c:pt idx="696">
                  <c:v>8351276.2455886519</c:v>
                </c:pt>
                <c:pt idx="697">
                  <c:v>8351084.2529040044</c:v>
                </c:pt>
                <c:pt idx="698">
                  <c:v>8350892.6275919992</c:v>
                </c:pt>
                <c:pt idx="699">
                  <c:v>8350701.369241409</c:v>
                </c:pt>
                <c:pt idx="700">
                  <c:v>8350510.4774401104</c:v>
                </c:pt>
                <c:pt idx="701">
                  <c:v>8350319.9517750945</c:v>
                </c:pt>
                <c:pt idx="702">
                  <c:v>8350129.7918324713</c:v>
                </c:pt>
                <c:pt idx="703">
                  <c:v>8349939.997197479</c:v>
                </c:pt>
                <c:pt idx="704">
                  <c:v>8349750.5674544927</c:v>
                </c:pt>
                <c:pt idx="705">
                  <c:v>8349561.5021870276</c:v>
                </c:pt>
                <c:pt idx="706">
                  <c:v>8349372.8009777507</c:v>
                </c:pt>
                <c:pt idx="707">
                  <c:v>8349184.4634084869</c:v>
                </c:pt>
                <c:pt idx="708">
                  <c:v>8348996.489060224</c:v>
                </c:pt>
                <c:pt idx="709">
                  <c:v>8348808.8775131237</c:v>
                </c:pt>
                <c:pt idx="710">
                  <c:v>8348621.6283465251</c:v>
                </c:pt>
                <c:pt idx="711">
                  <c:v>8348434.7411389565</c:v>
                </c:pt>
                <c:pt idx="712">
                  <c:v>8348248.2154681394</c:v>
                </c:pt>
                <c:pt idx="713">
                  <c:v>8348062.0509109963</c:v>
                </c:pt>
                <c:pt idx="714">
                  <c:v>8347876.247043658</c:v>
                </c:pt>
                <c:pt idx="715">
                  <c:v>8347690.8034414714</c:v>
                </c:pt>
                <c:pt idx="716">
                  <c:v>8347505.7196790064</c:v>
                </c:pt>
                <c:pt idx="717">
                  <c:v>8347320.9953300627</c:v>
                </c:pt>
                <c:pt idx="718">
                  <c:v>8347136.6299676774</c:v>
                </c:pt>
                <c:pt idx="719">
                  <c:v>8346952.6231641332</c:v>
                </c:pt>
                <c:pt idx="720">
                  <c:v>8346768.974490962</c:v>
                </c:pt>
                <c:pt idx="721">
                  <c:v>8346585.6835189555</c:v>
                </c:pt>
                <c:pt idx="722">
                  <c:v>8346402.7498181723</c:v>
                </c:pt>
                <c:pt idx="723">
                  <c:v>8346220.172957941</c:v>
                </c:pt>
                <c:pt idx="724">
                  <c:v>8346037.9525068719</c:v>
                </c:pt>
                <c:pt idx="725">
                  <c:v>8345856.0880328622</c:v>
                </c:pt>
                <c:pt idx="726">
                  <c:v>8345674.579103101</c:v>
                </c:pt>
                <c:pt idx="727">
                  <c:v>8345493.4252840802</c:v>
                </c:pt>
                <c:pt idx="728">
                  <c:v>8345312.6261415984</c:v>
                </c:pt>
                <c:pt idx="729">
                  <c:v>8345132.1812407682</c:v>
                </c:pt>
                <c:pt idx="730">
                  <c:v>8344952.0901460247</c:v>
                </c:pt>
                <c:pt idx="731">
                  <c:v>8344772.3524211301</c:v>
                </c:pt>
                <c:pt idx="732">
                  <c:v>8344592.9676291831</c:v>
                </c:pt>
                <c:pt idx="733">
                  <c:v>8344413.9353326233</c:v>
                </c:pt>
                <c:pt idx="734">
                  <c:v>8344235.2550932392</c:v>
                </c:pt>
                <c:pt idx="735">
                  <c:v>8344056.9264721759</c:v>
                </c:pt>
                <c:pt idx="736">
                  <c:v>8343878.9490299402</c:v>
                </c:pt>
                <c:pt idx="737">
                  <c:v>8343701.3223264087</c:v>
                </c:pt>
                <c:pt idx="738">
                  <c:v>8343524.045920833</c:v>
                </c:pt>
                <c:pt idx="739">
                  <c:v>8343347.1193718472</c:v>
                </c:pt>
                <c:pt idx="740">
                  <c:v>8343170.5422374746</c:v>
                </c:pt>
                <c:pt idx="741">
                  <c:v>8342994.3140751356</c:v>
                </c:pt>
                <c:pt idx="742">
                  <c:v>8342818.4344416521</c:v>
                </c:pt>
                <c:pt idx="743">
                  <c:v>8342642.9028932555</c:v>
                </c:pt>
                <c:pt idx="744">
                  <c:v>8342467.7189855929</c:v>
                </c:pt>
                <c:pt idx="745">
                  <c:v>8342292.8822737336</c:v>
                </c:pt>
                <c:pt idx="746">
                  <c:v>8342118.3923121765</c:v>
                </c:pt>
                <c:pt idx="747">
                  <c:v>8341944.2486548545</c:v>
                </c:pt>
                <c:pt idx="748">
                  <c:v>8341770.4508551434</c:v>
                </c:pt>
                <c:pt idx="749">
                  <c:v>8341596.9984658677</c:v>
                </c:pt>
                <c:pt idx="750">
                  <c:v>8341423.8910393072</c:v>
                </c:pt>
                <c:pt idx="751">
                  <c:v>8341251.1281272015</c:v>
                </c:pt>
                <c:pt idx="752">
                  <c:v>8341078.7092807582</c:v>
                </c:pt>
                <c:pt idx="753">
                  <c:v>8340906.6340506608</c:v>
                </c:pt>
                <c:pt idx="754">
                  <c:v>8340734.9019870711</c:v>
                </c:pt>
                <c:pt idx="755">
                  <c:v>8340563.5126396399</c:v>
                </c:pt>
                <c:pt idx="756">
                  <c:v>8340392.4655575091</c:v>
                </c:pt>
                <c:pt idx="757">
                  <c:v>8340221.7602893217</c:v>
                </c:pt>
                <c:pt idx="758">
                  <c:v>8340051.3963832268</c:v>
                </c:pt>
                <c:pt idx="759">
                  <c:v>8339881.3733868841</c:v>
                </c:pt>
                <c:pt idx="760">
                  <c:v>8339711.6908474732</c:v>
                </c:pt>
                <c:pt idx="761">
                  <c:v>8339542.3483116971</c:v>
                </c:pt>
                <c:pt idx="762">
                  <c:v>8339373.3453257903</c:v>
                </c:pt>
                <c:pt idx="763">
                  <c:v>8339204.6814355245</c:v>
                </c:pt>
                <c:pt idx="764">
                  <c:v>8339036.3561862139</c:v>
                </c:pt>
                <c:pt idx="765">
                  <c:v>8338868.3691227222</c:v>
                </c:pt>
                <c:pt idx="766">
                  <c:v>8338700.7197894687</c:v>
                </c:pt>
                <c:pt idx="767">
                  <c:v>8338533.4077304341</c:v>
                </c:pt>
                <c:pt idx="768">
                  <c:v>8338366.432489166</c:v>
                </c:pt>
                <c:pt idx="769">
                  <c:v>8338199.7936087875</c:v>
                </c:pt>
                <c:pt idx="770">
                  <c:v>8338033.4906319985</c:v>
                </c:pt>
                <c:pt idx="771">
                  <c:v>8337867.5231010877</c:v>
                </c:pt>
                <c:pt idx="772">
                  <c:v>8337701.8905579336</c:v>
                </c:pt>
                <c:pt idx="773">
                  <c:v>8337536.5925440118</c:v>
                </c:pt>
                <c:pt idx="774">
                  <c:v>8337371.6286004027</c:v>
                </c:pt>
                <c:pt idx="775">
                  <c:v>8337206.9982677968</c:v>
                </c:pt>
                <c:pt idx="776">
                  <c:v>8337042.7010864979</c:v>
                </c:pt>
                <c:pt idx="777">
                  <c:v>8336878.7365964325</c:v>
                </c:pt>
                <c:pt idx="778">
                  <c:v>8336715.104337154</c:v>
                </c:pt>
                <c:pt idx="779">
                  <c:v>8336551.8038478484</c:v>
                </c:pt>
                <c:pt idx="780">
                  <c:v>8336388.8346673409</c:v>
                </c:pt>
                <c:pt idx="781">
                  <c:v>8336226.1963341003</c:v>
                </c:pt>
                <c:pt idx="782">
                  <c:v>8336063.8883862467</c:v>
                </c:pt>
                <c:pt idx="783">
                  <c:v>8335901.9103615563</c:v>
                </c:pt>
                <c:pt idx="784">
                  <c:v>8335740.2617974663</c:v>
                </c:pt>
                <c:pt idx="785">
                  <c:v>8335578.9422310814</c:v>
                </c:pt>
                <c:pt idx="786">
                  <c:v>8335417.9511991804</c:v>
                </c:pt>
                <c:pt idx="787">
                  <c:v>8335257.2882382208</c:v>
                </c:pt>
                <c:pt idx="788">
                  <c:v>8335096.9528843435</c:v>
                </c:pt>
                <c:pt idx="789">
                  <c:v>8334936.9446733799</c:v>
                </c:pt>
                <c:pt idx="790">
                  <c:v>8334777.2631408572</c:v>
                </c:pt>
                <c:pt idx="791">
                  <c:v>8334617.9078220045</c:v>
                </c:pt>
                <c:pt idx="792">
                  <c:v>8334458.8782517565</c:v>
                </c:pt>
                <c:pt idx="793">
                  <c:v>8334300.1739647612</c:v>
                </c:pt>
                <c:pt idx="794">
                  <c:v>8334141.7944953833</c:v>
                </c:pt>
                <c:pt idx="795">
                  <c:v>8333983.7393777119</c:v>
                </c:pt>
                <c:pt idx="796">
                  <c:v>8333826.0081455642</c:v>
                </c:pt>
                <c:pt idx="797">
                  <c:v>8333668.600332492</c:v>
                </c:pt>
                <c:pt idx="798">
                  <c:v>8333511.5154717863</c:v>
                </c:pt>
                <c:pt idx="799">
                  <c:v>8333354.7530964827</c:v>
                </c:pt>
                <c:pt idx="800">
                  <c:v>8333198.3127393685</c:v>
                </c:pt>
                <c:pt idx="801">
                  <c:v>8333042.1939329859</c:v>
                </c:pt>
                <c:pt idx="802">
                  <c:v>8332886.3962096376</c:v>
                </c:pt>
                <c:pt idx="803">
                  <c:v>8332730.9191013938</c:v>
                </c:pt>
                <c:pt idx="804">
                  <c:v>8332575.7621400952</c:v>
                </c:pt>
                <c:pt idx="805">
                  <c:v>8332420.9248573603</c:v>
                </c:pt>
                <c:pt idx="806">
                  <c:v>8332266.4067845894</c:v>
                </c:pt>
                <c:pt idx="807">
                  <c:v>8332112.2074529706</c:v>
                </c:pt>
                <c:pt idx="808">
                  <c:v>8331958.3263934841</c:v>
                </c:pt>
                <c:pt idx="809">
                  <c:v>8331804.7631369075</c:v>
                </c:pt>
                <c:pt idx="810">
                  <c:v>8331651.5172138223</c:v>
                </c:pt>
                <c:pt idx="811">
                  <c:v>8331498.5881546177</c:v>
                </c:pt>
                <c:pt idx="812">
                  <c:v>8331345.9754894953</c:v>
                </c:pt>
                <c:pt idx="813">
                  <c:v>8331193.6787484754</c:v>
                </c:pt>
                <c:pt idx="814">
                  <c:v>8331041.697461403</c:v>
                </c:pt>
                <c:pt idx="815">
                  <c:v>8330890.031157949</c:v>
                </c:pt>
                <c:pt idx="816">
                  <c:v>8330738.6793676196</c:v>
                </c:pt>
                <c:pt idx="817">
                  <c:v>8330587.6416197587</c:v>
                </c:pt>
                <c:pt idx="818">
                  <c:v>8330436.9174435539</c:v>
                </c:pt>
                <c:pt idx="819">
                  <c:v>8330286.5063680401</c:v>
                </c:pt>
                <c:pt idx="820">
                  <c:v>8330136.4079221068</c:v>
                </c:pt>
                <c:pt idx="821">
                  <c:v>8329986.621634502</c:v>
                </c:pt>
                <c:pt idx="822">
                  <c:v>8329837.1470338348</c:v>
                </c:pt>
                <c:pt idx="823">
                  <c:v>8329687.9836485842</c:v>
                </c:pt>
                <c:pt idx="824">
                  <c:v>8329539.1310071014</c:v>
                </c:pt>
                <c:pt idx="825">
                  <c:v>8329390.5886376156</c:v>
                </c:pt>
                <c:pt idx="826">
                  <c:v>8329242.3560682377</c:v>
                </c:pt>
                <c:pt idx="827">
                  <c:v>8329094.432826967</c:v>
                </c:pt>
                <c:pt idx="828">
                  <c:v>8328946.8184416937</c:v>
                </c:pt>
                <c:pt idx="829">
                  <c:v>8328799.5124402056</c:v>
                </c:pt>
                <c:pt idx="830">
                  <c:v>8328652.5143501917</c:v>
                </c:pt>
                <c:pt idx="831">
                  <c:v>8328505.8236992471</c:v>
                </c:pt>
                <c:pt idx="832">
                  <c:v>8328359.4400148783</c:v>
                </c:pt>
                <c:pt idx="833">
                  <c:v>8328213.3628245071</c:v>
                </c:pt>
                <c:pt idx="834">
                  <c:v>8328067.591655476</c:v>
                </c:pt>
                <c:pt idx="835">
                  <c:v>8327922.1260350524</c:v>
                </c:pt>
                <c:pt idx="836">
                  <c:v>8327776.9654904325</c:v>
                </c:pt>
                <c:pt idx="837">
                  <c:v>8327632.1095487466</c:v>
                </c:pt>
                <c:pt idx="838">
                  <c:v>8327487.5577370636</c:v>
                </c:pt>
                <c:pt idx="839">
                  <c:v>8327343.3095823964</c:v>
                </c:pt>
                <c:pt idx="840">
                  <c:v>8327199.3646117048</c:v>
                </c:pt>
                <c:pt idx="841">
                  <c:v>8327055.7223519022</c:v>
                </c:pt>
                <c:pt idx="842">
                  <c:v>8326912.382329856</c:v>
                </c:pt>
                <c:pt idx="843">
                  <c:v>8326769.3440723969</c:v>
                </c:pt>
                <c:pt idx="844">
                  <c:v>8326626.6071063206</c:v>
                </c:pt>
                <c:pt idx="845">
                  <c:v>8326484.1709583923</c:v>
                </c:pt>
                <c:pt idx="846">
                  <c:v>8326342.0351553513</c:v>
                </c:pt>
                <c:pt idx="847">
                  <c:v>8326200.199223917</c:v>
                </c:pt>
                <c:pt idx="848">
                  <c:v>8326058.6626907913</c:v>
                </c:pt>
                <c:pt idx="849">
                  <c:v>8325917.4250826621</c:v>
                </c:pt>
                <c:pt idx="850">
                  <c:v>8325776.4859262118</c:v>
                </c:pt>
                <c:pt idx="851">
                  <c:v>8325635.8447481161</c:v>
                </c:pt>
                <c:pt idx="852">
                  <c:v>8325495.5010750527</c:v>
                </c:pt>
                <c:pt idx="853">
                  <c:v>8325355.4544337029</c:v>
                </c:pt>
                <c:pt idx="854">
                  <c:v>8325215.7043507574</c:v>
                </c:pt>
                <c:pt idx="855">
                  <c:v>8325076.25035292</c:v>
                </c:pt>
                <c:pt idx="856">
                  <c:v>8324937.0919669112</c:v>
                </c:pt>
                <c:pt idx="857">
                  <c:v>8324798.2287194729</c:v>
                </c:pt>
                <c:pt idx="858">
                  <c:v>8324659.6601373721</c:v>
                </c:pt>
                <c:pt idx="859">
                  <c:v>8324521.3857474066</c:v>
                </c:pt>
                <c:pt idx="860">
                  <c:v>8324383.4050764069</c:v>
                </c:pt>
                <c:pt idx="861">
                  <c:v>8324245.7176512415</c:v>
                </c:pt>
                <c:pt idx="862">
                  <c:v>8324108.3229988208</c:v>
                </c:pt>
                <c:pt idx="863">
                  <c:v>8323971.220646102</c:v>
                </c:pt>
                <c:pt idx="864">
                  <c:v>8323834.4101200914</c:v>
                </c:pt>
                <c:pt idx="865">
                  <c:v>8323697.8909478486</c:v>
                </c:pt>
                <c:pt idx="866">
                  <c:v>8323561.6626564926</c:v>
                </c:pt>
                <c:pt idx="867">
                  <c:v>8323425.724773203</c:v>
                </c:pt>
                <c:pt idx="868">
                  <c:v>8323290.0768252267</c:v>
                </c:pt>
                <c:pt idx="869">
                  <c:v>8323154.7183398791</c:v>
                </c:pt>
                <c:pt idx="870">
                  <c:v>8323019.6488445504</c:v>
                </c:pt>
                <c:pt idx="871">
                  <c:v>8322884.867866707</c:v>
                </c:pt>
                <c:pt idx="872">
                  <c:v>8322750.3749338984</c:v>
                </c:pt>
                <c:pt idx="873">
                  <c:v>8322616.1695737578</c:v>
                </c:pt>
                <c:pt idx="874">
                  <c:v>8322482.2513140086</c:v>
                </c:pt>
                <c:pt idx="875">
                  <c:v>8322348.6196824675</c:v>
                </c:pt>
                <c:pt idx="876">
                  <c:v>8322215.2742070472</c:v>
                </c:pt>
                <c:pt idx="877">
                  <c:v>8322082.2144157607</c:v>
                </c:pt>
                <c:pt idx="878">
                  <c:v>8321949.4398367256</c:v>
                </c:pt>
                <c:pt idx="879">
                  <c:v>8321816.9499981683</c:v>
                </c:pt>
                <c:pt idx="880">
                  <c:v>8321684.7444284251</c:v>
                </c:pt>
                <c:pt idx="881">
                  <c:v>8321552.8226559488</c:v>
                </c:pt>
                <c:pt idx="882">
                  <c:v>8321421.1842093123</c:v>
                </c:pt>
                <c:pt idx="883">
                  <c:v>8321289.8286172096</c:v>
                </c:pt>
                <c:pt idx="884">
                  <c:v>8321158.7554084612</c:v>
                </c:pt>
                <c:pt idx="885">
                  <c:v>8321027.9641120182</c:v>
                </c:pt>
                <c:pt idx="886">
                  <c:v>8320897.4542569648</c:v>
                </c:pt>
                <c:pt idx="887">
                  <c:v>8320767.2253725231</c:v>
                </c:pt>
                <c:pt idx="888">
                  <c:v>8320637.2769880546</c:v>
                </c:pt>
                <c:pt idx="889">
                  <c:v>8320507.6086330665</c:v>
                </c:pt>
                <c:pt idx="890">
                  <c:v>8320378.2198372129</c:v>
                </c:pt>
                <c:pt idx="891">
                  <c:v>8320249.1101302998</c:v>
                </c:pt>
                <c:pt idx="892">
                  <c:v>8320120.2790422877</c:v>
                </c:pt>
                <c:pt idx="893">
                  <c:v>8319991.7261032946</c:v>
                </c:pt>
                <c:pt idx="894">
                  <c:v>8319863.4508436006</c:v>
                </c:pt>
                <c:pt idx="895">
                  <c:v>8319735.4527936513</c:v>
                </c:pt>
                <c:pt idx="896">
                  <c:v>8319607.7314840602</c:v>
                </c:pt>
                <c:pt idx="897">
                  <c:v>8319480.286445613</c:v>
                </c:pt>
                <c:pt idx="898">
                  <c:v>8319353.1172092706</c:v>
                </c:pt>
                <c:pt idx="899">
                  <c:v>8319226.2233061725</c:v>
                </c:pt>
                <c:pt idx="900">
                  <c:v>8319099.604267641</c:v>
                </c:pt>
                <c:pt idx="901">
                  <c:v>8318973.2596251816</c:v>
                </c:pt>
                <c:pt idx="902">
                  <c:v>8318847.1889104899</c:v>
                </c:pt>
                <c:pt idx="903">
                  <c:v>8318721.3916554525</c:v>
                </c:pt>
                <c:pt idx="904">
                  <c:v>8318595.8673921516</c:v>
                </c:pt>
                <c:pt idx="905">
                  <c:v>8318470.6156528685</c:v>
                </c:pt>
                <c:pt idx="906">
                  <c:v>8318345.635970084</c:v>
                </c:pt>
                <c:pt idx="907">
                  <c:v>8318220.9278764846</c:v>
                </c:pt>
                <c:pt idx="908">
                  <c:v>8318096.4909049654</c:v>
                </c:pt>
                <c:pt idx="909">
                  <c:v>8317972.3245886322</c:v>
                </c:pt>
                <c:pt idx="910">
                  <c:v>8317848.4284608047</c:v>
                </c:pt>
                <c:pt idx="911">
                  <c:v>8317724.8020550199</c:v>
                </c:pt>
                <c:pt idx="912">
                  <c:v>8317601.4449050361</c:v>
                </c:pt>
                <c:pt idx="913">
                  <c:v>8317478.3565448336</c:v>
                </c:pt>
                <c:pt idx="914">
                  <c:v>8317355.5365086216</c:v>
                </c:pt>
                <c:pt idx="915">
                  <c:v>8317232.9843308367</c:v>
                </c:pt>
                <c:pt idx="916">
                  <c:v>8317110.699546149</c:v>
                </c:pt>
                <c:pt idx="917">
                  <c:v>8316988.6816894654</c:v>
                </c:pt>
                <c:pt idx="918">
                  <c:v>8316866.9302959312</c:v>
                </c:pt>
                <c:pt idx="919">
                  <c:v>8316745.4449009318</c:v>
                </c:pt>
                <c:pt idx="920">
                  <c:v>8316624.2250400996</c:v>
                </c:pt>
                <c:pt idx="921">
                  <c:v>8316503.2702493127</c:v>
                </c:pt>
                <c:pt idx="922">
                  <c:v>8316382.5800647018</c:v>
                </c:pt>
                <c:pt idx="923">
                  <c:v>8316262.1540226499</c:v>
                </c:pt>
                <c:pt idx="924">
                  <c:v>8316141.9916597959</c:v>
                </c:pt>
                <c:pt idx="925">
                  <c:v>8316022.0925130397</c:v>
                </c:pt>
                <c:pt idx="926">
                  <c:v>8315902.456119542</c:v>
                </c:pt>
                <c:pt idx="927">
                  <c:v>8315783.0820167288</c:v>
                </c:pt>
                <c:pt idx="928">
                  <c:v>8315663.9697422944</c:v>
                </c:pt>
                <c:pt idx="929">
                  <c:v>8315545.1188342031</c:v>
                </c:pt>
                <c:pt idx="930">
                  <c:v>8315426.5288306931</c:v>
                </c:pt>
                <c:pt idx="931">
                  <c:v>8315308.1992702791</c:v>
                </c:pt>
                <c:pt idx="932">
                  <c:v>8315190.1296917545</c:v>
                </c:pt>
                <c:pt idx="933">
                  <c:v>8315072.3196341936</c:v>
                </c:pt>
                <c:pt idx="934">
                  <c:v>8314954.7686369568</c:v>
                </c:pt>
                <c:pt idx="935">
                  <c:v>8314837.4762396906</c:v>
                </c:pt>
                <c:pt idx="936">
                  <c:v>8314720.4419823317</c:v>
                </c:pt>
                <c:pt idx="937">
                  <c:v>8314603.6654051095</c:v>
                </c:pt>
                <c:pt idx="938">
                  <c:v>8314487.1460485477</c:v>
                </c:pt>
                <c:pt idx="939">
                  <c:v>8314370.8834534688</c:v>
                </c:pt>
                <c:pt idx="940">
                  <c:v>8314254.8771609962</c:v>
                </c:pt>
                <c:pt idx="941">
                  <c:v>8314139.1267125551</c:v>
                </c:pt>
                <c:pt idx="942">
                  <c:v>8314023.6316498769</c:v>
                </c:pt>
                <c:pt idx="943">
                  <c:v>8313908.3915150026</c:v>
                </c:pt>
                <c:pt idx="944">
                  <c:v>8313793.405850281</c:v>
                </c:pt>
                <c:pt idx="945">
                  <c:v>8313678.6741983769</c:v>
                </c:pt>
                <c:pt idx="946">
                  <c:v>8313564.1961022709</c:v>
                </c:pt>
                <c:pt idx="947">
                  <c:v>8313449.9711052598</c:v>
                </c:pt>
                <c:pt idx="948">
                  <c:v>8313335.9987509642</c:v>
                </c:pt>
                <c:pt idx="949">
                  <c:v>8313222.2785833254</c:v>
                </c:pt>
                <c:pt idx="950">
                  <c:v>8313108.8101466121</c:v>
                </c:pt>
                <c:pt idx="951">
                  <c:v>8312995.5929854214</c:v>
                </c:pt>
                <c:pt idx="952">
                  <c:v>8312882.6266446793</c:v>
                </c:pt>
                <c:pt idx="953">
                  <c:v>8312769.9106696472</c:v>
                </c:pt>
                <c:pt idx="954">
                  <c:v>8312657.4446059214</c:v>
                </c:pt>
                <c:pt idx="955">
                  <c:v>8312545.2279994348</c:v>
                </c:pt>
                <c:pt idx="956">
                  <c:v>8312433.2603964619</c:v>
                </c:pt>
                <c:pt idx="957">
                  <c:v>8312321.54134362</c:v>
                </c:pt>
                <c:pt idx="958">
                  <c:v>8312210.0703878701</c:v>
                </c:pt>
                <c:pt idx="959">
                  <c:v>8312098.8470765213</c:v>
                </c:pt>
                <c:pt idx="960">
                  <c:v>8311987.8709572321</c:v>
                </c:pt>
                <c:pt idx="961">
                  <c:v>8311877.1415780131</c:v>
                </c:pt>
                <c:pt idx="962">
                  <c:v>8311766.6584872287</c:v>
                </c:pt>
                <c:pt idx="963">
                  <c:v>8311656.4212336</c:v>
                </c:pt>
                <c:pt idx="964">
                  <c:v>8311546.4293662058</c:v>
                </c:pt>
                <c:pt idx="965">
                  <c:v>8311436.6824344872</c:v>
                </c:pt>
                <c:pt idx="966">
                  <c:v>8311327.1799882464</c:v>
                </c:pt>
                <c:pt idx="967">
                  <c:v>8311217.9215776529</c:v>
                </c:pt>
                <c:pt idx="968">
                  <c:v>8311108.9067532429</c:v>
                </c:pt>
                <c:pt idx="969">
                  <c:v>8311000.1350659225</c:v>
                </c:pt>
                <c:pt idx="970">
                  <c:v>8310891.6060669683</c:v>
                </c:pt>
                <c:pt idx="971">
                  <c:v>8310783.3193080314</c:v>
                </c:pt>
                <c:pt idx="972">
                  <c:v>8310675.274341139</c:v>
                </c:pt>
                <c:pt idx="973">
                  <c:v>8310567.4707186976</c:v>
                </c:pt>
                <c:pt idx="974">
                  <c:v>8310459.9079934917</c:v>
                </c:pt>
                <c:pt idx="975">
                  <c:v>8310352.5857186895</c:v>
                </c:pt>
                <c:pt idx="976">
                  <c:v>8310245.5034478428</c:v>
                </c:pt>
                <c:pt idx="977">
                  <c:v>8310138.66073489</c:v>
                </c:pt>
                <c:pt idx="978">
                  <c:v>8310032.057134158</c:v>
                </c:pt>
                <c:pt idx="979">
                  <c:v>8309925.6922003636</c:v>
                </c:pt>
                <c:pt idx="980">
                  <c:v>8309819.5654886169</c:v>
                </c:pt>
                <c:pt idx="981">
                  <c:v>8309713.6765544219</c:v>
                </c:pt>
                <c:pt idx="982">
                  <c:v>8309608.0249536792</c:v>
                </c:pt>
                <c:pt idx="983">
                  <c:v>8309502.6102426862</c:v>
                </c:pt>
                <c:pt idx="984">
                  <c:v>8309397.4319781428</c:v>
                </c:pt>
                <c:pt idx="985">
                  <c:v>8309292.4897171501</c:v>
                </c:pt>
                <c:pt idx="986">
                  <c:v>8309187.7830172125</c:v>
                </c:pt>
                <c:pt idx="987">
                  <c:v>8309083.3114362415</c:v>
                </c:pt>
                <c:pt idx="988">
                  <c:v>8308979.0745325554</c:v>
                </c:pt>
                <c:pt idx="989">
                  <c:v>8308875.0718648834</c:v>
                </c:pt>
                <c:pt idx="990">
                  <c:v>8308771.3029923663</c:v>
                </c:pt>
                <c:pt idx="991">
                  <c:v>8308667.7674745563</c:v>
                </c:pt>
                <c:pt idx="992">
                  <c:v>8308564.4648714233</c:v>
                </c:pt>
                <c:pt idx="993">
                  <c:v>8308461.3947433531</c:v>
                </c:pt>
                <c:pt idx="994">
                  <c:v>8308358.5566511499</c:v>
                </c:pt>
                <c:pt idx="995">
                  <c:v>8308255.9501560396</c:v>
                </c:pt>
                <c:pt idx="996">
                  <c:v>8308153.5748196701</c:v>
                </c:pt>
                <c:pt idx="997">
                  <c:v>8308051.430204113</c:v>
                </c:pt>
                <c:pt idx="998">
                  <c:v>8307949.5158718666</c:v>
                </c:pt>
                <c:pt idx="999">
                  <c:v>8307847.8313858556</c:v>
                </c:pt>
                <c:pt idx="1000">
                  <c:v>8307746.3763094358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A-4550-93E9-A469054C41D6}"/>
            </c:ext>
          </c:extLst>
        </c:ser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'SIR-Modell'!$E$5:$E$1005</c:f>
              <c:numCache>
                <c:formatCode>0</c:formatCode>
                <c:ptCount val="1001"/>
                <c:pt idx="0">
                  <c:v>6000</c:v>
                </c:pt>
                <c:pt idx="1">
                  <c:v>5999.7063992383155</c:v>
                </c:pt>
                <c:pt idx="2">
                  <c:v>5999.3922761620961</c:v>
                </c:pt>
                <c:pt idx="3">
                  <c:v>5999.0576359357301</c:v>
                </c:pt>
                <c:pt idx="4">
                  <c:v>5998.7024840037375</c:v>
                </c:pt>
                <c:pt idx="5">
                  <c:v>5998.3268260905907</c:v>
                </c:pt>
                <c:pt idx="6">
                  <c:v>5997.9306682005299</c:v>
                </c:pt>
                <c:pt idx="7">
                  <c:v>5997.5140166173696</c:v>
                </c:pt>
                <c:pt idx="8">
                  <c:v>5997.0768779042974</c:v>
                </c:pt>
                <c:pt idx="9">
                  <c:v>5996.6192589036609</c:v>
                </c:pt>
                <c:pt idx="10">
                  <c:v>5996.1411667367547</c:v>
                </c:pt>
                <c:pt idx="11">
                  <c:v>5995.6426088035914</c:v>
                </c:pt>
                <c:pt idx="12">
                  <c:v>5995.1235927826683</c:v>
                </c:pt>
                <c:pt idx="13">
                  <c:v>5994.5841266307252</c:v>
                </c:pt>
                <c:pt idx="14">
                  <c:v>5994.0242185824955</c:v>
                </c:pt>
                <c:pt idx="15">
                  <c:v>5993.4438771504474</c:v>
                </c:pt>
                <c:pt idx="16">
                  <c:v>5992.8431111245181</c:v>
                </c:pt>
                <c:pt idx="17">
                  <c:v>5992.2219295718405</c:v>
                </c:pt>
                <c:pt idx="18">
                  <c:v>5991.5803418364603</c:v>
                </c:pt>
                <c:pt idx="19">
                  <c:v>5990.9183575390462</c:v>
                </c:pt>
                <c:pt idx="20">
                  <c:v>5990.2359865765948</c:v>
                </c:pt>
                <c:pt idx="21">
                  <c:v>5989.5332391221209</c:v>
                </c:pt>
                <c:pt idx="22">
                  <c:v>5988.8101256243472</c:v>
                </c:pt>
                <c:pt idx="23">
                  <c:v>5988.0666568073821</c:v>
                </c:pt>
                <c:pt idx="24">
                  <c:v>5987.3028436703889</c:v>
                </c:pt>
                <c:pt idx="25">
                  <c:v>5986.5186974872522</c:v>
                </c:pt>
                <c:pt idx="26">
                  <c:v>5985.714229806229</c:v>
                </c:pt>
                <c:pt idx="27">
                  <c:v>5984.889452449599</c:v>
                </c:pt>
                <c:pt idx="28">
                  <c:v>5984.0443775133017</c:v>
                </c:pt>
                <c:pt idx="29">
                  <c:v>5983.1790173665713</c:v>
                </c:pt>
                <c:pt idx="30">
                  <c:v>5982.2933846515571</c:v>
                </c:pt>
                <c:pt idx="31">
                  <c:v>5981.3874922829427</c:v>
                </c:pt>
                <c:pt idx="32">
                  <c:v>5980.4613534475529</c:v>
                </c:pt>
                <c:pt idx="33">
                  <c:v>5979.5149816039557</c:v>
                </c:pt>
                <c:pt idx="34">
                  <c:v>5978.5483904820539</c:v>
                </c:pt>
                <c:pt idx="35">
                  <c:v>5977.5615940826719</c:v>
                </c:pt>
                <c:pt idx="36">
                  <c:v>5976.554606677134</c:v>
                </c:pt>
                <c:pt idx="37">
                  <c:v>5975.5274428068333</c:v>
                </c:pt>
                <c:pt idx="38">
                  <c:v>5974.4801172827956</c:v>
                </c:pt>
                <c:pt idx="39">
                  <c:v>5973.4126451852344</c:v>
                </c:pt>
                <c:pt idx="40">
                  <c:v>5972.3250418630978</c:v>
                </c:pt>
                <c:pt idx="41">
                  <c:v>5971.2173229336086</c:v>
                </c:pt>
                <c:pt idx="42">
                  <c:v>5970.0895042817992</c:v>
                </c:pt>
                <c:pt idx="43">
                  <c:v>5968.9416020600329</c:v>
                </c:pt>
                <c:pt idx="44">
                  <c:v>5967.7736326875256</c:v>
                </c:pt>
                <c:pt idx="45">
                  <c:v>5966.5856128498526</c:v>
                </c:pt>
                <c:pt idx="46">
                  <c:v>5965.3775594984536</c:v>
                </c:pt>
                <c:pt idx="47">
                  <c:v>5964.1494898501278</c:v>
                </c:pt>
                <c:pt idx="48">
                  <c:v>5962.9014213865221</c:v>
                </c:pt>
                <c:pt idx="49">
                  <c:v>5961.6333718536116</c:v>
                </c:pt>
                <c:pt idx="50">
                  <c:v>5960.3453592611731</c:v>
                </c:pt>
                <c:pt idx="51">
                  <c:v>5959.0374018822522</c:v>
                </c:pt>
                <c:pt idx="52">
                  <c:v>5957.7095182526209</c:v>
                </c:pt>
                <c:pt idx="53">
                  <c:v>5956.3617271702306</c:v>
                </c:pt>
                <c:pt idx="54">
                  <c:v>5954.9940476946567</c:v>
                </c:pt>
                <c:pt idx="55">
                  <c:v>5953.6064991465355</c:v>
                </c:pt>
                <c:pt idx="56">
                  <c:v>5952.1991011069949</c:v>
                </c:pt>
                <c:pt idx="57">
                  <c:v>5950.7718734170776</c:v>
                </c:pt>
                <c:pt idx="58">
                  <c:v>5949.3248361771575</c:v>
                </c:pt>
                <c:pt idx="59">
                  <c:v>5947.8580097463491</c:v>
                </c:pt>
                <c:pt idx="60">
                  <c:v>5946.3714147419078</c:v>
                </c:pt>
                <c:pt idx="61">
                  <c:v>5944.8650720386267</c:v>
                </c:pt>
                <c:pt idx="62">
                  <c:v>5943.3390027682253</c:v>
                </c:pt>
                <c:pt idx="63">
                  <c:v>5941.7932283187292</c:v>
                </c:pt>
                <c:pt idx="64">
                  <c:v>5940.2277703338459</c:v>
                </c:pt>
                <c:pt idx="65">
                  <c:v>5938.6426507123297</c:v>
                </c:pt>
                <c:pt idx="66">
                  <c:v>5937.037891607346</c:v>
                </c:pt>
                <c:pt idx="67">
                  <c:v>5935.4135154258229</c:v>
                </c:pt>
                <c:pt idx="68">
                  <c:v>5933.7695448277973</c:v>
                </c:pt>
                <c:pt idx="69">
                  <c:v>5932.106002725759</c:v>
                </c:pt>
                <c:pt idx="70">
                  <c:v>5930.4229122839806</c:v>
                </c:pt>
                <c:pt idx="71">
                  <c:v>5928.7202969178452</c:v>
                </c:pt>
                <c:pt idx="72">
                  <c:v>5926.9981802931688</c:v>
                </c:pt>
                <c:pt idx="73">
                  <c:v>5925.2565863255131</c:v>
                </c:pt>
                <c:pt idx="74">
                  <c:v>5923.4955391794902</c:v>
                </c:pt>
                <c:pt idx="75">
                  <c:v>5921.7150632680659</c:v>
                </c:pt>
                <c:pt idx="76">
                  <c:v>5919.9151832518546</c:v>
                </c:pt>
                <c:pt idx="77">
                  <c:v>5918.0959240384036</c:v>
                </c:pt>
                <c:pt idx="78">
                  <c:v>5916.2573107814769</c:v>
                </c:pt>
                <c:pt idx="79">
                  <c:v>5914.3993688803303</c:v>
                </c:pt>
                <c:pt idx="80">
                  <c:v>5912.5221239789771</c:v>
                </c:pt>
                <c:pt idx="81">
                  <c:v>5910.6256019654529</c:v>
                </c:pt>
                <c:pt idx="82">
                  <c:v>5908.7098289710711</c:v>
                </c:pt>
                <c:pt idx="83">
                  <c:v>5906.7748313696702</c:v>
                </c:pt>
                <c:pt idx="84">
                  <c:v>5904.8206357768604</c:v>
                </c:pt>
                <c:pt idx="85">
                  <c:v>5902.847269049259</c:v>
                </c:pt>
                <c:pt idx="86">
                  <c:v>5900.85475828372</c:v>
                </c:pt>
                <c:pt idx="87">
                  <c:v>5898.8431308165627</c:v>
                </c:pt>
                <c:pt idx="88">
                  <c:v>5896.812414222788</c:v>
                </c:pt>
                <c:pt idx="89">
                  <c:v>5894.7626363152913</c:v>
                </c:pt>
                <c:pt idx="90">
                  <c:v>5892.6938251440688</c:v>
                </c:pt>
                <c:pt idx="91">
                  <c:v>5890.6060089954208</c:v>
                </c:pt>
                <c:pt idx="92">
                  <c:v>5888.4992163911438</c:v>
                </c:pt>
                <c:pt idx="93">
                  <c:v>5886.3734760877214</c:v>
                </c:pt>
                <c:pt idx="94">
                  <c:v>5884.2288170755073</c:v>
                </c:pt>
                <c:pt idx="95">
                  <c:v>5882.0652685779014</c:v>
                </c:pt>
                <c:pt idx="96">
                  <c:v>5879.8828600505221</c:v>
                </c:pt>
                <c:pt idx="97">
                  <c:v>5877.6816211803734</c:v>
                </c:pt>
                <c:pt idx="98">
                  <c:v>5875.4615818850043</c:v>
                </c:pt>
                <c:pt idx="99">
                  <c:v>5873.2227723116621</c:v>
                </c:pt>
                <c:pt idx="100">
                  <c:v>5870.965222836443</c:v>
                </c:pt>
                <c:pt idx="101">
                  <c:v>5868.6889640634354</c:v>
                </c:pt>
                <c:pt idx="102">
                  <c:v>5866.3940268238566</c:v>
                </c:pt>
                <c:pt idx="103">
                  <c:v>5864.0804421751864</c:v>
                </c:pt>
                <c:pt idx="104">
                  <c:v>5861.7482414002934</c:v>
                </c:pt>
                <c:pt idx="105">
                  <c:v>5859.3974560065581</c:v>
                </c:pt>
                <c:pt idx="106">
                  <c:v>5857.0281177249853</c:v>
                </c:pt>
                <c:pt idx="107">
                  <c:v>5854.6402585093201</c:v>
                </c:pt>
                <c:pt idx="108">
                  <c:v>5852.2339105351484</c:v>
                </c:pt>
                <c:pt idx="109">
                  <c:v>5849.8091061990017</c:v>
                </c:pt>
                <c:pt idx="110">
                  <c:v>5847.3658781174481</c:v>
                </c:pt>
                <c:pt idx="111">
                  <c:v>5844.9042591261868</c:v>
                </c:pt>
                <c:pt idx="112">
                  <c:v>5842.4242822791293</c:v>
                </c:pt>
                <c:pt idx="113">
                  <c:v>5839.9259808474817</c:v>
                </c:pt>
                <c:pt idx="114">
                  <c:v>5837.409388318817</c:v>
                </c:pt>
                <c:pt idx="115">
                  <c:v>5834.8745383961477</c:v>
                </c:pt>
                <c:pt idx="116">
                  <c:v>5832.3214649969887</c:v>
                </c:pt>
                <c:pt idx="117">
                  <c:v>5829.7502022524177</c:v>
                </c:pt>
                <c:pt idx="118">
                  <c:v>5827.1607845061317</c:v>
                </c:pt>
                <c:pt idx="119">
                  <c:v>5824.5532463134959</c:v>
                </c:pt>
                <c:pt idx="120">
                  <c:v>5821.9276224405903</c:v>
                </c:pt>
                <c:pt idx="121">
                  <c:v>5819.2839478632486</c:v>
                </c:pt>
                <c:pt idx="122">
                  <c:v>5816.6222577660974</c:v>
                </c:pt>
                <c:pt idx="123">
                  <c:v>5813.9425875415855</c:v>
                </c:pt>
                <c:pt idx="124">
                  <c:v>5811.2449727890116</c:v>
                </c:pt>
                <c:pt idx="125">
                  <c:v>5808.529449313547</c:v>
                </c:pt>
                <c:pt idx="126">
                  <c:v>5805.7960531252538</c:v>
                </c:pt>
                <c:pt idx="127">
                  <c:v>5803.0448204380964</c:v>
                </c:pt>
                <c:pt idx="128">
                  <c:v>5800.2757876689539</c:v>
                </c:pt>
                <c:pt idx="129">
                  <c:v>5797.4889914366222</c:v>
                </c:pt>
                <c:pt idx="130">
                  <c:v>5794.6844685608157</c:v>
                </c:pt>
                <c:pt idx="131">
                  <c:v>5791.8622560611639</c:v>
                </c:pt>
                <c:pt idx="132">
                  <c:v>5789.0223911562007</c:v>
                </c:pt>
                <c:pt idx="133">
                  <c:v>5786.1649112623554</c:v>
                </c:pt>
                <c:pt idx="134">
                  <c:v>5783.2898539929356</c:v>
                </c:pt>
                <c:pt idx="135">
                  <c:v>5780.3972571571039</c:v>
                </c:pt>
                <c:pt idx="136">
                  <c:v>5777.4871587588577</c:v>
                </c:pt>
                <c:pt idx="137">
                  <c:v>5774.5595969959977</c:v>
                </c:pt>
                <c:pt idx="138">
                  <c:v>5771.6146102590965</c:v>
                </c:pt>
                <c:pt idx="139">
                  <c:v>5768.6522371304618</c:v>
                </c:pt>
                <c:pt idx="140">
                  <c:v>5765.6725163830979</c:v>
                </c:pt>
                <c:pt idx="141">
                  <c:v>5762.6754869796587</c:v>
                </c:pt>
                <c:pt idx="142">
                  <c:v>5759.6611880714026</c:v>
                </c:pt>
                <c:pt idx="143">
                  <c:v>5756.6296589971407</c:v>
                </c:pt>
                <c:pt idx="144">
                  <c:v>5753.5809392821793</c:v>
                </c:pt>
                <c:pt idx="145">
                  <c:v>5750.5150686372635</c:v>
                </c:pt>
                <c:pt idx="146">
                  <c:v>5747.4320869575149</c:v>
                </c:pt>
                <c:pt idx="147">
                  <c:v>5744.3320343213645</c:v>
                </c:pt>
                <c:pt idx="148">
                  <c:v>5741.2149509894844</c:v>
                </c:pt>
                <c:pt idx="149">
                  <c:v>5738.0808774037132</c:v>
                </c:pt>
                <c:pt idx="150">
                  <c:v>5734.9298541859825</c:v>
                </c:pt>
                <c:pt idx="151">
                  <c:v>5731.7619221372352</c:v>
                </c:pt>
                <c:pt idx="152">
                  <c:v>5728.5771222363437</c:v>
                </c:pt>
                <c:pt idx="153">
                  <c:v>5725.3754956390248</c:v>
                </c:pt>
                <c:pt idx="154">
                  <c:v>5722.1570836767478</c:v>
                </c:pt>
                <c:pt idx="155">
                  <c:v>5718.9219278556438</c:v>
                </c:pt>
                <c:pt idx="156">
                  <c:v>5715.6700698554114</c:v>
                </c:pt>
                <c:pt idx="157">
                  <c:v>5712.4015515282163</c:v>
                </c:pt>
                <c:pt idx="158">
                  <c:v>5709.1164148975895</c:v>
                </c:pt>
                <c:pt idx="159">
                  <c:v>5705.8147021573241</c:v>
                </c:pt>
                <c:pt idx="160">
                  <c:v>5702.4964556703671</c:v>
                </c:pt>
                <c:pt idx="161">
                  <c:v>5699.1617179677105</c:v>
                </c:pt>
                <c:pt idx="162">
                  <c:v>5695.8105317472755</c:v>
                </c:pt>
                <c:pt idx="163">
                  <c:v>5692.4429398727998</c:v>
                </c:pt>
                <c:pt idx="164">
                  <c:v>5689.058985372717</c:v>
                </c:pt>
                <c:pt idx="165">
                  <c:v>5685.658711439035</c:v>
                </c:pt>
                <c:pt idx="166">
                  <c:v>5682.2421614262139</c:v>
                </c:pt>
                <c:pt idx="167">
                  <c:v>5678.8093788500382</c:v>
                </c:pt>
                <c:pt idx="168">
                  <c:v>5675.360407386489</c:v>
                </c:pt>
                <c:pt idx="169">
                  <c:v>5671.8952908706106</c:v>
                </c:pt>
                <c:pt idx="170">
                  <c:v>5668.4140732953783</c:v>
                </c:pt>
                <c:pt idx="171">
                  <c:v>5664.916798810561</c:v>
                </c:pt>
                <c:pt idx="172">
                  <c:v>5661.4035117215844</c:v>
                </c:pt>
                <c:pt idx="173">
                  <c:v>5657.8742564883878</c:v>
                </c:pt>
                <c:pt idx="174">
                  <c:v>5654.3290777242828</c:v>
                </c:pt>
                <c:pt idx="175">
                  <c:v>5650.7680201948069</c:v>
                </c:pt>
                <c:pt idx="176">
                  <c:v>5647.1911288165766</c:v>
                </c:pt>
                <c:pt idx="177">
                  <c:v>5643.5984486561374</c:v>
                </c:pt>
                <c:pt idx="178">
                  <c:v>5639.9900249288121</c:v>
                </c:pt>
                <c:pt idx="179">
                  <c:v>5636.3659029975479</c:v>
                </c:pt>
                <c:pt idx="180">
                  <c:v>5632.7261283717608</c:v>
                </c:pt>
                <c:pt idx="181">
                  <c:v>5629.0707467061766</c:v>
                </c:pt>
                <c:pt idx="182">
                  <c:v>5625.3998037996735</c:v>
                </c:pt>
                <c:pt idx="183">
                  <c:v>5621.7133455941193</c:v>
                </c:pt>
                <c:pt idx="184">
                  <c:v>5618.0114181732097</c:v>
                </c:pt>
                <c:pt idx="185">
                  <c:v>5614.2940677613042</c:v>
                </c:pt>
                <c:pt idx="186">
                  <c:v>5610.5613407222572</c:v>
                </c:pt>
                <c:pt idx="187">
                  <c:v>5606.8132835582537</c:v>
                </c:pt>
                <c:pt idx="188">
                  <c:v>5603.0499429086367</c:v>
                </c:pt>
                <c:pt idx="189">
                  <c:v>5599.2713655487378</c:v>
                </c:pt>
                <c:pt idx="190">
                  <c:v>5595.4775983887039</c:v>
                </c:pt>
                <c:pt idx="191">
                  <c:v>5591.6686884723249</c:v>
                </c:pt>
                <c:pt idx="192">
                  <c:v>5587.8446829758568</c:v>
                </c:pt>
                <c:pt idx="193">
                  <c:v>5584.0056292068448</c:v>
                </c:pt>
                <c:pt idx="194">
                  <c:v>5580.1515746029463</c:v>
                </c:pt>
                <c:pt idx="195">
                  <c:v>5576.2825667307534</c:v>
                </c:pt>
                <c:pt idx="196">
                  <c:v>5572.3986532846084</c:v>
                </c:pt>
                <c:pt idx="197">
                  <c:v>5568.4998820854253</c:v>
                </c:pt>
                <c:pt idx="198">
                  <c:v>5564.5863010795083</c:v>
                </c:pt>
                <c:pt idx="199">
                  <c:v>5560.657958337365</c:v>
                </c:pt>
                <c:pt idx="200">
                  <c:v>5556.714902052523</c:v>
                </c:pt>
                <c:pt idx="201">
                  <c:v>5552.757180540345</c:v>
                </c:pt>
                <c:pt idx="202">
                  <c:v>5548.7848422368425</c:v>
                </c:pt>
                <c:pt idx="203">
                  <c:v>5544.7979356974874</c:v>
                </c:pt>
                <c:pt idx="204">
                  <c:v>5540.7965095960235</c:v>
                </c:pt>
                <c:pt idx="205">
                  <c:v>5536.7806127232789</c:v>
                </c:pt>
                <c:pt idx="206">
                  <c:v>5532.750293985976</c:v>
                </c:pt>
                <c:pt idx="207">
                  <c:v>5528.70560240554</c:v>
                </c:pt>
                <c:pt idx="208">
                  <c:v>5524.6465871169094</c:v>
                </c:pt>
                <c:pt idx="209">
                  <c:v>5520.573297367343</c:v>
                </c:pt>
                <c:pt idx="210">
                  <c:v>5516.4857825152294</c:v>
                </c:pt>
                <c:pt idx="211">
                  <c:v>5512.3840920288922</c:v>
                </c:pt>
                <c:pt idx="212">
                  <c:v>5508.2682754853995</c:v>
                </c:pt>
                <c:pt idx="213">
                  <c:v>5504.1383825693692</c:v>
                </c:pt>
                <c:pt idx="214">
                  <c:v>5499.9944630717746</c:v>
                </c:pt>
                <c:pt idx="215">
                  <c:v>5495.83656688875</c:v>
                </c:pt>
                <c:pt idx="216">
                  <c:v>5491.6647440203978</c:v>
                </c:pt>
                <c:pt idx="217">
                  <c:v>5487.4790445695935</c:v>
                </c:pt>
                <c:pt idx="218">
                  <c:v>5483.2795187407901</c:v>
                </c:pt>
                <c:pt idx="219">
                  <c:v>5479.0662168388244</c:v>
                </c:pt>
                <c:pt idx="220">
                  <c:v>5474.8391892677191</c:v>
                </c:pt>
                <c:pt idx="221">
                  <c:v>5470.5984865294922</c:v>
                </c:pt>
                <c:pt idx="222">
                  <c:v>5466.3441592229583</c:v>
                </c:pt>
                <c:pt idx="223">
                  <c:v>5462.0762580425344</c:v>
                </c:pt>
                <c:pt idx="224">
                  <c:v>5457.7948337770467</c:v>
                </c:pt>
                <c:pt idx="225">
                  <c:v>5453.4999373085329</c:v>
                </c:pt>
                <c:pt idx="226">
                  <c:v>5449.1916196110496</c:v>
                </c:pt>
                <c:pt idx="227">
                  <c:v>5444.8699317494784</c:v>
                </c:pt>
                <c:pt idx="228">
                  <c:v>5440.5349248783295</c:v>
                </c:pt>
                <c:pt idx="229">
                  <c:v>5436.1866502405501</c:v>
                </c:pt>
                <c:pt idx="230">
                  <c:v>5431.8251591663293</c:v>
                </c:pt>
                <c:pt idx="231">
                  <c:v>5427.4505030719065</c:v>
                </c:pt>
                <c:pt idx="232">
                  <c:v>5423.0627334583769</c:v>
                </c:pt>
                <c:pt idx="233">
                  <c:v>5418.6619019105019</c:v>
                </c:pt>
                <c:pt idx="234">
                  <c:v>5414.248060095515</c:v>
                </c:pt>
                <c:pt idx="235">
                  <c:v>5409.8212597619313</c:v>
                </c:pt>
                <c:pt idx="236">
                  <c:v>5405.3815527383586</c:v>
                </c:pt>
                <c:pt idx="237">
                  <c:v>5400.9289909323052</c:v>
                </c:pt>
                <c:pt idx="238">
                  <c:v>5396.4636263289931</c:v>
                </c:pt>
                <c:pt idx="239">
                  <c:v>5391.9855109901691</c:v>
                </c:pt>
                <c:pt idx="240">
                  <c:v>5387.4946970529154</c:v>
                </c:pt>
                <c:pt idx="241">
                  <c:v>5382.9912367284651</c:v>
                </c:pt>
                <c:pt idx="242">
                  <c:v>5378.4751823010147</c:v>
                </c:pt>
                <c:pt idx="243">
                  <c:v>5373.9465861265408</c:v>
                </c:pt>
                <c:pt idx="244">
                  <c:v>5369.405500631613</c:v>
                </c:pt>
                <c:pt idx="245">
                  <c:v>5364.8519783122147</c:v>
                </c:pt>
                <c:pt idx="246">
                  <c:v>5360.2860717325584</c:v>
                </c:pt>
                <c:pt idx="247">
                  <c:v>5355.7078335239057</c:v>
                </c:pt>
                <c:pt idx="248">
                  <c:v>5351.1173163833873</c:v>
                </c:pt>
                <c:pt idx="249">
                  <c:v>5346.5145730728236</c:v>
                </c:pt>
                <c:pt idx="250">
                  <c:v>5341.8996564175486</c:v>
                </c:pt>
                <c:pt idx="251">
                  <c:v>5337.2726193052322</c:v>
                </c:pt>
                <c:pt idx="252">
                  <c:v>5332.633514684705</c:v>
                </c:pt>
                <c:pt idx="253">
                  <c:v>5327.9823955647871</c:v>
                </c:pt>
                <c:pt idx="254">
                  <c:v>5323.3193150131119</c:v>
                </c:pt>
                <c:pt idx="255">
                  <c:v>5318.6443261549575</c:v>
                </c:pt>
                <c:pt idx="256">
                  <c:v>5313.957482172078</c:v>
                </c:pt>
                <c:pt idx="257">
                  <c:v>5309.258836301532</c:v>
                </c:pt>
                <c:pt idx="258">
                  <c:v>5304.5484418345195</c:v>
                </c:pt>
                <c:pt idx="259">
                  <c:v>5299.8263521152148</c:v>
                </c:pt>
                <c:pt idx="260">
                  <c:v>5295.0926205396026</c:v>
                </c:pt>
                <c:pt idx="261">
                  <c:v>5290.3473005543192</c:v>
                </c:pt>
                <c:pt idx="262">
                  <c:v>5285.5904456554881</c:v>
                </c:pt>
                <c:pt idx="263">
                  <c:v>5280.8221093875636</c:v>
                </c:pt>
                <c:pt idx="264">
                  <c:v>5276.0423453421754</c:v>
                </c:pt>
                <c:pt idx="265">
                  <c:v>5271.2512071569699</c:v>
                </c:pt>
                <c:pt idx="266">
                  <c:v>5266.4487485144609</c:v>
                </c:pt>
                <c:pt idx="267">
                  <c:v>5261.6350231408751</c:v>
                </c:pt>
                <c:pt idx="268">
                  <c:v>5256.8100848050035</c:v>
                </c:pt>
                <c:pt idx="269">
                  <c:v>5251.9739873170547</c:v>
                </c:pt>
                <c:pt idx="270">
                  <c:v>5247.1267845275088</c:v>
                </c:pt>
                <c:pt idx="271">
                  <c:v>5242.2685303259723</c:v>
                </c:pt>
                <c:pt idx="272">
                  <c:v>5237.3992786400386</c:v>
                </c:pt>
                <c:pt idx="273">
                  <c:v>5232.5190834341474</c:v>
                </c:pt>
                <c:pt idx="274">
                  <c:v>5227.6279987084463</c:v>
                </c:pt>
                <c:pt idx="275">
                  <c:v>5222.726078497657</c:v>
                </c:pt>
                <c:pt idx="276">
                  <c:v>5217.8133768699399</c:v>
                </c:pt>
                <c:pt idx="277">
                  <c:v>5212.8899479257661</c:v>
                </c:pt>
                <c:pt idx="278">
                  <c:v>5207.955845796786</c:v>
                </c:pt>
                <c:pt idx="279">
                  <c:v>5203.0111246447041</c:v>
                </c:pt>
                <c:pt idx="280">
                  <c:v>5198.0558386601533</c:v>
                </c:pt>
                <c:pt idx="281">
                  <c:v>5193.0900420615735</c:v>
                </c:pt>
                <c:pt idx="282">
                  <c:v>5188.1137890940945</c:v>
                </c:pt>
                <c:pt idx="283">
                  <c:v>5183.1271340284147</c:v>
                </c:pt>
                <c:pt idx="284">
                  <c:v>5178.130131159689</c:v>
                </c:pt>
                <c:pt idx="285">
                  <c:v>5173.122834806416</c:v>
                </c:pt>
                <c:pt idx="286">
                  <c:v>5168.1052993093281</c:v>
                </c:pt>
                <c:pt idx="287">
                  <c:v>5163.0775790302841</c:v>
                </c:pt>
                <c:pt idx="288">
                  <c:v>5158.0397283511647</c:v>
                </c:pt>
                <c:pt idx="289">
                  <c:v>5152.9918016727688</c:v>
                </c:pt>
                <c:pt idx="290">
                  <c:v>5147.9338534137178</c:v>
                </c:pt>
                <c:pt idx="291">
                  <c:v>5142.8659380093541</c:v>
                </c:pt>
                <c:pt idx="292">
                  <c:v>5137.7881099106507</c:v>
                </c:pt>
                <c:pt idx="293">
                  <c:v>5132.7004235831173</c:v>
                </c:pt>
                <c:pt idx="294">
                  <c:v>5127.6029335057128</c:v>
                </c:pt>
                <c:pt idx="295">
                  <c:v>5122.4956941697592</c:v>
                </c:pt>
                <c:pt idx="296">
                  <c:v>5117.3787600778578</c:v>
                </c:pt>
                <c:pt idx="297">
                  <c:v>5112.252185742811</c:v>
                </c:pt>
                <c:pt idx="298">
                  <c:v>5107.1160256865414</c:v>
                </c:pt>
                <c:pt idx="299">
                  <c:v>5101.97033443902</c:v>
                </c:pt>
                <c:pt idx="300">
                  <c:v>5096.8151665371934</c:v>
                </c:pt>
                <c:pt idx="301">
                  <c:v>5091.6505765239162</c:v>
                </c:pt>
                <c:pt idx="302">
                  <c:v>5086.4766189468837</c:v>
                </c:pt>
                <c:pt idx="303">
                  <c:v>5081.2933483575707</c:v>
                </c:pt>
                <c:pt idx="304">
                  <c:v>5076.1008193101707</c:v>
                </c:pt>
                <c:pt idx="305">
                  <c:v>5070.8990863605404</c:v>
                </c:pt>
                <c:pt idx="306">
                  <c:v>5065.6882040651453</c:v>
                </c:pt>
                <c:pt idx="307">
                  <c:v>5060.4682269800096</c:v>
                </c:pt>
                <c:pt idx="308">
                  <c:v>5055.2392096596705</c:v>
                </c:pt>
                <c:pt idx="309">
                  <c:v>5050.0012066561303</c:v>
                </c:pt>
                <c:pt idx="310">
                  <c:v>5044.7542725178209</c:v>
                </c:pt>
                <c:pt idx="311">
                  <c:v>5039.4984617885611</c:v>
                </c:pt>
                <c:pt idx="312">
                  <c:v>5034.2338290065254</c:v>
                </c:pt>
                <c:pt idx="313">
                  <c:v>5028.9604287032107</c:v>
                </c:pt>
                <c:pt idx="314">
                  <c:v>5023.6783154024115</c:v>
                </c:pt>
                <c:pt idx="315">
                  <c:v>5018.3875436191929</c:v>
                </c:pt>
                <c:pt idx="316">
                  <c:v>5013.0881678588703</c:v>
                </c:pt>
                <c:pt idx="317">
                  <c:v>5007.7802426159924</c:v>
                </c:pt>
                <c:pt idx="318">
                  <c:v>5002.4638223733255</c:v>
                </c:pt>
                <c:pt idx="319">
                  <c:v>4997.1389616008419</c:v>
                </c:pt>
                <c:pt idx="320">
                  <c:v>4991.805714754717</c:v>
                </c:pt>
                <c:pt idx="321">
                  <c:v>4986.4641362763196</c:v>
                </c:pt>
                <c:pt idx="322">
                  <c:v>4981.114280591215</c:v>
                </c:pt>
                <c:pt idx="323">
                  <c:v>4975.7562021081667</c:v>
                </c:pt>
                <c:pt idx="324">
                  <c:v>4970.3899552181438</c:v>
                </c:pt>
                <c:pt idx="325">
                  <c:v>4965.0155942933297</c:v>
                </c:pt>
                <c:pt idx="326">
                  <c:v>4959.6331736861393</c:v>
                </c:pt>
                <c:pt idx="327">
                  <c:v>4954.2427477282317</c:v>
                </c:pt>
                <c:pt idx="328">
                  <c:v>4948.8443707295346</c:v>
                </c:pt>
                <c:pt idx="329">
                  <c:v>4943.4380969772674</c:v>
                </c:pt>
                <c:pt idx="330">
                  <c:v>4938.0239807349699</c:v>
                </c:pt>
                <c:pt idx="331">
                  <c:v>4932.6020762415355</c:v>
                </c:pt>
                <c:pt idx="332">
                  <c:v>4927.1724377102455</c:v>
                </c:pt>
                <c:pt idx="333">
                  <c:v>4921.7351193278091</c:v>
                </c:pt>
                <c:pt idx="334">
                  <c:v>4916.2901752534071</c:v>
                </c:pt>
                <c:pt idx="335">
                  <c:v>4910.8376596177368</c:v>
                </c:pt>
                <c:pt idx="336">
                  <c:v>4905.3776265220667</c:v>
                </c:pt>
                <c:pt idx="337">
                  <c:v>4899.9101300372886</c:v>
                </c:pt>
                <c:pt idx="338">
                  <c:v>4894.4352242029754</c:v>
                </c:pt>
                <c:pt idx="339">
                  <c:v>4888.9529630264469</c:v>
                </c:pt>
                <c:pt idx="340">
                  <c:v>4883.4634004818317</c:v>
                </c:pt>
                <c:pt idx="341">
                  <c:v>4877.9665905091406</c:v>
                </c:pt>
                <c:pt idx="342">
                  <c:v>4872.4625870133405</c:v>
                </c:pt>
                <c:pt idx="343">
                  <c:v>4866.9514438634296</c:v>
                </c:pt>
                <c:pt idx="344">
                  <c:v>4861.4332148915228</c:v>
                </c:pt>
                <c:pt idx="345">
                  <c:v>4855.9079538919359</c:v>
                </c:pt>
                <c:pt idx="346">
                  <c:v>4850.3757146202761</c:v>
                </c:pt>
                <c:pt idx="347">
                  <c:v>4844.8365507925355</c:v>
                </c:pt>
                <c:pt idx="348">
                  <c:v>4839.2905160841892</c:v>
                </c:pt>
                <c:pt idx="349">
                  <c:v>4833.7376641292967</c:v>
                </c:pt>
                <c:pt idx="350">
                  <c:v>4828.1780485196105</c:v>
                </c:pt>
                <c:pt idx="351">
                  <c:v>4822.6117228036819</c:v>
                </c:pt>
                <c:pt idx="352">
                  <c:v>4817.0387404859794</c:v>
                </c:pt>
                <c:pt idx="353">
                  <c:v>4811.4591550260056</c:v>
                </c:pt>
                <c:pt idx="354">
                  <c:v>4805.8730198374178</c:v>
                </c:pt>
                <c:pt idx="355">
                  <c:v>4800.2803882871576</c:v>
                </c:pt>
                <c:pt idx="356">
                  <c:v>4794.6813136945793</c:v>
                </c:pt>
                <c:pt idx="357">
                  <c:v>4789.0758493305857</c:v>
                </c:pt>
                <c:pt idx="358">
                  <c:v>4783.4640484167676</c:v>
                </c:pt>
                <c:pt idx="359">
                  <c:v>4777.8459641245463</c:v>
                </c:pt>
                <c:pt idx="360">
                  <c:v>4772.2216495743214</c:v>
                </c:pt>
                <c:pt idx="361">
                  <c:v>4766.5911578346231</c:v>
                </c:pt>
                <c:pt idx="362">
                  <c:v>4760.9545419212673</c:v>
                </c:pt>
                <c:pt idx="363">
                  <c:v>4755.3118547965141</c:v>
                </c:pt>
                <c:pt idx="364">
                  <c:v>4749.6631493682371</c:v>
                </c:pt>
                <c:pt idx="365">
                  <c:v>4744.0084784890869</c:v>
                </c:pt>
                <c:pt idx="366">
                  <c:v>4738.3478949556675</c:v>
                </c:pt>
                <c:pt idx="367">
                  <c:v>4732.6814515077112</c:v>
                </c:pt>
                <c:pt idx="368">
                  <c:v>4727.0092008272622</c:v>
                </c:pt>
                <c:pt idx="369">
                  <c:v>4721.3311955378622</c:v>
                </c:pt>
                <c:pt idx="370">
                  <c:v>4715.6474882037392</c:v>
                </c:pt>
                <c:pt idx="371">
                  <c:v>4709.9581313290028</c:v>
                </c:pt>
                <c:pt idx="372">
                  <c:v>4704.2631773568446</c:v>
                </c:pt>
                <c:pt idx="373">
                  <c:v>4698.562678668739</c:v>
                </c:pt>
                <c:pt idx="374">
                  <c:v>4692.8566875836523</c:v>
                </c:pt>
                <c:pt idx="375">
                  <c:v>4687.1452563572557</c:v>
                </c:pt>
                <c:pt idx="376">
                  <c:v>4681.4284371811391</c:v>
                </c:pt>
                <c:pt idx="377">
                  <c:v>4675.7062821820355</c:v>
                </c:pt>
                <c:pt idx="378">
                  <c:v>4669.9788434210423</c:v>
                </c:pt>
                <c:pt idx="379">
                  <c:v>4664.2461728928547</c:v>
                </c:pt>
                <c:pt idx="380">
                  <c:v>4658.5083225249964</c:v>
                </c:pt>
                <c:pt idx="381">
                  <c:v>4652.7653441770617</c:v>
                </c:pt>
                <c:pt idx="382">
                  <c:v>4647.0172896399563</c:v>
                </c:pt>
                <c:pt idx="383">
                  <c:v>4641.2642106351441</c:v>
                </c:pt>
                <c:pt idx="384">
                  <c:v>4635.5061588139024</c:v>
                </c:pt>
                <c:pt idx="385">
                  <c:v>4629.7431857565743</c:v>
                </c:pt>
                <c:pt idx="386">
                  <c:v>4623.9753429718321</c:v>
                </c:pt>
                <c:pt idx="387">
                  <c:v>4618.202681895943</c:v>
                </c:pt>
                <c:pt idx="388">
                  <c:v>4612.4252538920373</c:v>
                </c:pt>
                <c:pt idx="389">
                  <c:v>4606.6431102493843</c:v>
                </c:pt>
                <c:pt idx="390">
                  <c:v>4600.8563021826703</c:v>
                </c:pt>
                <c:pt idx="391">
                  <c:v>4595.0648808312817</c:v>
                </c:pt>
                <c:pt idx="392">
                  <c:v>4589.2688972585947</c:v>
                </c:pt>
                <c:pt idx="393">
                  <c:v>4583.4684024512653</c:v>
                </c:pt>
                <c:pt idx="394">
                  <c:v>4577.6634473185286</c:v>
                </c:pt>
                <c:pt idx="395">
                  <c:v>4571.8540826914996</c:v>
                </c:pt>
                <c:pt idx="396">
                  <c:v>4566.0403593224773</c:v>
                </c:pt>
                <c:pt idx="397">
                  <c:v>4560.2223278842594</c:v>
                </c:pt>
                <c:pt idx="398">
                  <c:v>4554.4000389694547</c:v>
                </c:pt>
                <c:pt idx="399">
                  <c:v>4548.5735430898021</c:v>
                </c:pt>
                <c:pt idx="400">
                  <c:v>4542.7428906754967</c:v>
                </c:pt>
                <c:pt idx="401">
                  <c:v>4536.908132074519</c:v>
                </c:pt>
                <c:pt idx="402">
                  <c:v>4531.0693175519673</c:v>
                </c:pt>
                <c:pt idx="403">
                  <c:v>4525.2264972893963</c:v>
                </c:pt>
                <c:pt idx="404">
                  <c:v>4519.3797213841581</c:v>
                </c:pt>
                <c:pt idx="405">
                  <c:v>4513.5290398487514</c:v>
                </c:pt>
                <c:pt idx="406">
                  <c:v>4507.6745026101735</c:v>
                </c:pt>
                <c:pt idx="407">
                  <c:v>4501.8161595092743</c:v>
                </c:pt>
                <c:pt idx="408">
                  <c:v>4495.9540603001196</c:v>
                </c:pt>
                <c:pt idx="409">
                  <c:v>4490.0882546493558</c:v>
                </c:pt>
                <c:pt idx="410">
                  <c:v>4484.2187921355808</c:v>
                </c:pt>
                <c:pt idx="411">
                  <c:v>4478.3457222487159</c:v>
                </c:pt>
                <c:pt idx="412">
                  <c:v>4472.4690943893893</c:v>
                </c:pt>
                <c:pt idx="413">
                  <c:v>4466.5889578683173</c:v>
                </c:pt>
                <c:pt idx="414">
                  <c:v>4460.7053619056933</c:v>
                </c:pt>
                <c:pt idx="415">
                  <c:v>4454.8183556305812</c:v>
                </c:pt>
                <c:pt idx="416">
                  <c:v>4448.9279880803142</c:v>
                </c:pt>
                <c:pt idx="417">
                  <c:v>4443.0343081998953</c:v>
                </c:pt>
                <c:pt idx="418">
                  <c:v>4437.1373648414055</c:v>
                </c:pt>
                <c:pt idx="419">
                  <c:v>4431.2372067634142</c:v>
                </c:pt>
                <c:pt idx="420">
                  <c:v>4425.3338826303971</c:v>
                </c:pt>
                <c:pt idx="421">
                  <c:v>4419.4274410121561</c:v>
                </c:pt>
                <c:pt idx="422">
                  <c:v>4413.5179303832447</c:v>
                </c:pt>
                <c:pt idx="423">
                  <c:v>4407.6053991223971</c:v>
                </c:pt>
                <c:pt idx="424">
                  <c:v>4401.689895511965</c:v>
                </c:pt>
                <c:pt idx="425">
                  <c:v>4395.7714677373551</c:v>
                </c:pt>
                <c:pt idx="426">
                  <c:v>4389.8501638864727</c:v>
                </c:pt>
                <c:pt idx="427">
                  <c:v>4383.9260319491714</c:v>
                </c:pt>
                <c:pt idx="428">
                  <c:v>4377.9991198167063</c:v>
                </c:pt>
                <c:pt idx="429">
                  <c:v>4372.0694752811887</c:v>
                </c:pt>
                <c:pt idx="430">
                  <c:v>4366.137146035052</c:v>
                </c:pt>
                <c:pt idx="431">
                  <c:v>4360.2021796705167</c:v>
                </c:pt>
                <c:pt idx="432">
                  <c:v>4354.2646236790615</c:v>
                </c:pt>
                <c:pt idx="433">
                  <c:v>4348.3245254509011</c:v>
                </c:pt>
                <c:pt idx="434">
                  <c:v>4342.3819322744639</c:v>
                </c:pt>
                <c:pt idx="435">
                  <c:v>4336.4368913358794</c:v>
                </c:pt>
                <c:pt idx="436">
                  <c:v>4330.4894497184678</c:v>
                </c:pt>
                <c:pt idx="437">
                  <c:v>4324.5396544022333</c:v>
                </c:pt>
                <c:pt idx="438">
                  <c:v>4318.5875522633642</c:v>
                </c:pt>
                <c:pt idx="439">
                  <c:v>4312.6331900737341</c:v>
                </c:pt>
                <c:pt idx="440">
                  <c:v>4306.6766145004131</c:v>
                </c:pt>
                <c:pt idx="441">
                  <c:v>4300.7178721051787</c:v>
                </c:pt>
                <c:pt idx="442">
                  <c:v>4294.7570093440318</c:v>
                </c:pt>
                <c:pt idx="443">
                  <c:v>4288.7940725667213</c:v>
                </c:pt>
                <c:pt idx="444">
                  <c:v>4282.8291080162689</c:v>
                </c:pt>
                <c:pt idx="445">
                  <c:v>4276.8621618284978</c:v>
                </c:pt>
                <c:pt idx="446">
                  <c:v>4270.8932800315724</c:v>
                </c:pt>
                <c:pt idx="447">
                  <c:v>4264.9225085455346</c:v>
                </c:pt>
                <c:pt idx="448">
                  <c:v>4258.9498931818489</c:v>
                </c:pt>
                <c:pt idx="449">
                  <c:v>4252.9754796429534</c:v>
                </c:pt>
                <c:pt idx="450">
                  <c:v>4246.999313521811</c:v>
                </c:pt>
                <c:pt idx="451">
                  <c:v>4241.0214403014688</c:v>
                </c:pt>
                <c:pt idx="452">
                  <c:v>4235.0419053546202</c:v>
                </c:pt>
                <c:pt idx="453">
                  <c:v>4229.0607539431703</c:v>
                </c:pt>
                <c:pt idx="454">
                  <c:v>4223.0780312178103</c:v>
                </c:pt>
                <c:pt idx="455">
                  <c:v>4217.0937822175911</c:v>
                </c:pt>
                <c:pt idx="456">
                  <c:v>4211.1080518695053</c:v>
                </c:pt>
                <c:pt idx="457">
                  <c:v>4205.1208849880722</c:v>
                </c:pt>
                <c:pt idx="458">
                  <c:v>4199.1323262749256</c:v>
                </c:pt>
                <c:pt idx="459">
                  <c:v>4193.1424203184088</c:v>
                </c:pt>
                <c:pt idx="460">
                  <c:v>4187.1512115931728</c:v>
                </c:pt>
                <c:pt idx="461">
                  <c:v>4181.158744459779</c:v>
                </c:pt>
                <c:pt idx="462">
                  <c:v>4175.1650631643088</c:v>
                </c:pt>
                <c:pt idx="463">
                  <c:v>4169.1702118379708</c:v>
                </c:pt>
                <c:pt idx="464">
                  <c:v>4163.1742344967197</c:v>
                </c:pt>
                <c:pt idx="465">
                  <c:v>4157.177175040877</c:v>
                </c:pt>
                <c:pt idx="466">
                  <c:v>4151.1790772547547</c:v>
                </c:pt>
                <c:pt idx="467">
                  <c:v>4145.1799848062865</c:v>
                </c:pt>
                <c:pt idx="468">
                  <c:v>4139.1799412466589</c:v>
                </c:pt>
                <c:pt idx="469">
                  <c:v>4133.178990009952</c:v>
                </c:pt>
                <c:pt idx="470">
                  <c:v>4127.17717441278</c:v>
                </c:pt>
                <c:pt idx="471">
                  <c:v>4121.1745376539402</c:v>
                </c:pt>
                <c:pt idx="472">
                  <c:v>4115.1711228140612</c:v>
                </c:pt>
                <c:pt idx="473">
                  <c:v>4109.1669728552615</c:v>
                </c:pt>
                <c:pt idx="474">
                  <c:v>4103.162130620809</c:v>
                </c:pt>
                <c:pt idx="475">
                  <c:v>4097.1566388347828</c:v>
                </c:pt>
                <c:pt idx="476">
                  <c:v>4091.1505401017444</c:v>
                </c:pt>
                <c:pt idx="477">
                  <c:v>4085.1438769064098</c:v>
                </c:pt>
                <c:pt idx="478">
                  <c:v>4079.1366916133275</c:v>
                </c:pt>
                <c:pt idx="479">
                  <c:v>4073.1290264665577</c:v>
                </c:pt>
                <c:pt idx="480">
                  <c:v>4067.1209235893612</c:v>
                </c:pt>
                <c:pt idx="481">
                  <c:v>4061.1124249838876</c:v>
                </c:pt>
                <c:pt idx="482">
                  <c:v>4055.1035725308698</c:v>
                </c:pt>
                <c:pt idx="483">
                  <c:v>4049.0944079893234</c:v>
                </c:pt>
                <c:pt idx="484">
                  <c:v>4043.0849729962483</c:v>
                </c:pt>
                <c:pt idx="485">
                  <c:v>4037.0753090663375</c:v>
                </c:pt>
                <c:pt idx="486">
                  <c:v>4031.0654575916874</c:v>
                </c:pt>
                <c:pt idx="487">
                  <c:v>4025.0554598415129</c:v>
                </c:pt>
                <c:pt idx="488">
                  <c:v>4019.0453569618685</c:v>
                </c:pt>
                <c:pt idx="489">
                  <c:v>4013.0351899753709</c:v>
                </c:pt>
                <c:pt idx="490">
                  <c:v>4007.0249997809283</c:v>
                </c:pt>
                <c:pt idx="491">
                  <c:v>4001.0148271534717</c:v>
                </c:pt>
                <c:pt idx="492">
                  <c:v>3995.0047127436919</c:v>
                </c:pt>
                <c:pt idx="493">
                  <c:v>3988.9946970777801</c:v>
                </c:pt>
                <c:pt idx="494">
                  <c:v>3982.9848205571725</c:v>
                </c:pt>
                <c:pt idx="495">
                  <c:v>3976.9751234582991</c:v>
                </c:pt>
                <c:pt idx="496">
                  <c:v>3970.9656459323369</c:v>
                </c:pt>
                <c:pt idx="497">
                  <c:v>3964.9564280049672</c:v>
                </c:pt>
                <c:pt idx="498">
                  <c:v>3958.9475095761359</c:v>
                </c:pt>
                <c:pt idx="499">
                  <c:v>3952.9389304198194</c:v>
                </c:pt>
                <c:pt idx="500">
                  <c:v>3946.9307301837944</c:v>
                </c:pt>
                <c:pt idx="501">
                  <c:v>3940.9229483894096</c:v>
                </c:pt>
                <c:pt idx="502">
                  <c:v>3934.9156244313654</c:v>
                </c:pt>
                <c:pt idx="503">
                  <c:v>3928.9087975774928</c:v>
                </c:pt>
                <c:pt idx="504">
                  <c:v>3922.9025069685413</c:v>
                </c:pt>
                <c:pt idx="505">
                  <c:v>3916.8967916179668</c:v>
                </c:pt>
                <c:pt idx="506">
                  <c:v>3910.891690411725</c:v>
                </c:pt>
                <c:pt idx="507">
                  <c:v>3904.8872421080705</c:v>
                </c:pt>
                <c:pt idx="508">
                  <c:v>3898.8834853373555</c:v>
                </c:pt>
                <c:pt idx="509">
                  <c:v>3892.8804586018377</c:v>
                </c:pt>
                <c:pt idx="510">
                  <c:v>3886.8782002754879</c:v>
                </c:pt>
                <c:pt idx="511">
                  <c:v>3880.8767486038037</c:v>
                </c:pt>
                <c:pt idx="512">
                  <c:v>3874.8761417036267</c:v>
                </c:pt>
                <c:pt idx="513">
                  <c:v>3868.876417562964</c:v>
                </c:pt>
                <c:pt idx="514">
                  <c:v>3862.8776140408122</c:v>
                </c:pt>
                <c:pt idx="515">
                  <c:v>3856.8797688669861</c:v>
                </c:pt>
                <c:pt idx="516">
                  <c:v>3850.8829196419524</c:v>
                </c:pt>
                <c:pt idx="517">
                  <c:v>3844.8871038366651</c:v>
                </c:pt>
                <c:pt idx="518">
                  <c:v>3838.892358792406</c:v>
                </c:pt>
                <c:pt idx="519">
                  <c:v>3832.8987217206291</c:v>
                </c:pt>
                <c:pt idx="520">
                  <c:v>3826.9062297028086</c:v>
                </c:pt>
                <c:pt idx="521">
                  <c:v>3820.9149196902899</c:v>
                </c:pt>
                <c:pt idx="522">
                  <c:v>3814.9248285041463</c:v>
                </c:pt>
                <c:pt idx="523">
                  <c:v>3808.9359928350368</c:v>
                </c:pt>
                <c:pt idx="524">
                  <c:v>3802.9484492430702</c:v>
                </c:pt>
                <c:pt idx="525">
                  <c:v>3796.9622341576705</c:v>
                </c:pt>
                <c:pt idx="526">
                  <c:v>3790.9773838774486</c:v>
                </c:pt>
                <c:pt idx="527">
                  <c:v>3784.9939345700759</c:v>
                </c:pt>
                <c:pt idx="528">
                  <c:v>3779.0119222721628</c:v>
                </c:pt>
                <c:pt idx="529">
                  <c:v>3773.0313828891385</c:v>
                </c:pt>
                <c:pt idx="530">
                  <c:v>3767.0523521951372</c:v>
                </c:pt>
                <c:pt idx="531">
                  <c:v>3761.0748658328876</c:v>
                </c:pt>
                <c:pt idx="532">
                  <c:v>3755.0989593136037</c:v>
                </c:pt>
                <c:pt idx="533">
                  <c:v>3749.124668016882</c:v>
                </c:pt>
                <c:pt idx="534">
                  <c:v>3743.1520271906011</c:v>
                </c:pt>
                <c:pt idx="535">
                  <c:v>3737.1810719508235</c:v>
                </c:pt>
                <c:pt idx="536">
                  <c:v>3731.2118372817044</c:v>
                </c:pt>
                <c:pt idx="537">
                  <c:v>3725.2443580354002</c:v>
                </c:pt>
                <c:pt idx="538">
                  <c:v>3719.2786689319837</c:v>
                </c:pt>
                <c:pt idx="539">
                  <c:v>3713.3148045593607</c:v>
                </c:pt>
                <c:pt idx="540">
                  <c:v>3707.3527993731914</c:v>
                </c:pt>
                <c:pt idx="541">
                  <c:v>3701.3926876968139</c:v>
                </c:pt>
                <c:pt idx="542">
                  <c:v>3695.4345037211733</c:v>
                </c:pt>
                <c:pt idx="543">
                  <c:v>3689.4782815047515</c:v>
                </c:pt>
                <c:pt idx="544">
                  <c:v>3683.5240549735031</c:v>
                </c:pt>
                <c:pt idx="545">
                  <c:v>3677.5718579207937</c:v>
                </c:pt>
                <c:pt idx="546">
                  <c:v>3671.6217240073402</c:v>
                </c:pt>
                <c:pt idx="547">
                  <c:v>3665.6736867611571</c:v>
                </c:pt>
                <c:pt idx="548">
                  <c:v>3659.7277795775049</c:v>
                </c:pt>
                <c:pt idx="549">
                  <c:v>3653.7840357188402</c:v>
                </c:pt>
                <c:pt idx="550">
                  <c:v>3647.8424883147727</c:v>
                </c:pt>
                <c:pt idx="551">
                  <c:v>3641.9031703620226</c:v>
                </c:pt>
                <c:pt idx="552">
                  <c:v>3635.9661147243828</c:v>
                </c:pt>
                <c:pt idx="553">
                  <c:v>3630.0313541326832</c:v>
                </c:pt>
                <c:pt idx="554">
                  <c:v>3624.0989211847605</c:v>
                </c:pt>
                <c:pt idx="555">
                  <c:v>3618.1688483454277</c:v>
                </c:pt>
                <c:pt idx="556">
                  <c:v>3612.2411679464508</c:v>
                </c:pt>
                <c:pt idx="557">
                  <c:v>3606.315912186526</c:v>
                </c:pt>
                <c:pt idx="558">
                  <c:v>3600.3931131312615</c:v>
                </c:pt>
                <c:pt idx="559">
                  <c:v>3594.4728027131619</c:v>
                </c:pt>
                <c:pt idx="560">
                  <c:v>3588.5550127316151</c:v>
                </c:pt>
                <c:pt idx="561">
                  <c:v>3582.6397748528839</c:v>
                </c:pt>
                <c:pt idx="562">
                  <c:v>3576.7271206101009</c:v>
                </c:pt>
                <c:pt idx="563">
                  <c:v>3570.8170814032637</c:v>
                </c:pt>
                <c:pt idx="564">
                  <c:v>3564.9096884992368</c:v>
                </c:pt>
                <c:pt idx="565">
                  <c:v>3559.0049730317546</c:v>
                </c:pt>
                <c:pt idx="566">
                  <c:v>3553.1029660014278</c:v>
                </c:pt>
                <c:pt idx="567">
                  <c:v>3547.2036982757527</c:v>
                </c:pt>
                <c:pt idx="568">
                  <c:v>3541.3072005891245</c:v>
                </c:pt>
                <c:pt idx="569">
                  <c:v>3535.4135035428521</c:v>
                </c:pt>
                <c:pt idx="570">
                  <c:v>3529.5226376051783</c:v>
                </c:pt>
                <c:pt idx="571">
                  <c:v>3523.6346331112995</c:v>
                </c:pt>
                <c:pt idx="572">
                  <c:v>3517.7495202633922</c:v>
                </c:pt>
                <c:pt idx="573">
                  <c:v>3511.8673291306395</c:v>
                </c:pt>
                <c:pt idx="574">
                  <c:v>3505.9880896492627</c:v>
                </c:pt>
                <c:pt idx="575">
                  <c:v>3500.1118316225547</c:v>
                </c:pt>
                <c:pt idx="576">
                  <c:v>3494.2385847209152</c:v>
                </c:pt>
                <c:pt idx="577">
                  <c:v>3488.3683784818918</c:v>
                </c:pt>
                <c:pt idx="578">
                  <c:v>3482.5012423102221</c:v>
                </c:pt>
                <c:pt idx="579">
                  <c:v>3476.6372054778776</c:v>
                </c:pt>
                <c:pt idx="580">
                  <c:v>3470.7762971241136</c:v>
                </c:pt>
                <c:pt idx="581">
                  <c:v>3464.9185462555188</c:v>
                </c:pt>
                <c:pt idx="582">
                  <c:v>3459.0639817460692</c:v>
                </c:pt>
                <c:pt idx="583">
                  <c:v>3453.2126323371854</c:v>
                </c:pt>
                <c:pt idx="584">
                  <c:v>3447.3645266377912</c:v>
                </c:pt>
                <c:pt idx="585">
                  <c:v>3441.5196931243754</c:v>
                </c:pt>
                <c:pt idx="586">
                  <c:v>3435.6781601410576</c:v>
                </c:pt>
                <c:pt idx="587">
                  <c:v>3429.8399558996557</c:v>
                </c:pt>
                <c:pt idx="588">
                  <c:v>3424.0051084797556</c:v>
                </c:pt>
                <c:pt idx="589">
                  <c:v>3418.1736458287846</c:v>
                </c:pt>
                <c:pt idx="590">
                  <c:v>3412.3455957620877</c:v>
                </c:pt>
                <c:pt idx="591">
                  <c:v>3406.5209859630045</c:v>
                </c:pt>
                <c:pt idx="592">
                  <c:v>3400.6998439829522</c:v>
                </c:pt>
                <c:pt idx="593">
                  <c:v>3394.8821972415076</c:v>
                </c:pt>
                <c:pt idx="594">
                  <c:v>3389.0680730264944</c:v>
                </c:pt>
                <c:pt idx="595">
                  <c:v>3383.2574984940725</c:v>
                </c:pt>
                <c:pt idx="596">
                  <c:v>3377.4505006688287</c:v>
                </c:pt>
                <c:pt idx="597">
                  <c:v>3371.6471064438706</c:v>
                </c:pt>
                <c:pt idx="598">
                  <c:v>3365.8473425809248</c:v>
                </c:pt>
                <c:pt idx="599">
                  <c:v>3360.0512357104349</c:v>
                </c:pt>
                <c:pt idx="600">
                  <c:v>3354.2588123316627</c:v>
                </c:pt>
                <c:pt idx="601">
                  <c:v>3348.4700988127947</c:v>
                </c:pt>
                <c:pt idx="602">
                  <c:v>3342.6851213910463</c:v>
                </c:pt>
                <c:pt idx="603">
                  <c:v>3336.9039061727722</c:v>
                </c:pt>
                <c:pt idx="604">
                  <c:v>3331.1264791335784</c:v>
                </c:pt>
                <c:pt idx="605">
                  <c:v>3325.3528661184359</c:v>
                </c:pt>
                <c:pt idx="606">
                  <c:v>3319.5830928417972</c:v>
                </c:pt>
                <c:pt idx="607">
                  <c:v>3313.8171848877155</c:v>
                </c:pt>
                <c:pt idx="608">
                  <c:v>3308.0551677099656</c:v>
                </c:pt>
                <c:pt idx="609">
                  <c:v>3302.2970666321685</c:v>
                </c:pt>
                <c:pt idx="610">
                  <c:v>3296.5429068479157</c:v>
                </c:pt>
                <c:pt idx="611">
                  <c:v>3290.7927134208999</c:v>
                </c:pt>
                <c:pt idx="612">
                  <c:v>3285.0465112850447</c:v>
                </c:pt>
                <c:pt idx="613">
                  <c:v>3279.3043252446369</c:v>
                </c:pt>
                <c:pt idx="614">
                  <c:v>3273.5661799744626</c:v>
                </c:pt>
                <c:pt idx="615">
                  <c:v>3267.8321000199453</c:v>
                </c:pt>
                <c:pt idx="616">
                  <c:v>3262.1021097972848</c:v>
                </c:pt>
                <c:pt idx="617">
                  <c:v>3256.3762335935999</c:v>
                </c:pt>
                <c:pt idx="618">
                  <c:v>3250.6544955670724</c:v>
                </c:pt>
                <c:pt idx="619">
                  <c:v>3244.9369197470937</c:v>
                </c:pt>
                <c:pt idx="620">
                  <c:v>3239.2235300344141</c:v>
                </c:pt>
                <c:pt idx="621">
                  <c:v>3233.5143502012934</c:v>
                </c:pt>
                <c:pt idx="622">
                  <c:v>3227.8094038916529</c:v>
                </c:pt>
                <c:pt idx="623">
                  <c:v>3222.1087146212321</c:v>
                </c:pt>
                <c:pt idx="624">
                  <c:v>3216.412305777746</c:v>
                </c:pt>
                <c:pt idx="625">
                  <c:v>3210.7202006210432</c:v>
                </c:pt>
                <c:pt idx="626">
                  <c:v>3205.0324222832683</c:v>
                </c:pt>
                <c:pt idx="627">
                  <c:v>3199.3489937690256</c:v>
                </c:pt>
                <c:pt idx="628">
                  <c:v>3193.6699379555448</c:v>
                </c:pt>
                <c:pt idx="629">
                  <c:v>3187.9952775928487</c:v>
                </c:pt>
                <c:pt idx="630">
                  <c:v>3182.3250353039225</c:v>
                </c:pt>
                <c:pt idx="631">
                  <c:v>3176.6592335848854</c:v>
                </c:pt>
                <c:pt idx="632">
                  <c:v>3170.9978948051657</c:v>
                </c:pt>
                <c:pt idx="633">
                  <c:v>3165.3410412076751</c:v>
                </c:pt>
                <c:pt idx="634">
                  <c:v>3159.6886949089867</c:v>
                </c:pt>
                <c:pt idx="635">
                  <c:v>3154.0408778995147</c:v>
                </c:pt>
                <c:pt idx="636">
                  <c:v>3148.3976120436969</c:v>
                </c:pt>
                <c:pt idx="637">
                  <c:v>3142.7589190801764</c:v>
                </c:pt>
                <c:pt idx="638">
                  <c:v>3137.1248206219889</c:v>
                </c:pt>
                <c:pt idx="639">
                  <c:v>3131.4953381567479</c:v>
                </c:pt>
                <c:pt idx="640">
                  <c:v>3125.8704930468352</c:v>
                </c:pt>
                <c:pt idx="641">
                  <c:v>3120.2503065295919</c:v>
                </c:pt>
                <c:pt idx="642">
                  <c:v>3114.6347997175108</c:v>
                </c:pt>
                <c:pt idx="643">
                  <c:v>3109.0239935984305</c:v>
                </c:pt>
                <c:pt idx="644">
                  <c:v>3103.4179090357325</c:v>
                </c:pt>
                <c:pt idx="645">
                  <c:v>3097.8165667685394</c:v>
                </c:pt>
                <c:pt idx="646">
                  <c:v>3092.2199874119151</c:v>
                </c:pt>
                <c:pt idx="647">
                  <c:v>3086.6281914570654</c:v>
                </c:pt>
                <c:pt idx="648">
                  <c:v>3081.0411992715422</c:v>
                </c:pt>
                <c:pt idx="649">
                  <c:v>3075.459031099449</c:v>
                </c:pt>
                <c:pt idx="650">
                  <c:v>3069.8817070616478</c:v>
                </c:pt>
                <c:pt idx="651">
                  <c:v>3064.3092471559662</c:v>
                </c:pt>
                <c:pt idx="652">
                  <c:v>3058.74167125741</c:v>
                </c:pt>
                <c:pt idx="653">
                  <c:v>3053.1789991183728</c:v>
                </c:pt>
                <c:pt idx="654">
                  <c:v>3047.6212503688512</c:v>
                </c:pt>
                <c:pt idx="655">
                  <c:v>3042.0684445166589</c:v>
                </c:pt>
                <c:pt idx="656">
                  <c:v>3036.5206009476447</c:v>
                </c:pt>
                <c:pt idx="657">
                  <c:v>3030.9777389259093</c:v>
                </c:pt>
                <c:pt idx="658">
                  <c:v>3025.4398775940267</c:v>
                </c:pt>
                <c:pt idx="659">
                  <c:v>3019.907035973265</c:v>
                </c:pt>
                <c:pt idx="660">
                  <c:v>3014.3792329638095</c:v>
                </c:pt>
                <c:pt idx="661">
                  <c:v>3008.8564873449873</c:v>
                </c:pt>
                <c:pt idx="662">
                  <c:v>3003.3388177754937</c:v>
                </c:pt>
                <c:pt idx="663">
                  <c:v>2997.8262427936202</c:v>
                </c:pt>
                <c:pt idx="664">
                  <c:v>2992.3187808174821</c:v>
                </c:pt>
                <c:pt idx="665">
                  <c:v>2986.8164501452511</c:v>
                </c:pt>
                <c:pt idx="666">
                  <c:v>2981.3192689553862</c:v>
                </c:pt>
                <c:pt idx="667">
                  <c:v>2975.8272553068668</c:v>
                </c:pt>
                <c:pt idx="668">
                  <c:v>2970.3404271394288</c:v>
                </c:pt>
                <c:pt idx="669">
                  <c:v>2964.8588022737999</c:v>
                </c:pt>
                <c:pt idx="670">
                  <c:v>2959.3823984119385</c:v>
                </c:pt>
                <c:pt idx="671">
                  <c:v>2953.9112331372721</c:v>
                </c:pt>
                <c:pt idx="672">
                  <c:v>2948.445323914937</c:v>
                </c:pt>
                <c:pt idx="673">
                  <c:v>2942.9846880920222</c:v>
                </c:pt>
                <c:pt idx="674">
                  <c:v>2937.5293428978102</c:v>
                </c:pt>
                <c:pt idx="675">
                  <c:v>2932.0793054440237</c:v>
                </c:pt>
                <c:pt idx="676">
                  <c:v>2926.6345927250704</c:v>
                </c:pt>
                <c:pt idx="677">
                  <c:v>2921.1952216182895</c:v>
                </c:pt>
                <c:pt idx="678">
                  <c:v>2915.7612088842011</c:v>
                </c:pt>
                <c:pt idx="679">
                  <c:v>2910.3325711667558</c:v>
                </c:pt>
                <c:pt idx="680">
                  <c:v>2904.909324993585</c:v>
                </c:pt>
                <c:pt idx="681">
                  <c:v>2899.4914867762536</c:v>
                </c:pt>
                <c:pt idx="682">
                  <c:v>2894.0790728105135</c:v>
                </c:pt>
                <c:pt idx="683">
                  <c:v>2888.6720992765577</c:v>
                </c:pt>
                <c:pt idx="684">
                  <c:v>2883.2705822392759</c:v>
                </c:pt>
                <c:pt idx="685">
                  <c:v>2877.8745376485126</c:v>
                </c:pt>
                <c:pt idx="686">
                  <c:v>2872.4839813393241</c:v>
                </c:pt>
                <c:pt idx="687">
                  <c:v>2867.0989290322386</c:v>
                </c:pt>
                <c:pt idx="688">
                  <c:v>2861.7193963335158</c:v>
                </c:pt>
                <c:pt idx="689">
                  <c:v>2856.3453987354087</c:v>
                </c:pt>
                <c:pt idx="690">
                  <c:v>2850.976951616427</c:v>
                </c:pt>
                <c:pt idx="691">
                  <c:v>2845.6140702415996</c:v>
                </c:pt>
                <c:pt idx="692">
                  <c:v>2840.256769762741</c:v>
                </c:pt>
                <c:pt idx="693">
                  <c:v>2834.9050652187157</c:v>
                </c:pt>
                <c:pt idx="694">
                  <c:v>2829.558971535706</c:v>
                </c:pt>
                <c:pt idx="695">
                  <c:v>2824.2185035274797</c:v>
                </c:pt>
                <c:pt idx="696">
                  <c:v>2818.8836758956591</c:v>
                </c:pt>
                <c:pt idx="697">
                  <c:v>2813.554503229991</c:v>
                </c:pt>
                <c:pt idx="698">
                  <c:v>2808.2310000086186</c:v>
                </c:pt>
                <c:pt idx="699">
                  <c:v>2802.913180598352</c:v>
                </c:pt>
                <c:pt idx="700">
                  <c:v>2797.6010592549428</c:v>
                </c:pt>
                <c:pt idx="701">
                  <c:v>2792.2946501233564</c:v>
                </c:pt>
                <c:pt idx="702">
                  <c:v>2786.9939672380483</c:v>
                </c:pt>
                <c:pt idx="703">
                  <c:v>2781.6990245232391</c:v>
                </c:pt>
                <c:pt idx="704">
                  <c:v>2776.4098357931921</c:v>
                </c:pt>
                <c:pt idx="705">
                  <c:v>2771.1264147524903</c:v>
                </c:pt>
                <c:pt idx="706">
                  <c:v>2765.8487749963147</c:v>
                </c:pt>
                <c:pt idx="707">
                  <c:v>2760.576930010724</c:v>
                </c:pt>
                <c:pt idx="708">
                  <c:v>2755.3108931729357</c:v>
                </c:pt>
                <c:pt idx="709">
                  <c:v>2750.0506777516061</c:v>
                </c:pt>
                <c:pt idx="710">
                  <c:v>2744.7962969071132</c:v>
                </c:pt>
                <c:pt idx="711">
                  <c:v>2739.5477636918381</c:v>
                </c:pt>
                <c:pt idx="712">
                  <c:v>2734.3050910504508</c:v>
                </c:pt>
                <c:pt idx="713">
                  <c:v>2729.0682918201928</c:v>
                </c:pt>
                <c:pt idx="714">
                  <c:v>2723.8373787311634</c:v>
                </c:pt>
                <c:pt idx="715">
                  <c:v>2718.6123644066047</c:v>
                </c:pt>
                <c:pt idx="716">
                  <c:v>2713.39326136319</c:v>
                </c:pt>
                <c:pt idx="717">
                  <c:v>2708.1800820113094</c:v>
                </c:pt>
                <c:pt idx="718">
                  <c:v>2702.9728386553597</c:v>
                </c:pt>
                <c:pt idx="719">
                  <c:v>2697.7715434940324</c:v>
                </c:pt>
                <c:pt idx="720">
                  <c:v>2692.5762086206032</c:v>
                </c:pt>
                <c:pt idx="721">
                  <c:v>2687.3868460232238</c:v>
                </c:pt>
                <c:pt idx="722">
                  <c:v>2682.2034675852119</c:v>
                </c:pt>
                <c:pt idx="723">
                  <c:v>2677.0260850853429</c:v>
                </c:pt>
                <c:pt idx="724">
                  <c:v>2671.8547101981426</c:v>
                </c:pt>
                <c:pt idx="725">
                  <c:v>2666.6893544941804</c:v>
                </c:pt>
                <c:pt idx="726">
                  <c:v>2661.5300294403633</c:v>
                </c:pt>
                <c:pt idx="727">
                  <c:v>2656.3767464002299</c:v>
                </c:pt>
                <c:pt idx="728">
                  <c:v>2651.2295166342451</c:v>
                </c:pt>
                <c:pt idx="729">
                  <c:v>2646.0883513000967</c:v>
                </c:pt>
                <c:pt idx="730">
                  <c:v>2640.9532614529903</c:v>
                </c:pt>
                <c:pt idx="731">
                  <c:v>2635.8242580459464</c:v>
                </c:pt>
                <c:pt idx="732">
                  <c:v>2630.7013519300995</c:v>
                </c:pt>
                <c:pt idx="733">
                  <c:v>2625.5845538549929</c:v>
                </c:pt>
                <c:pt idx="734">
                  <c:v>2620.4738744688798</c:v>
                </c:pt>
                <c:pt idx="735">
                  <c:v>2615.369324319021</c:v>
                </c:pt>
                <c:pt idx="736">
                  <c:v>2610.2709138519849</c:v>
                </c:pt>
                <c:pt idx="737">
                  <c:v>2605.1786534139474</c:v>
                </c:pt>
                <c:pt idx="738">
                  <c:v>2600.0925532509918</c:v>
                </c:pt>
                <c:pt idx="739">
                  <c:v>2595.0126235094108</c:v>
                </c:pt>
                <c:pt idx="740">
                  <c:v>2589.9388742360079</c:v>
                </c:pt>
                <c:pt idx="741">
                  <c:v>2584.8713153783983</c:v>
                </c:pt>
                <c:pt idx="742">
                  <c:v>2579.8099567853124</c:v>
                </c:pt>
                <c:pt idx="743">
                  <c:v>2574.7548082068988</c:v>
                </c:pt>
                <c:pt idx="744">
                  <c:v>2569.7058792950265</c:v>
                </c:pt>
                <c:pt idx="745">
                  <c:v>2564.6631796035895</c:v>
                </c:pt>
                <c:pt idx="746">
                  <c:v>2559.6267185888109</c:v>
                </c:pt>
                <c:pt idx="747">
                  <c:v>2554.596505609547</c:v>
                </c:pt>
                <c:pt idx="748">
                  <c:v>2549.5725499275927</c:v>
                </c:pt>
                <c:pt idx="749">
                  <c:v>2544.5548607079868</c:v>
                </c:pt>
                <c:pt idx="750">
                  <c:v>2539.5434470193168</c:v>
                </c:pt>
                <c:pt idx="751">
                  <c:v>2534.5383178340267</c:v>
                </c:pt>
                <c:pt idx="752">
                  <c:v>2529.5394820287215</c:v>
                </c:pt>
                <c:pt idx="753">
                  <c:v>2524.5469483844754</c:v>
                </c:pt>
                <c:pt idx="754">
                  <c:v>2519.5607255871378</c:v>
                </c:pt>
                <c:pt idx="755">
                  <c:v>2514.5808222276414</c:v>
                </c:pt>
                <c:pt idx="756">
                  <c:v>2509.6072468023099</c:v>
                </c:pt>
                <c:pt idx="757">
                  <c:v>2504.6400077131652</c:v>
                </c:pt>
                <c:pt idx="758">
                  <c:v>2499.679113268237</c:v>
                </c:pt>
                <c:pt idx="759">
                  <c:v>2494.7245716818697</c:v>
                </c:pt>
                <c:pt idx="760">
                  <c:v>2489.7763910750327</c:v>
                </c:pt>
                <c:pt idx="761">
                  <c:v>2484.8345794756292</c:v>
                </c:pt>
                <c:pt idx="762">
                  <c:v>2479.8991448188044</c:v>
                </c:pt>
                <c:pt idx="763">
                  <c:v>2474.9700949472563</c:v>
                </c:pt>
                <c:pt idx="764">
                  <c:v>2470.0474376115453</c:v>
                </c:pt>
                <c:pt idx="765">
                  <c:v>2465.1311804704037</c:v>
                </c:pt>
                <c:pt idx="766">
                  <c:v>2460.221331091047</c:v>
                </c:pt>
                <c:pt idx="767">
                  <c:v>2455.3178969494825</c:v>
                </c:pt>
                <c:pt idx="768">
                  <c:v>2450.4208854308217</c:v>
                </c:pt>
                <c:pt idx="769">
                  <c:v>2445.5303038295901</c:v>
                </c:pt>
                <c:pt idx="770">
                  <c:v>2440.6461593500385</c:v>
                </c:pt>
                <c:pt idx="771">
                  <c:v>2435.768459106454</c:v>
                </c:pt>
                <c:pt idx="772">
                  <c:v>2430.8972101234717</c:v>
                </c:pt>
                <c:pt idx="773">
                  <c:v>2426.0324193363858</c:v>
                </c:pt>
                <c:pt idx="774">
                  <c:v>2421.1740935914604</c:v>
                </c:pt>
                <c:pt idx="775">
                  <c:v>2416.3222396462429</c:v>
                </c:pt>
                <c:pt idx="776">
                  <c:v>2411.4768641698738</c:v>
                </c:pt>
                <c:pt idx="777">
                  <c:v>2406.6379737434008</c:v>
                </c:pt>
                <c:pt idx="778">
                  <c:v>2401.8055748600887</c:v>
                </c:pt>
                <c:pt idx="779">
                  <c:v>2396.9796739257322</c:v>
                </c:pt>
                <c:pt idx="780">
                  <c:v>2392.160277258969</c:v>
                </c:pt>
                <c:pt idx="781">
                  <c:v>2387.3473910915909</c:v>
                </c:pt>
                <c:pt idx="782">
                  <c:v>2382.5410215688566</c:v>
                </c:pt>
                <c:pt idx="783">
                  <c:v>2377.741174749804</c:v>
                </c:pt>
                <c:pt idx="784">
                  <c:v>2372.9478566075627</c:v>
                </c:pt>
                <c:pt idx="785">
                  <c:v>2368.1610730296657</c:v>
                </c:pt>
                <c:pt idx="786">
                  <c:v>2363.3808298183631</c:v>
                </c:pt>
                <c:pt idx="787">
                  <c:v>2358.6071326909332</c:v>
                </c:pt>
                <c:pt idx="788">
                  <c:v>2353.839987279996</c:v>
                </c:pt>
                <c:pt idx="789">
                  <c:v>2349.079399133826</c:v>
                </c:pt>
                <c:pt idx="790">
                  <c:v>2344.3253737166633</c:v>
                </c:pt>
                <c:pt idx="791">
                  <c:v>2339.5779164090268</c:v>
                </c:pt>
                <c:pt idx="792">
                  <c:v>2334.8370325080273</c:v>
                </c:pt>
                <c:pt idx="793">
                  <c:v>2330.1027272276788</c:v>
                </c:pt>
                <c:pt idx="794">
                  <c:v>2325.3750056992121</c:v>
                </c:pt>
                <c:pt idx="795">
                  <c:v>2320.6538729713857</c:v>
                </c:pt>
                <c:pt idx="796">
                  <c:v>2315.9393340107986</c:v>
                </c:pt>
                <c:pt idx="797">
                  <c:v>2311.2313937022036</c:v>
                </c:pt>
                <c:pt idx="798">
                  <c:v>2306.5300568488183</c:v>
                </c:pt>
                <c:pt idx="799">
                  <c:v>2301.8353281726368</c:v>
                </c:pt>
                <c:pt idx="800">
                  <c:v>2297.1472123147432</c:v>
                </c:pt>
                <c:pt idx="801">
                  <c:v>2292.4657138356224</c:v>
                </c:pt>
                <c:pt idx="802">
                  <c:v>2287.7908372154716</c:v>
                </c:pt>
                <c:pt idx="803">
                  <c:v>2283.1225868545125</c:v>
                </c:pt>
                <c:pt idx="804">
                  <c:v>2278.4609670733039</c:v>
                </c:pt>
                <c:pt idx="805">
                  <c:v>2273.805982113051</c:v>
                </c:pt>
                <c:pt idx="806">
                  <c:v>2269.157636135918</c:v>
                </c:pt>
                <c:pt idx="807">
                  <c:v>2264.5159332253397</c:v>
                </c:pt>
                <c:pt idx="808">
                  <c:v>2259.8808773863311</c:v>
                </c:pt>
                <c:pt idx="809">
                  <c:v>2255.2524725457997</c:v>
                </c:pt>
                <c:pt idx="810">
                  <c:v>2250.6307225528549</c:v>
                </c:pt>
                <c:pt idx="811">
                  <c:v>2246.0156311791197</c:v>
                </c:pt>
                <c:pt idx="812">
                  <c:v>2241.4072021190414</c:v>
                </c:pt>
                <c:pt idx="813">
                  <c:v>2236.805438990199</c:v>
                </c:pt>
                <c:pt idx="814">
                  <c:v>2232.2103453336172</c:v>
                </c:pt>
                <c:pt idx="815">
                  <c:v>2227.6219246140731</c:v>
                </c:pt>
                <c:pt idx="816">
                  <c:v>2223.0401802204078</c:v>
                </c:pt>
                <c:pt idx="817">
                  <c:v>2218.4651154658341</c:v>
                </c:pt>
                <c:pt idx="818">
                  <c:v>2213.8967335882467</c:v>
                </c:pt>
                <c:pt idx="819">
                  <c:v>2209.3350377505312</c:v>
                </c:pt>
                <c:pt idx="820">
                  <c:v>2204.7800310408729</c:v>
                </c:pt>
                <c:pt idx="821">
                  <c:v>2200.2317164730644</c:v>
                </c:pt>
                <c:pt idx="822">
                  <c:v>2195.6900969868148</c:v>
                </c:pt>
                <c:pt idx="823">
                  <c:v>2191.1551754480574</c:v>
                </c:pt>
                <c:pt idx="824">
                  <c:v>2186.6269546492581</c:v>
                </c:pt>
                <c:pt idx="825">
                  <c:v>2182.1054373097213</c:v>
                </c:pt>
                <c:pt idx="826">
                  <c:v>2177.5906260758984</c:v>
                </c:pt>
                <c:pt idx="827">
                  <c:v>2173.0825235216948</c:v>
                </c:pt>
                <c:pt idx="828">
                  <c:v>2168.5811321487759</c:v>
                </c:pt>
                <c:pt idx="829">
                  <c:v>2164.0864543868738</c:v>
                </c:pt>
                <c:pt idx="830">
                  <c:v>2159.5984925940938</c:v>
                </c:pt>
                <c:pt idx="831">
                  <c:v>2155.1172490572199</c:v>
                </c:pt>
                <c:pt idx="832">
                  <c:v>2150.6427259920197</c:v>
                </c:pt>
                <c:pt idx="833">
                  <c:v>2146.1749255435507</c:v>
                </c:pt>
                <c:pt idx="834">
                  <c:v>2141.7138497864644</c:v>
                </c:pt>
                <c:pt idx="835">
                  <c:v>2137.2595007253112</c:v>
                </c:pt>
                <c:pt idx="836">
                  <c:v>2132.8118802948447</c:v>
                </c:pt>
                <c:pt idx="837">
                  <c:v>2128.3709903603249</c:v>
                </c:pt>
                <c:pt idx="838">
                  <c:v>2123.9368327178222</c:v>
                </c:pt>
                <c:pt idx="839">
                  <c:v>2119.5094090945217</c:v>
                </c:pt>
                <c:pt idx="840">
                  <c:v>2115.0887211490244</c:v>
                </c:pt>
                <c:pt idx="841">
                  <c:v>2110.6747704716504</c:v>
                </c:pt>
                <c:pt idx="842">
                  <c:v>2106.267558584741</c:v>
                </c:pt>
                <c:pt idx="843">
                  <c:v>2101.8670869429611</c:v>
                </c:pt>
                <c:pt idx="844">
                  <c:v>2097.4733569335995</c:v>
                </c:pt>
                <c:pt idx="845">
                  <c:v>2093.0863698768703</c:v>
                </c:pt>
                <c:pt idx="846">
                  <c:v>2088.7061270262143</c:v>
                </c:pt>
                <c:pt idx="847">
                  <c:v>2084.3326295685983</c:v>
                </c:pt>
                <c:pt idx="848">
                  <c:v>2079.965878624816</c:v>
                </c:pt>
                <c:pt idx="849">
                  <c:v>2075.6058752497865</c:v>
                </c:pt>
                <c:pt idx="850">
                  <c:v>2071.2526204328537</c:v>
                </c:pt>
                <c:pt idx="851">
                  <c:v>2066.9061150980851</c:v>
                </c:pt>
                <c:pt idx="852">
                  <c:v>2062.5663601045703</c:v>
                </c:pt>
                <c:pt idx="853">
                  <c:v>2058.2333562467179</c:v>
                </c:pt>
                <c:pt idx="854">
                  <c:v>2053.9071042545547</c:v>
                </c:pt>
                <c:pt idx="855">
                  <c:v>2049.5876047940205</c:v>
                </c:pt>
                <c:pt idx="856">
                  <c:v>2045.2748584672665</c:v>
                </c:pt>
                <c:pt idx="857">
                  <c:v>2040.9688658129503</c:v>
                </c:pt>
                <c:pt idx="858">
                  <c:v>2036.669627306532</c:v>
                </c:pt>
                <c:pt idx="859">
                  <c:v>2032.3771433605696</c:v>
                </c:pt>
                <c:pt idx="860">
                  <c:v>2028.0914143250134</c:v>
                </c:pt>
                <c:pt idx="861">
                  <c:v>2023.8124404875009</c:v>
                </c:pt>
                <c:pt idx="862">
                  <c:v>2019.5402220736501</c:v>
                </c:pt>
                <c:pt idx="863">
                  <c:v>2015.2747592473531</c:v>
                </c:pt>
                <c:pt idx="864">
                  <c:v>2011.0160521110693</c:v>
                </c:pt>
                <c:pt idx="865">
                  <c:v>2006.7641007061175</c:v>
                </c:pt>
                <c:pt idx="866">
                  <c:v>2002.5189050129682</c:v>
                </c:pt>
                <c:pt idx="867">
                  <c:v>1998.2804649515349</c:v>
                </c:pt>
                <c:pt idx="868">
                  <c:v>1994.0487803814653</c:v>
                </c:pt>
                <c:pt idx="869">
                  <c:v>1989.8238511024319</c:v>
                </c:pt>
                <c:pt idx="870">
                  <c:v>1985.605676854422</c:v>
                </c:pt>
                <c:pt idx="871">
                  <c:v>1981.3942573180268</c:v>
                </c:pt>
                <c:pt idx="872">
                  <c:v>1977.1895921147313</c:v>
                </c:pt>
                <c:pt idx="873">
                  <c:v>1972.9916808072021</c:v>
                </c:pt>
                <c:pt idx="874">
                  <c:v>1968.8005228995758</c:v>
                </c:pt>
                <c:pt idx="875">
                  <c:v>1964.6161178377463</c:v>
                </c:pt>
                <c:pt idx="876">
                  <c:v>1960.4384650096524</c:v>
                </c:pt>
                <c:pt idx="877">
                  <c:v>1956.2675637455636</c:v>
                </c:pt>
                <c:pt idx="878">
                  <c:v>1952.1034133183666</c:v>
                </c:pt>
                <c:pt idx="879">
                  <c:v>1947.9460129438498</c:v>
                </c:pt>
                <c:pt idx="880">
                  <c:v>1943.7953617809897</c:v>
                </c:pt>
                <c:pt idx="881">
                  <c:v>1939.6514589322337</c:v>
                </c:pt>
                <c:pt idx="882">
                  <c:v>1935.5143034437851</c:v>
                </c:pt>
                <c:pt idx="883">
                  <c:v>1931.3838943058859</c:v>
                </c:pt>
                <c:pt idx="884">
                  <c:v>1927.2602304530992</c:v>
                </c:pt>
                <c:pt idx="885">
                  <c:v>1923.1433107645923</c:v>
                </c:pt>
                <c:pt idx="886">
                  <c:v>1919.0331340644177</c:v>
                </c:pt>
                <c:pt idx="887">
                  <c:v>1914.9296991217939</c:v>
                </c:pt>
                <c:pt idx="888">
                  <c:v>1910.8330046513868</c:v>
                </c:pt>
                <c:pt idx="889">
                  <c:v>1906.7430493135889</c:v>
                </c:pt>
                <c:pt idx="890">
                  <c:v>1902.6598317147991</c:v>
                </c:pt>
                <c:pt idx="891">
                  <c:v>1898.5833504077011</c:v>
                </c:pt>
                <c:pt idx="892">
                  <c:v>1894.5136038915421</c:v>
                </c:pt>
                <c:pt idx="893">
                  <c:v>1890.4505906124105</c:v>
                </c:pt>
                <c:pt idx="894">
                  <c:v>1886.3943089635122</c:v>
                </c:pt>
                <c:pt idx="895">
                  <c:v>1882.3447572854486</c:v>
                </c:pt>
                <c:pt idx="896">
                  <c:v>1878.3019338664908</c:v>
                </c:pt>
                <c:pt idx="897">
                  <c:v>1874.2658369428559</c:v>
                </c:pt>
                <c:pt idx="898">
                  <c:v>1870.236464698982</c:v>
                </c:pt>
                <c:pt idx="899">
                  <c:v>1866.2138152678017</c:v>
                </c:pt>
                <c:pt idx="900">
                  <c:v>1862.1978867310158</c:v>
                </c:pt>
                <c:pt idx="901">
                  <c:v>1858.1886771193665</c:v>
                </c:pt>
                <c:pt idx="902">
                  <c:v>1854.1861844129096</c:v>
                </c:pt>
                <c:pt idx="903">
                  <c:v>1850.1904065412862</c:v>
                </c:pt>
                <c:pt idx="904">
                  <c:v>1846.2013413839941</c:v>
                </c:pt>
                <c:pt idx="905">
                  <c:v>1842.2189867706579</c:v>
                </c:pt>
                <c:pt idx="906">
                  <c:v>1838.2433404812991</c:v>
                </c:pt>
                <c:pt idx="907">
                  <c:v>1834.2744002466056</c:v>
                </c:pt>
                <c:pt idx="908">
                  <c:v>1830.3121637482004</c:v>
                </c:pt>
                <c:pt idx="909">
                  <c:v>1826.3566286189091</c:v>
                </c:pt>
                <c:pt idx="910">
                  <c:v>1822.4077924430278</c:v>
                </c:pt>
                <c:pt idx="911">
                  <c:v>1818.4656527565903</c:v>
                </c:pt>
                <c:pt idx="912">
                  <c:v>1814.5302070476332</c:v>
                </c:pt>
                <c:pt idx="913">
                  <c:v>1810.6014527564623</c:v>
                </c:pt>
                <c:pt idx="914">
                  <c:v>1806.6793872759174</c:v>
                </c:pt>
                <c:pt idx="915">
                  <c:v>1802.7640079516366</c:v>
                </c:pt>
                <c:pt idx="916">
                  <c:v>1798.8553120823194</c:v>
                </c:pt>
                <c:pt idx="917">
                  <c:v>1794.9532969199904</c:v>
                </c:pt>
                <c:pt idx="918">
                  <c:v>1791.0579596702614</c:v>
                </c:pt>
                <c:pt idx="919">
                  <c:v>1787.1692974925932</c:v>
                </c:pt>
                <c:pt idx="920">
                  <c:v>1783.2873075005564</c:v>
                </c:pt>
                <c:pt idx="921">
                  <c:v>1779.4119867620921</c:v>
                </c:pt>
                <c:pt idx="922">
                  <c:v>1775.5433322997717</c:v>
                </c:pt>
                <c:pt idx="923">
                  <c:v>1771.6813410910559</c:v>
                </c:pt>
                <c:pt idx="924">
                  <c:v>1767.8260100685529</c:v>
                </c:pt>
                <c:pt idx="925">
                  <c:v>1763.9773361202772</c:v>
                </c:pt>
                <c:pt idx="926">
                  <c:v>1760.1353160899055</c:v>
                </c:pt>
                <c:pt idx="927">
                  <c:v>1756.2999467770339</c:v>
                </c:pt>
                <c:pt idx="928">
                  <c:v>1752.4712249374338</c:v>
                </c:pt>
                <c:pt idx="929">
                  <c:v>1748.6491472833065</c:v>
                </c:pt>
                <c:pt idx="930">
                  <c:v>1744.8337104835387</c:v>
                </c:pt>
                <c:pt idx="931">
                  <c:v>1741.024911163955</c:v>
                </c:pt>
                <c:pt idx="932">
                  <c:v>1737.2227459075725</c:v>
                </c:pt>
                <c:pt idx="933">
                  <c:v>1733.4272112548522</c:v>
                </c:pt>
                <c:pt idx="934">
                  <c:v>1729.6383037039514</c:v>
                </c:pt>
                <c:pt idx="935">
                  <c:v>1725.8560197109746</c:v>
                </c:pt>
                <c:pt idx="936">
                  <c:v>1722.080355690224</c:v>
                </c:pt>
                <c:pt idx="937">
                  <c:v>1718.3113080144497</c:v>
                </c:pt>
                <c:pt idx="938">
                  <c:v>1714.5488730150983</c:v>
                </c:pt>
                <c:pt idx="939">
                  <c:v>1710.7930469825615</c:v>
                </c:pt>
                <c:pt idx="940">
                  <c:v>1707.043826166424</c:v>
                </c:pt>
                <c:pt idx="941">
                  <c:v>1703.3012067757104</c:v>
                </c:pt>
                <c:pt idx="942">
                  <c:v>1699.5651849791318</c:v>
                </c:pt>
                <c:pt idx="943">
                  <c:v>1695.8357569053314</c:v>
                </c:pt>
                <c:pt idx="944">
                  <c:v>1692.1129186431297</c:v>
                </c:pt>
                <c:pt idx="945">
                  <c:v>1688.3966662417681</c:v>
                </c:pt>
                <c:pt idx="946">
                  <c:v>1684.6869957111539</c:v>
                </c:pt>
                <c:pt idx="947">
                  <c:v>1680.9839030221019</c:v>
                </c:pt>
                <c:pt idx="948">
                  <c:v>1677.2873841065775</c:v>
                </c:pt>
                <c:pt idx="949">
                  <c:v>1673.5974348579382</c:v>
                </c:pt>
                <c:pt idx="950">
                  <c:v>1669.9140511311739</c:v>
                </c:pt>
                <c:pt idx="951">
                  <c:v>1666.2372287431479</c:v>
                </c:pt>
                <c:pt idx="952">
                  <c:v>1662.5669634728356</c:v>
                </c:pt>
                <c:pt idx="953">
                  <c:v>1658.9032510615639</c:v>
                </c:pt>
                <c:pt idx="954">
                  <c:v>1655.246087213249</c:v>
                </c:pt>
                <c:pt idx="955">
                  <c:v>1651.5954675946336</c:v>
                </c:pt>
                <c:pt idx="956">
                  <c:v>1647.9513878355247</c:v>
                </c:pt>
                <c:pt idx="957">
                  <c:v>1644.3138435290277</c:v>
                </c:pt>
                <c:pt idx="958">
                  <c:v>1640.6828302317833</c:v>
                </c:pt>
                <c:pt idx="959">
                  <c:v>1637.0583434642017</c:v>
                </c:pt>
                <c:pt idx="960">
                  <c:v>1633.4403787106958</c:v>
                </c:pt>
                <c:pt idx="961">
                  <c:v>1629.8289314199151</c:v>
                </c:pt>
                <c:pt idx="962">
                  <c:v>1626.2239970049779</c:v>
                </c:pt>
                <c:pt idx="963">
                  <c:v>1622.6255708437034</c:v>
                </c:pt>
                <c:pt idx="964">
                  <c:v>1619.0336482788423</c:v>
                </c:pt>
                <c:pt idx="965">
                  <c:v>1615.4482246183072</c:v>
                </c:pt>
                <c:pt idx="966">
                  <c:v>1611.8692951354026</c:v>
                </c:pt>
                <c:pt idx="967">
                  <c:v>1608.2968550690534</c:v>
                </c:pt>
                <c:pt idx="968">
                  <c:v>1604.7308996240336</c:v>
                </c:pt>
                <c:pt idx="969">
                  <c:v>1601.1714239711932</c:v>
                </c:pt>
                <c:pt idx="970">
                  <c:v>1597.6184232476858</c:v>
                </c:pt>
                <c:pt idx="971">
                  <c:v>1594.0718925571937</c:v>
                </c:pt>
                <c:pt idx="972">
                  <c:v>1590.5318269701543</c:v>
                </c:pt>
                <c:pt idx="973">
                  <c:v>1586.9982215239841</c:v>
                </c:pt>
                <c:pt idx="974">
                  <c:v>1583.4710712233029</c:v>
                </c:pt>
                <c:pt idx="975">
                  <c:v>1579.9503710401568</c:v>
                </c:pt>
                <c:pt idx="976">
                  <c:v>1576.4361159142411</c:v>
                </c:pt>
                <c:pt idx="977">
                  <c:v>1572.9283007531219</c:v>
                </c:pt>
                <c:pt idx="978">
                  <c:v>1569.4269204324571</c:v>
                </c:pt>
                <c:pt idx="979">
                  <c:v>1565.9319697962169</c:v>
                </c:pt>
                <c:pt idx="980">
                  <c:v>1562.4434436569036</c:v>
                </c:pt>
                <c:pt idx="981">
                  <c:v>1558.9613367957702</c:v>
                </c:pt>
                <c:pt idx="982">
                  <c:v>1555.4856439630389</c:v>
                </c:pt>
                <c:pt idx="983">
                  <c:v>1552.0163598781187</c:v>
                </c:pt>
                <c:pt idx="984">
                  <c:v>1548.5534792298217</c:v>
                </c:pt>
                <c:pt idx="985">
                  <c:v>1545.0969966765797</c:v>
                </c:pt>
                <c:pt idx="986">
                  <c:v>1541.6469068466595</c:v>
                </c:pt>
                <c:pt idx="987">
                  <c:v>1538.2032043383774</c:v>
                </c:pt>
                <c:pt idx="988">
                  <c:v>1534.765883720313</c:v>
                </c:pt>
                <c:pt idx="989">
                  <c:v>1531.3349395315227</c:v>
                </c:pt>
                <c:pt idx="990">
                  <c:v>1527.910366281752</c:v>
                </c:pt>
                <c:pt idx="991">
                  <c:v>1524.4921584516471</c:v>
                </c:pt>
                <c:pt idx="992">
                  <c:v>1521.0803104929669</c:v>
                </c:pt>
                <c:pt idx="993">
                  <c:v>1517.6748168287918</c:v>
                </c:pt>
                <c:pt idx="994">
                  <c:v>1514.2756718537344</c:v>
                </c:pt>
                <c:pt idx="995">
                  <c:v>1510.8828699341484</c:v>
                </c:pt>
                <c:pt idx="996">
                  <c:v>1507.4964054083364</c:v>
                </c:pt>
                <c:pt idx="997">
                  <c:v>1504.1162725867571</c:v>
                </c:pt>
                <c:pt idx="998">
                  <c:v>1500.7424657522329</c:v>
                </c:pt>
                <c:pt idx="999">
                  <c:v>1497.3749791601554</c:v>
                </c:pt>
                <c:pt idx="1000">
                  <c:v>1494.0138070386906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A-4550-93E9-A469054C41D6}"/>
            </c:ext>
          </c:extLst>
        </c:ser>
        <c:ser>
          <c:idx val="2"/>
          <c:order val="2"/>
          <c:tx>
            <c:v>R(t)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'SIR-Modell'!$B$6:$B$1005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'SIR-Modell'!$G$6:$G$1005</c:f>
              <c:numCache>
                <c:formatCode>0</c:formatCode>
                <c:ptCount val="1000"/>
                <c:pt idx="0">
                  <c:v>420.00000000000006</c:v>
                </c:pt>
                <c:pt idx="1">
                  <c:v>839.97944794668217</c:v>
                </c:pt>
                <c:pt idx="2">
                  <c:v>1259.9369072780289</c:v>
                </c:pt>
                <c:pt idx="3">
                  <c:v>1679.8709417935302</c:v>
                </c:pt>
                <c:pt idx="4">
                  <c:v>2099.7801156737919</c:v>
                </c:pt>
                <c:pt idx="5">
                  <c:v>2519.6629935001333</c:v>
                </c:pt>
                <c:pt idx="6">
                  <c:v>2939.5181402741705</c:v>
                </c:pt>
                <c:pt idx="7">
                  <c:v>3359.3441214373865</c:v>
                </c:pt>
                <c:pt idx="8">
                  <c:v>3779.1395028906873</c:v>
                </c:pt>
                <c:pt idx="9">
                  <c:v>4198.9028510139433</c:v>
                </c:pt>
                <c:pt idx="10">
                  <c:v>4618.6327326855162</c:v>
                </c:pt>
                <c:pt idx="11">
                  <c:v>5038.327715301768</c:v>
                </c:pt>
                <c:pt idx="12">
                  <c:v>5457.9863667965546</c:v>
                </c:pt>
                <c:pt idx="13">
                  <c:v>5877.6072556607051</c:v>
                </c:pt>
                <c:pt idx="14">
                  <c:v>6297.1889509614793</c:v>
                </c:pt>
                <c:pt idx="15">
                  <c:v>6716.7300223620105</c:v>
                </c:pt>
                <c:pt idx="16">
                  <c:v>7136.2290401407272</c:v>
                </c:pt>
                <c:pt idx="17">
                  <c:v>7555.6845752107565</c:v>
                </c:pt>
                <c:pt idx="18">
                  <c:v>7975.0951991393085</c:v>
                </c:pt>
                <c:pt idx="19">
                  <c:v>8394.4594841670423</c:v>
                </c:pt>
                <c:pt idx="20">
                  <c:v>8813.7760032274036</c:v>
                </c:pt>
                <c:pt idx="21">
                  <c:v>9233.0433299659526</c:v>
                </c:pt>
                <c:pt idx="22">
                  <c:v>9652.2600387596576</c:v>
                </c:pt>
                <c:pt idx="23">
                  <c:v>10071.424704736175</c:v>
                </c:pt>
                <c:pt idx="24">
                  <c:v>10490.535903793103</c:v>
                </c:pt>
                <c:pt idx="25">
                  <c:v>10909.59221261721</c:v>
                </c:pt>
                <c:pt idx="26">
                  <c:v>11328.592208703645</c:v>
                </c:pt>
                <c:pt idx="27">
                  <c:v>11747.534470375118</c:v>
                </c:pt>
                <c:pt idx="28">
                  <c:v>12166.41757680105</c:v>
                </c:pt>
                <c:pt idx="29">
                  <c:v>12585.240108016709</c:v>
                </c:pt>
                <c:pt idx="30">
                  <c:v>13004.000644942318</c:v>
                </c:pt>
                <c:pt idx="31">
                  <c:v>13422.697769402124</c:v>
                </c:pt>
                <c:pt idx="32">
                  <c:v>13841.330064143453</c:v>
                </c:pt>
                <c:pt idx="33">
                  <c:v>14259.896112855729</c:v>
                </c:pt>
                <c:pt idx="34">
                  <c:v>14678.394500189474</c:v>
                </c:pt>
                <c:pt idx="35">
                  <c:v>15096.823811775261</c:v>
                </c:pt>
                <c:pt idx="36">
                  <c:v>15515.182634242659</c:v>
                </c:pt>
                <c:pt idx="37">
                  <c:v>15933.469555239139</c:v>
                </c:pt>
                <c:pt idx="38">
                  <c:v>16351.683163448934</c:v>
                </c:pt>
                <c:pt idx="39">
                  <c:v>16769.822048611899</c:v>
                </c:pt>
                <c:pt idx="40">
                  <c:v>17187.884801542317</c:v>
                </c:pt>
                <c:pt idx="41">
                  <c:v>17605.870014147669</c:v>
                </c:pt>
                <c:pt idx="42">
                  <c:v>18023.776279447397</c:v>
                </c:pt>
                <c:pt idx="43">
                  <c:v>18441.602191591599</c:v>
                </c:pt>
                <c:pt idx="44">
                  <c:v>18859.346345879727</c:v>
                </c:pt>
                <c:pt idx="45">
                  <c:v>19277.007338779218</c:v>
                </c:pt>
                <c:pt idx="46">
                  <c:v>19694.58376794411</c:v>
                </c:pt>
                <c:pt idx="47">
                  <c:v>20112.074232233619</c:v>
                </c:pt>
                <c:pt idx="48">
                  <c:v>20529.477331730675</c:v>
                </c:pt>
                <c:pt idx="49">
                  <c:v>20946.79166776043</c:v>
                </c:pt>
                <c:pt idx="50">
                  <c:v>21364.015842908713</c:v>
                </c:pt>
                <c:pt idx="51">
                  <c:v>21781.14846104047</c:v>
                </c:pt>
                <c:pt idx="52">
                  <c:v>22198.188127318153</c:v>
                </c:pt>
                <c:pt idx="53">
                  <c:v>22615.133448220069</c:v>
                </c:pt>
                <c:pt idx="54">
                  <c:v>23031.983031558695</c:v>
                </c:pt>
                <c:pt idx="55">
                  <c:v>23448.735486498954</c:v>
                </c:pt>
                <c:pt idx="56">
                  <c:v>23865.389423576442</c:v>
                </c:pt>
                <c:pt idx="57">
                  <c:v>24281.943454715638</c:v>
                </c:pt>
                <c:pt idx="58">
                  <c:v>24698.396193248038</c:v>
                </c:pt>
                <c:pt idx="59">
                  <c:v>25114.746253930283</c:v>
                </c:pt>
                <c:pt idx="60">
                  <c:v>25530.992252962216</c:v>
                </c:pt>
                <c:pt idx="61">
                  <c:v>25947.132808004921</c:v>
                </c:pt>
                <c:pt idx="62">
                  <c:v>26363.166538198697</c:v>
                </c:pt>
                <c:pt idx="63">
                  <c:v>26779.092064181008</c:v>
                </c:pt>
                <c:pt idx="64">
                  <c:v>27194.908008104376</c:v>
                </c:pt>
                <c:pt idx="65">
                  <c:v>27610.612993654238</c:v>
                </c:pt>
                <c:pt idx="66">
                  <c:v>28026.205646066752</c:v>
                </c:pt>
                <c:pt idx="67">
                  <c:v>28441.684592146561</c:v>
                </c:pt>
                <c:pt idx="68">
                  <c:v>28857.048460284506</c:v>
                </c:pt>
                <c:pt idx="69">
                  <c:v>29272.295880475311</c:v>
                </c:pt>
                <c:pt idx="70">
                  <c:v>29687.425484335188</c:v>
                </c:pt>
                <c:pt idx="71">
                  <c:v>30102.435905119437</c:v>
                </c:pt>
                <c:pt idx="72">
                  <c:v>30517.325777739959</c:v>
                </c:pt>
                <c:pt idx="73">
                  <c:v>30932.093738782747</c:v>
                </c:pt>
                <c:pt idx="74">
                  <c:v>31346.738426525313</c:v>
                </c:pt>
                <c:pt idx="75">
                  <c:v>31761.258480954079</c:v>
                </c:pt>
                <c:pt idx="76">
                  <c:v>32175.652543781707</c:v>
                </c:pt>
                <c:pt idx="77">
                  <c:v>32589.919258464397</c:v>
                </c:pt>
                <c:pt idx="78">
                  <c:v>33004.057270219098</c:v>
                </c:pt>
                <c:pt idx="79">
                  <c:v>33418.065226040722</c:v>
                </c:pt>
                <c:pt idx="80">
                  <c:v>33831.941774719249</c:v>
                </c:pt>
                <c:pt idx="81">
                  <c:v>34245.685566856831</c:v>
                </c:pt>
                <c:pt idx="82">
                  <c:v>34659.295254884804</c:v>
                </c:pt>
                <c:pt idx="83">
                  <c:v>35072.769493080683</c:v>
                </c:pt>
                <c:pt idx="84">
                  <c:v>35486.106937585064</c:v>
                </c:pt>
                <c:pt idx="85">
                  <c:v>35899.306246418513</c:v>
                </c:pt>
                <c:pt idx="86">
                  <c:v>36312.366079498373</c:v>
                </c:pt>
                <c:pt idx="87">
                  <c:v>36725.285098655535</c:v>
                </c:pt>
                <c:pt idx="88">
                  <c:v>37138.061967651127</c:v>
                </c:pt>
                <c:pt idx="89">
                  <c:v>37550.695352193201</c:v>
                </c:pt>
                <c:pt idx="90">
                  <c:v>37963.183919953284</c:v>
                </c:pt>
                <c:pt idx="91">
                  <c:v>38375.526340582961</c:v>
                </c:pt>
                <c:pt idx="92">
                  <c:v>38787.721285730338</c:v>
                </c:pt>
                <c:pt idx="93">
                  <c:v>39199.767429056476</c:v>
                </c:pt>
                <c:pt idx="94">
                  <c:v>39611.663446251761</c:v>
                </c:pt>
                <c:pt idx="95">
                  <c:v>40023.408015052213</c:v>
                </c:pt>
                <c:pt idx="96">
                  <c:v>40434.999815255753</c:v>
                </c:pt>
                <c:pt idx="97">
                  <c:v>40846.437528738381</c:v>
                </c:pt>
                <c:pt idx="98">
                  <c:v>41257.71983947033</c:v>
                </c:pt>
                <c:pt idx="99">
                  <c:v>41668.845433532144</c:v>
                </c:pt>
                <c:pt idx="100">
                  <c:v>42079.812999130692</c:v>
                </c:pt>
                <c:pt idx="101">
                  <c:v>42490.621226615134</c:v>
                </c:pt>
                <c:pt idx="102">
                  <c:v>42901.268808492801</c:v>
                </c:pt>
                <c:pt idx="103">
                  <c:v>43311.754439445067</c:v>
                </c:pt>
                <c:pt idx="104">
                  <c:v>43722.076816343091</c:v>
                </c:pt>
                <c:pt idx="105">
                  <c:v>44132.234638263551</c:v>
                </c:pt>
                <c:pt idx="106">
                  <c:v>44542.2266065043</c:v>
                </c:pt>
                <c:pt idx="107">
                  <c:v>44952.051424599951</c:v>
                </c:pt>
                <c:pt idx="108">
                  <c:v>45361.707798337411</c:v>
                </c:pt>
                <c:pt idx="109">
                  <c:v>45771.194435771344</c:v>
                </c:pt>
                <c:pt idx="110">
                  <c:v>46180.510047239564</c:v>
                </c:pt>
                <c:pt idx="111">
                  <c:v>46589.6533453784</c:v>
                </c:pt>
                <c:pt idx="112">
                  <c:v>46998.623045137938</c:v>
                </c:pt>
                <c:pt idx="113">
                  <c:v>47407.417863797258</c:v>
                </c:pt>
                <c:pt idx="114">
                  <c:v>47816.036520979578</c:v>
                </c:pt>
                <c:pt idx="115">
                  <c:v>48224.477738667309</c:v>
                </c:pt>
                <c:pt idx="116">
                  <c:v>48632.7402412171</c:v>
                </c:pt>
                <c:pt idx="117">
                  <c:v>49040.822755374771</c:v>
                </c:pt>
                <c:pt idx="118">
                  <c:v>49448.7240102902</c:v>
                </c:pt>
                <c:pt idx="119">
                  <c:v>49856.442737532147</c:v>
                </c:pt>
                <c:pt idx="120">
                  <c:v>50263.977671102984</c:v>
                </c:pt>
                <c:pt idx="121">
                  <c:v>50671.327547453409</c:v>
                </c:pt>
                <c:pt idx="122">
                  <c:v>51078.491105497036</c:v>
                </c:pt>
                <c:pt idx="123">
                  <c:v>51485.467086624951</c:v>
                </c:pt>
                <c:pt idx="124">
                  <c:v>51892.254234720182</c:v>
                </c:pt>
                <c:pt idx="125">
                  <c:v>52298.851296172128</c:v>
                </c:pt>
                <c:pt idx="126">
                  <c:v>52705.257019890894</c:v>
                </c:pt>
                <c:pt idx="127">
                  <c:v>53111.470157321564</c:v>
                </c:pt>
                <c:pt idx="128">
                  <c:v>53517.48946245839</c:v>
                </c:pt>
                <c:pt idx="129">
                  <c:v>53923.313691858952</c:v>
                </c:pt>
                <c:pt idx="130">
                  <c:v>54328.941604658212</c:v>
                </c:pt>
                <c:pt idx="131">
                  <c:v>54734.371962582496</c:v>
                </c:pt>
                <c:pt idx="132">
                  <c:v>55139.603529963431</c:v>
                </c:pt>
                <c:pt idx="133">
                  <c:v>55544.635073751793</c:v>
                </c:pt>
                <c:pt idx="134">
                  <c:v>55949.465363531301</c:v>
                </c:pt>
                <c:pt idx="135">
                  <c:v>56354.093171532295</c:v>
                </c:pt>
                <c:pt idx="136">
                  <c:v>56758.517272645418</c:v>
                </c:pt>
                <c:pt idx="137">
                  <c:v>57162.736444435141</c:v>
                </c:pt>
                <c:pt idx="138">
                  <c:v>57566.749467153277</c:v>
                </c:pt>
                <c:pt idx="139">
                  <c:v>57970.555123752412</c:v>
                </c:pt>
                <c:pt idx="140">
                  <c:v>58374.152199899232</c:v>
                </c:pt>
                <c:pt idx="141">
                  <c:v>58777.539483987806</c:v>
                </c:pt>
                <c:pt idx="142">
                  <c:v>59180.715767152804</c:v>
                </c:pt>
                <c:pt idx="143">
                  <c:v>59583.679843282604</c:v>
                </c:pt>
                <c:pt idx="144">
                  <c:v>59986.430509032354</c:v>
                </c:pt>
                <c:pt idx="145">
                  <c:v>60388.966563836962</c:v>
                </c:pt>
                <c:pt idx="146">
                  <c:v>60791.286809923986</c:v>
                </c:pt>
                <c:pt idx="147">
                  <c:v>61193.390052326482</c:v>
                </c:pt>
                <c:pt idx="148">
                  <c:v>61595.275098895749</c:v>
                </c:pt>
                <c:pt idx="149">
                  <c:v>61996.940760314006</c:v>
                </c:pt>
                <c:pt idx="150">
                  <c:v>62398.385850107028</c:v>
                </c:pt>
                <c:pt idx="151">
                  <c:v>62799.609184656634</c:v>
                </c:pt>
                <c:pt idx="152">
                  <c:v>63200.609583213176</c:v>
                </c:pt>
                <c:pt idx="153">
                  <c:v>63601.385867907906</c:v>
                </c:pt>
                <c:pt idx="154">
                  <c:v>64001.936863765281</c:v>
                </c:pt>
                <c:pt idx="155">
                  <c:v>64402.261398715178</c:v>
                </c:pt>
                <c:pt idx="156">
                  <c:v>64802.358303605055</c:v>
                </c:pt>
                <c:pt idx="157">
                  <c:v>65202.226412212032</c:v>
                </c:pt>
                <c:pt idx="158">
                  <c:v>65601.864561254857</c:v>
                </c:pt>
                <c:pt idx="159">
                  <c:v>66001.271590405871</c:v>
                </c:pt>
                <c:pt idx="160">
                  <c:v>66400.446342302792</c:v>
                </c:pt>
                <c:pt idx="161">
                  <c:v>66799.387662560533</c:v>
                </c:pt>
                <c:pt idx="162">
                  <c:v>67198.094399782844</c:v>
                </c:pt>
                <c:pt idx="163">
                  <c:v>67596.565405573943</c:v>
                </c:pt>
                <c:pt idx="164">
                  <c:v>67994.799534550039</c:v>
                </c:pt>
                <c:pt idx="165">
                  <c:v>68392.795644350772</c:v>
                </c:pt>
                <c:pt idx="166">
                  <c:v>68790.552595650603</c:v>
                </c:pt>
                <c:pt idx="167">
                  <c:v>69188.069252170098</c:v>
                </c:pt>
                <c:pt idx="168">
                  <c:v>69585.344480687156</c:v>
                </c:pt>
                <c:pt idx="169">
                  <c:v>69982.377151048102</c:v>
                </c:pt>
                <c:pt idx="170">
                  <c:v>70379.166136178785</c:v>
                </c:pt>
                <c:pt idx="171">
                  <c:v>70775.710312095529</c:v>
                </c:pt>
                <c:pt idx="172">
                  <c:v>71172.008557916037</c:v>
                </c:pt>
                <c:pt idx="173">
                  <c:v>71568.059755870228</c:v>
                </c:pt>
                <c:pt idx="174">
                  <c:v>71963.862791310923</c:v>
                </c:pt>
                <c:pt idx="175">
                  <c:v>72359.416552724564</c:v>
                </c:pt>
                <c:pt idx="176">
                  <c:v>72754.719931741725</c:v>
                </c:pt>
                <c:pt idx="177">
                  <c:v>73149.771823147661</c:v>
                </c:pt>
                <c:pt idx="178">
                  <c:v>73544.571124892682</c:v>
                </c:pt>
                <c:pt idx="179">
                  <c:v>73939.116738102515</c:v>
                </c:pt>
                <c:pt idx="180">
                  <c:v>74333.407567088536</c:v>
                </c:pt>
                <c:pt idx="181">
                  <c:v>74727.442519357966</c:v>
                </c:pt>
                <c:pt idx="182">
                  <c:v>75121.220505623947</c:v>
                </c:pt>
                <c:pt idx="183">
                  <c:v>75514.740439815534</c:v>
                </c:pt>
                <c:pt idx="184">
                  <c:v>75908.001239087665</c:v>
                </c:pt>
                <c:pt idx="185">
                  <c:v>76301.001823830957</c:v>
                </c:pt>
                <c:pt idx="186">
                  <c:v>76693.741117681508</c:v>
                </c:pt>
                <c:pt idx="187">
                  <c:v>77086.218047530579</c:v>
                </c:pt>
                <c:pt idx="188">
                  <c:v>77478.431543534185</c:v>
                </c:pt>
                <c:pt idx="189">
                  <c:v>77870.380539122591</c:v>
                </c:pt>
                <c:pt idx="190">
                  <c:v>78262.063971009804</c:v>
                </c:pt>
                <c:pt idx="191">
                  <c:v>78653.480779202873</c:v>
                </c:pt>
                <c:pt idx="192">
                  <c:v>79044.629907011185</c:v>
                </c:pt>
                <c:pt idx="193">
                  <c:v>79435.510301055663</c:v>
                </c:pt>
                <c:pt idx="194">
                  <c:v>79826.120911277874</c:v>
                </c:pt>
                <c:pt idx="195">
                  <c:v>80216.460690949025</c:v>
                </c:pt>
                <c:pt idx="196">
                  <c:v>80606.528596678952</c:v>
                </c:pt>
                <c:pt idx="197">
                  <c:v>80996.32358842493</c:v>
                </c:pt>
                <c:pt idx="198">
                  <c:v>81385.844629500498</c:v>
                </c:pt>
                <c:pt idx="199">
                  <c:v>81775.09068658411</c:v>
                </c:pt>
                <c:pt idx="200">
                  <c:v>82164.060729727789</c:v>
                </c:pt>
                <c:pt idx="201">
                  <c:v>82552.753732365614</c:v>
                </c:pt>
                <c:pt idx="202">
                  <c:v>82941.168671322186</c:v>
                </c:pt>
                <c:pt idx="203">
                  <c:v>83329.304526821012</c:v>
                </c:pt>
                <c:pt idx="204">
                  <c:v>83717.160282492739</c:v>
                </c:pt>
                <c:pt idx="205">
                  <c:v>84104.734925383367</c:v>
                </c:pt>
                <c:pt idx="206">
                  <c:v>84492.027445962391</c:v>
                </c:pt>
                <c:pt idx="207">
                  <c:v>84879.036838130778</c:v>
                </c:pt>
                <c:pt idx="208">
                  <c:v>85265.762099228959</c:v>
                </c:pt>
                <c:pt idx="209">
                  <c:v>85652.20223004467</c:v>
                </c:pt>
                <c:pt idx="210">
                  <c:v>86038.356234820734</c:v>
                </c:pt>
                <c:pt idx="211">
                  <c:v>86424.223121262752</c:v>
                </c:pt>
                <c:pt idx="212">
                  <c:v>86809.801900546736</c:v>
                </c:pt>
                <c:pt idx="213">
                  <c:v>87195.091587326591</c:v>
                </c:pt>
                <c:pt idx="214">
                  <c:v>87580.091199741611</c:v>
                </c:pt>
                <c:pt idx="215">
                  <c:v>87964.799759423826</c:v>
                </c:pt>
                <c:pt idx="216">
                  <c:v>88349.216291505247</c:v>
                </c:pt>
                <c:pt idx="217">
                  <c:v>88733.339824625116</c:v>
                </c:pt>
                <c:pt idx="218">
                  <c:v>89117.169390936979</c:v>
                </c:pt>
                <c:pt idx="219">
                  <c:v>89500.704026115694</c:v>
                </c:pt>
                <c:pt idx="220">
                  <c:v>89883.942769364439</c:v>
                </c:pt>
                <c:pt idx="221">
                  <c:v>90266.884663421501</c:v>
                </c:pt>
                <c:pt idx="222">
                  <c:v>90649.528754567102</c:v>
                </c:pt>
                <c:pt idx="223">
                  <c:v>91031.874092630082</c:v>
                </c:pt>
                <c:pt idx="224">
                  <c:v>91413.919730994472</c:v>
                </c:pt>
                <c:pt idx="225">
                  <c:v>91795.664726606075</c:v>
                </c:pt>
                <c:pt idx="226">
                  <c:v>92177.108139978853</c:v>
                </c:pt>
                <c:pt idx="227">
                  <c:v>92558.249035201312</c:v>
                </c:pt>
                <c:pt idx="228">
                  <c:v>92939.086479942795</c:v>
                </c:pt>
                <c:pt idx="229">
                  <c:v>93319.619545459631</c:v>
                </c:pt>
                <c:pt idx="230">
                  <c:v>93699.847306601281</c:v>
                </c:pt>
                <c:pt idx="231">
                  <c:v>94079.768841816316</c:v>
                </c:pt>
                <c:pt idx="232">
                  <c:v>94459.383233158398</c:v>
                </c:pt>
                <c:pt idx="233">
                  <c:v>94838.689566292131</c:v>
                </c:pt>
                <c:pt idx="234">
                  <c:v>95217.686930498821</c:v>
                </c:pt>
                <c:pt idx="235">
                  <c:v>95596.374418682157</c:v>
                </c:pt>
                <c:pt idx="236">
                  <c:v>95974.751127373849</c:v>
                </c:pt>
                <c:pt idx="237">
                  <c:v>96352.816156739107</c:v>
                </c:pt>
                <c:pt idx="238">
                  <c:v>96730.568610582137</c:v>
                </c:pt>
                <c:pt idx="239">
                  <c:v>97108.007596351454</c:v>
                </c:pt>
                <c:pt idx="240">
                  <c:v>97485.132225145164</c:v>
                </c:pt>
                <c:pt idx="241">
                  <c:v>97861.94161171616</c:v>
                </c:pt>
                <c:pt idx="242">
                  <c:v>98238.434874477229</c:v>
                </c:pt>
                <c:pt idx="243">
                  <c:v>98614.611135506086</c:v>
                </c:pt>
                <c:pt idx="244">
                  <c:v>98990.469520550294</c:v>
                </c:pt>
                <c:pt idx="245">
                  <c:v>99366.009159032154</c:v>
                </c:pt>
                <c:pt idx="246">
                  <c:v>99741.229184053431</c:v>
                </c:pt>
                <c:pt idx="247">
                  <c:v>100116.1287324001</c:v>
                </c:pt>
                <c:pt idx="248">
                  <c:v>100490.70694454694</c:v>
                </c:pt>
                <c:pt idx="249">
                  <c:v>100864.96296466203</c:v>
                </c:pt>
                <c:pt idx="250">
                  <c:v>101238.89594061126</c:v>
                </c:pt>
                <c:pt idx="251">
                  <c:v>101612.50502396261</c:v>
                </c:pt>
                <c:pt idx="252">
                  <c:v>101985.78936999054</c:v>
                </c:pt>
                <c:pt idx="253">
                  <c:v>102358.74813768007</c:v>
                </c:pt>
                <c:pt idx="254">
                  <c:v>102731.38048973099</c:v>
                </c:pt>
                <c:pt idx="255">
                  <c:v>103103.68559256183</c:v>
                </c:pt>
                <c:pt idx="256">
                  <c:v>103475.66261631387</c:v>
                </c:pt>
                <c:pt idx="257">
                  <c:v>103847.31073485498</c:v>
                </c:pt>
                <c:pt idx="258">
                  <c:v>104218.62912578339</c:v>
                </c:pt>
                <c:pt idx="259">
                  <c:v>104589.61697043145</c:v>
                </c:pt>
                <c:pt idx="260">
                  <c:v>104960.27345386923</c:v>
                </c:pt>
                <c:pt idx="261">
                  <c:v>105330.59776490803</c:v>
                </c:pt>
                <c:pt idx="262">
                  <c:v>105700.58909610391</c:v>
                </c:pt>
                <c:pt idx="263">
                  <c:v>106070.24664376104</c:v>
                </c:pt>
                <c:pt idx="264">
                  <c:v>106439.56960793499</c:v>
                </c:pt>
                <c:pt idx="265">
                  <c:v>106808.55719243597</c:v>
                </c:pt>
                <c:pt idx="266">
                  <c:v>107177.20860483198</c:v>
                </c:pt>
                <c:pt idx="267">
                  <c:v>107545.52305645184</c:v>
                </c:pt>
                <c:pt idx="268">
                  <c:v>107913.49976238819</c:v>
                </c:pt>
                <c:pt idx="269">
                  <c:v>108281.13794150039</c:v>
                </c:pt>
                <c:pt idx="270">
                  <c:v>108648.43681641732</c:v>
                </c:pt>
                <c:pt idx="271">
                  <c:v>109015.39561354014</c:v>
                </c:pt>
                <c:pt idx="272">
                  <c:v>109382.01356304494</c:v>
                </c:pt>
                <c:pt idx="273">
                  <c:v>109748.28989888533</c:v>
                </c:pt>
                <c:pt idx="274">
                  <c:v>110114.22385879493</c:v>
                </c:pt>
                <c:pt idx="275">
                  <c:v>110479.81468428975</c:v>
                </c:pt>
                <c:pt idx="276">
                  <c:v>110845.06162067065</c:v>
                </c:pt>
                <c:pt idx="277">
                  <c:v>111209.96391702545</c:v>
                </c:pt>
                <c:pt idx="278">
                  <c:v>111574.52082623122</c:v>
                </c:pt>
                <c:pt idx="279">
                  <c:v>111938.73160495635</c:v>
                </c:pt>
                <c:pt idx="280">
                  <c:v>112302.59551366256</c:v>
                </c:pt>
                <c:pt idx="281">
                  <c:v>112666.11181660686</c:v>
                </c:pt>
                <c:pt idx="282">
                  <c:v>113029.27978184345</c:v>
                </c:pt>
                <c:pt idx="283">
                  <c:v>113392.09868122544</c:v>
                </c:pt>
                <c:pt idx="284">
                  <c:v>113754.56779040663</c:v>
                </c:pt>
                <c:pt idx="285">
                  <c:v>114116.68638884307</c:v>
                </c:pt>
                <c:pt idx="286">
                  <c:v>114478.45375979472</c:v>
                </c:pt>
                <c:pt idx="287">
                  <c:v>114839.86919032683</c:v>
                </c:pt>
                <c:pt idx="288">
                  <c:v>115200.93197131141</c:v>
                </c:pt>
                <c:pt idx="289">
                  <c:v>115561.64139742851</c:v>
                </c:pt>
                <c:pt idx="290">
                  <c:v>115921.99676716747</c:v>
                </c:pt>
                <c:pt idx="291">
                  <c:v>116281.99738282812</c:v>
                </c:pt>
                <c:pt idx="292">
                  <c:v>116641.64255052186</c:v>
                </c:pt>
                <c:pt idx="293">
                  <c:v>117000.93158017268</c:v>
                </c:pt>
                <c:pt idx="294">
                  <c:v>117359.86378551807</c:v>
                </c:pt>
                <c:pt idx="295">
                  <c:v>117718.43848410995</c:v>
                </c:pt>
                <c:pt idx="296">
                  <c:v>118076.6549973154</c:v>
                </c:pt>
                <c:pt idx="297">
                  <c:v>118434.5126503174</c:v>
                </c:pt>
                <c:pt idx="298">
                  <c:v>118792.01077211545</c:v>
                </c:pt>
                <c:pt idx="299">
                  <c:v>119149.14869552618</c:v>
                </c:pt>
                <c:pt idx="300">
                  <c:v>119505.92575718378</c:v>
                </c:pt>
                <c:pt idx="301">
                  <c:v>119862.34129754045</c:v>
                </c:pt>
                <c:pt idx="302">
                  <c:v>120218.39466086673</c:v>
                </c:pt>
                <c:pt idx="303">
                  <c:v>120574.08519525176</c:v>
                </c:pt>
                <c:pt idx="304">
                  <c:v>120929.41225260346</c:v>
                </c:pt>
                <c:pt idx="305">
                  <c:v>121284.3751886487</c:v>
                </c:pt>
                <c:pt idx="306">
                  <c:v>121638.97336293326</c:v>
                </c:pt>
                <c:pt idx="307">
                  <c:v>121993.20613882186</c:v>
                </c:pt>
                <c:pt idx="308">
                  <c:v>122347.07288349804</c:v>
                </c:pt>
                <c:pt idx="309">
                  <c:v>122700.57296796396</c:v>
                </c:pt>
                <c:pt idx="310">
                  <c:v>123053.70576704021</c:v>
                </c:pt>
                <c:pt idx="311">
                  <c:v>123406.47065936541</c:v>
                </c:pt>
                <c:pt idx="312">
                  <c:v>123758.86702739587</c:v>
                </c:pt>
                <c:pt idx="313">
                  <c:v>124110.89425740509</c:v>
                </c:pt>
                <c:pt idx="314">
                  <c:v>124462.55173948326</c:v>
                </c:pt>
                <c:pt idx="315">
                  <c:v>124813.8388675366</c:v>
                </c:pt>
                <c:pt idx="316">
                  <c:v>125164.75503928673</c:v>
                </c:pt>
                <c:pt idx="317">
                  <c:v>125515.29965626985</c:v>
                </c:pt>
                <c:pt idx="318">
                  <c:v>125865.47212383599</c:v>
                </c:pt>
                <c:pt idx="319">
                  <c:v>126215.27185114805</c:v>
                </c:pt>
                <c:pt idx="320">
                  <c:v>126564.69825118087</c:v>
                </c:pt>
                <c:pt idx="321">
                  <c:v>126913.75074072022</c:v>
                </c:pt>
                <c:pt idx="322">
                  <c:v>127262.4287403616</c:v>
                </c:pt>
                <c:pt idx="323">
                  <c:v>127610.73167450918</c:v>
                </c:pt>
                <c:pt idx="324">
                  <c:v>127958.65897137445</c:v>
                </c:pt>
                <c:pt idx="325">
                  <c:v>128306.21006297498</c:v>
                </c:pt>
                <c:pt idx="326">
                  <c:v>128653.384385133</c:v>
                </c:pt>
                <c:pt idx="327">
                  <c:v>129000.18137747397</c:v>
                </c:pt>
                <c:pt idx="328">
                  <c:v>129346.60048342503</c:v>
                </c:pt>
                <c:pt idx="329">
                  <c:v>129692.64115021344</c:v>
                </c:pt>
                <c:pt idx="330">
                  <c:v>130038.30282886489</c:v>
                </c:pt>
                <c:pt idx="331">
                  <c:v>130383.5849742018</c:v>
                </c:pt>
                <c:pt idx="332">
                  <c:v>130728.48704484152</c:v>
                </c:pt>
                <c:pt idx="333">
                  <c:v>131073.00850319446</c:v>
                </c:pt>
                <c:pt idx="334">
                  <c:v>131417.14881546219</c:v>
                </c:pt>
                <c:pt idx="335">
                  <c:v>131760.90745163543</c:v>
                </c:pt>
                <c:pt idx="336">
                  <c:v>132104.28388549198</c:v>
                </c:pt>
                <c:pt idx="337">
                  <c:v>132447.27759459461</c:v>
                </c:pt>
                <c:pt idx="338">
                  <c:v>132789.88806028882</c:v>
                </c:pt>
                <c:pt idx="339">
                  <c:v>133132.11476770067</c:v>
                </c:pt>
                <c:pt idx="340">
                  <c:v>133473.95720573439</c:v>
                </c:pt>
                <c:pt idx="341">
                  <c:v>133815.41486707004</c:v>
                </c:pt>
                <c:pt idx="342">
                  <c:v>134156.48724816096</c:v>
                </c:pt>
                <c:pt idx="343">
                  <c:v>134497.17384923142</c:v>
                </c:pt>
                <c:pt idx="344">
                  <c:v>134837.47417427381</c:v>
                </c:pt>
                <c:pt idx="345">
                  <c:v>135177.38773104624</c:v>
                </c:pt>
                <c:pt idx="346">
                  <c:v>135516.91403106967</c:v>
                </c:pt>
                <c:pt idx="347">
                  <c:v>135856.05258962515</c:v>
                </c:pt>
                <c:pt idx="348">
                  <c:v>136194.80292575105</c:v>
                </c:pt>
                <c:pt idx="349">
                  <c:v>136533.1645622401</c:v>
                </c:pt>
                <c:pt idx="350">
                  <c:v>136871.13702563648</c:v>
                </c:pt>
                <c:pt idx="351">
                  <c:v>137208.71984623274</c:v>
                </c:pt>
                <c:pt idx="352">
                  <c:v>137545.91255806675</c:v>
                </c:pt>
                <c:pt idx="353">
                  <c:v>137882.71469891857</c:v>
                </c:pt>
                <c:pt idx="354">
                  <c:v>138219.12581030719</c:v>
                </c:pt>
                <c:pt idx="355">
                  <c:v>138555.14543748728</c:v>
                </c:pt>
                <c:pt idx="356">
                  <c:v>138890.77312944591</c:v>
                </c:pt>
                <c:pt idx="357">
                  <c:v>139226.00843889904</c:v>
                </c:pt>
                <c:pt idx="358">
                  <c:v>139560.8509222882</c:v>
                </c:pt>
                <c:pt idx="359">
                  <c:v>139895.30013977693</c:v>
                </c:pt>
                <c:pt idx="360">
                  <c:v>140229.35565524714</c:v>
                </c:pt>
                <c:pt idx="361">
                  <c:v>140563.01703629555</c:v>
                </c:pt>
                <c:pt idx="362">
                  <c:v>140896.28385423005</c:v>
                </c:pt>
                <c:pt idx="363">
                  <c:v>141229.1556840658</c:v>
                </c:pt>
                <c:pt idx="364">
                  <c:v>141561.63210452159</c:v>
                </c:pt>
                <c:pt idx="365">
                  <c:v>141893.71269801582</c:v>
                </c:pt>
                <c:pt idx="366">
                  <c:v>142225.39705066272</c:v>
                </c:pt>
                <c:pt idx="367">
                  <c:v>142556.68475226825</c:v>
                </c:pt>
                <c:pt idx="368">
                  <c:v>142887.57539632617</c:v>
                </c:pt>
                <c:pt idx="369">
                  <c:v>143218.06858001382</c:v>
                </c:pt>
                <c:pt idx="370">
                  <c:v>143548.16390418808</c:v>
                </c:pt>
                <c:pt idx="371">
                  <c:v>143877.86097338112</c:v>
                </c:pt>
                <c:pt idx="372">
                  <c:v>144207.1593957961</c:v>
                </c:pt>
                <c:pt idx="373">
                  <c:v>144536.0587833029</c:v>
                </c:pt>
                <c:pt idx="374">
                  <c:v>144864.55875143377</c:v>
                </c:pt>
                <c:pt idx="375">
                  <c:v>145192.65891937877</c:v>
                </c:pt>
                <c:pt idx="376">
                  <c:v>145520.35890998144</c:v>
                </c:pt>
                <c:pt idx="377">
                  <c:v>145847.65834973418</c:v>
                </c:pt>
                <c:pt idx="378">
                  <c:v>146174.55686877365</c:v>
                </c:pt>
                <c:pt idx="379">
                  <c:v>146501.05410087615</c:v>
                </c:pt>
                <c:pt idx="380">
                  <c:v>146827.14968345291</c:v>
                </c:pt>
                <c:pt idx="381">
                  <c:v>147152.84325754529</c:v>
                </c:pt>
                <c:pt idx="382">
                  <c:v>147478.13446782008</c:v>
                </c:pt>
                <c:pt idx="383">
                  <c:v>147803.02296256454</c:v>
                </c:pt>
                <c:pt idx="384">
                  <c:v>148127.50839368152</c:v>
                </c:pt>
                <c:pt idx="385">
                  <c:v>148451.59041668448</c:v>
                </c:pt>
                <c:pt idx="386">
                  <c:v>148775.26869069252</c:v>
                </c:pt>
                <c:pt idx="387">
                  <c:v>149098.54287842524</c:v>
                </c:pt>
                <c:pt idx="388">
                  <c:v>149421.41264619768</c:v>
                </c:pt>
                <c:pt idx="389">
                  <c:v>149743.87766391513</c:v>
                </c:pt>
                <c:pt idx="390">
                  <c:v>150065.93760506791</c:v>
                </c:pt>
                <c:pt idx="391">
                  <c:v>150387.59214672609</c:v>
                </c:pt>
                <c:pt idx="392">
                  <c:v>150708.84096953418</c:v>
                </c:pt>
                <c:pt idx="393">
                  <c:v>151029.68375770576</c:v>
                </c:pt>
                <c:pt idx="394">
                  <c:v>151350.12019901807</c:v>
                </c:pt>
                <c:pt idx="395">
                  <c:v>151670.14998480649</c:v>
                </c:pt>
                <c:pt idx="396">
                  <c:v>151989.77280995905</c:v>
                </c:pt>
                <c:pt idx="397">
                  <c:v>152308.98837291094</c:v>
                </c:pt>
                <c:pt idx="398">
                  <c:v>152627.79637563881</c:v>
                </c:pt>
                <c:pt idx="399">
                  <c:v>152946.19652365509</c:v>
                </c:pt>
                <c:pt idx="400">
                  <c:v>153264.18852600237</c:v>
                </c:pt>
                <c:pt idx="401">
                  <c:v>153581.77209524758</c:v>
                </c:pt>
                <c:pt idx="402">
                  <c:v>153898.94694747622</c:v>
                </c:pt>
                <c:pt idx="403">
                  <c:v>154215.71280228646</c:v>
                </c:pt>
                <c:pt idx="404">
                  <c:v>154532.06938278335</c:v>
                </c:pt>
                <c:pt idx="405">
                  <c:v>154848.01641557275</c:v>
                </c:pt>
                <c:pt idx="406">
                  <c:v>155163.55363075546</c:v>
                </c:pt>
                <c:pt idx="407">
                  <c:v>155478.6807619211</c:v>
                </c:pt>
                <c:pt idx="408">
                  <c:v>155793.39754614211</c:v>
                </c:pt>
                <c:pt idx="409">
                  <c:v>156107.70372396757</c:v>
                </c:pt>
                <c:pt idx="410">
                  <c:v>156421.59903941705</c:v>
                </c:pt>
                <c:pt idx="411">
                  <c:v>156735.08323997445</c:v>
                </c:pt>
                <c:pt idx="412">
                  <c:v>157048.15607658171</c:v>
                </c:pt>
                <c:pt idx="413">
                  <c:v>157360.8173036325</c:v>
                </c:pt>
                <c:pt idx="414">
                  <c:v>157673.0666789659</c:v>
                </c:pt>
                <c:pt idx="415">
                  <c:v>157984.90396386004</c:v>
                </c:pt>
                <c:pt idx="416">
                  <c:v>158296.32892302566</c:v>
                </c:pt>
                <c:pt idx="417">
                  <c:v>158607.34132459966</c:v>
                </c:pt>
                <c:pt idx="418">
                  <c:v>158917.94094013856</c:v>
                </c:pt>
                <c:pt idx="419">
                  <c:v>159228.12754461201</c:v>
                </c:pt>
                <c:pt idx="420">
                  <c:v>159537.90091639615</c:v>
                </c:pt>
                <c:pt idx="421">
                  <c:v>159847.26083726701</c:v>
                </c:pt>
                <c:pt idx="422">
                  <c:v>160156.20709239383</c:v>
                </c:pt>
                <c:pt idx="423">
                  <c:v>160464.7394703324</c:v>
                </c:pt>
                <c:pt idx="424">
                  <c:v>160772.85776301823</c:v>
                </c:pt>
                <c:pt idx="425">
                  <c:v>161080.56176575983</c:v>
                </c:pt>
                <c:pt idx="426">
                  <c:v>161387.85127723188</c:v>
                </c:pt>
                <c:pt idx="427">
                  <c:v>161694.72609946833</c:v>
                </c:pt>
                <c:pt idx="428">
                  <c:v>162001.18603785551</c:v>
                </c:pt>
                <c:pt idx="429">
                  <c:v>162307.23090112521</c:v>
                </c:pt>
                <c:pt idx="430">
                  <c:v>162612.86050134766</c:v>
                </c:pt>
                <c:pt idx="431">
                  <c:v>162918.07465392459</c:v>
                </c:pt>
                <c:pt idx="432">
                  <c:v>163222.87317758214</c:v>
                </c:pt>
                <c:pt idx="433">
                  <c:v>163527.25589436371</c:v>
                </c:pt>
                <c:pt idx="434">
                  <c:v>163831.22262962293</c:v>
                </c:pt>
                <c:pt idx="435">
                  <c:v>164134.77321201644</c:v>
                </c:pt>
                <c:pt idx="436">
                  <c:v>164437.90747349674</c:v>
                </c:pt>
                <c:pt idx="437">
                  <c:v>164740.6252493049</c:v>
                </c:pt>
                <c:pt idx="438">
                  <c:v>165042.92637796333</c:v>
                </c:pt>
                <c:pt idx="439">
                  <c:v>165344.81070126849</c:v>
                </c:pt>
                <c:pt idx="440">
                  <c:v>165646.27806428351</c:v>
                </c:pt>
                <c:pt idx="441">
                  <c:v>165947.32831533087</c:v>
                </c:pt>
                <c:pt idx="442">
                  <c:v>166247.96130598497</c:v>
                </c:pt>
                <c:pt idx="443">
                  <c:v>166548.17689106465</c:v>
                </c:pt>
                <c:pt idx="444">
                  <c:v>166847.9749286258</c:v>
                </c:pt>
                <c:pt idx="445">
                  <c:v>167147.3552799538</c:v>
                </c:pt>
                <c:pt idx="446">
                  <c:v>167446.317809556</c:v>
                </c:pt>
                <c:pt idx="447">
                  <c:v>167744.86238515418</c:v>
                </c:pt>
                <c:pt idx="448">
                  <c:v>168042.98887767689</c:v>
                </c:pt>
                <c:pt idx="449">
                  <c:v>168340.69716125191</c:v>
                </c:pt>
                <c:pt idx="450">
                  <c:v>168637.98711319844</c:v>
                </c:pt>
                <c:pt idx="451">
                  <c:v>168934.85861401955</c:v>
                </c:pt>
                <c:pt idx="452">
                  <c:v>169231.31154739438</c:v>
                </c:pt>
                <c:pt idx="453">
                  <c:v>169527.34580017038</c:v>
                </c:pt>
                <c:pt idx="454">
                  <c:v>169822.96126235562</c:v>
                </c:pt>
                <c:pt idx="455">
                  <c:v>170118.15782711084</c:v>
                </c:pt>
                <c:pt idx="456">
                  <c:v>170412.93539074171</c:v>
                </c:pt>
                <c:pt idx="457">
                  <c:v>170707.29385269087</c:v>
                </c:pt>
                <c:pt idx="458">
                  <c:v>171001.23311553011</c:v>
                </c:pt>
                <c:pt idx="459">
                  <c:v>171294.75308495239</c:v>
                </c:pt>
                <c:pt idx="460">
                  <c:v>171587.85366976392</c:v>
                </c:pt>
                <c:pt idx="461">
                  <c:v>171880.53478187611</c:v>
                </c:pt>
                <c:pt idx="462">
                  <c:v>172172.79633629762</c:v>
                </c:pt>
                <c:pt idx="463">
                  <c:v>172464.63825112628</c:v>
                </c:pt>
                <c:pt idx="464">
                  <c:v>172756.06044754104</c:v>
                </c:pt>
                <c:pt idx="465">
                  <c:v>173047.0628497939</c:v>
                </c:pt>
                <c:pt idx="466">
                  <c:v>173337.64538520173</c:v>
                </c:pt>
                <c:pt idx="467">
                  <c:v>173627.80798413817</c:v>
                </c:pt>
                <c:pt idx="468">
                  <c:v>173917.55058002545</c:v>
                </c:pt>
                <c:pt idx="469">
                  <c:v>174206.87310932614</c:v>
                </c:pt>
                <c:pt idx="470">
                  <c:v>174495.77551153503</c:v>
                </c:pt>
                <c:pt idx="471">
                  <c:v>174784.25772917081</c:v>
                </c:pt>
                <c:pt idx="472">
                  <c:v>175072.31970776781</c:v>
                </c:pt>
                <c:pt idx="473">
                  <c:v>175359.96139586766</c:v>
                </c:pt>
                <c:pt idx="474">
                  <c:v>175647.18274501112</c:v>
                </c:pt>
                <c:pt idx="475">
                  <c:v>175933.98370972954</c:v>
                </c:pt>
                <c:pt idx="476">
                  <c:v>176220.36424753667</c:v>
                </c:pt>
                <c:pt idx="477">
                  <c:v>176506.32431892012</c:v>
                </c:pt>
                <c:pt idx="478">
                  <c:v>176791.86388733305</c:v>
                </c:pt>
                <c:pt idx="479">
                  <c:v>177076.98291918571</c:v>
                </c:pt>
                <c:pt idx="480">
                  <c:v>177361.68138383696</c:v>
                </c:pt>
                <c:pt idx="481">
                  <c:v>177645.95925358584</c:v>
                </c:pt>
                <c:pt idx="482">
                  <c:v>177929.81650366299</c:v>
                </c:pt>
                <c:pt idx="483">
                  <c:v>178213.25311222224</c:v>
                </c:pt>
                <c:pt idx="484">
                  <c:v>178496.26906033198</c:v>
                </c:pt>
                <c:pt idx="485">
                  <c:v>178778.86433196662</c:v>
                </c:pt>
                <c:pt idx="486">
                  <c:v>179061.03891399803</c:v>
                </c:pt>
                <c:pt idx="487">
                  <c:v>179342.79279618693</c:v>
                </c:pt>
                <c:pt idx="488">
                  <c:v>179624.12597117425</c:v>
                </c:pt>
                <c:pt idx="489">
                  <c:v>179905.03843447252</c:v>
                </c:pt>
                <c:pt idx="490">
                  <c:v>180185.53018445719</c:v>
                </c:pt>
                <c:pt idx="491">
                  <c:v>180465.60122235795</c:v>
                </c:pt>
                <c:pt idx="492">
                  <c:v>180745.25155225</c:v>
                </c:pt>
                <c:pt idx="493">
                  <c:v>181024.48118104544</c:v>
                </c:pt>
                <c:pt idx="494">
                  <c:v>181303.29011848444</c:v>
                </c:pt>
                <c:pt idx="495">
                  <c:v>181581.67837712652</c:v>
                </c:pt>
                <c:pt idx="496">
                  <c:v>181859.64597234179</c:v>
                </c:pt>
                <c:pt idx="497">
                  <c:v>182137.19292230214</c:v>
                </c:pt>
                <c:pt idx="498">
                  <c:v>182414.31924797248</c:v>
                </c:pt>
                <c:pt idx="499">
                  <c:v>182691.02497310186</c:v>
                </c:pt>
                <c:pt idx="500">
                  <c:v>182967.31012421471</c:v>
                </c:pt>
                <c:pt idx="501">
                  <c:v>183243.17473060198</c:v>
                </c:pt>
                <c:pt idx="502">
                  <c:v>183518.61882431217</c:v>
                </c:pt>
                <c:pt idx="503">
                  <c:v>183793.6424401426</c:v>
                </c:pt>
                <c:pt idx="504">
                  <c:v>184068.24561563041</c:v>
                </c:pt>
                <c:pt idx="505">
                  <c:v>184342.42839104368</c:v>
                </c:pt>
                <c:pt idx="506">
                  <c:v>184616.19080937249</c:v>
                </c:pt>
                <c:pt idx="507">
                  <c:v>184889.53291632005</c:v>
                </c:pt>
                <c:pt idx="508">
                  <c:v>185162.45476029368</c:v>
                </c:pt>
                <c:pt idx="509">
                  <c:v>185434.9563923958</c:v>
                </c:pt>
                <c:pt idx="510">
                  <c:v>185707.03786641508</c:v>
                </c:pt>
                <c:pt idx="511">
                  <c:v>185978.69923881735</c:v>
                </c:pt>
                <c:pt idx="512">
                  <c:v>186249.94056873661</c:v>
                </c:pt>
                <c:pt idx="513">
                  <c:v>186520.76191796601</c:v>
                </c:pt>
                <c:pt idx="514">
                  <c:v>186791.16335094886</c:v>
                </c:pt>
                <c:pt idx="515">
                  <c:v>187061.14493476955</c:v>
                </c:pt>
                <c:pt idx="516">
                  <c:v>187330.70673914449</c:v>
                </c:pt>
                <c:pt idx="517">
                  <c:v>187599.84883641306</c:v>
                </c:pt>
                <c:pt idx="518">
                  <c:v>187868.57130152854</c:v>
                </c:pt>
                <c:pt idx="519">
                  <c:v>188136.87421204898</c:v>
                </c:pt>
                <c:pt idx="520">
                  <c:v>188404.75764812817</c:v>
                </c:pt>
                <c:pt idx="521">
                  <c:v>188672.22169250649</c:v>
                </c:pt>
                <c:pt idx="522">
                  <c:v>188939.26643050177</c:v>
                </c:pt>
                <c:pt idx="523">
                  <c:v>189205.89195000022</c:v>
                </c:pt>
                <c:pt idx="524">
                  <c:v>189472.09834144724</c:v>
                </c:pt>
                <c:pt idx="525">
                  <c:v>189737.88569783827</c:v>
                </c:pt>
                <c:pt idx="526">
                  <c:v>190003.25411470968</c:v>
                </c:pt>
                <c:pt idx="527">
                  <c:v>190268.20369012959</c:v>
                </c:pt>
                <c:pt idx="528">
                  <c:v>190532.73452468865</c:v>
                </c:pt>
                <c:pt idx="529">
                  <c:v>190796.8467214909</c:v>
                </c:pt>
                <c:pt idx="530">
                  <c:v>191060.54038614457</c:v>
                </c:pt>
                <c:pt idx="531">
                  <c:v>191323.81562675288</c:v>
                </c:pt>
                <c:pt idx="532">
                  <c:v>191586.67255390485</c:v>
                </c:pt>
                <c:pt idx="533">
                  <c:v>191849.11128066602</c:v>
                </c:pt>
                <c:pt idx="534">
                  <c:v>192111.13192256936</c:v>
                </c:pt>
                <c:pt idx="535">
                  <c:v>192372.73459760592</c:v>
                </c:pt>
                <c:pt idx="536">
                  <c:v>192633.91942621564</c:v>
                </c:pt>
                <c:pt idx="537">
                  <c:v>192894.68653127813</c:v>
                </c:pt>
                <c:pt idx="538">
                  <c:v>193155.03603810337</c:v>
                </c:pt>
                <c:pt idx="539">
                  <c:v>193414.96807442253</c:v>
                </c:pt>
                <c:pt idx="540">
                  <c:v>193674.48277037864</c:v>
                </c:pt>
                <c:pt idx="541">
                  <c:v>193933.58025851741</c:v>
                </c:pt>
                <c:pt idx="542">
                  <c:v>194192.2606737779</c:v>
                </c:pt>
                <c:pt idx="543">
                  <c:v>194450.52415348325</c:v>
                </c:pt>
                <c:pt idx="544">
                  <c:v>194708.3708373314</c:v>
                </c:pt>
                <c:pt idx="545">
                  <c:v>194965.80086738584</c:v>
                </c:pt>
                <c:pt idx="546">
                  <c:v>195222.81438806636</c:v>
                </c:pt>
                <c:pt idx="547">
                  <c:v>195479.41154613963</c:v>
                </c:pt>
                <c:pt idx="548">
                  <c:v>195735.59249071006</c:v>
                </c:pt>
                <c:pt idx="549">
                  <c:v>195991.35737321037</c:v>
                </c:pt>
                <c:pt idx="550">
                  <c:v>196246.70634739241</c:v>
                </c:pt>
                <c:pt idx="551">
                  <c:v>196501.63956931775</c:v>
                </c:pt>
                <c:pt idx="552">
                  <c:v>196756.15719734845</c:v>
                </c:pt>
                <c:pt idx="553">
                  <c:v>197010.25939213776</c:v>
                </c:pt>
                <c:pt idx="554">
                  <c:v>197263.94631662068</c:v>
                </c:pt>
                <c:pt idx="555">
                  <c:v>197517.21813600487</c:v>
                </c:pt>
                <c:pt idx="556">
                  <c:v>197770.07501776112</c:v>
                </c:pt>
                <c:pt idx="557">
                  <c:v>198022.51713161418</c:v>
                </c:pt>
                <c:pt idx="558">
                  <c:v>198274.54464953337</c:v>
                </c:pt>
                <c:pt idx="559">
                  <c:v>198526.15774572329</c:v>
                </c:pt>
                <c:pt idx="560">
                  <c:v>198777.3565966145</c:v>
                </c:pt>
                <c:pt idx="561">
                  <c:v>199028.14138085418</c:v>
                </c:pt>
                <c:pt idx="562">
                  <c:v>199278.51227929691</c:v>
                </c:pt>
                <c:pt idx="563">
                  <c:v>199528.46947499513</c:v>
                </c:pt>
                <c:pt idx="564">
                  <c:v>199778.01315319008</c:v>
                </c:pt>
                <c:pt idx="565">
                  <c:v>200027.14350130231</c:v>
                </c:pt>
                <c:pt idx="566">
                  <c:v>200275.86070892241</c:v>
                </c:pt>
                <c:pt idx="567">
                  <c:v>200524.16496780171</c:v>
                </c:pt>
                <c:pt idx="568">
                  <c:v>200772.05647184295</c:v>
                </c:pt>
                <c:pt idx="569">
                  <c:v>201019.53541709096</c:v>
                </c:pt>
                <c:pt idx="570">
                  <c:v>201266.60200172331</c:v>
                </c:pt>
                <c:pt idx="571">
                  <c:v>201513.2564260411</c:v>
                </c:pt>
                <c:pt idx="572">
                  <c:v>201759.49889245955</c:v>
                </c:pt>
                <c:pt idx="573">
                  <c:v>202005.3296054987</c:v>
                </c:pt>
                <c:pt idx="574">
                  <c:v>202250.74877177415</c:v>
                </c:pt>
                <c:pt idx="575">
                  <c:v>202495.75659998771</c:v>
                </c:pt>
                <c:pt idx="576">
                  <c:v>202740.35330091818</c:v>
                </c:pt>
                <c:pt idx="577">
                  <c:v>202984.53908741192</c:v>
                </c:pt>
                <c:pt idx="578">
                  <c:v>203228.31417437363</c:v>
                </c:pt>
                <c:pt idx="579">
                  <c:v>203471.67877875708</c:v>
                </c:pt>
                <c:pt idx="580">
                  <c:v>203714.63311955577</c:v>
                </c:pt>
                <c:pt idx="581">
                  <c:v>203957.17741779366</c:v>
                </c:pt>
                <c:pt idx="582">
                  <c:v>204199.31189651589</c:v>
                </c:pt>
                <c:pt idx="583">
                  <c:v>204441.03678077948</c:v>
                </c:pt>
                <c:pt idx="584">
                  <c:v>204682.35229764413</c:v>
                </c:pt>
                <c:pt idx="585">
                  <c:v>204923.25867616283</c:v>
                </c:pt>
                <c:pt idx="586">
                  <c:v>205163.75614737271</c:v>
                </c:pt>
                <c:pt idx="587">
                  <c:v>205403.84494428569</c:v>
                </c:pt>
                <c:pt idx="588">
                  <c:v>205643.52530187927</c:v>
                </c:pt>
                <c:pt idx="589">
                  <c:v>205882.79745708729</c:v>
                </c:pt>
                <c:pt idx="590">
                  <c:v>206121.66164879064</c:v>
                </c:pt>
                <c:pt idx="591">
                  <c:v>206360.11811780804</c:v>
                </c:pt>
                <c:pt idx="592">
                  <c:v>206598.16710688686</c:v>
                </c:pt>
                <c:pt idx="593">
                  <c:v>206835.80886069377</c:v>
                </c:pt>
                <c:pt idx="594">
                  <c:v>207073.04362580561</c:v>
                </c:pt>
                <c:pt idx="595">
                  <c:v>207309.8716507002</c:v>
                </c:pt>
                <c:pt idx="596">
                  <c:v>207546.29318574702</c:v>
                </c:pt>
                <c:pt idx="597">
                  <c:v>207782.30848319808</c:v>
                </c:pt>
                <c:pt idx="598">
                  <c:v>208017.91779717876</c:v>
                </c:pt>
                <c:pt idx="599">
                  <c:v>208253.12138367849</c:v>
                </c:pt>
                <c:pt idx="600">
                  <c:v>208487.9195005417</c:v>
                </c:pt>
                <c:pt idx="601">
                  <c:v>208722.31240745861</c:v>
                </c:pt>
                <c:pt idx="602">
                  <c:v>208956.30036595598</c:v>
                </c:pt>
                <c:pt idx="603">
                  <c:v>209189.88363938808</c:v>
                </c:pt>
                <c:pt idx="604">
                  <c:v>209423.06249292742</c:v>
                </c:pt>
                <c:pt idx="605">
                  <c:v>209655.83719355572</c:v>
                </c:pt>
                <c:pt idx="606">
                  <c:v>209888.20801005466</c:v>
                </c:pt>
                <c:pt idx="607">
                  <c:v>210120.17521299681</c:v>
                </c:pt>
                <c:pt idx="608">
                  <c:v>210351.73907473651</c:v>
                </c:pt>
                <c:pt idx="609">
                  <c:v>210582.89986940078</c:v>
                </c:pt>
                <c:pt idx="610">
                  <c:v>210813.65787288014</c:v>
                </c:pt>
                <c:pt idx="611">
                  <c:v>211044.01336281959</c:v>
                </c:pt>
                <c:pt idx="612">
                  <c:v>211273.96661860956</c:v>
                </c:pt>
                <c:pt idx="613">
                  <c:v>211503.51792137668</c:v>
                </c:pt>
                <c:pt idx="614">
                  <c:v>211732.6675539749</c:v>
                </c:pt>
                <c:pt idx="615">
                  <c:v>211961.41580097631</c:v>
                </c:pt>
                <c:pt idx="616">
                  <c:v>212189.7629486621</c:v>
                </c:pt>
                <c:pt idx="617">
                  <c:v>212417.70928501364</c:v>
                </c:pt>
                <c:pt idx="618">
                  <c:v>212645.25509970332</c:v>
                </c:pt>
                <c:pt idx="619">
                  <c:v>212872.40068408562</c:v>
                </c:pt>
                <c:pt idx="620">
                  <c:v>213099.14633118804</c:v>
                </c:pt>
                <c:pt idx="621">
                  <c:v>213325.49233570212</c:v>
                </c:pt>
                <c:pt idx="622">
                  <c:v>213551.43899397453</c:v>
                </c:pt>
                <c:pt idx="623">
                  <c:v>213776.98660399803</c:v>
                </c:pt>
                <c:pt idx="624">
                  <c:v>214002.13546540248</c:v>
                </c:pt>
                <c:pt idx="625">
                  <c:v>214226.88587944594</c:v>
                </c:pt>
                <c:pt idx="626">
                  <c:v>214451.23814900577</c:v>
                </c:pt>
                <c:pt idx="627">
                  <c:v>214675.19257856961</c:v>
                </c:pt>
                <c:pt idx="628">
                  <c:v>214898.7494742265</c:v>
                </c:pt>
                <c:pt idx="629">
                  <c:v>215121.90914365801</c:v>
                </c:pt>
                <c:pt idx="630">
                  <c:v>215344.67189612929</c:v>
                </c:pt>
                <c:pt idx="631">
                  <c:v>215567.03804248024</c:v>
                </c:pt>
                <c:pt idx="632">
                  <c:v>215789.00789511661</c:v>
                </c:pt>
                <c:pt idx="633">
                  <c:v>216010.58176800114</c:v>
                </c:pt>
                <c:pt idx="634">
                  <c:v>216231.75997664477</c:v>
                </c:pt>
                <c:pt idx="635">
                  <c:v>216452.54283809772</c:v>
                </c:pt>
                <c:pt idx="636">
                  <c:v>216672.93067094078</c:v>
                </c:pt>
                <c:pt idx="637">
                  <c:v>216892.92379527641</c:v>
                </c:pt>
                <c:pt idx="638">
                  <c:v>217112.52253271994</c:v>
                </c:pt>
                <c:pt idx="639">
                  <c:v>217331.7272063909</c:v>
                </c:pt>
                <c:pt idx="640">
                  <c:v>217550.53814090419</c:v>
                </c:pt>
                <c:pt idx="641">
                  <c:v>217768.95566236126</c:v>
                </c:pt>
                <c:pt idx="642">
                  <c:v>217986.98009834148</c:v>
                </c:pt>
                <c:pt idx="643">
                  <c:v>218204.61177789335</c:v>
                </c:pt>
                <c:pt idx="644">
                  <c:v>218421.85103152585</c:v>
                </c:pt>
                <c:pt idx="645">
                  <c:v>218638.69819119966</c:v>
                </c:pt>
                <c:pt idx="646">
                  <c:v>218855.15359031848</c:v>
                </c:pt>
                <c:pt idx="647">
                  <c:v>219071.21756372048</c:v>
                </c:pt>
                <c:pt idx="648">
                  <c:v>219286.89044766949</c:v>
                </c:pt>
                <c:pt idx="649">
                  <c:v>219502.17257984646</c:v>
                </c:pt>
                <c:pt idx="650">
                  <c:v>219717.06429934077</c:v>
                </c:pt>
                <c:pt idx="651">
                  <c:v>219931.5659466417</c:v>
                </c:pt>
                <c:pt idx="652">
                  <c:v>220145.67786362971</c:v>
                </c:pt>
                <c:pt idx="653">
                  <c:v>220359.40039356801</c:v>
                </c:pt>
                <c:pt idx="654">
                  <c:v>220572.73388109382</c:v>
                </c:pt>
                <c:pt idx="655">
                  <c:v>220785.67867220999</c:v>
                </c:pt>
                <c:pt idx="656">
                  <c:v>220998.23511427632</c:v>
                </c:pt>
                <c:pt idx="657">
                  <c:v>221210.40355600114</c:v>
                </c:pt>
                <c:pt idx="658">
                  <c:v>221422.18434743272</c:v>
                </c:pt>
                <c:pt idx="659">
                  <c:v>221633.57783995086</c:v>
                </c:pt>
                <c:pt idx="660">
                  <c:v>221844.58438625833</c:v>
                </c:pt>
                <c:pt idx="661">
                  <c:v>222055.20434037247</c:v>
                </c:pt>
                <c:pt idx="662">
                  <c:v>222265.43805761676</c:v>
                </c:pt>
                <c:pt idx="663">
                  <c:v>222475.28589461232</c:v>
                </c:pt>
                <c:pt idx="664">
                  <c:v>222684.74820926954</c:v>
                </c:pt>
                <c:pt idx="665">
                  <c:v>222893.82536077971</c:v>
                </c:pt>
                <c:pt idx="666">
                  <c:v>223102.51770960659</c:v>
                </c:pt>
                <c:pt idx="667">
                  <c:v>223310.82561747808</c:v>
                </c:pt>
                <c:pt idx="668">
                  <c:v>223518.74944737784</c:v>
                </c:pt>
                <c:pt idx="669">
                  <c:v>223726.28956353699</c:v>
                </c:pt>
                <c:pt idx="670">
                  <c:v>223933.44633142583</c:v>
                </c:pt>
                <c:pt idx="671">
                  <c:v>224140.22011774546</c:v>
                </c:pt>
                <c:pt idx="672">
                  <c:v>224346.6112904195</c:v>
                </c:pt>
                <c:pt idx="673">
                  <c:v>224552.62021858594</c:v>
                </c:pt>
                <c:pt idx="674">
                  <c:v>224758.24727258878</c:v>
                </c:pt>
                <c:pt idx="675">
                  <c:v>224963.49282396986</c:v>
                </c:pt>
                <c:pt idx="676">
                  <c:v>225168.35724546062</c:v>
                </c:pt>
                <c:pt idx="677">
                  <c:v>225372.8409109739</c:v>
                </c:pt>
                <c:pt idx="678">
                  <c:v>225576.9441955958</c:v>
                </c:pt>
                <c:pt idx="679">
                  <c:v>225780.66747557747</c:v>
                </c:pt>
                <c:pt idx="680">
                  <c:v>225984.01112832702</c:v>
                </c:pt>
                <c:pt idx="681">
                  <c:v>226186.97553240135</c:v>
                </c:pt>
                <c:pt idx="682">
                  <c:v>226389.56106749809</c:v>
                </c:pt>
                <c:pt idx="683">
                  <c:v>226591.76811444745</c:v>
                </c:pt>
                <c:pt idx="684">
                  <c:v>226793.59705520418</c:v>
                </c:pt>
                <c:pt idx="685">
                  <c:v>226995.04827283957</c:v>
                </c:pt>
                <c:pt idx="686">
                  <c:v>227196.12215153332</c:v>
                </c:pt>
                <c:pt idx="687">
                  <c:v>227396.81907656556</c:v>
                </c:pt>
                <c:pt idx="688">
                  <c:v>227597.13943430892</c:v>
                </c:pt>
                <c:pt idx="689">
                  <c:v>227797.08361222039</c:v>
                </c:pt>
                <c:pt idx="690">
                  <c:v>227996.65199883355</c:v>
                </c:pt>
                <c:pt idx="691">
                  <c:v>228195.84498375046</c:v>
                </c:pt>
                <c:pt idx="692">
                  <c:v>228394.66295763385</c:v>
                </c:pt>
                <c:pt idx="693">
                  <c:v>228593.10631219915</c:v>
                </c:pt>
                <c:pt idx="694">
                  <c:v>228791.17544020666</c:v>
                </c:pt>
                <c:pt idx="695">
                  <c:v>228988.87073545359</c:v>
                </c:pt>
                <c:pt idx="696">
                  <c:v>229186.19259276628</c:v>
                </c:pt>
                <c:pt idx="697">
                  <c:v>229383.14140799237</c:v>
                </c:pt>
                <c:pt idx="698">
                  <c:v>229579.71757799297</c:v>
                </c:pt>
                <c:pt idx="699">
                  <c:v>229775.92150063484</c:v>
                </c:pt>
                <c:pt idx="700">
                  <c:v>229971.75357478269</c:v>
                </c:pt>
                <c:pt idx="701">
                  <c:v>230167.21420029132</c:v>
                </c:pt>
                <c:pt idx="702">
                  <c:v>230362.30377799799</c:v>
                </c:pt>
                <c:pt idx="703">
                  <c:v>230557.02270971463</c:v>
                </c:pt>
                <c:pt idx="704">
                  <c:v>230751.37139822016</c:v>
                </c:pt>
                <c:pt idx="705">
                  <c:v>230945.35024725282</c:v>
                </c:pt>
                <c:pt idx="706">
                  <c:v>231138.95966150257</c:v>
                </c:pt>
                <c:pt idx="707">
                  <c:v>231332.20004660331</c:v>
                </c:pt>
                <c:pt idx="708">
                  <c:v>231525.07180912542</c:v>
                </c:pt>
                <c:pt idx="709">
                  <c:v>231717.57535656804</c:v>
                </c:pt>
                <c:pt idx="710">
                  <c:v>231909.71109735154</c:v>
                </c:pt>
                <c:pt idx="711">
                  <c:v>232101.47944080996</c:v>
                </c:pt>
                <c:pt idx="712">
                  <c:v>232292.88079718349</c:v>
                </c:pt>
                <c:pt idx="713">
                  <c:v>232483.9155776109</c:v>
                </c:pt>
                <c:pt idx="714">
                  <c:v>232674.58419412209</c:v>
                </c:pt>
                <c:pt idx="715">
                  <c:v>232864.88705963054</c:v>
                </c:pt>
                <c:pt idx="716">
                  <c:v>233054.82458792595</c:v>
                </c:pt>
                <c:pt idx="717">
                  <c:v>233244.39719366675</c:v>
                </c:pt>
                <c:pt idx="718">
                  <c:v>233433.60529237264</c:v>
                </c:pt>
                <c:pt idx="719">
                  <c:v>233622.44930041721</c:v>
                </c:pt>
                <c:pt idx="720">
                  <c:v>233810.92963502064</c:v>
                </c:pt>
                <c:pt idx="721">
                  <c:v>233999.04671424226</c:v>
                </c:pt>
                <c:pt idx="722">
                  <c:v>234186.80095697322</c:v>
                </c:pt>
                <c:pt idx="723">
                  <c:v>234374.1927829292</c:v>
                </c:pt>
                <c:pt idx="724">
                  <c:v>234561.22261264306</c:v>
                </c:pt>
                <c:pt idx="725">
                  <c:v>234747.89086745767</c:v>
                </c:pt>
                <c:pt idx="726">
                  <c:v>234934.19796951849</c:v>
                </c:pt>
                <c:pt idx="727">
                  <c:v>235120.14434176651</c:v>
                </c:pt>
                <c:pt idx="728">
                  <c:v>235305.73040793091</c:v>
                </c:pt>
                <c:pt idx="729">
                  <c:v>235490.95659252192</c:v>
                </c:pt>
                <c:pt idx="730">
                  <c:v>235675.82332082363</c:v>
                </c:pt>
                <c:pt idx="731">
                  <c:v>235860.33101888685</c:v>
                </c:pt>
                <c:pt idx="732">
                  <c:v>236044.48011352195</c:v>
                </c:pt>
                <c:pt idx="733">
                  <c:v>236228.27103229178</c:v>
                </c:pt>
                <c:pt idx="734">
                  <c:v>236411.7042035046</c:v>
                </c:pt>
                <c:pt idx="735">
                  <c:v>236594.78005620695</c:v>
                </c:pt>
                <c:pt idx="736">
                  <c:v>236777.49902017659</c:v>
                </c:pt>
                <c:pt idx="737">
                  <c:v>236959.86152591556</c:v>
                </c:pt>
                <c:pt idx="738">
                  <c:v>237141.86800464313</c:v>
                </c:pt>
                <c:pt idx="739">
                  <c:v>237323.51888828879</c:v>
                </c:pt>
                <c:pt idx="740">
                  <c:v>237504.8146094853</c:v>
                </c:pt>
                <c:pt idx="741">
                  <c:v>237685.75560156177</c:v>
                </c:pt>
                <c:pt idx="742">
                  <c:v>237866.34229853674</c:v>
                </c:pt>
                <c:pt idx="743">
                  <c:v>238046.57513511123</c:v>
                </c:pt>
                <c:pt idx="744">
                  <c:v>238226.45454666187</c:v>
                </c:pt>
                <c:pt idx="745">
                  <c:v>238405.98096923414</c:v>
                </c:pt>
                <c:pt idx="746">
                  <c:v>238585.15483953536</c:v>
                </c:pt>
                <c:pt idx="747">
                  <c:v>238763.97659492804</c:v>
                </c:pt>
                <c:pt idx="748">
                  <c:v>238942.44667342296</c:v>
                </c:pt>
                <c:pt idx="749">
                  <c:v>239120.56551367251</c:v>
                </c:pt>
                <c:pt idx="750">
                  <c:v>239298.33355496387</c:v>
                </c:pt>
                <c:pt idx="751">
                  <c:v>239475.75123721224</c:v>
                </c:pt>
                <c:pt idx="752">
                  <c:v>239652.81900095424</c:v>
                </c:pt>
                <c:pt idx="753">
                  <c:v>239829.53728734117</c:v>
                </c:pt>
                <c:pt idx="754">
                  <c:v>240005.90653813226</c:v>
                </c:pt>
                <c:pt idx="755">
                  <c:v>240181.92719568819</c:v>
                </c:pt>
                <c:pt idx="756">
                  <c:v>240357.59970296433</c:v>
                </c:pt>
                <c:pt idx="757">
                  <c:v>240532.92450350424</c:v>
                </c:pt>
                <c:pt idx="758">
                  <c:v>240707.90204143303</c:v>
                </c:pt>
                <c:pt idx="759">
                  <c:v>240882.53276145077</c:v>
                </c:pt>
                <c:pt idx="760">
                  <c:v>241056.81710882601</c:v>
                </c:pt>
                <c:pt idx="761">
                  <c:v>241230.75552938931</c:v>
                </c:pt>
                <c:pt idx="762">
                  <c:v>241404.34846952662</c:v>
                </c:pt>
                <c:pt idx="763">
                  <c:v>241577.59637617294</c:v>
                </c:pt>
                <c:pt idx="764">
                  <c:v>241750.49969680575</c:v>
                </c:pt>
                <c:pt idx="765">
                  <c:v>241923.05887943867</c:v>
                </c:pt>
                <c:pt idx="766">
                  <c:v>242095.27437261504</c:v>
                </c:pt>
                <c:pt idx="767">
                  <c:v>242267.14662540151</c:v>
                </c:pt>
                <c:pt idx="768">
                  <c:v>242438.67608738167</c:v>
                </c:pt>
                <c:pt idx="769">
                  <c:v>242609.86320864974</c:v>
                </c:pt>
                <c:pt idx="770">
                  <c:v>242780.70843980424</c:v>
                </c:pt>
                <c:pt idx="771">
                  <c:v>242951.2122319417</c:v>
                </c:pt>
                <c:pt idx="772">
                  <c:v>243121.37503665034</c:v>
                </c:pt>
                <c:pt idx="773">
                  <c:v>243291.19730600389</c:v>
                </c:pt>
                <c:pt idx="774">
                  <c:v>243460.6794925553</c:v>
                </c:pt>
                <c:pt idx="775">
                  <c:v>243629.82204933054</c:v>
                </c:pt>
                <c:pt idx="776">
                  <c:v>243798.62542982242</c:v>
                </c:pt>
                <c:pt idx="777">
                  <c:v>243967.09008798446</c:v>
                </c:pt>
                <c:pt idx="778">
                  <c:v>244135.21647822467</c:v>
                </c:pt>
                <c:pt idx="779">
                  <c:v>244303.00505539947</c:v>
                </c:pt>
                <c:pt idx="780">
                  <c:v>244470.4562748076</c:v>
                </c:pt>
                <c:pt idx="781">
                  <c:v>244637.570592184</c:v>
                </c:pt>
                <c:pt idx="782">
                  <c:v>244804.34846369381</c:v>
                </c:pt>
                <c:pt idx="783">
                  <c:v>244970.7903459263</c:v>
                </c:pt>
                <c:pt idx="784">
                  <c:v>245136.89669588883</c:v>
                </c:pt>
                <c:pt idx="785">
                  <c:v>245302.66797100092</c:v>
                </c:pt>
                <c:pt idx="786">
                  <c:v>245468.10462908819</c:v>
                </c:pt>
                <c:pt idx="787">
                  <c:v>245633.20712837655</c:v>
                </c:pt>
                <c:pt idx="788">
                  <c:v>245797.97592748614</c:v>
                </c:pt>
                <c:pt idx="789">
                  <c:v>245962.41148542552</c:v>
                </c:pt>
                <c:pt idx="790">
                  <c:v>246126.51426158569</c:v>
                </c:pt>
                <c:pt idx="791">
                  <c:v>246290.28471573433</c:v>
                </c:pt>
                <c:pt idx="792">
                  <c:v>246453.72330800991</c:v>
                </c:pt>
                <c:pt idx="793">
                  <c:v>246616.83049891584</c:v>
                </c:pt>
                <c:pt idx="794">
                  <c:v>246779.60674931479</c:v>
                </c:pt>
                <c:pt idx="795">
                  <c:v>246942.05252042279</c:v>
                </c:pt>
                <c:pt idx="796">
                  <c:v>247104.16827380355</c:v>
                </c:pt>
                <c:pt idx="797">
                  <c:v>247265.9544713627</c:v>
                </c:pt>
                <c:pt idx="798">
                  <c:v>247427.41157534212</c:v>
                </c:pt>
                <c:pt idx="799">
                  <c:v>247588.5400483142</c:v>
                </c:pt>
                <c:pt idx="800">
                  <c:v>247749.34035317623</c:v>
                </c:pt>
                <c:pt idx="801">
                  <c:v>247909.81295314472</c:v>
                </c:pt>
                <c:pt idx="802">
                  <c:v>248069.9583117498</c:v>
                </c:pt>
                <c:pt idx="803">
                  <c:v>248229.7768928296</c:v>
                </c:pt>
                <c:pt idx="804">
                  <c:v>248389.26916052474</c:v>
                </c:pt>
                <c:pt idx="805">
                  <c:v>248548.43557927266</c:v>
                </c:pt>
                <c:pt idx="806">
                  <c:v>248707.27661380218</c:v>
                </c:pt>
                <c:pt idx="807">
                  <c:v>248865.79272912795</c:v>
                </c:pt>
                <c:pt idx="808">
                  <c:v>249023.984390545</c:v>
                </c:pt>
                <c:pt idx="809">
                  <c:v>249181.8520636232</c:v>
                </c:pt>
                <c:pt idx="810">
                  <c:v>249339.3962142019</c:v>
                </c:pt>
                <c:pt idx="811">
                  <c:v>249496.61730838445</c:v>
                </c:pt>
                <c:pt idx="812">
                  <c:v>249653.51581253277</c:v>
                </c:pt>
                <c:pt idx="813">
                  <c:v>249810.0921932621</c:v>
                </c:pt>
                <c:pt idx="814">
                  <c:v>249966.34691743544</c:v>
                </c:pt>
                <c:pt idx="815">
                  <c:v>250122.28045215842</c:v>
                </c:pt>
                <c:pt idx="816">
                  <c:v>250277.89326477385</c:v>
                </c:pt>
                <c:pt idx="817">
                  <c:v>250433.18582285647</c:v>
                </c:pt>
                <c:pt idx="818">
                  <c:v>250588.15859420763</c:v>
                </c:pt>
                <c:pt idx="819">
                  <c:v>250742.81204685016</c:v>
                </c:pt>
                <c:pt idx="820">
                  <c:v>250897.14664902302</c:v>
                </c:pt>
                <c:pt idx="821">
                  <c:v>251051.16286917613</c:v>
                </c:pt>
                <c:pt idx="822">
                  <c:v>251204.8611759652</c:v>
                </c:pt>
                <c:pt idx="823">
                  <c:v>251358.24203824656</c:v>
                </c:pt>
                <c:pt idx="824">
                  <c:v>251511.30592507203</c:v>
                </c:pt>
                <c:pt idx="825">
                  <c:v>251664.05330568372</c:v>
                </c:pt>
                <c:pt idx="826">
                  <c:v>251816.48464950902</c:v>
                </c:pt>
                <c:pt idx="827">
                  <c:v>251968.60042615555</c:v>
                </c:pt>
                <c:pt idx="828">
                  <c:v>252120.40110540597</c:v>
                </c:pt>
                <c:pt idx="829">
                  <c:v>252271.88715721306</c:v>
                </c:pt>
                <c:pt idx="830">
                  <c:v>252423.05905169464</c:v>
                </c:pt>
                <c:pt idx="831">
                  <c:v>252573.91725912865</c:v>
                </c:pt>
                <c:pt idx="832">
                  <c:v>252724.46224994809</c:v>
                </c:pt>
                <c:pt idx="833">
                  <c:v>252874.69449473615</c:v>
                </c:pt>
                <c:pt idx="834">
                  <c:v>253024.6144642212</c:v>
                </c:pt>
                <c:pt idx="835">
                  <c:v>253174.22262927197</c:v>
                </c:pt>
                <c:pt idx="836">
                  <c:v>253323.51946089262</c:v>
                </c:pt>
                <c:pt idx="837">
                  <c:v>253472.50543021786</c:v>
                </c:pt>
                <c:pt idx="838">
                  <c:v>253621.18100850811</c:v>
                </c:pt>
                <c:pt idx="839">
                  <c:v>253769.54666714472</c:v>
                </c:pt>
                <c:pt idx="840">
                  <c:v>253917.60287762515</c:v>
                </c:pt>
                <c:pt idx="841">
                  <c:v>254065.35011155816</c:v>
                </c:pt>
                <c:pt idx="842">
                  <c:v>254212.78884065908</c:v>
                </c:pt>
                <c:pt idx="843">
                  <c:v>254359.91953674509</c:v>
                </c:pt>
                <c:pt idx="844">
                  <c:v>254506.74267173043</c:v>
                </c:pt>
                <c:pt idx="845">
                  <c:v>254653.25871762182</c:v>
                </c:pt>
                <c:pt idx="846">
                  <c:v>254799.46814651365</c:v>
                </c:pt>
                <c:pt idx="847">
                  <c:v>254945.37143058344</c:v>
                </c:pt>
                <c:pt idx="848">
                  <c:v>255090.96904208718</c:v>
                </c:pt>
                <c:pt idx="849">
                  <c:v>255236.26145335467</c:v>
                </c:pt>
                <c:pt idx="850">
                  <c:v>255381.24913678499</c:v>
                </c:pt>
                <c:pt idx="851">
                  <c:v>255525.93256484185</c:v>
                </c:pt>
                <c:pt idx="852">
                  <c:v>255670.31221004916</c:v>
                </c:pt>
                <c:pt idx="853">
                  <c:v>255814.38854498643</c:v>
                </c:pt>
                <c:pt idx="854">
                  <c:v>255958.16204228424</c:v>
                </c:pt>
                <c:pt idx="855">
                  <c:v>256101.63317461981</c:v>
                </c:pt>
                <c:pt idx="856">
                  <c:v>256244.80241471253</c:v>
                </c:pt>
                <c:pt idx="857">
                  <c:v>256387.67023531944</c:v>
                </c:pt>
                <c:pt idx="858">
                  <c:v>256530.23710923089</c:v>
                </c:pt>
                <c:pt idx="859">
                  <c:v>256672.50350926613</c:v>
                </c:pt>
                <c:pt idx="860">
                  <c:v>256814.46990826889</c:v>
                </c:pt>
                <c:pt idx="861">
                  <c:v>256956.13677910302</c:v>
                </c:pt>
                <c:pt idx="862">
                  <c:v>257097.50459464817</c:v>
                </c:pt>
                <c:pt idx="863">
                  <c:v>257238.57382779548</c:v>
                </c:pt>
                <c:pt idx="864">
                  <c:v>257379.34495144326</c:v>
                </c:pt>
                <c:pt idx="865">
                  <c:v>257519.81843849269</c:v>
                </c:pt>
                <c:pt idx="866">
                  <c:v>257659.99476184358</c:v>
                </c:pt>
                <c:pt idx="867">
                  <c:v>257799.87439439018</c:v>
                </c:pt>
                <c:pt idx="868">
                  <c:v>257939.45780901689</c:v>
                </c:pt>
                <c:pt idx="869">
                  <c:v>258078.74547859406</c:v>
                </c:pt>
                <c:pt idx="870">
                  <c:v>258217.73787597386</c:v>
                </c:pt>
                <c:pt idx="871">
                  <c:v>258356.43547398612</c:v>
                </c:pt>
                <c:pt idx="872">
                  <c:v>258494.83874543416</c:v>
                </c:pt>
                <c:pt idx="873">
                  <c:v>258632.94816309065</c:v>
                </c:pt>
                <c:pt idx="874">
                  <c:v>258770.76419969363</c:v>
                </c:pt>
                <c:pt idx="875">
                  <c:v>258908.28732794226</c:v>
                </c:pt>
                <c:pt idx="876">
                  <c:v>259045.51802049295</c:v>
                </c:pt>
                <c:pt idx="877">
                  <c:v>259182.45674995513</c:v>
                </c:pt>
                <c:pt idx="878">
                  <c:v>259319.10398888742</c:v>
                </c:pt>
                <c:pt idx="879">
                  <c:v>259455.4602097935</c:v>
                </c:pt>
                <c:pt idx="880">
                  <c:v>259591.52588511817</c:v>
                </c:pt>
                <c:pt idx="881">
                  <c:v>259727.30148724341</c:v>
                </c:pt>
                <c:pt idx="882">
                  <c:v>259862.78748848449</c:v>
                </c:pt>
                <c:pt idx="883">
                  <c:v>259997.9843610859</c:v>
                </c:pt>
                <c:pt idx="884">
                  <c:v>260132.8925772176</c:v>
                </c:pt>
                <c:pt idx="885">
                  <c:v>260267.51260897113</c:v>
                </c:pt>
                <c:pt idx="886">
                  <c:v>260401.84492835563</c:v>
                </c:pt>
                <c:pt idx="887">
                  <c:v>260535.89000729416</c:v>
                </c:pt>
                <c:pt idx="888">
                  <c:v>260669.64831761975</c:v>
                </c:pt>
                <c:pt idx="889">
                  <c:v>260803.1203310717</c:v>
                </c:pt>
                <c:pt idx="890">
                  <c:v>260936.30651929174</c:v>
                </c:pt>
                <c:pt idx="891">
                  <c:v>261069.20735382027</c:v>
                </c:pt>
                <c:pt idx="892">
                  <c:v>261201.82330609267</c:v>
                </c:pt>
                <c:pt idx="893">
                  <c:v>261334.15484743554</c:v>
                </c:pt>
                <c:pt idx="894">
                  <c:v>261466.20244906298</c:v>
                </c:pt>
                <c:pt idx="895">
                  <c:v>261597.96658207296</c:v>
                </c:pt>
                <c:pt idx="896">
                  <c:v>261729.4477174436</c:v>
                </c:pt>
                <c:pt idx="897">
                  <c:v>261860.64632602962</c:v>
                </c:pt>
                <c:pt idx="898">
                  <c:v>261991.56287855856</c:v>
                </c:pt>
                <c:pt idx="899">
                  <c:v>262122.19784562729</c:v>
                </c:pt>
                <c:pt idx="900">
                  <c:v>262252.55169769848</c:v>
                </c:pt>
                <c:pt idx="901">
                  <c:v>262382.62490509683</c:v>
                </c:pt>
                <c:pt idx="902">
                  <c:v>262512.41793800576</c:v>
                </c:pt>
                <c:pt idx="903">
                  <c:v>262641.93126646365</c:v>
                </c:pt>
                <c:pt idx="904">
                  <c:v>262771.16536036052</c:v>
                </c:pt>
                <c:pt idx="905">
                  <c:v>262900.12068943447</c:v>
                </c:pt>
                <c:pt idx="906">
                  <c:v>263028.79772326816</c:v>
                </c:pt>
                <c:pt idx="907">
                  <c:v>263157.19693128543</c:v>
                </c:pt>
                <c:pt idx="908">
                  <c:v>263285.31878274778</c:v>
                </c:pt>
                <c:pt idx="909">
                  <c:v>263413.16374675109</c:v>
                </c:pt>
                <c:pt idx="910">
                  <c:v>263540.73229222209</c:v>
                </c:pt>
                <c:pt idx="911">
                  <c:v>263668.02488791506</c:v>
                </c:pt>
                <c:pt idx="912">
                  <c:v>263795.04200240842</c:v>
                </c:pt>
                <c:pt idx="913">
                  <c:v>263921.78410410136</c:v>
                </c:pt>
                <c:pt idx="914">
                  <c:v>264048.25166121067</c:v>
                </c:pt>
                <c:pt idx="915">
                  <c:v>264174.44514176727</c:v>
                </c:pt>
                <c:pt idx="916">
                  <c:v>264300.36501361302</c:v>
                </c:pt>
                <c:pt idx="917">
                  <c:v>264426.0117443974</c:v>
                </c:pt>
                <c:pt idx="918">
                  <c:v>264551.38580157433</c:v>
                </c:pt>
                <c:pt idx="919">
                  <c:v>264676.48765239882</c:v>
                </c:pt>
                <c:pt idx="920">
                  <c:v>264801.31776392384</c:v>
                </c:pt>
                <c:pt idx="921">
                  <c:v>264925.87660299719</c:v>
                </c:pt>
                <c:pt idx="922">
                  <c:v>265050.16463625815</c:v>
                </c:pt>
                <c:pt idx="923">
                  <c:v>265174.1823301345</c:v>
                </c:pt>
                <c:pt idx="924">
                  <c:v>265297.93015083933</c:v>
                </c:pt>
                <c:pt idx="925">
                  <c:v>265421.40856436774</c:v>
                </c:pt>
                <c:pt idx="926">
                  <c:v>265544.61803649401</c:v>
                </c:pt>
                <c:pt idx="927">
                  <c:v>265667.55903276842</c:v>
                </c:pt>
                <c:pt idx="928">
                  <c:v>265790.23201851401</c:v>
                </c:pt>
                <c:pt idx="929">
                  <c:v>265912.63745882385</c:v>
                </c:pt>
                <c:pt idx="930">
                  <c:v>266034.77581855771</c:v>
                </c:pt>
                <c:pt idx="931">
                  <c:v>266156.6475623392</c:v>
                </c:pt>
                <c:pt idx="932">
                  <c:v>266278.25315455272</c:v>
                </c:pt>
                <c:pt idx="933">
                  <c:v>266399.59305934055</c:v>
                </c:pt>
                <c:pt idx="934">
                  <c:v>266520.66774059983</c:v>
                </c:pt>
                <c:pt idx="935">
                  <c:v>266641.47766197962</c:v>
                </c:pt>
                <c:pt idx="936">
                  <c:v>266762.02328687796</c:v>
                </c:pt>
                <c:pt idx="937">
                  <c:v>266882.30507843895</c:v>
                </c:pt>
                <c:pt idx="938">
                  <c:v>267002.32349955</c:v>
                </c:pt>
                <c:pt idx="939">
                  <c:v>267122.07901283877</c:v>
                </c:pt>
                <c:pt idx="940">
                  <c:v>267241.57208067045</c:v>
                </c:pt>
                <c:pt idx="941">
                  <c:v>267360.80316514475</c:v>
                </c:pt>
                <c:pt idx="942">
                  <c:v>267479.77272809332</c:v>
                </c:pt>
                <c:pt idx="943">
                  <c:v>267598.4812310767</c:v>
                </c:pt>
                <c:pt idx="944">
                  <c:v>267716.92913538171</c:v>
                </c:pt>
                <c:pt idx="945">
                  <c:v>267835.11690201861</c:v>
                </c:pt>
                <c:pt idx="946">
                  <c:v>267953.04499171837</c:v>
                </c:pt>
                <c:pt idx="947">
                  <c:v>268070.71386492992</c:v>
                </c:pt>
                <c:pt idx="948">
                  <c:v>268188.12398181739</c:v>
                </c:pt>
                <c:pt idx="949">
                  <c:v>268305.27580225747</c:v>
                </c:pt>
                <c:pt idx="950">
                  <c:v>268422.16978583665</c:v>
                </c:pt>
                <c:pt idx="951">
                  <c:v>268538.80639184866</c:v>
                </c:pt>
                <c:pt idx="952">
                  <c:v>268655.18607929174</c:v>
                </c:pt>
                <c:pt idx="953">
                  <c:v>268771.30930686602</c:v>
                </c:pt>
                <c:pt idx="954">
                  <c:v>268887.17653297097</c:v>
                </c:pt>
                <c:pt idx="955">
                  <c:v>269002.78821570257</c:v>
                </c:pt>
                <c:pt idx="956">
                  <c:v>269118.14481285104</c:v>
                </c:pt>
                <c:pt idx="957">
                  <c:v>269233.24678189808</c:v>
                </c:pt>
                <c:pt idx="958">
                  <c:v>269348.09458001429</c:v>
                </c:pt>
                <c:pt idx="959">
                  <c:v>269462.68866405677</c:v>
                </c:pt>
                <c:pt idx="960">
                  <c:v>269577.02949056652</c:v>
                </c:pt>
                <c:pt idx="961">
                  <c:v>269691.11751576589</c:v>
                </c:pt>
                <c:pt idx="962">
                  <c:v>269804.95319555624</c:v>
                </c:pt>
                <c:pt idx="963">
                  <c:v>269918.53698551533</c:v>
                </c:pt>
                <c:pt idx="964">
                  <c:v>270031.86934089486</c:v>
                </c:pt>
                <c:pt idx="965">
                  <c:v>270144.95071661816</c:v>
                </c:pt>
                <c:pt idx="966">
                  <c:v>270257.78156727762</c:v>
                </c:pt>
                <c:pt idx="967">
                  <c:v>270370.36234713247</c:v>
                </c:pt>
                <c:pt idx="968">
                  <c:v>270482.69351010612</c:v>
                </c:pt>
                <c:pt idx="969">
                  <c:v>270594.77550978411</c:v>
                </c:pt>
                <c:pt idx="970">
                  <c:v>270706.60879941145</c:v>
                </c:pt>
                <c:pt idx="971">
                  <c:v>270818.19383189047</c:v>
                </c:pt>
                <c:pt idx="972">
                  <c:v>270929.53105977841</c:v>
                </c:pt>
                <c:pt idx="973">
                  <c:v>271040.62093528511</c:v>
                </c:pt>
                <c:pt idx="974">
                  <c:v>271151.46391027077</c:v>
                </c:pt>
                <c:pt idx="975">
                  <c:v>271262.0604362436</c:v>
                </c:pt>
                <c:pt idx="976">
                  <c:v>271372.41096435761</c:v>
                </c:pt>
                <c:pt idx="977">
                  <c:v>271482.51594541036</c:v>
                </c:pt>
                <c:pt idx="978">
                  <c:v>271592.3758298406</c:v>
                </c:pt>
                <c:pt idx="979">
                  <c:v>271701.99106772634</c:v>
                </c:pt>
                <c:pt idx="980">
                  <c:v>271811.36210878234</c:v>
                </c:pt>
                <c:pt idx="981">
                  <c:v>271920.48940235807</c:v>
                </c:pt>
                <c:pt idx="982">
                  <c:v>272029.37339743547</c:v>
                </c:pt>
                <c:pt idx="983">
                  <c:v>272138.01454262692</c:v>
                </c:pt>
                <c:pt idx="984">
                  <c:v>272246.41328617302</c:v>
                </c:pt>
                <c:pt idx="985">
                  <c:v>272354.5700759404</c:v>
                </c:pt>
                <c:pt idx="986">
                  <c:v>272462.48535941966</c:v>
                </c:pt>
                <c:pt idx="987">
                  <c:v>272570.15958372335</c:v>
                </c:pt>
                <c:pt idx="988">
                  <c:v>272677.59319558379</c:v>
                </c:pt>
                <c:pt idx="989">
                  <c:v>272784.78664135101</c:v>
                </c:pt>
                <c:pt idx="990">
                  <c:v>272891.74036699074</c:v>
                </c:pt>
                <c:pt idx="991">
                  <c:v>272998.45481808233</c:v>
                </c:pt>
                <c:pt idx="992">
                  <c:v>273104.93043981685</c:v>
                </c:pt>
                <c:pt idx="993">
                  <c:v>273211.16767699487</c:v>
                </c:pt>
                <c:pt idx="994">
                  <c:v>273317.16697402461</c:v>
                </c:pt>
                <c:pt idx="995">
                  <c:v>273422.92877492</c:v>
                </c:pt>
                <c:pt idx="996">
                  <c:v>273528.45352329861</c:v>
                </c:pt>
                <c:pt idx="997">
                  <c:v>273633.7416623797</c:v>
                </c:pt>
                <c:pt idx="998">
                  <c:v>273738.79363498237</c:v>
                </c:pt>
                <c:pt idx="999">
                  <c:v>273843.6098835236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A-4550-93E9-A469054C41D6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'SIR-Modell'!$B$5:$B$1005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'SIR-Modell'!$I$5:$I$1005</c:f>
              <c:numCache>
                <c:formatCode>0.00</c:formatCode>
                <c:ptCount val="1001"/>
                <c:pt idx="0">
                  <c:v>6000</c:v>
                </c:pt>
                <c:pt idx="1">
                  <c:v>6419.7063992383155</c:v>
                </c:pt>
                <c:pt idx="2">
                  <c:v>6839.3717241087779</c:v>
                </c:pt>
                <c:pt idx="3">
                  <c:v>7258.9945432137592</c:v>
                </c:pt>
                <c:pt idx="4">
                  <c:v>7678.5734257972672</c:v>
                </c:pt>
                <c:pt idx="5">
                  <c:v>8098.106941764383</c:v>
                </c:pt>
                <c:pt idx="6">
                  <c:v>8517.5936617006628</c:v>
                </c:pt>
                <c:pt idx="7">
                  <c:v>8937.0321568915406</c:v>
                </c:pt>
                <c:pt idx="8">
                  <c:v>9356.4209993416844</c:v>
                </c:pt>
                <c:pt idx="9">
                  <c:v>9775.7587617943482</c:v>
                </c:pt>
                <c:pt idx="10">
                  <c:v>10195.044017750697</c:v>
                </c:pt>
                <c:pt idx="11">
                  <c:v>10614.275341489109</c:v>
                </c:pt>
                <c:pt idx="12">
                  <c:v>11033.451308084437</c:v>
                </c:pt>
                <c:pt idx="13">
                  <c:v>11452.57049342728</c:v>
                </c:pt>
                <c:pt idx="14">
                  <c:v>11871.631474243201</c:v>
                </c:pt>
                <c:pt idx="15">
                  <c:v>12290.632828111928</c:v>
                </c:pt>
                <c:pt idx="16">
                  <c:v>12709.573133486529</c:v>
                </c:pt>
                <c:pt idx="17">
                  <c:v>13128.450969712569</c:v>
                </c:pt>
                <c:pt idx="18">
                  <c:v>13547.264917047218</c:v>
                </c:pt>
                <c:pt idx="19">
                  <c:v>13966.013556678354</c:v>
                </c:pt>
                <c:pt idx="20">
                  <c:v>14384.695470743638</c:v>
                </c:pt>
                <c:pt idx="21">
                  <c:v>14803.309242349525</c:v>
                </c:pt>
                <c:pt idx="22">
                  <c:v>15221.853455590299</c:v>
                </c:pt>
                <c:pt idx="23">
                  <c:v>15640.326695567041</c:v>
                </c:pt>
                <c:pt idx="24">
                  <c:v>16058.727548406565</c:v>
                </c:pt>
                <c:pt idx="25">
                  <c:v>16477.054601280353</c:v>
                </c:pt>
                <c:pt idx="26">
                  <c:v>16895.30644242344</c:v>
                </c:pt>
                <c:pt idx="27">
                  <c:v>17313.481661153244</c:v>
                </c:pt>
                <c:pt idx="28">
                  <c:v>17731.578847888421</c:v>
                </c:pt>
                <c:pt idx="29">
                  <c:v>18149.596594167622</c:v>
                </c:pt>
                <c:pt idx="30">
                  <c:v>18567.533492668266</c:v>
                </c:pt>
                <c:pt idx="31">
                  <c:v>18985.388137225262</c:v>
                </c:pt>
                <c:pt idx="32">
                  <c:v>19403.159122849676</c:v>
                </c:pt>
                <c:pt idx="33">
                  <c:v>19820.84504574741</c:v>
                </c:pt>
                <c:pt idx="34">
                  <c:v>20238.444503337785</c:v>
                </c:pt>
                <c:pt idx="35">
                  <c:v>20655.956094272144</c:v>
                </c:pt>
                <c:pt idx="36">
                  <c:v>21073.378418452394</c:v>
                </c:pt>
                <c:pt idx="37">
                  <c:v>21490.710077049494</c:v>
                </c:pt>
                <c:pt idx="38">
                  <c:v>21907.949672521936</c:v>
                </c:pt>
                <c:pt idx="39">
                  <c:v>22325.095808634167</c:v>
                </c:pt>
                <c:pt idx="40">
                  <c:v>22742.147090474995</c:v>
                </c:pt>
                <c:pt idx="41">
                  <c:v>23159.102124475925</c:v>
                </c:pt>
                <c:pt idx="42">
                  <c:v>23575.959518429467</c:v>
                </c:pt>
                <c:pt idx="43">
                  <c:v>23992.717881507429</c:v>
                </c:pt>
                <c:pt idx="44">
                  <c:v>24409.375824279123</c:v>
                </c:pt>
                <c:pt idx="45">
                  <c:v>24825.931958729579</c:v>
                </c:pt>
                <c:pt idx="46">
                  <c:v>25242.384898277673</c:v>
                </c:pt>
                <c:pt idx="47">
                  <c:v>25658.733257794236</c:v>
                </c:pt>
                <c:pt idx="48">
                  <c:v>26074.975653620142</c:v>
                </c:pt>
                <c:pt idx="49">
                  <c:v>26491.110703584287</c:v>
                </c:pt>
                <c:pt idx="50">
                  <c:v>26907.137027021603</c:v>
                </c:pt>
                <c:pt idx="51">
                  <c:v>27323.053244790965</c:v>
                </c:pt>
                <c:pt idx="52">
                  <c:v>27738.85797929309</c:v>
                </c:pt>
                <c:pt idx="53">
                  <c:v>28154.549854488385</c:v>
                </c:pt>
                <c:pt idx="54">
                  <c:v>28570.127495914727</c:v>
                </c:pt>
                <c:pt idx="55">
                  <c:v>28985.589530705231</c:v>
                </c:pt>
                <c:pt idx="56">
                  <c:v>29400.934587605949</c:v>
                </c:pt>
                <c:pt idx="57">
                  <c:v>29816.161296993519</c:v>
                </c:pt>
                <c:pt idx="58">
                  <c:v>30231.268290892796</c:v>
                </c:pt>
                <c:pt idx="59">
                  <c:v>30646.254202994387</c:v>
                </c:pt>
                <c:pt idx="60">
                  <c:v>31061.117668672192</c:v>
                </c:pt>
                <c:pt idx="61">
                  <c:v>31475.857325000841</c:v>
                </c:pt>
                <c:pt idx="62">
                  <c:v>31890.471810773146</c:v>
                </c:pt>
                <c:pt idx="63">
                  <c:v>32304.959766517426</c:v>
                </c:pt>
                <c:pt idx="64">
                  <c:v>32719.319834514856</c:v>
                </c:pt>
                <c:pt idx="65">
                  <c:v>33133.550658816705</c:v>
                </c:pt>
                <c:pt idx="66">
                  <c:v>33547.650885261581</c:v>
                </c:pt>
                <c:pt idx="67">
                  <c:v>33961.619161492577</c:v>
                </c:pt>
                <c:pt idx="68">
                  <c:v>34375.45413697436</c:v>
                </c:pt>
                <c:pt idx="69">
                  <c:v>34789.154463010265</c:v>
                </c:pt>
                <c:pt idx="70">
                  <c:v>35202.718792759289</c:v>
                </c:pt>
                <c:pt idx="71">
                  <c:v>35616.145781253035</c:v>
                </c:pt>
                <c:pt idx="72">
                  <c:v>36029.434085412606</c:v>
                </c:pt>
                <c:pt idx="73">
                  <c:v>36442.582364065471</c:v>
                </c:pt>
                <c:pt idx="74">
                  <c:v>36855.589277962237</c:v>
                </c:pt>
                <c:pt idx="75">
                  <c:v>37268.453489793377</c:v>
                </c:pt>
                <c:pt idx="76">
                  <c:v>37681.173664205933</c:v>
                </c:pt>
                <c:pt idx="77">
                  <c:v>38093.748467820114</c:v>
                </c:pt>
                <c:pt idx="78">
                  <c:v>38506.176569245872</c:v>
                </c:pt>
                <c:pt idx="79">
                  <c:v>38918.45663909943</c:v>
                </c:pt>
                <c:pt idx="80">
                  <c:v>39330.587350019698</c:v>
                </c:pt>
                <c:pt idx="81">
                  <c:v>39742.567376684703</c:v>
                </c:pt>
                <c:pt idx="82">
                  <c:v>40154.395395827902</c:v>
                </c:pt>
                <c:pt idx="83">
                  <c:v>40566.070086254476</c:v>
                </c:pt>
                <c:pt idx="84">
                  <c:v>40977.590128857541</c:v>
                </c:pt>
                <c:pt idx="85">
                  <c:v>41388.95420663432</c:v>
                </c:pt>
                <c:pt idx="86">
                  <c:v>41800.161004702233</c:v>
                </c:pt>
                <c:pt idx="87">
                  <c:v>42211.209210314933</c:v>
                </c:pt>
                <c:pt idx="88">
                  <c:v>42622.097512878325</c:v>
                </c:pt>
                <c:pt idx="89">
                  <c:v>43032.824603966415</c:v>
                </c:pt>
                <c:pt idx="90">
                  <c:v>43443.389177337267</c:v>
                </c:pt>
                <c:pt idx="91">
                  <c:v>43853.789928948703</c:v>
                </c:pt>
                <c:pt idx="92">
                  <c:v>44264.025556974106</c:v>
                </c:pt>
                <c:pt idx="93">
                  <c:v>44674.094761818058</c:v>
                </c:pt>
                <c:pt idx="94">
                  <c:v>45083.996246131981</c:v>
                </c:pt>
                <c:pt idx="95">
                  <c:v>45493.72871482966</c:v>
                </c:pt>
                <c:pt idx="96">
                  <c:v>45903.290875102735</c:v>
                </c:pt>
                <c:pt idx="97">
                  <c:v>46312.681436436127</c:v>
                </c:pt>
                <c:pt idx="98">
                  <c:v>46721.899110623388</c:v>
                </c:pt>
                <c:pt idx="99">
                  <c:v>47130.942611781989</c:v>
                </c:pt>
                <c:pt idx="100">
                  <c:v>47539.810656368587</c:v>
                </c:pt>
                <c:pt idx="101">
                  <c:v>47948.501963194125</c:v>
                </c:pt>
                <c:pt idx="102">
                  <c:v>48357.015253438993</c:v>
                </c:pt>
                <c:pt idx="103">
                  <c:v>48765.34925066799</c:v>
                </c:pt>
                <c:pt idx="104">
                  <c:v>49173.502680845362</c:v>
                </c:pt>
                <c:pt idx="105">
                  <c:v>49581.474272349646</c:v>
                </c:pt>
                <c:pt idx="106">
                  <c:v>49989.262755988537</c:v>
                </c:pt>
                <c:pt idx="107">
                  <c:v>50396.866865013624</c:v>
                </c:pt>
                <c:pt idx="108">
                  <c:v>50804.2853351351</c:v>
                </c:pt>
                <c:pt idx="109">
                  <c:v>51211.516904536416</c:v>
                </c:pt>
                <c:pt idx="110">
                  <c:v>51618.560313888789</c:v>
                </c:pt>
                <c:pt idx="111">
                  <c:v>52025.414306365754</c:v>
                </c:pt>
                <c:pt idx="112">
                  <c:v>52432.077627657527</c:v>
                </c:pt>
                <c:pt idx="113">
                  <c:v>52838.54902598542</c:v>
                </c:pt>
                <c:pt idx="114">
                  <c:v>53244.827252116076</c:v>
                </c:pt>
                <c:pt idx="115">
                  <c:v>53650.911059375729</c:v>
                </c:pt>
                <c:pt idx="116">
                  <c:v>54056.799203664297</c:v>
                </c:pt>
                <c:pt idx="117">
                  <c:v>54462.49044346952</c:v>
                </c:pt>
                <c:pt idx="118">
                  <c:v>54867.983539880901</c:v>
                </c:pt>
                <c:pt idx="119">
                  <c:v>55273.277256603695</c:v>
                </c:pt>
                <c:pt idx="120">
                  <c:v>55678.370359972738</c:v>
                </c:pt>
                <c:pt idx="121">
                  <c:v>56083.261618966237</c:v>
                </c:pt>
                <c:pt idx="122">
                  <c:v>56487.949805219505</c:v>
                </c:pt>
                <c:pt idx="123">
                  <c:v>56892.43369303862</c:v>
                </c:pt>
                <c:pt idx="124">
                  <c:v>57296.712059413963</c:v>
                </c:pt>
                <c:pt idx="125">
                  <c:v>57700.783684033726</c:v>
                </c:pt>
                <c:pt idx="126">
                  <c:v>58104.647349297382</c:v>
                </c:pt>
                <c:pt idx="127">
                  <c:v>58508.30184032899</c:v>
                </c:pt>
                <c:pt idx="128">
                  <c:v>58911.745944990515</c:v>
                </c:pt>
                <c:pt idx="129">
                  <c:v>59314.978453895012</c:v>
                </c:pt>
                <c:pt idx="130">
                  <c:v>59717.998160419767</c:v>
                </c:pt>
                <c:pt idx="131">
                  <c:v>60120.803860719374</c:v>
                </c:pt>
                <c:pt idx="132">
                  <c:v>60523.394353738695</c:v>
                </c:pt>
                <c:pt idx="133">
                  <c:v>60925.768441225788</c:v>
                </c:pt>
                <c:pt idx="134">
                  <c:v>61327.924927744731</c:v>
                </c:pt>
                <c:pt idx="135">
                  <c:v>61729.862620688407</c:v>
                </c:pt>
                <c:pt idx="136">
                  <c:v>62131.580330291152</c:v>
                </c:pt>
                <c:pt idx="137">
                  <c:v>62533.076869641416</c:v>
                </c:pt>
                <c:pt idx="138">
                  <c:v>62934.351054694234</c:v>
                </c:pt>
                <c:pt idx="139">
                  <c:v>63335.401704283737</c:v>
                </c:pt>
                <c:pt idx="140">
                  <c:v>63736.227640135512</c:v>
                </c:pt>
                <c:pt idx="141">
                  <c:v>64136.827686878889</c:v>
                </c:pt>
                <c:pt idx="142">
                  <c:v>64537.200672059211</c:v>
                </c:pt>
                <c:pt idx="143">
                  <c:v>64937.345426149943</c:v>
                </c:pt>
                <c:pt idx="144">
                  <c:v>65337.260782564786</c:v>
                </c:pt>
                <c:pt idx="145">
                  <c:v>65736.945577669612</c:v>
                </c:pt>
                <c:pt idx="146">
                  <c:v>66136.398650794479</c:v>
                </c:pt>
                <c:pt idx="147">
                  <c:v>66535.618844245357</c:v>
                </c:pt>
                <c:pt idx="148">
                  <c:v>66934.60500331597</c:v>
                </c:pt>
                <c:pt idx="149">
                  <c:v>67333.355976299456</c:v>
                </c:pt>
                <c:pt idx="150">
                  <c:v>67731.870614499989</c:v>
                </c:pt>
                <c:pt idx="151">
                  <c:v>68130.147772244265</c:v>
                </c:pt>
                <c:pt idx="152">
                  <c:v>68528.186306892982</c:v>
                </c:pt>
                <c:pt idx="153">
                  <c:v>68925.985078852202</c:v>
                </c:pt>
                <c:pt idx="154">
                  <c:v>69323.542951584648</c:v>
                </c:pt>
                <c:pt idx="155">
                  <c:v>69720.858791620922</c:v>
                </c:pt>
                <c:pt idx="156">
                  <c:v>70117.93146857059</c:v>
                </c:pt>
                <c:pt idx="157">
                  <c:v>70514.759855133278</c:v>
                </c:pt>
                <c:pt idx="158">
                  <c:v>70911.34282710962</c:v>
                </c:pt>
                <c:pt idx="159">
                  <c:v>71307.679263412181</c:v>
                </c:pt>
                <c:pt idx="160">
                  <c:v>71703.768046076235</c:v>
                </c:pt>
                <c:pt idx="161">
                  <c:v>72099.608060270504</c:v>
                </c:pt>
                <c:pt idx="162">
                  <c:v>72495.198194307814</c:v>
                </c:pt>
                <c:pt idx="163">
                  <c:v>72890.537339655639</c:v>
                </c:pt>
                <c:pt idx="164">
                  <c:v>73285.624390946658</c:v>
                </c:pt>
                <c:pt idx="165">
                  <c:v>73680.458245989081</c:v>
                </c:pt>
                <c:pt idx="166">
                  <c:v>74075.037805776985</c:v>
                </c:pt>
                <c:pt idx="167">
                  <c:v>74469.361974500644</c:v>
                </c:pt>
                <c:pt idx="168">
                  <c:v>74863.429659556583</c:v>
                </c:pt>
                <c:pt idx="169">
                  <c:v>75257.239771557768</c:v>
                </c:pt>
                <c:pt idx="170">
                  <c:v>75650.791224343484</c:v>
                </c:pt>
                <c:pt idx="171">
                  <c:v>76044.082934989347</c:v>
                </c:pt>
                <c:pt idx="172">
                  <c:v>76437.113823817112</c:v>
                </c:pt>
                <c:pt idx="173">
                  <c:v>76829.882814404424</c:v>
                </c:pt>
                <c:pt idx="174">
                  <c:v>77222.388833594508</c:v>
                </c:pt>
                <c:pt idx="175">
                  <c:v>77614.630811505733</c:v>
                </c:pt>
                <c:pt idx="176">
                  <c:v>78006.607681541136</c:v>
                </c:pt>
                <c:pt idx="177">
                  <c:v>78398.318380397861</c:v>
                </c:pt>
                <c:pt idx="178">
                  <c:v>78789.76184807648</c:v>
                </c:pt>
                <c:pt idx="179">
                  <c:v>79180.937027890235</c:v>
                </c:pt>
                <c:pt idx="180">
                  <c:v>79571.842866474282</c:v>
                </c:pt>
                <c:pt idx="181">
                  <c:v>79962.478313794709</c:v>
                </c:pt>
                <c:pt idx="182">
                  <c:v>80352.842323157645</c:v>
                </c:pt>
                <c:pt idx="183">
                  <c:v>80742.933851218069</c:v>
                </c:pt>
                <c:pt idx="184">
                  <c:v>81132.75185798874</c:v>
                </c:pt>
                <c:pt idx="185">
                  <c:v>81522.295306848973</c:v>
                </c:pt>
                <c:pt idx="186">
                  <c:v>81911.563164553212</c:v>
                </c:pt>
                <c:pt idx="187">
                  <c:v>82300.554401239759</c:v>
                </c:pt>
                <c:pt idx="188">
                  <c:v>82689.267990439213</c:v>
                </c:pt>
                <c:pt idx="189">
                  <c:v>83077.702909082916</c:v>
                </c:pt>
                <c:pt idx="190">
                  <c:v>83465.858137511299</c:v>
                </c:pt>
                <c:pt idx="191">
                  <c:v>83853.732659482135</c:v>
                </c:pt>
                <c:pt idx="192">
                  <c:v>84241.325462178735</c:v>
                </c:pt>
                <c:pt idx="193">
                  <c:v>84628.635536218033</c:v>
                </c:pt>
                <c:pt idx="194">
                  <c:v>85015.66187565861</c:v>
                </c:pt>
                <c:pt idx="195">
                  <c:v>85402.403478008622</c:v>
                </c:pt>
                <c:pt idx="196">
                  <c:v>85788.859344233628</c:v>
                </c:pt>
                <c:pt idx="197">
                  <c:v>86175.028478764376</c:v>
                </c:pt>
                <c:pt idx="198">
                  <c:v>86560.909889504444</c:v>
                </c:pt>
                <c:pt idx="199">
                  <c:v>86946.502587837866</c:v>
                </c:pt>
                <c:pt idx="200">
                  <c:v>87331.805588636635</c:v>
                </c:pt>
                <c:pt idx="201">
                  <c:v>87716.817910268132</c:v>
                </c:pt>
                <c:pt idx="202">
                  <c:v>88101.538574602455</c:v>
                </c:pt>
                <c:pt idx="203">
                  <c:v>88485.966607019669</c:v>
                </c:pt>
                <c:pt idx="204">
                  <c:v>88870.101036417036</c:v>
                </c:pt>
                <c:pt idx="205">
                  <c:v>89253.940895216016</c:v>
                </c:pt>
                <c:pt idx="206">
                  <c:v>89637.485219369337</c:v>
                </c:pt>
                <c:pt idx="207">
                  <c:v>90020.733048367925</c:v>
                </c:pt>
                <c:pt idx="208">
                  <c:v>90403.683425247684</c:v>
                </c:pt>
                <c:pt idx="209">
                  <c:v>90786.335396596303</c:v>
                </c:pt>
                <c:pt idx="210">
                  <c:v>91168.688012559898</c:v>
                </c:pt>
                <c:pt idx="211">
                  <c:v>91550.740326849627</c:v>
                </c:pt>
                <c:pt idx="212">
                  <c:v>91932.491396748155</c:v>
                </c:pt>
                <c:pt idx="213">
                  <c:v>92313.940283116099</c:v>
                </c:pt>
                <c:pt idx="214">
                  <c:v>92695.086050398371</c:v>
                </c:pt>
                <c:pt idx="215">
                  <c:v>93075.927766630368</c:v>
                </c:pt>
                <c:pt idx="216">
                  <c:v>93456.464503444222</c:v>
                </c:pt>
                <c:pt idx="217">
                  <c:v>93836.695336074845</c:v>
                </c:pt>
                <c:pt idx="218">
                  <c:v>94216.619343365906</c:v>
                </c:pt>
                <c:pt idx="219">
                  <c:v>94596.235607775801</c:v>
                </c:pt>
                <c:pt idx="220">
                  <c:v>94975.543215383412</c:v>
                </c:pt>
                <c:pt idx="221">
                  <c:v>95354.541255893928</c:v>
                </c:pt>
                <c:pt idx="222">
                  <c:v>95733.228822644465</c:v>
                </c:pt>
                <c:pt idx="223">
                  <c:v>96111.605012609638</c:v>
                </c:pt>
                <c:pt idx="224">
                  <c:v>96489.668926407132</c:v>
                </c:pt>
                <c:pt idx="225">
                  <c:v>96867.419668303002</c:v>
                </c:pt>
                <c:pt idx="226">
                  <c:v>97244.85634621713</c:v>
                </c:pt>
                <c:pt idx="227">
                  <c:v>97621.978071728328</c:v>
                </c:pt>
                <c:pt idx="228">
                  <c:v>97998.783960079643</c:v>
                </c:pt>
                <c:pt idx="229">
                  <c:v>98375.273130183341</c:v>
                </c:pt>
                <c:pt idx="230">
                  <c:v>98751.444704625959</c:v>
                </c:pt>
                <c:pt idx="231">
                  <c:v>99127.297809673182</c:v>
                </c:pt>
                <c:pt idx="232">
                  <c:v>99502.8315752747</c:v>
                </c:pt>
                <c:pt idx="233">
                  <c:v>99878.045135068896</c:v>
                </c:pt>
                <c:pt idx="234">
                  <c:v>100252.93762638765</c:v>
                </c:pt>
                <c:pt idx="235">
                  <c:v>100627.50819026075</c:v>
                </c:pt>
                <c:pt idx="236">
                  <c:v>101001.75597142051</c:v>
                </c:pt>
                <c:pt idx="237">
                  <c:v>101375.68011830616</c:v>
                </c:pt>
                <c:pt idx="238">
                  <c:v>101749.27978306809</c:v>
                </c:pt>
                <c:pt idx="239">
                  <c:v>102122.55412157231</c:v>
                </c:pt>
                <c:pt idx="240">
                  <c:v>102495.50229340437</c:v>
                </c:pt>
                <c:pt idx="241">
                  <c:v>102868.12346187363</c:v>
                </c:pt>
                <c:pt idx="242">
                  <c:v>103240.41679401718</c:v>
                </c:pt>
                <c:pt idx="243">
                  <c:v>103612.38146060376</c:v>
                </c:pt>
                <c:pt idx="244">
                  <c:v>103984.01663613771</c:v>
                </c:pt>
                <c:pt idx="245">
                  <c:v>104355.32149886251</c:v>
                </c:pt>
                <c:pt idx="246">
                  <c:v>104726.29523076471</c:v>
                </c:pt>
                <c:pt idx="247">
                  <c:v>105096.93701757734</c:v>
                </c:pt>
                <c:pt idx="248">
                  <c:v>105467.24604878349</c:v>
                </c:pt>
                <c:pt idx="249">
                  <c:v>105837.22151761976</c:v>
                </c:pt>
                <c:pt idx="250">
                  <c:v>106206.86262107958</c:v>
                </c:pt>
                <c:pt idx="251">
                  <c:v>106576.16855991649</c:v>
                </c:pt>
                <c:pt idx="252">
                  <c:v>106945.13853864733</c:v>
                </c:pt>
                <c:pt idx="253">
                  <c:v>107313.77176555533</c:v>
                </c:pt>
                <c:pt idx="254">
                  <c:v>107682.06745269318</c:v>
                </c:pt>
                <c:pt idx="255">
                  <c:v>108050.02481588595</c:v>
                </c:pt>
                <c:pt idx="256">
                  <c:v>108417.6430747339</c:v>
                </c:pt>
                <c:pt idx="257">
                  <c:v>108784.92145261541</c:v>
                </c:pt>
                <c:pt idx="258">
                  <c:v>109151.8591766895</c:v>
                </c:pt>
                <c:pt idx="259">
                  <c:v>109518.45547789861</c:v>
                </c:pt>
                <c:pt idx="260">
                  <c:v>109884.70959097106</c:v>
                </c:pt>
                <c:pt idx="261">
                  <c:v>110250.62075442355</c:v>
                </c:pt>
                <c:pt idx="262">
                  <c:v>110616.18821056352</c:v>
                </c:pt>
                <c:pt idx="263">
                  <c:v>110981.41120549147</c:v>
                </c:pt>
                <c:pt idx="264">
                  <c:v>111346.28898910322</c:v>
                </c:pt>
                <c:pt idx="265">
                  <c:v>111710.82081509195</c:v>
                </c:pt>
                <c:pt idx="266">
                  <c:v>112075.00594095043</c:v>
                </c:pt>
                <c:pt idx="267">
                  <c:v>112438.84362797285</c:v>
                </c:pt>
                <c:pt idx="268">
                  <c:v>112802.33314125685</c:v>
                </c:pt>
                <c:pt idx="269">
                  <c:v>113165.47374970524</c:v>
                </c:pt>
                <c:pt idx="270">
                  <c:v>113528.2647260279</c:v>
                </c:pt>
                <c:pt idx="271">
                  <c:v>113890.7053467433</c:v>
                </c:pt>
                <c:pt idx="272">
                  <c:v>114252.79489218017</c:v>
                </c:pt>
                <c:pt idx="273">
                  <c:v>114614.53264647909</c:v>
                </c:pt>
                <c:pt idx="274">
                  <c:v>114975.91789759377</c:v>
                </c:pt>
                <c:pt idx="275">
                  <c:v>115336.94993729258</c:v>
                </c:pt>
                <c:pt idx="276">
                  <c:v>115697.62806115969</c:v>
                </c:pt>
                <c:pt idx="277">
                  <c:v>116057.95156859641</c:v>
                </c:pt>
                <c:pt idx="278">
                  <c:v>116417.91976282223</c:v>
                </c:pt>
                <c:pt idx="279">
                  <c:v>116777.53195087593</c:v>
                </c:pt>
                <c:pt idx="280">
                  <c:v>117136.7874436165</c:v>
                </c:pt>
                <c:pt idx="281">
                  <c:v>117495.68555572414</c:v>
                </c:pt>
                <c:pt idx="282">
                  <c:v>117854.22560570095</c:v>
                </c:pt>
                <c:pt idx="283">
                  <c:v>118212.40691587186</c:v>
                </c:pt>
                <c:pt idx="284">
                  <c:v>118570.22881238513</c:v>
                </c:pt>
                <c:pt idx="285">
                  <c:v>118927.69062521304</c:v>
                </c:pt>
                <c:pt idx="286">
                  <c:v>119284.7916881524</c:v>
                </c:pt>
                <c:pt idx="287">
                  <c:v>119641.53133882501</c:v>
                </c:pt>
                <c:pt idx="288">
                  <c:v>119997.908918678</c:v>
                </c:pt>
                <c:pt idx="289">
                  <c:v>120353.92377298418</c:v>
                </c:pt>
                <c:pt idx="290">
                  <c:v>120709.57525084223</c:v>
                </c:pt>
                <c:pt idx="291">
                  <c:v>121064.86270517683</c:v>
                </c:pt>
                <c:pt idx="292">
                  <c:v>121419.78549273877</c:v>
                </c:pt>
                <c:pt idx="293">
                  <c:v>121774.34297410498</c:v>
                </c:pt>
                <c:pt idx="294">
                  <c:v>122128.53451367839</c:v>
                </c:pt>
                <c:pt idx="295">
                  <c:v>122482.35947968783</c:v>
                </c:pt>
                <c:pt idx="296">
                  <c:v>122835.81724418781</c:v>
                </c:pt>
                <c:pt idx="297">
                  <c:v>123188.90718305821</c:v>
                </c:pt>
                <c:pt idx="298">
                  <c:v>123541.62867600394</c:v>
                </c:pt>
                <c:pt idx="299">
                  <c:v>123893.98110655446</c:v>
                </c:pt>
                <c:pt idx="300">
                  <c:v>124245.96386206338</c:v>
                </c:pt>
                <c:pt idx="301">
                  <c:v>124597.57633370769</c:v>
                </c:pt>
                <c:pt idx="302">
                  <c:v>124948.81791648733</c:v>
                </c:pt>
                <c:pt idx="303">
                  <c:v>125299.68800922431</c:v>
                </c:pt>
                <c:pt idx="304">
                  <c:v>125650.18601456193</c:v>
                </c:pt>
                <c:pt idx="305">
                  <c:v>126000.31133896401</c:v>
                </c:pt>
                <c:pt idx="306">
                  <c:v>126350.06339271384</c:v>
                </c:pt>
                <c:pt idx="307">
                  <c:v>126699.44158991327</c:v>
                </c:pt>
                <c:pt idx="308">
                  <c:v>127048.44534848153</c:v>
                </c:pt>
                <c:pt idx="309">
                  <c:v>127397.07409015417</c:v>
                </c:pt>
                <c:pt idx="310">
                  <c:v>127745.32724048178</c:v>
                </c:pt>
                <c:pt idx="311">
                  <c:v>128093.20422882878</c:v>
                </c:pt>
                <c:pt idx="312">
                  <c:v>128440.70448837194</c:v>
                </c:pt>
                <c:pt idx="313">
                  <c:v>128787.82745609908</c:v>
                </c:pt>
                <c:pt idx="314">
                  <c:v>129134.5725728075</c:v>
                </c:pt>
                <c:pt idx="315">
                  <c:v>129480.93928310245</c:v>
                </c:pt>
                <c:pt idx="316">
                  <c:v>129826.92703539546</c:v>
                </c:pt>
                <c:pt idx="317">
                  <c:v>130172.53528190272</c:v>
                </c:pt>
                <c:pt idx="318">
                  <c:v>130517.76347864317</c:v>
                </c:pt>
                <c:pt idx="319">
                  <c:v>130862.61108543683</c:v>
                </c:pt>
                <c:pt idx="320">
                  <c:v>131207.07756590276</c:v>
                </c:pt>
                <c:pt idx="321">
                  <c:v>131551.16238745718</c:v>
                </c:pt>
                <c:pt idx="322">
                  <c:v>131894.86502131145</c:v>
                </c:pt>
                <c:pt idx="323">
                  <c:v>132238.18494246976</c:v>
                </c:pt>
                <c:pt idx="324">
                  <c:v>132581.12162972733</c:v>
                </c:pt>
                <c:pt idx="325">
                  <c:v>132923.67456566778</c:v>
                </c:pt>
                <c:pt idx="326">
                  <c:v>133265.84323666111</c:v>
                </c:pt>
                <c:pt idx="327">
                  <c:v>133607.62713286123</c:v>
                </c:pt>
                <c:pt idx="328">
                  <c:v>133949.02574820351</c:v>
                </c:pt>
                <c:pt idx="329">
                  <c:v>134290.0385804023</c:v>
                </c:pt>
                <c:pt idx="330">
                  <c:v>134630.66513094842</c:v>
                </c:pt>
                <c:pt idx="331">
                  <c:v>134970.90490510644</c:v>
                </c:pt>
                <c:pt idx="332">
                  <c:v>135310.75741191205</c:v>
                </c:pt>
                <c:pt idx="333">
                  <c:v>135650.22216416933</c:v>
                </c:pt>
                <c:pt idx="334">
                  <c:v>135989.29867844787</c:v>
                </c:pt>
                <c:pt idx="335">
                  <c:v>136327.98647507993</c:v>
                </c:pt>
                <c:pt idx="336">
                  <c:v>136666.2850781575</c:v>
                </c:pt>
                <c:pt idx="337">
                  <c:v>137004.19401552927</c:v>
                </c:pt>
                <c:pt idx="338">
                  <c:v>137341.71281879759</c:v>
                </c:pt>
                <c:pt idx="339">
                  <c:v>137678.84102331527</c:v>
                </c:pt>
                <c:pt idx="340">
                  <c:v>138015.57816818249</c:v>
                </c:pt>
                <c:pt idx="341">
                  <c:v>138351.92379624353</c:v>
                </c:pt>
                <c:pt idx="342">
                  <c:v>138687.87745408338</c:v>
                </c:pt>
                <c:pt idx="343">
                  <c:v>139023.43869202439</c:v>
                </c:pt>
                <c:pt idx="344">
                  <c:v>139358.60706412295</c:v>
                </c:pt>
                <c:pt idx="345">
                  <c:v>139693.38212816574</c:v>
                </c:pt>
                <c:pt idx="346">
                  <c:v>140027.76344566653</c:v>
                </c:pt>
                <c:pt idx="347">
                  <c:v>140361.7505818622</c:v>
                </c:pt>
                <c:pt idx="348">
                  <c:v>140695.34310570933</c:v>
                </c:pt>
                <c:pt idx="349">
                  <c:v>141028.54058988034</c:v>
                </c:pt>
                <c:pt idx="350">
                  <c:v>141361.34261075972</c:v>
                </c:pt>
                <c:pt idx="351">
                  <c:v>141693.74874844015</c:v>
                </c:pt>
                <c:pt idx="352">
                  <c:v>142025.7585867187</c:v>
                </c:pt>
                <c:pt idx="353">
                  <c:v>142357.37171309275</c:v>
                </c:pt>
                <c:pt idx="354">
                  <c:v>142688.587718756</c:v>
                </c:pt>
                <c:pt idx="355">
                  <c:v>143019.40619859434</c:v>
                </c:pt>
                <c:pt idx="356">
                  <c:v>143349.82675118186</c:v>
                </c:pt>
                <c:pt idx="357">
                  <c:v>143679.84897877648</c:v>
                </c:pt>
                <c:pt idx="358">
                  <c:v>144009.4724873158</c:v>
                </c:pt>
                <c:pt idx="359">
                  <c:v>144338.69688641274</c:v>
                </c:pt>
                <c:pt idx="360">
                  <c:v>144667.52178935125</c:v>
                </c:pt>
                <c:pt idx="361">
                  <c:v>144995.94681308177</c:v>
                </c:pt>
                <c:pt idx="362">
                  <c:v>145323.97157821682</c:v>
                </c:pt>
                <c:pt idx="363">
                  <c:v>145651.59570902656</c:v>
                </c:pt>
                <c:pt idx="364">
                  <c:v>145978.81883343405</c:v>
                </c:pt>
                <c:pt idx="365">
                  <c:v>146305.64058301068</c:v>
                </c:pt>
                <c:pt idx="366">
                  <c:v>146632.06059297148</c:v>
                </c:pt>
                <c:pt idx="367">
                  <c:v>146958.07850217042</c:v>
                </c:pt>
                <c:pt idx="368">
                  <c:v>147283.69395309553</c:v>
                </c:pt>
                <c:pt idx="369">
                  <c:v>147608.90659186404</c:v>
                </c:pt>
                <c:pt idx="370">
                  <c:v>147933.71606821756</c:v>
                </c:pt>
                <c:pt idx="371">
                  <c:v>148258.1220355171</c:v>
                </c:pt>
                <c:pt idx="372">
                  <c:v>148582.12415073797</c:v>
                </c:pt>
                <c:pt idx="373">
                  <c:v>148905.72207446484</c:v>
                </c:pt>
                <c:pt idx="374">
                  <c:v>149228.91547088654</c:v>
                </c:pt>
                <c:pt idx="375">
                  <c:v>149551.70400779104</c:v>
                </c:pt>
                <c:pt idx="376">
                  <c:v>149874.0873565599</c:v>
                </c:pt>
                <c:pt idx="377">
                  <c:v>150196.06519216349</c:v>
                </c:pt>
                <c:pt idx="378">
                  <c:v>150517.63719315521</c:v>
                </c:pt>
                <c:pt idx="379">
                  <c:v>150838.80304166651</c:v>
                </c:pt>
                <c:pt idx="380">
                  <c:v>151159.56242340113</c:v>
                </c:pt>
                <c:pt idx="381">
                  <c:v>151479.91502762996</c:v>
                </c:pt>
                <c:pt idx="382">
                  <c:v>151799.86054718524</c:v>
                </c:pt>
                <c:pt idx="383">
                  <c:v>152119.39867845524</c:v>
                </c:pt>
                <c:pt idx="384">
                  <c:v>152438.52912137844</c:v>
                </c:pt>
                <c:pt idx="385">
                  <c:v>152757.2515794381</c:v>
                </c:pt>
                <c:pt idx="386">
                  <c:v>153075.56575965631</c:v>
                </c:pt>
                <c:pt idx="387">
                  <c:v>153393.47137258848</c:v>
                </c:pt>
                <c:pt idx="388">
                  <c:v>153710.96813231727</c:v>
                </c:pt>
                <c:pt idx="389">
                  <c:v>154028.05575644708</c:v>
                </c:pt>
                <c:pt idx="390">
                  <c:v>154344.73396609782</c:v>
                </c:pt>
                <c:pt idx="391">
                  <c:v>154661.0024858992</c:v>
                </c:pt>
                <c:pt idx="392">
                  <c:v>154976.86104398468</c:v>
                </c:pt>
                <c:pt idx="393">
                  <c:v>155292.30937198544</c:v>
                </c:pt>
                <c:pt idx="394">
                  <c:v>155607.3472050243</c:v>
                </c:pt>
                <c:pt idx="395">
                  <c:v>155921.97428170958</c:v>
                </c:pt>
                <c:pt idx="396">
                  <c:v>156236.19034412896</c:v>
                </c:pt>
                <c:pt idx="397">
                  <c:v>156549.9951378433</c:v>
                </c:pt>
                <c:pt idx="398">
                  <c:v>156863.38841188038</c:v>
                </c:pt>
                <c:pt idx="399">
                  <c:v>157176.3699187286</c:v>
                </c:pt>
                <c:pt idx="400">
                  <c:v>157488.93941433058</c:v>
                </c:pt>
                <c:pt idx="401">
                  <c:v>157801.09665807689</c:v>
                </c:pt>
                <c:pt idx="402">
                  <c:v>158112.84141279955</c:v>
                </c:pt>
                <c:pt idx="403">
                  <c:v>158424.17344476562</c:v>
                </c:pt>
                <c:pt idx="404">
                  <c:v>158735.09252367061</c:v>
                </c:pt>
                <c:pt idx="405">
                  <c:v>159045.59842263209</c:v>
                </c:pt>
                <c:pt idx="406">
                  <c:v>159355.69091818293</c:v>
                </c:pt>
                <c:pt idx="407">
                  <c:v>159665.36979026473</c:v>
                </c:pt>
                <c:pt idx="408">
                  <c:v>159974.63482222121</c:v>
                </c:pt>
                <c:pt idx="409">
                  <c:v>160283.48580079147</c:v>
                </c:pt>
                <c:pt idx="410">
                  <c:v>160591.92251610316</c:v>
                </c:pt>
                <c:pt idx="411">
                  <c:v>160899.94476166577</c:v>
                </c:pt>
                <c:pt idx="412">
                  <c:v>161207.55233436383</c:v>
                </c:pt>
                <c:pt idx="413">
                  <c:v>161514.74503445002</c:v>
                </c:pt>
                <c:pt idx="414">
                  <c:v>161821.52266553818</c:v>
                </c:pt>
                <c:pt idx="415">
                  <c:v>162127.88503459649</c:v>
                </c:pt>
                <c:pt idx="416">
                  <c:v>162433.83195194034</c:v>
                </c:pt>
                <c:pt idx="417">
                  <c:v>162739.36323122555</c:v>
                </c:pt>
                <c:pt idx="418">
                  <c:v>163044.47868944108</c:v>
                </c:pt>
                <c:pt idx="419">
                  <c:v>163349.17814690198</c:v>
                </c:pt>
                <c:pt idx="420">
                  <c:v>163653.46142724241</c:v>
                </c:pt>
                <c:pt idx="421">
                  <c:v>163957.32835740829</c:v>
                </c:pt>
                <c:pt idx="422">
                  <c:v>164260.77876765025</c:v>
                </c:pt>
                <c:pt idx="423">
                  <c:v>164563.81249151623</c:v>
                </c:pt>
                <c:pt idx="424">
                  <c:v>164866.42936584435</c:v>
                </c:pt>
                <c:pt idx="425">
                  <c:v>165168.62923075559</c:v>
                </c:pt>
                <c:pt idx="426">
                  <c:v>165470.4119296463</c:v>
                </c:pt>
                <c:pt idx="427">
                  <c:v>165771.77730918105</c:v>
                </c:pt>
                <c:pt idx="428">
                  <c:v>166072.72521928503</c:v>
                </c:pt>
                <c:pt idx="429">
                  <c:v>166373.25551313671</c:v>
                </c:pt>
                <c:pt idx="430">
                  <c:v>166673.36804716027</c:v>
                </c:pt>
                <c:pt idx="431">
                  <c:v>166973.06268101817</c:v>
                </c:pt>
                <c:pt idx="432">
                  <c:v>167272.33927760366</c:v>
                </c:pt>
                <c:pt idx="433">
                  <c:v>167571.19770303305</c:v>
                </c:pt>
                <c:pt idx="434">
                  <c:v>167869.63782663818</c:v>
                </c:pt>
                <c:pt idx="435">
                  <c:v>168167.65952095881</c:v>
                </c:pt>
                <c:pt idx="436">
                  <c:v>168465.26266173492</c:v>
                </c:pt>
                <c:pt idx="437">
                  <c:v>168762.44712789898</c:v>
                </c:pt>
                <c:pt idx="438">
                  <c:v>169059.21280156827</c:v>
                </c:pt>
                <c:pt idx="439">
                  <c:v>169355.55956803708</c:v>
                </c:pt>
                <c:pt idx="440">
                  <c:v>169651.4873157689</c:v>
                </c:pt>
                <c:pt idx="441">
                  <c:v>169946.9959363887</c:v>
                </c:pt>
                <c:pt idx="442">
                  <c:v>170242.0853246749</c:v>
                </c:pt>
                <c:pt idx="443">
                  <c:v>170536.75537855169</c:v>
                </c:pt>
                <c:pt idx="444">
                  <c:v>170831.00599908092</c:v>
                </c:pt>
                <c:pt idx="445">
                  <c:v>171124.8370904543</c:v>
                </c:pt>
                <c:pt idx="446">
                  <c:v>171418.24855998537</c:v>
                </c:pt>
                <c:pt idx="447">
                  <c:v>171711.24031810154</c:v>
                </c:pt>
                <c:pt idx="448">
                  <c:v>172003.81227833603</c:v>
                </c:pt>
                <c:pt idx="449">
                  <c:v>172295.96435731984</c:v>
                </c:pt>
                <c:pt idx="450">
                  <c:v>172587.69647477372</c:v>
                </c:pt>
                <c:pt idx="451">
                  <c:v>172879.00855349991</c:v>
                </c:pt>
                <c:pt idx="452">
                  <c:v>173169.90051937418</c:v>
                </c:pt>
                <c:pt idx="453">
                  <c:v>173460.37230133754</c:v>
                </c:pt>
                <c:pt idx="454">
                  <c:v>173750.42383138818</c:v>
                </c:pt>
                <c:pt idx="455">
                  <c:v>174040.05504457321</c:v>
                </c:pt>
                <c:pt idx="456">
                  <c:v>174329.26587898034</c:v>
                </c:pt>
                <c:pt idx="457">
                  <c:v>174618.05627572979</c:v>
                </c:pt>
                <c:pt idx="458">
                  <c:v>174906.4261789658</c:v>
                </c:pt>
                <c:pt idx="459">
                  <c:v>175194.37553584852</c:v>
                </c:pt>
                <c:pt idx="460">
                  <c:v>175481.90429654557</c:v>
                </c:pt>
                <c:pt idx="461">
                  <c:v>175769.01241422369</c:v>
                </c:pt>
                <c:pt idx="462">
                  <c:v>176055.69984504042</c:v>
                </c:pt>
                <c:pt idx="463">
                  <c:v>176341.96654813559</c:v>
                </c:pt>
                <c:pt idx="464">
                  <c:v>176627.812485623</c:v>
                </c:pt>
                <c:pt idx="465">
                  <c:v>176913.23762258192</c:v>
                </c:pt>
                <c:pt idx="466">
                  <c:v>177198.24192704866</c:v>
                </c:pt>
                <c:pt idx="467">
                  <c:v>177482.82537000801</c:v>
                </c:pt>
                <c:pt idx="468">
                  <c:v>177766.98792538483</c:v>
                </c:pt>
                <c:pt idx="469">
                  <c:v>178050.72957003539</c:v>
                </c:pt>
                <c:pt idx="470">
                  <c:v>178334.05028373894</c:v>
                </c:pt>
                <c:pt idx="471">
                  <c:v>178616.95004918898</c:v>
                </c:pt>
                <c:pt idx="472">
                  <c:v>178899.42885198488</c:v>
                </c:pt>
                <c:pt idx="473">
                  <c:v>179181.48668062306</c:v>
                </c:pt>
                <c:pt idx="474">
                  <c:v>179463.12352648846</c:v>
                </c:pt>
                <c:pt idx="475">
                  <c:v>179744.33938384589</c:v>
                </c:pt>
                <c:pt idx="476">
                  <c:v>180025.13424983129</c:v>
                </c:pt>
                <c:pt idx="477">
                  <c:v>180305.50812444306</c:v>
                </c:pt>
                <c:pt idx="478">
                  <c:v>180585.46101053344</c:v>
                </c:pt>
                <c:pt idx="479">
                  <c:v>180864.99291379959</c:v>
                </c:pt>
                <c:pt idx="480">
                  <c:v>181144.10384277508</c:v>
                </c:pt>
                <c:pt idx="481">
                  <c:v>181422.79380882083</c:v>
                </c:pt>
                <c:pt idx="482">
                  <c:v>181701.06282611671</c:v>
                </c:pt>
                <c:pt idx="483">
                  <c:v>181978.91091165232</c:v>
                </c:pt>
                <c:pt idx="484">
                  <c:v>182256.33808521848</c:v>
                </c:pt>
                <c:pt idx="485">
                  <c:v>182533.34436939831</c:v>
                </c:pt>
                <c:pt idx="486">
                  <c:v>182809.92978955831</c:v>
                </c:pt>
                <c:pt idx="487">
                  <c:v>183086.09437383953</c:v>
                </c:pt>
                <c:pt idx="488">
                  <c:v>183361.8381531488</c:v>
                </c:pt>
                <c:pt idx="489">
                  <c:v>183637.16116114962</c:v>
                </c:pt>
                <c:pt idx="490">
                  <c:v>183912.06343425345</c:v>
                </c:pt>
                <c:pt idx="491">
                  <c:v>184186.54501161067</c:v>
                </c:pt>
                <c:pt idx="492">
                  <c:v>184460.60593510163</c:v>
                </c:pt>
                <c:pt idx="493">
                  <c:v>184734.24624932779</c:v>
                </c:pt>
                <c:pt idx="494">
                  <c:v>185007.46600160262</c:v>
                </c:pt>
                <c:pt idx="495">
                  <c:v>185280.26524194275</c:v>
                </c:pt>
                <c:pt idx="496">
                  <c:v>185552.64402305885</c:v>
                </c:pt>
                <c:pt idx="497">
                  <c:v>185824.60240034678</c:v>
                </c:pt>
                <c:pt idx="498">
                  <c:v>186096.14043187827</c:v>
                </c:pt>
                <c:pt idx="499">
                  <c:v>186367.25817839231</c:v>
                </c:pt>
                <c:pt idx="500">
                  <c:v>186637.95570328564</c:v>
                </c:pt>
                <c:pt idx="501">
                  <c:v>186908.23307260411</c:v>
                </c:pt>
                <c:pt idx="502">
                  <c:v>187178.09035503335</c:v>
                </c:pt>
                <c:pt idx="503">
                  <c:v>187447.52762188966</c:v>
                </c:pt>
                <c:pt idx="504">
                  <c:v>187716.54494711114</c:v>
                </c:pt>
                <c:pt idx="505">
                  <c:v>187985.14240724838</c:v>
                </c:pt>
                <c:pt idx="506">
                  <c:v>188253.3200814554</c:v>
                </c:pt>
                <c:pt idx="507">
                  <c:v>188521.07805148055</c:v>
                </c:pt>
                <c:pt idx="508">
                  <c:v>188788.41640165739</c:v>
                </c:pt>
                <c:pt idx="509">
                  <c:v>189055.33521889552</c:v>
                </c:pt>
                <c:pt idx="510">
                  <c:v>189321.83459267128</c:v>
                </c:pt>
                <c:pt idx="511">
                  <c:v>189587.91461501888</c:v>
                </c:pt>
                <c:pt idx="512">
                  <c:v>189853.57538052098</c:v>
                </c:pt>
                <c:pt idx="513">
                  <c:v>190118.81698629959</c:v>
                </c:pt>
                <c:pt idx="514">
                  <c:v>190383.63953200681</c:v>
                </c:pt>
                <c:pt idx="515">
                  <c:v>190648.04311981585</c:v>
                </c:pt>
                <c:pt idx="516">
                  <c:v>190912.02785441148</c:v>
                </c:pt>
                <c:pt idx="517">
                  <c:v>191175.59384298115</c:v>
                </c:pt>
                <c:pt idx="518">
                  <c:v>191438.74119520545</c:v>
                </c:pt>
                <c:pt idx="519">
                  <c:v>191701.47002324916</c:v>
                </c:pt>
                <c:pt idx="520">
                  <c:v>191963.78044175179</c:v>
                </c:pt>
                <c:pt idx="521">
                  <c:v>192225.67256781846</c:v>
                </c:pt>
                <c:pt idx="522">
                  <c:v>192487.14652101064</c:v>
                </c:pt>
                <c:pt idx="523">
                  <c:v>192748.2024233368</c:v>
                </c:pt>
                <c:pt idx="524">
                  <c:v>193008.84039924329</c:v>
                </c:pt>
                <c:pt idx="525">
                  <c:v>193269.0605756049</c:v>
                </c:pt>
                <c:pt idx="526">
                  <c:v>193528.86308171571</c:v>
                </c:pt>
                <c:pt idx="527">
                  <c:v>193788.24804927976</c:v>
                </c:pt>
                <c:pt idx="528">
                  <c:v>194047.21561240175</c:v>
                </c:pt>
                <c:pt idx="529">
                  <c:v>194305.76590757779</c:v>
                </c:pt>
                <c:pt idx="530">
                  <c:v>194563.89907368604</c:v>
                </c:pt>
                <c:pt idx="531">
                  <c:v>194821.61525197746</c:v>
                </c:pt>
                <c:pt idx="532">
                  <c:v>195078.9145860665</c:v>
                </c:pt>
                <c:pt idx="533">
                  <c:v>195335.79722192173</c:v>
                </c:pt>
                <c:pt idx="534">
                  <c:v>195592.26330785663</c:v>
                </c:pt>
                <c:pt idx="535">
                  <c:v>195848.31299452018</c:v>
                </c:pt>
                <c:pt idx="536">
                  <c:v>196103.94643488762</c:v>
                </c:pt>
                <c:pt idx="537">
                  <c:v>196359.16378425102</c:v>
                </c:pt>
                <c:pt idx="538">
                  <c:v>196613.96520021011</c:v>
                </c:pt>
                <c:pt idx="539">
                  <c:v>196868.35084266274</c:v>
                </c:pt>
                <c:pt idx="540">
                  <c:v>197122.32087379572</c:v>
                </c:pt>
                <c:pt idx="541">
                  <c:v>197375.87545807546</c:v>
                </c:pt>
                <c:pt idx="542">
                  <c:v>197629.01476223857</c:v>
                </c:pt>
                <c:pt idx="543">
                  <c:v>197881.73895528266</c:v>
                </c:pt>
                <c:pt idx="544">
                  <c:v>198134.04820845675</c:v>
                </c:pt>
                <c:pt idx="545">
                  <c:v>198385.94269525219</c:v>
                </c:pt>
                <c:pt idx="546">
                  <c:v>198637.42259139317</c:v>
                </c:pt>
                <c:pt idx="547">
                  <c:v>198888.4880748275</c:v>
                </c:pt>
                <c:pt idx="548">
                  <c:v>199139.13932571714</c:v>
                </c:pt>
                <c:pt idx="549">
                  <c:v>199389.37652642891</c:v>
                </c:pt>
                <c:pt idx="550">
                  <c:v>199639.19986152515</c:v>
                </c:pt>
                <c:pt idx="551">
                  <c:v>199888.60951775443</c:v>
                </c:pt>
                <c:pt idx="552">
                  <c:v>200137.60568404212</c:v>
                </c:pt>
                <c:pt idx="553">
                  <c:v>200386.18855148114</c:v>
                </c:pt>
                <c:pt idx="554">
                  <c:v>200634.3583133225</c:v>
                </c:pt>
                <c:pt idx="555">
                  <c:v>200882.11516496612</c:v>
                </c:pt>
                <c:pt idx="556">
                  <c:v>201129.45930395133</c:v>
                </c:pt>
                <c:pt idx="557">
                  <c:v>201376.39092994764</c:v>
                </c:pt>
                <c:pt idx="558">
                  <c:v>201622.91024474544</c:v>
                </c:pt>
                <c:pt idx="559">
                  <c:v>201869.01745224654</c:v>
                </c:pt>
                <c:pt idx="560">
                  <c:v>202114.7127584549</c:v>
                </c:pt>
                <c:pt idx="561">
                  <c:v>202359.99637146739</c:v>
                </c:pt>
                <c:pt idx="562">
                  <c:v>202604.86850146428</c:v>
                </c:pt>
                <c:pt idx="563">
                  <c:v>202849.32936070015</c:v>
                </c:pt>
                <c:pt idx="564">
                  <c:v>203093.37916349436</c:v>
                </c:pt>
                <c:pt idx="565">
                  <c:v>203337.01812622184</c:v>
                </c:pt>
                <c:pt idx="566">
                  <c:v>203580.24646730375</c:v>
                </c:pt>
                <c:pt idx="567">
                  <c:v>203823.06440719817</c:v>
                </c:pt>
                <c:pt idx="568">
                  <c:v>204065.47216839084</c:v>
                </c:pt>
                <c:pt idx="569">
                  <c:v>204307.46997538581</c:v>
                </c:pt>
                <c:pt idx="570">
                  <c:v>204549.05805469613</c:v>
                </c:pt>
                <c:pt idx="571">
                  <c:v>204790.23663483461</c:v>
                </c:pt>
                <c:pt idx="572">
                  <c:v>205031.0059463045</c:v>
                </c:pt>
                <c:pt idx="573">
                  <c:v>205271.3662215902</c:v>
                </c:pt>
                <c:pt idx="574">
                  <c:v>205511.31769514797</c:v>
                </c:pt>
                <c:pt idx="575">
                  <c:v>205750.86060339669</c:v>
                </c:pt>
                <c:pt idx="576">
                  <c:v>205989.99518470862</c:v>
                </c:pt>
                <c:pt idx="577">
                  <c:v>206228.72167940007</c:v>
                </c:pt>
                <c:pt idx="578">
                  <c:v>206467.04032972213</c:v>
                </c:pt>
                <c:pt idx="579">
                  <c:v>206704.95137985153</c:v>
                </c:pt>
                <c:pt idx="580">
                  <c:v>206942.45507588118</c:v>
                </c:pt>
                <c:pt idx="581">
                  <c:v>207179.5516658113</c:v>
                </c:pt>
                <c:pt idx="582">
                  <c:v>207416.24139953972</c:v>
                </c:pt>
                <c:pt idx="583">
                  <c:v>207652.52452885307</c:v>
                </c:pt>
                <c:pt idx="584">
                  <c:v>207888.40130741728</c:v>
                </c:pt>
                <c:pt idx="585">
                  <c:v>208123.8719907685</c:v>
                </c:pt>
                <c:pt idx="586">
                  <c:v>208358.93683630388</c:v>
                </c:pt>
                <c:pt idx="587">
                  <c:v>208593.59610327237</c:v>
                </c:pt>
                <c:pt idx="588">
                  <c:v>208827.85005276545</c:v>
                </c:pt>
                <c:pt idx="589">
                  <c:v>209061.69894770806</c:v>
                </c:pt>
                <c:pt idx="590">
                  <c:v>209295.14305284937</c:v>
                </c:pt>
                <c:pt idx="591">
                  <c:v>209528.18263475364</c:v>
                </c:pt>
                <c:pt idx="592">
                  <c:v>209760.81796179101</c:v>
                </c:pt>
                <c:pt idx="593">
                  <c:v>209993.04930412836</c:v>
                </c:pt>
                <c:pt idx="594">
                  <c:v>210224.87693372025</c:v>
                </c:pt>
                <c:pt idx="595">
                  <c:v>210456.30112429967</c:v>
                </c:pt>
                <c:pt idx="596">
                  <c:v>210687.32215136904</c:v>
                </c:pt>
                <c:pt idx="597">
                  <c:v>210917.94029219091</c:v>
                </c:pt>
                <c:pt idx="598">
                  <c:v>211148.15582577902</c:v>
                </c:pt>
                <c:pt idx="599">
                  <c:v>211377.9690328892</c:v>
                </c:pt>
                <c:pt idx="600">
                  <c:v>211607.38019601014</c:v>
                </c:pt>
                <c:pt idx="601">
                  <c:v>211836.3895993545</c:v>
                </c:pt>
                <c:pt idx="602">
                  <c:v>212064.99752884966</c:v>
                </c:pt>
                <c:pt idx="603">
                  <c:v>212293.20427212876</c:v>
                </c:pt>
                <c:pt idx="604">
                  <c:v>212521.01011852166</c:v>
                </c:pt>
                <c:pt idx="605">
                  <c:v>212748.41535904584</c:v>
                </c:pt>
                <c:pt idx="606">
                  <c:v>212975.42028639751</c:v>
                </c:pt>
                <c:pt idx="607">
                  <c:v>213202.02519494237</c:v>
                </c:pt>
                <c:pt idx="608">
                  <c:v>213428.23038070678</c:v>
                </c:pt>
                <c:pt idx="609">
                  <c:v>213654.03614136868</c:v>
                </c:pt>
                <c:pt idx="610">
                  <c:v>213879.4427762487</c:v>
                </c:pt>
                <c:pt idx="611">
                  <c:v>214104.45058630104</c:v>
                </c:pt>
                <c:pt idx="612">
                  <c:v>214329.05987410463</c:v>
                </c:pt>
                <c:pt idx="613">
                  <c:v>214553.27094385418</c:v>
                </c:pt>
                <c:pt idx="614">
                  <c:v>214777.08410135115</c:v>
                </c:pt>
                <c:pt idx="615">
                  <c:v>215000.49965399483</c:v>
                </c:pt>
                <c:pt idx="616">
                  <c:v>215223.5179107736</c:v>
                </c:pt>
                <c:pt idx="617">
                  <c:v>215446.13918225569</c:v>
                </c:pt>
                <c:pt idx="618">
                  <c:v>215668.36378058072</c:v>
                </c:pt>
                <c:pt idx="619">
                  <c:v>215890.19201945042</c:v>
                </c:pt>
                <c:pt idx="620">
                  <c:v>216111.62421412003</c:v>
                </c:pt>
                <c:pt idx="621">
                  <c:v>216332.66068138933</c:v>
                </c:pt>
                <c:pt idx="622">
                  <c:v>216553.30173959376</c:v>
                </c:pt>
                <c:pt idx="623">
                  <c:v>216773.54770859575</c:v>
                </c:pt>
                <c:pt idx="624">
                  <c:v>216993.39890977577</c:v>
                </c:pt>
                <c:pt idx="625">
                  <c:v>217212.85566602353</c:v>
                </c:pt>
                <c:pt idx="626">
                  <c:v>217431.91830172919</c:v>
                </c:pt>
                <c:pt idx="627">
                  <c:v>217650.58714277481</c:v>
                </c:pt>
                <c:pt idx="628">
                  <c:v>217868.86251652514</c:v>
                </c:pt>
                <c:pt idx="629">
                  <c:v>218086.74475181935</c:v>
                </c:pt>
                <c:pt idx="630">
                  <c:v>218304.23417896192</c:v>
                </c:pt>
                <c:pt idx="631">
                  <c:v>218521.33112971418</c:v>
                </c:pt>
                <c:pt idx="632">
                  <c:v>218738.0359372854</c:v>
                </c:pt>
                <c:pt idx="633">
                  <c:v>218954.34893632427</c:v>
                </c:pt>
                <c:pt idx="634">
                  <c:v>219170.27046291012</c:v>
                </c:pt>
                <c:pt idx="635">
                  <c:v>219385.80085454427</c:v>
                </c:pt>
                <c:pt idx="636">
                  <c:v>219600.94045014141</c:v>
                </c:pt>
                <c:pt idx="637">
                  <c:v>219815.68959002095</c:v>
                </c:pt>
                <c:pt idx="638">
                  <c:v>220030.04861589838</c:v>
                </c:pt>
                <c:pt idx="639">
                  <c:v>220244.01787087671</c:v>
                </c:pt>
                <c:pt idx="640">
                  <c:v>220457.59769943773</c:v>
                </c:pt>
                <c:pt idx="641">
                  <c:v>220670.78844743379</c:v>
                </c:pt>
                <c:pt idx="642">
                  <c:v>220883.59046207878</c:v>
                </c:pt>
                <c:pt idx="643">
                  <c:v>221096.00409193992</c:v>
                </c:pt>
                <c:pt idx="644">
                  <c:v>221308.02968692908</c:v>
                </c:pt>
                <c:pt idx="645">
                  <c:v>221519.66759829439</c:v>
                </c:pt>
                <c:pt idx="646">
                  <c:v>221730.91817861158</c:v>
                </c:pt>
                <c:pt idx="647">
                  <c:v>221941.78178177556</c:v>
                </c:pt>
                <c:pt idx="648">
                  <c:v>222152.25876299202</c:v>
                </c:pt>
                <c:pt idx="649">
                  <c:v>222362.34947876894</c:v>
                </c:pt>
                <c:pt idx="650">
                  <c:v>222572.0542869081</c:v>
                </c:pt>
                <c:pt idx="651">
                  <c:v>222781.37354649673</c:v>
                </c:pt>
                <c:pt idx="652">
                  <c:v>222990.30761789912</c:v>
                </c:pt>
                <c:pt idx="653">
                  <c:v>223198.85686274807</c:v>
                </c:pt>
                <c:pt idx="654">
                  <c:v>223407.02164393687</c:v>
                </c:pt>
                <c:pt idx="655">
                  <c:v>223614.80232561048</c:v>
                </c:pt>
                <c:pt idx="656">
                  <c:v>223822.19927315763</c:v>
                </c:pt>
                <c:pt idx="657">
                  <c:v>224029.21285320222</c:v>
                </c:pt>
                <c:pt idx="658">
                  <c:v>224235.84343359518</c:v>
                </c:pt>
                <c:pt idx="659">
                  <c:v>224442.09138340599</c:v>
                </c:pt>
                <c:pt idx="660">
                  <c:v>224647.95707291467</c:v>
                </c:pt>
                <c:pt idx="661">
                  <c:v>224853.44087360331</c:v>
                </c:pt>
                <c:pt idx="662">
                  <c:v>225058.54315814795</c:v>
                </c:pt>
                <c:pt idx="663">
                  <c:v>225263.26430041037</c:v>
                </c:pt>
                <c:pt idx="664">
                  <c:v>225467.60467542979</c:v>
                </c:pt>
                <c:pt idx="665">
                  <c:v>225671.56465941478</c:v>
                </c:pt>
                <c:pt idx="666">
                  <c:v>225875.14462973509</c:v>
                </c:pt>
                <c:pt idx="667">
                  <c:v>226078.34496491344</c:v>
                </c:pt>
                <c:pt idx="668">
                  <c:v>226281.16604461751</c:v>
                </c:pt>
                <c:pt idx="669">
                  <c:v>226483.60824965165</c:v>
                </c:pt>
                <c:pt idx="670">
                  <c:v>226685.67196194894</c:v>
                </c:pt>
                <c:pt idx="671">
                  <c:v>226887.35756456311</c:v>
                </c:pt>
                <c:pt idx="672">
                  <c:v>227088.66544166039</c:v>
                </c:pt>
                <c:pt idx="673">
                  <c:v>227289.59597851153</c:v>
                </c:pt>
                <c:pt idx="674">
                  <c:v>227490.14956148376</c:v>
                </c:pt>
                <c:pt idx="675">
                  <c:v>227690.32657803281</c:v>
                </c:pt>
                <c:pt idx="676">
                  <c:v>227890.12741669494</c:v>
                </c:pt>
                <c:pt idx="677">
                  <c:v>228089.5524670789</c:v>
                </c:pt>
                <c:pt idx="678">
                  <c:v>228288.60211985811</c:v>
                </c:pt>
                <c:pt idx="679">
                  <c:v>228487.27676676254</c:v>
                </c:pt>
                <c:pt idx="680">
                  <c:v>228685.57680057106</c:v>
                </c:pt>
                <c:pt idx="681">
                  <c:v>228883.50261510327</c:v>
                </c:pt>
                <c:pt idx="682">
                  <c:v>229081.05460521186</c:v>
                </c:pt>
                <c:pt idx="683">
                  <c:v>229278.23316677465</c:v>
                </c:pt>
                <c:pt idx="684">
                  <c:v>229475.03869668674</c:v>
                </c:pt>
                <c:pt idx="685">
                  <c:v>229671.4715928527</c:v>
                </c:pt>
                <c:pt idx="686">
                  <c:v>229867.53225417889</c:v>
                </c:pt>
                <c:pt idx="687">
                  <c:v>230063.22108056556</c:v>
                </c:pt>
                <c:pt idx="688">
                  <c:v>230258.53847289906</c:v>
                </c:pt>
                <c:pt idx="689">
                  <c:v>230453.48483304432</c:v>
                </c:pt>
                <c:pt idx="690">
                  <c:v>230648.06056383683</c:v>
                </c:pt>
                <c:pt idx="691">
                  <c:v>230842.26606907515</c:v>
                </c:pt>
                <c:pt idx="692">
                  <c:v>231036.10175351321</c:v>
                </c:pt>
                <c:pt idx="693">
                  <c:v>231229.56802285256</c:v>
                </c:pt>
                <c:pt idx="694">
                  <c:v>231422.66528373485</c:v>
                </c:pt>
                <c:pt idx="695">
                  <c:v>231615.39394373415</c:v>
                </c:pt>
                <c:pt idx="696">
                  <c:v>231807.75441134925</c:v>
                </c:pt>
                <c:pt idx="697">
                  <c:v>231999.74709599628</c:v>
                </c:pt>
                <c:pt idx="698">
                  <c:v>232191.37240800099</c:v>
                </c:pt>
                <c:pt idx="699">
                  <c:v>232382.63075859132</c:v>
                </c:pt>
                <c:pt idx="700">
                  <c:v>232573.52255988977</c:v>
                </c:pt>
                <c:pt idx="701">
                  <c:v>232764.04822490606</c:v>
                </c:pt>
                <c:pt idx="702">
                  <c:v>232954.20816752937</c:v>
                </c:pt>
                <c:pt idx="703">
                  <c:v>233144.00280252122</c:v>
                </c:pt>
                <c:pt idx="704">
                  <c:v>233333.43254550782</c:v>
                </c:pt>
                <c:pt idx="705">
                  <c:v>233522.49781297264</c:v>
                </c:pt>
                <c:pt idx="706">
                  <c:v>233711.19902224914</c:v>
                </c:pt>
                <c:pt idx="707">
                  <c:v>233899.53659151329</c:v>
                </c:pt>
                <c:pt idx="708">
                  <c:v>234087.51093977623</c:v>
                </c:pt>
                <c:pt idx="709">
                  <c:v>234275.12248687702</c:v>
                </c:pt>
                <c:pt idx="710">
                  <c:v>234462.37165347516</c:v>
                </c:pt>
                <c:pt idx="711">
                  <c:v>234649.25886104337</c:v>
                </c:pt>
                <c:pt idx="712">
                  <c:v>234835.78453186041</c:v>
                </c:pt>
                <c:pt idx="713">
                  <c:v>235021.94908900367</c:v>
                </c:pt>
                <c:pt idx="714">
                  <c:v>235207.75295634207</c:v>
                </c:pt>
                <c:pt idx="715">
                  <c:v>235393.1965585287</c:v>
                </c:pt>
                <c:pt idx="716">
                  <c:v>235578.28032099371</c:v>
                </c:pt>
                <c:pt idx="717">
                  <c:v>235763.00466993725</c:v>
                </c:pt>
                <c:pt idx="718">
                  <c:v>235947.3700323221</c:v>
                </c:pt>
                <c:pt idx="719">
                  <c:v>236131.37683586666</c:v>
                </c:pt>
                <c:pt idx="720">
                  <c:v>236315.02550903781</c:v>
                </c:pt>
                <c:pt idx="721">
                  <c:v>236498.31648104388</c:v>
                </c:pt>
                <c:pt idx="722">
                  <c:v>236681.25018182746</c:v>
                </c:pt>
                <c:pt idx="723">
                  <c:v>236863.82704205858</c:v>
                </c:pt>
                <c:pt idx="724">
                  <c:v>237046.04749312735</c:v>
                </c:pt>
                <c:pt idx="725">
                  <c:v>237227.91196713725</c:v>
                </c:pt>
                <c:pt idx="726">
                  <c:v>237409.42089689802</c:v>
                </c:pt>
                <c:pt idx="727">
                  <c:v>237590.57471591872</c:v>
                </c:pt>
                <c:pt idx="728">
                  <c:v>237771.37385840077</c:v>
                </c:pt>
                <c:pt idx="729">
                  <c:v>237951.81875923101</c:v>
                </c:pt>
                <c:pt idx="730">
                  <c:v>238131.90985397491</c:v>
                </c:pt>
                <c:pt idx="731">
                  <c:v>238311.64757886957</c:v>
                </c:pt>
                <c:pt idx="732">
                  <c:v>238491.03237081695</c:v>
                </c:pt>
                <c:pt idx="733">
                  <c:v>238670.06466737695</c:v>
                </c:pt>
                <c:pt idx="734">
                  <c:v>238848.74490676066</c:v>
                </c:pt>
                <c:pt idx="735">
                  <c:v>239027.07352782361</c:v>
                </c:pt>
                <c:pt idx="736">
                  <c:v>239205.05097005892</c:v>
                </c:pt>
                <c:pt idx="737">
                  <c:v>239382.67767359054</c:v>
                </c:pt>
                <c:pt idx="738">
                  <c:v>239559.95407916655</c:v>
                </c:pt>
                <c:pt idx="739">
                  <c:v>239736.88062815255</c:v>
                </c:pt>
                <c:pt idx="740">
                  <c:v>239913.45776252481</c:v>
                </c:pt>
                <c:pt idx="741">
                  <c:v>240089.6859248637</c:v>
                </c:pt>
                <c:pt idx="742">
                  <c:v>240265.56555834709</c:v>
                </c:pt>
                <c:pt idx="743">
                  <c:v>240441.09710674363</c:v>
                </c:pt>
                <c:pt idx="744">
                  <c:v>240616.28101440624</c:v>
                </c:pt>
                <c:pt idx="745">
                  <c:v>240791.11772626545</c:v>
                </c:pt>
                <c:pt idx="746">
                  <c:v>240965.60768782295</c:v>
                </c:pt>
                <c:pt idx="747">
                  <c:v>241139.7513451449</c:v>
                </c:pt>
                <c:pt idx="748">
                  <c:v>241313.54914485564</c:v>
                </c:pt>
                <c:pt idx="749">
                  <c:v>241487.00153413095</c:v>
                </c:pt>
                <c:pt idx="750">
                  <c:v>241660.10896069184</c:v>
                </c:pt>
                <c:pt idx="751">
                  <c:v>241832.8718727979</c:v>
                </c:pt>
                <c:pt idx="752">
                  <c:v>242005.29071924096</c:v>
                </c:pt>
                <c:pt idx="753">
                  <c:v>242177.36594933871</c:v>
                </c:pt>
                <c:pt idx="754">
                  <c:v>242349.0980129283</c:v>
                </c:pt>
                <c:pt idx="755">
                  <c:v>242520.4873603599</c:v>
                </c:pt>
                <c:pt idx="756">
                  <c:v>242691.53444249049</c:v>
                </c:pt>
                <c:pt idx="757">
                  <c:v>242862.2397106775</c:v>
                </c:pt>
                <c:pt idx="758">
                  <c:v>243032.60361677248</c:v>
                </c:pt>
                <c:pt idx="759">
                  <c:v>243202.6266131149</c:v>
                </c:pt>
                <c:pt idx="760">
                  <c:v>243372.30915252579</c:v>
                </c:pt>
                <c:pt idx="761">
                  <c:v>243541.65168830164</c:v>
                </c:pt>
                <c:pt idx="762">
                  <c:v>243710.65467420811</c:v>
                </c:pt>
                <c:pt idx="763">
                  <c:v>243879.31856447388</c:v>
                </c:pt>
                <c:pt idx="764">
                  <c:v>244047.64381378447</c:v>
                </c:pt>
                <c:pt idx="765">
                  <c:v>244215.63087727615</c:v>
                </c:pt>
                <c:pt idx="766">
                  <c:v>244383.28021052972</c:v>
                </c:pt>
                <c:pt idx="767">
                  <c:v>244550.59226956451</c:v>
                </c:pt>
                <c:pt idx="768">
                  <c:v>244717.56751083233</c:v>
                </c:pt>
                <c:pt idx="769">
                  <c:v>244884.20639121125</c:v>
                </c:pt>
                <c:pt idx="770">
                  <c:v>245050.50936799977</c:v>
                </c:pt>
                <c:pt idx="771">
                  <c:v>245216.47689891068</c:v>
                </c:pt>
                <c:pt idx="772">
                  <c:v>245382.10944206518</c:v>
                </c:pt>
                <c:pt idx="773">
                  <c:v>245547.40745598671</c:v>
                </c:pt>
                <c:pt idx="774">
                  <c:v>245712.37139959534</c:v>
                </c:pt>
                <c:pt idx="775">
                  <c:v>245877.00173220155</c:v>
                </c:pt>
                <c:pt idx="776">
                  <c:v>246041.29891350042</c:v>
                </c:pt>
                <c:pt idx="777">
                  <c:v>246205.26340356583</c:v>
                </c:pt>
                <c:pt idx="778">
                  <c:v>246368.89566284453</c:v>
                </c:pt>
                <c:pt idx="779">
                  <c:v>246532.1961521504</c:v>
                </c:pt>
                <c:pt idx="780">
                  <c:v>246695.16533265845</c:v>
                </c:pt>
                <c:pt idx="781">
                  <c:v>246857.80366589918</c:v>
                </c:pt>
                <c:pt idx="782">
                  <c:v>247020.11161375284</c:v>
                </c:pt>
                <c:pt idx="783">
                  <c:v>247182.08963844361</c:v>
                </c:pt>
                <c:pt idx="784">
                  <c:v>247343.73820253386</c:v>
                </c:pt>
                <c:pt idx="785">
                  <c:v>247505.05776891849</c:v>
                </c:pt>
                <c:pt idx="786">
                  <c:v>247666.04880081929</c:v>
                </c:pt>
                <c:pt idx="787">
                  <c:v>247826.71176177912</c:v>
                </c:pt>
                <c:pt idx="788">
                  <c:v>247987.04711565655</c:v>
                </c:pt>
                <c:pt idx="789">
                  <c:v>248147.05532661997</c:v>
                </c:pt>
                <c:pt idx="790">
                  <c:v>248306.73685914217</c:v>
                </c:pt>
                <c:pt idx="791">
                  <c:v>248466.09217799472</c:v>
                </c:pt>
                <c:pt idx="792">
                  <c:v>248625.12174824235</c:v>
                </c:pt>
                <c:pt idx="793">
                  <c:v>248783.82603523758</c:v>
                </c:pt>
                <c:pt idx="794">
                  <c:v>248942.20550461503</c:v>
                </c:pt>
                <c:pt idx="795">
                  <c:v>249100.26062228618</c:v>
                </c:pt>
                <c:pt idx="796">
                  <c:v>249257.99185443358</c:v>
                </c:pt>
                <c:pt idx="797">
                  <c:v>249415.39966750576</c:v>
                </c:pt>
                <c:pt idx="798">
                  <c:v>249572.48452821153</c:v>
                </c:pt>
                <c:pt idx="799">
                  <c:v>249729.24690351475</c:v>
                </c:pt>
                <c:pt idx="800">
                  <c:v>249885.68726062894</c:v>
                </c:pt>
                <c:pt idx="801">
                  <c:v>250041.80606701184</c:v>
                </c:pt>
                <c:pt idx="802">
                  <c:v>250197.60379036018</c:v>
                </c:pt>
                <c:pt idx="803">
                  <c:v>250353.0808986043</c:v>
                </c:pt>
                <c:pt idx="804">
                  <c:v>250508.2378599029</c:v>
                </c:pt>
                <c:pt idx="805">
                  <c:v>250663.0751426378</c:v>
                </c:pt>
                <c:pt idx="806">
                  <c:v>250817.59321540856</c:v>
                </c:pt>
                <c:pt idx="807">
                  <c:v>250971.79254702752</c:v>
                </c:pt>
                <c:pt idx="808">
                  <c:v>251125.67360651429</c:v>
                </c:pt>
                <c:pt idx="809">
                  <c:v>251279.2368630908</c:v>
                </c:pt>
                <c:pt idx="810">
                  <c:v>251432.48278617606</c:v>
                </c:pt>
                <c:pt idx="811">
                  <c:v>251585.41184538102</c:v>
                </c:pt>
                <c:pt idx="812">
                  <c:v>251738.02451050348</c:v>
                </c:pt>
                <c:pt idx="813">
                  <c:v>251890.32125152298</c:v>
                </c:pt>
                <c:pt idx="814">
                  <c:v>252042.30253859572</c:v>
                </c:pt>
                <c:pt idx="815">
                  <c:v>252193.96884204951</c:v>
                </c:pt>
                <c:pt idx="816">
                  <c:v>252345.32063237883</c:v>
                </c:pt>
                <c:pt idx="817">
                  <c:v>252496.35838023969</c:v>
                </c:pt>
                <c:pt idx="818">
                  <c:v>252647.08255644472</c:v>
                </c:pt>
                <c:pt idx="819">
                  <c:v>252797.49363195818</c:v>
                </c:pt>
                <c:pt idx="820">
                  <c:v>252947.59207789102</c:v>
                </c:pt>
                <c:pt idx="821">
                  <c:v>253097.37836549609</c:v>
                </c:pt>
                <c:pt idx="822">
                  <c:v>253246.85296616296</c:v>
                </c:pt>
                <c:pt idx="823">
                  <c:v>253396.01635141324</c:v>
                </c:pt>
                <c:pt idx="824">
                  <c:v>253544.86899289582</c:v>
                </c:pt>
                <c:pt idx="825">
                  <c:v>253693.41136238174</c:v>
                </c:pt>
                <c:pt idx="826">
                  <c:v>253841.64393175961</c:v>
                </c:pt>
                <c:pt idx="827">
                  <c:v>253989.56717303072</c:v>
                </c:pt>
                <c:pt idx="828">
                  <c:v>254137.18155830432</c:v>
                </c:pt>
                <c:pt idx="829">
                  <c:v>254284.48755979285</c:v>
                </c:pt>
                <c:pt idx="830">
                  <c:v>254431.48564980715</c:v>
                </c:pt>
                <c:pt idx="831">
                  <c:v>254578.17630075186</c:v>
                </c:pt>
                <c:pt idx="832">
                  <c:v>254724.55998512066</c:v>
                </c:pt>
                <c:pt idx="833">
                  <c:v>254870.63717549163</c:v>
                </c:pt>
                <c:pt idx="834">
                  <c:v>255016.40834452261</c:v>
                </c:pt>
                <c:pt idx="835">
                  <c:v>255161.87396494651</c:v>
                </c:pt>
                <c:pt idx="836">
                  <c:v>255307.03450956682</c:v>
                </c:pt>
                <c:pt idx="837">
                  <c:v>255451.89045125296</c:v>
                </c:pt>
                <c:pt idx="838">
                  <c:v>255596.44226293568</c:v>
                </c:pt>
                <c:pt idx="839">
                  <c:v>255740.69041760263</c:v>
                </c:pt>
                <c:pt idx="840">
                  <c:v>255884.63538829374</c:v>
                </c:pt>
                <c:pt idx="841">
                  <c:v>256028.27764809679</c:v>
                </c:pt>
                <c:pt idx="842">
                  <c:v>256171.61767014291</c:v>
                </c:pt>
                <c:pt idx="843">
                  <c:v>256314.65592760203</c:v>
                </c:pt>
                <c:pt idx="844">
                  <c:v>256457.39289367868</c:v>
                </c:pt>
                <c:pt idx="845">
                  <c:v>256599.8290416073</c:v>
                </c:pt>
                <c:pt idx="846">
                  <c:v>256741.96484464803</c:v>
                </c:pt>
                <c:pt idx="847">
                  <c:v>256883.80077608227</c:v>
                </c:pt>
                <c:pt idx="848">
                  <c:v>257025.33730920826</c:v>
                </c:pt>
                <c:pt idx="849">
                  <c:v>257166.57491733695</c:v>
                </c:pt>
                <c:pt idx="850">
                  <c:v>257307.51407378752</c:v>
                </c:pt>
                <c:pt idx="851">
                  <c:v>257448.15525188309</c:v>
                </c:pt>
                <c:pt idx="852">
                  <c:v>257588.49892494641</c:v>
                </c:pt>
                <c:pt idx="853">
                  <c:v>257728.54556629588</c:v>
                </c:pt>
                <c:pt idx="854">
                  <c:v>257868.29564924099</c:v>
                </c:pt>
                <c:pt idx="855">
                  <c:v>258007.74964707825</c:v>
                </c:pt>
                <c:pt idx="856">
                  <c:v>258146.90803308709</c:v>
                </c:pt>
                <c:pt idx="857">
                  <c:v>258285.77128052549</c:v>
                </c:pt>
                <c:pt idx="858">
                  <c:v>258424.33986262599</c:v>
                </c:pt>
                <c:pt idx="859">
                  <c:v>258562.61425259145</c:v>
                </c:pt>
                <c:pt idx="860">
                  <c:v>258700.59492359115</c:v>
                </c:pt>
                <c:pt idx="861">
                  <c:v>258838.28234875639</c:v>
                </c:pt>
                <c:pt idx="862">
                  <c:v>258975.67700117666</c:v>
                </c:pt>
                <c:pt idx="863">
                  <c:v>259112.77935389552</c:v>
                </c:pt>
                <c:pt idx="864">
                  <c:v>259249.58987990656</c:v>
                </c:pt>
                <c:pt idx="865">
                  <c:v>259386.10905214938</c:v>
                </c:pt>
                <c:pt idx="866">
                  <c:v>259522.33734350564</c:v>
                </c:pt>
                <c:pt idx="867">
                  <c:v>259658.27522679511</c:v>
                </c:pt>
                <c:pt idx="868">
                  <c:v>259793.92317477165</c:v>
                </c:pt>
                <c:pt idx="869">
                  <c:v>259929.28166011933</c:v>
                </c:pt>
                <c:pt idx="870">
                  <c:v>260064.35115544847</c:v>
                </c:pt>
                <c:pt idx="871">
                  <c:v>260199.13213329189</c:v>
                </c:pt>
                <c:pt idx="872">
                  <c:v>260333.62506610085</c:v>
                </c:pt>
                <c:pt idx="873">
                  <c:v>260467.83042624136</c:v>
                </c:pt>
                <c:pt idx="874">
                  <c:v>260601.74868599023</c:v>
                </c:pt>
                <c:pt idx="875">
                  <c:v>260735.38031753138</c:v>
                </c:pt>
                <c:pt idx="876">
                  <c:v>260868.72579295191</c:v>
                </c:pt>
                <c:pt idx="877">
                  <c:v>261001.7855842385</c:v>
                </c:pt>
                <c:pt idx="878">
                  <c:v>261134.56016327351</c:v>
                </c:pt>
                <c:pt idx="879">
                  <c:v>261267.05000183126</c:v>
                </c:pt>
                <c:pt idx="880">
                  <c:v>261399.2555715745</c:v>
                </c:pt>
                <c:pt idx="881">
                  <c:v>261531.1773440504</c:v>
                </c:pt>
                <c:pt idx="882">
                  <c:v>261662.81579068719</c:v>
                </c:pt>
                <c:pt idx="883">
                  <c:v>261794.17138279037</c:v>
                </c:pt>
                <c:pt idx="884">
                  <c:v>261925.244591539</c:v>
                </c:pt>
                <c:pt idx="885">
                  <c:v>262056.0358879822</c:v>
                </c:pt>
                <c:pt idx="886">
                  <c:v>262186.54574303556</c:v>
                </c:pt>
                <c:pt idx="887">
                  <c:v>262316.7746274774</c:v>
                </c:pt>
                <c:pt idx="888">
                  <c:v>262446.72301194555</c:v>
                </c:pt>
                <c:pt idx="889">
                  <c:v>262576.39136693336</c:v>
                </c:pt>
                <c:pt idx="890">
                  <c:v>262705.78016278648</c:v>
                </c:pt>
                <c:pt idx="891">
                  <c:v>262834.88986969943</c:v>
                </c:pt>
                <c:pt idx="892">
                  <c:v>262963.7209577118</c:v>
                </c:pt>
                <c:pt idx="893">
                  <c:v>263092.27389670507</c:v>
                </c:pt>
                <c:pt idx="894">
                  <c:v>263220.54915639904</c:v>
                </c:pt>
                <c:pt idx="895">
                  <c:v>263348.54720634845</c:v>
                </c:pt>
                <c:pt idx="896">
                  <c:v>263476.26851593948</c:v>
                </c:pt>
                <c:pt idx="897">
                  <c:v>263603.71355438646</c:v>
                </c:pt>
                <c:pt idx="898">
                  <c:v>263730.88279072859</c:v>
                </c:pt>
                <c:pt idx="899">
                  <c:v>263857.77669382637</c:v>
                </c:pt>
                <c:pt idx="900">
                  <c:v>263984.39573235833</c:v>
                </c:pt>
                <c:pt idx="901">
                  <c:v>264110.74037481786</c:v>
                </c:pt>
                <c:pt idx="902">
                  <c:v>264236.81108950975</c:v>
                </c:pt>
                <c:pt idx="903">
                  <c:v>264362.60834454704</c:v>
                </c:pt>
                <c:pt idx="904">
                  <c:v>264488.13260784763</c:v>
                </c:pt>
                <c:pt idx="905">
                  <c:v>264613.38434713118</c:v>
                </c:pt>
                <c:pt idx="906">
                  <c:v>264738.36402991577</c:v>
                </c:pt>
                <c:pt idx="907">
                  <c:v>264863.07212351478</c:v>
                </c:pt>
                <c:pt idx="908">
                  <c:v>264987.50909503363</c:v>
                </c:pt>
                <c:pt idx="909">
                  <c:v>265111.67541136668</c:v>
                </c:pt>
                <c:pt idx="910">
                  <c:v>265235.57153919409</c:v>
                </c:pt>
                <c:pt idx="911">
                  <c:v>265359.19794497866</c:v>
                </c:pt>
                <c:pt idx="912">
                  <c:v>265482.55509496271</c:v>
                </c:pt>
                <c:pt idx="913">
                  <c:v>265605.64345516486</c:v>
                </c:pt>
                <c:pt idx="914">
                  <c:v>265728.4634913773</c:v>
                </c:pt>
                <c:pt idx="915">
                  <c:v>265851.01566916233</c:v>
                </c:pt>
                <c:pt idx="916">
                  <c:v>265973.3004538496</c:v>
                </c:pt>
                <c:pt idx="917">
                  <c:v>266095.31831053301</c:v>
                </c:pt>
                <c:pt idx="918">
                  <c:v>266217.06970406766</c:v>
                </c:pt>
                <c:pt idx="919">
                  <c:v>266338.55509906693</c:v>
                </c:pt>
                <c:pt idx="920">
                  <c:v>266459.77495989937</c:v>
                </c:pt>
                <c:pt idx="921">
                  <c:v>266580.72975068592</c:v>
                </c:pt>
                <c:pt idx="922">
                  <c:v>266701.41993529699</c:v>
                </c:pt>
                <c:pt idx="923">
                  <c:v>266821.84597734921</c:v>
                </c:pt>
                <c:pt idx="924">
                  <c:v>266942.00834020303</c:v>
                </c:pt>
                <c:pt idx="925">
                  <c:v>267061.90748695959</c:v>
                </c:pt>
                <c:pt idx="926">
                  <c:v>267181.54388045764</c:v>
                </c:pt>
                <c:pt idx="927">
                  <c:v>267300.91798327107</c:v>
                </c:pt>
                <c:pt idx="928">
                  <c:v>267420.03025770583</c:v>
                </c:pt>
                <c:pt idx="929">
                  <c:v>267538.8811657973</c:v>
                </c:pt>
                <c:pt idx="930">
                  <c:v>267657.47116930742</c:v>
                </c:pt>
                <c:pt idx="931">
                  <c:v>267775.80072972167</c:v>
                </c:pt>
                <c:pt idx="932">
                  <c:v>267893.87030824675</c:v>
                </c:pt>
                <c:pt idx="933">
                  <c:v>268011.68036580755</c:v>
                </c:pt>
                <c:pt idx="934">
                  <c:v>268129.23136304453</c:v>
                </c:pt>
                <c:pt idx="935">
                  <c:v>268246.52376031078</c:v>
                </c:pt>
                <c:pt idx="936">
                  <c:v>268363.55801766983</c:v>
                </c:pt>
                <c:pt idx="937">
                  <c:v>268480.3345948924</c:v>
                </c:pt>
                <c:pt idx="938">
                  <c:v>268596.85395145405</c:v>
                </c:pt>
                <c:pt idx="939">
                  <c:v>268713.11654653255</c:v>
                </c:pt>
                <c:pt idx="940">
                  <c:v>268829.1228390052</c:v>
                </c:pt>
                <c:pt idx="941">
                  <c:v>268944.87328744616</c:v>
                </c:pt>
                <c:pt idx="942">
                  <c:v>269060.36835012387</c:v>
                </c:pt>
                <c:pt idx="943">
                  <c:v>269175.60848499864</c:v>
                </c:pt>
                <c:pt idx="944">
                  <c:v>269290.59414971981</c:v>
                </c:pt>
                <c:pt idx="945">
                  <c:v>269405.32580162346</c:v>
                </c:pt>
                <c:pt idx="946">
                  <c:v>269519.80389772978</c:v>
                </c:pt>
                <c:pt idx="947">
                  <c:v>269634.02889474045</c:v>
                </c:pt>
                <c:pt idx="948">
                  <c:v>269748.00124903652</c:v>
                </c:pt>
                <c:pt idx="949">
                  <c:v>269861.72141667531</c:v>
                </c:pt>
                <c:pt idx="950">
                  <c:v>269975.18985338864</c:v>
                </c:pt>
                <c:pt idx="951">
                  <c:v>270088.4070145798</c:v>
                </c:pt>
                <c:pt idx="952">
                  <c:v>270201.37335532147</c:v>
                </c:pt>
                <c:pt idx="953">
                  <c:v>270314.08933035331</c:v>
                </c:pt>
                <c:pt idx="954">
                  <c:v>270426.55539407925</c:v>
                </c:pt>
                <c:pt idx="955">
                  <c:v>270538.7720005656</c:v>
                </c:pt>
                <c:pt idx="956">
                  <c:v>270650.73960353812</c:v>
                </c:pt>
                <c:pt idx="957">
                  <c:v>270762.45865638007</c:v>
                </c:pt>
                <c:pt idx="958">
                  <c:v>270873.92961212987</c:v>
                </c:pt>
                <c:pt idx="959">
                  <c:v>270985.15292347851</c:v>
                </c:pt>
                <c:pt idx="960">
                  <c:v>271096.12904276745</c:v>
                </c:pt>
                <c:pt idx="961">
                  <c:v>271206.85842198646</c:v>
                </c:pt>
                <c:pt idx="962">
                  <c:v>271317.34151277086</c:v>
                </c:pt>
                <c:pt idx="963">
                  <c:v>271427.57876639994</c:v>
                </c:pt>
                <c:pt idx="964">
                  <c:v>271537.57063379418</c:v>
                </c:pt>
                <c:pt idx="965">
                  <c:v>271647.31756551319</c:v>
                </c:pt>
                <c:pt idx="966">
                  <c:v>271756.82001175359</c:v>
                </c:pt>
                <c:pt idx="967">
                  <c:v>271866.07842234668</c:v>
                </c:pt>
                <c:pt idx="968">
                  <c:v>271975.09324675653</c:v>
                </c:pt>
                <c:pt idx="969">
                  <c:v>272083.86493407731</c:v>
                </c:pt>
                <c:pt idx="970">
                  <c:v>272192.39393303182</c:v>
                </c:pt>
                <c:pt idx="971">
                  <c:v>272300.68069196865</c:v>
                </c:pt>
                <c:pt idx="972">
                  <c:v>272408.72565886064</c:v>
                </c:pt>
                <c:pt idx="973">
                  <c:v>272516.52928130241</c:v>
                </c:pt>
                <c:pt idx="974">
                  <c:v>272624.09200650844</c:v>
                </c:pt>
                <c:pt idx="975">
                  <c:v>272731.41428131092</c:v>
                </c:pt>
                <c:pt idx="976">
                  <c:v>272838.49655215786</c:v>
                </c:pt>
                <c:pt idx="977">
                  <c:v>272945.33926511073</c:v>
                </c:pt>
                <c:pt idx="978">
                  <c:v>273051.94286584284</c:v>
                </c:pt>
                <c:pt idx="979">
                  <c:v>273158.30779963679</c:v>
                </c:pt>
                <c:pt idx="980">
                  <c:v>273264.43451138324</c:v>
                </c:pt>
                <c:pt idx="981">
                  <c:v>273370.32344557811</c:v>
                </c:pt>
                <c:pt idx="982">
                  <c:v>273475.97504632111</c:v>
                </c:pt>
                <c:pt idx="983">
                  <c:v>273581.38975731359</c:v>
                </c:pt>
                <c:pt idx="984">
                  <c:v>273686.56802185671</c:v>
                </c:pt>
                <c:pt idx="985">
                  <c:v>273791.5102828496</c:v>
                </c:pt>
                <c:pt idx="986">
                  <c:v>273896.21698278707</c:v>
                </c:pt>
                <c:pt idx="987">
                  <c:v>274000.68856375804</c:v>
                </c:pt>
                <c:pt idx="988">
                  <c:v>274104.92546744365</c:v>
                </c:pt>
                <c:pt idx="989">
                  <c:v>274208.9281351153</c:v>
                </c:pt>
                <c:pt idx="990">
                  <c:v>274312.69700763276</c:v>
                </c:pt>
                <c:pt idx="991">
                  <c:v>274416.23252544238</c:v>
                </c:pt>
                <c:pt idx="992">
                  <c:v>274519.53512857528</c:v>
                </c:pt>
                <c:pt idx="993">
                  <c:v>274622.60525664565</c:v>
                </c:pt>
                <c:pt idx="994">
                  <c:v>274725.44334884861</c:v>
                </c:pt>
                <c:pt idx="995">
                  <c:v>274828.04984395875</c:v>
                </c:pt>
                <c:pt idx="996">
                  <c:v>274930.42518032831</c:v>
                </c:pt>
                <c:pt idx="997">
                  <c:v>275032.56979588536</c:v>
                </c:pt>
                <c:pt idx="998">
                  <c:v>275134.48412813194</c:v>
                </c:pt>
                <c:pt idx="999">
                  <c:v>275236.16861414252</c:v>
                </c:pt>
                <c:pt idx="1000">
                  <c:v>275337.62369056232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A-4550-93E9-A469054C41D6}"/>
            </c:ext>
          </c:extLst>
        </c:ser>
        <c:ser>
          <c:idx val="4"/>
          <c:order val="4"/>
          <c:tx>
            <c:v>Fälle_CH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'SIR-Modell'!$B$5:$B$63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xVal>
          <c:yVal>
            <c:numRef>
              <c:f>Verleich_BAG_Kt!$C$2:$C$1134</c:f>
              <c:numCache>
                <c:formatCode>General</c:formatCode>
                <c:ptCount val="1133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16</c:v>
                </c:pt>
                <c:pt idx="4">
                  <c:v>27</c:v>
                </c:pt>
                <c:pt idx="5">
                  <c:v>36</c:v>
                </c:pt>
                <c:pt idx="6">
                  <c:v>50</c:v>
                </c:pt>
                <c:pt idx="7">
                  <c:v>74</c:v>
                </c:pt>
                <c:pt idx="8">
                  <c:v>94</c:v>
                </c:pt>
                <c:pt idx="9">
                  <c:v>153</c:v>
                </c:pt>
                <c:pt idx="10">
                  <c:v>214</c:v>
                </c:pt>
                <c:pt idx="11">
                  <c:v>285</c:v>
                </c:pt>
                <c:pt idx="12">
                  <c:v>350</c:v>
                </c:pt>
                <c:pt idx="13">
                  <c:v>423</c:v>
                </c:pt>
                <c:pt idx="14">
                  <c:v>628</c:v>
                </c:pt>
                <c:pt idx="15">
                  <c:v>858</c:v>
                </c:pt>
                <c:pt idx="16">
                  <c:v>1138</c:v>
                </c:pt>
                <c:pt idx="17">
                  <c:v>1455</c:v>
                </c:pt>
                <c:pt idx="18">
                  <c:v>1797</c:v>
                </c:pt>
                <c:pt idx="19">
                  <c:v>2161</c:v>
                </c:pt>
                <c:pt idx="20">
                  <c:v>2617</c:v>
                </c:pt>
                <c:pt idx="21">
                  <c:v>3313</c:v>
                </c:pt>
                <c:pt idx="22">
                  <c:v>4235</c:v>
                </c:pt>
                <c:pt idx="23">
                  <c:v>5542</c:v>
                </c:pt>
                <c:pt idx="24">
                  <c:v>6606</c:v>
                </c:pt>
                <c:pt idx="25">
                  <c:v>7660</c:v>
                </c:pt>
                <c:pt idx="26">
                  <c:v>8455</c:v>
                </c:pt>
                <c:pt idx="27">
                  <c:v>9284</c:v>
                </c:pt>
                <c:pt idx="28">
                  <c:v>10291</c:v>
                </c:pt>
                <c:pt idx="29">
                  <c:v>11241</c:v>
                </c:pt>
                <c:pt idx="30">
                  <c:v>12474</c:v>
                </c:pt>
                <c:pt idx="31">
                  <c:v>13779</c:v>
                </c:pt>
                <c:pt idx="32">
                  <c:v>14753</c:v>
                </c:pt>
                <c:pt idx="33">
                  <c:v>15582</c:v>
                </c:pt>
                <c:pt idx="34">
                  <c:v>16464</c:v>
                </c:pt>
                <c:pt idx="35">
                  <c:v>17459</c:v>
                </c:pt>
                <c:pt idx="36">
                  <c:v>18467</c:v>
                </c:pt>
                <c:pt idx="37">
                  <c:v>19571</c:v>
                </c:pt>
                <c:pt idx="38">
                  <c:v>20494</c:v>
                </c:pt>
                <c:pt idx="39">
                  <c:v>21175</c:v>
                </c:pt>
                <c:pt idx="40">
                  <c:v>21673</c:v>
                </c:pt>
                <c:pt idx="41">
                  <c:v>22248</c:v>
                </c:pt>
                <c:pt idx="42">
                  <c:v>22908</c:v>
                </c:pt>
                <c:pt idx="43">
                  <c:v>23581</c:v>
                </c:pt>
                <c:pt idx="44">
                  <c:v>24279</c:v>
                </c:pt>
                <c:pt idx="45">
                  <c:v>24793</c:v>
                </c:pt>
                <c:pt idx="46">
                  <c:v>25251</c:v>
                </c:pt>
                <c:pt idx="47">
                  <c:v>25589</c:v>
                </c:pt>
                <c:pt idx="48">
                  <c:v>25842</c:v>
                </c:pt>
                <c:pt idx="49">
                  <c:v>26148</c:v>
                </c:pt>
                <c:pt idx="50">
                  <c:v>26469</c:v>
                </c:pt>
                <c:pt idx="51">
                  <c:v>26799</c:v>
                </c:pt>
                <c:pt idx="52">
                  <c:v>27124</c:v>
                </c:pt>
                <c:pt idx="53">
                  <c:v>27464</c:v>
                </c:pt>
                <c:pt idx="54">
                  <c:v>27659</c:v>
                </c:pt>
                <c:pt idx="55">
                  <c:v>27809</c:v>
                </c:pt>
                <c:pt idx="56">
                  <c:v>27933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A-4550-93E9-A469054C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424542</xdr:colOff>
      <xdr:row>3</xdr:row>
      <xdr:rowOff>43544</xdr:rowOff>
    </xdr:from>
    <xdr:to>
      <xdr:col>46</xdr:col>
      <xdr:colOff>195942</xdr:colOff>
      <xdr:row>24</xdr:row>
      <xdr:rowOff>38100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361719-87F3-49BD-AF95-3123CF754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457201</xdr:colOff>
      <xdr:row>2</xdr:row>
      <xdr:rowOff>32657</xdr:rowOff>
    </xdr:from>
    <xdr:to>
      <xdr:col>57</xdr:col>
      <xdr:colOff>734786</xdr:colOff>
      <xdr:row>23</xdr:row>
      <xdr:rowOff>27213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2C206BD-9D31-4749-BEEB-25580FA9A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76197</xdr:colOff>
      <xdr:row>4</xdr:row>
      <xdr:rowOff>174172</xdr:rowOff>
    </xdr:from>
    <xdr:to>
      <xdr:col>51</xdr:col>
      <xdr:colOff>631370</xdr:colOff>
      <xdr:row>25</xdr:row>
      <xdr:rowOff>168728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E4CD369-4911-46F4-9E58-4C769010D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163286</xdr:colOff>
      <xdr:row>5</xdr:row>
      <xdr:rowOff>21770</xdr:rowOff>
    </xdr:from>
    <xdr:to>
      <xdr:col>18</xdr:col>
      <xdr:colOff>783771</xdr:colOff>
      <xdr:row>27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66D7284-E6DF-4189-97CB-C06388B7C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751114</xdr:colOff>
      <xdr:row>1</xdr:row>
      <xdr:rowOff>59872</xdr:rowOff>
    </xdr:from>
    <xdr:to>
      <xdr:col>15</xdr:col>
      <xdr:colOff>146957</xdr:colOff>
      <xdr:row>23</xdr:row>
      <xdr:rowOff>54430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0CB07-1FF9-4065-9F90-E00FE55FD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462641</xdr:colOff>
      <xdr:row>26</xdr:row>
      <xdr:rowOff>146956</xdr:rowOff>
    </xdr:from>
    <xdr:to>
      <xdr:col>14</xdr:col>
      <xdr:colOff>636813</xdr:colOff>
      <xdr:row>48</xdr:row>
      <xdr:rowOff>141514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624626E-A83F-42F3-8BCE-093972C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353786</xdr:colOff>
      <xdr:row>6</xdr:row>
      <xdr:rowOff>70755</xdr:rowOff>
    </xdr:from>
    <xdr:to>
      <xdr:col>16</xdr:col>
      <xdr:colOff>544285</xdr:colOff>
      <xdr:row>28</xdr:row>
      <xdr:rowOff>48985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408214</xdr:colOff>
      <xdr:row>28</xdr:row>
      <xdr:rowOff>97971</xdr:rowOff>
    </xdr:from>
    <xdr:to>
      <xdr:col>16</xdr:col>
      <xdr:colOff>598713</xdr:colOff>
      <xdr:row>50</xdr:row>
      <xdr:rowOff>76201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2101FB3D-8BFB-40B2-BCFD-813B64420555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1540" tableType="queryTable" totalsRowShown="0">
  <autoFilter ref="A1:L1540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55CD40-145D-4713-BD65-FDE6E5997E85}" name="COVID19_Zahlen" displayName="COVID19_Zahlen" ref="A1:G66" tableType="queryTable" totalsRowShown="0">
  <autoFilter ref="A1:G66" xr:uid="{3A149A8F-61E1-48BD-95B9-C281E877CDF3}"/>
  <tableColumns count="7">
    <tableColumn id="1" xr3:uid="{7F9AC7AA-815C-439A-A85C-28C2DD4AAADE}" uniqueName="1" name="Column1" queryTableFieldId="1" dataDxfId="11"/>
    <tableColumn id="2" xr3:uid="{3B01DB72-77DD-49CB-8DA9-76B04BA7A3A0}" uniqueName="2" name="Column2" queryTableFieldId="2" dataDxfId="10"/>
    <tableColumn id="3" xr3:uid="{A4816263-A1C4-4422-A5E2-840CADDF8757}" uniqueName="3" name="Column3" queryTableFieldId="3" dataDxfId="9"/>
    <tableColumn id="4" xr3:uid="{F00D5AE8-3954-4930-8CA0-548E8165F9C5}" uniqueName="4" name="Column4" queryTableFieldId="4" dataDxfId="8"/>
    <tableColumn id="5" xr3:uid="{D2A815F0-3D98-4484-B2E3-DEFB21B058D8}" uniqueName="5" name="Column5" queryTableFieldId="5" dataDxfId="7"/>
    <tableColumn id="6" xr3:uid="{9599197D-E644-483F-96F5-9510CBDD76F9}" uniqueName="6" name="Column6" queryTableFieldId="6" dataDxfId="6"/>
    <tableColumn id="7" xr3:uid="{34A34562-77EF-4262-8ACA-EAB6FD17C6B1}" uniqueName="7" name="Column7" queryTableFieldId="7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openZH/covid_19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penZH/covid_19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1540"/>
  <sheetViews>
    <sheetView topLeftCell="A805" workbookViewId="0">
      <selection activeCell="J806" sqref="J806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289</v>
      </c>
      <c r="G1" t="s">
        <v>290</v>
      </c>
      <c r="H1" t="s">
        <v>292</v>
      </c>
      <c r="I1" t="s">
        <v>318</v>
      </c>
      <c r="J1" t="s">
        <v>6</v>
      </c>
      <c r="K1" t="s">
        <v>319</v>
      </c>
      <c r="L1" t="s">
        <v>7</v>
      </c>
    </row>
    <row r="2" spans="1:12" x14ac:dyDescent="0.4">
      <c r="A2" s="1">
        <v>43886</v>
      </c>
      <c r="B2" s="7"/>
      <c r="C2" s="2" t="s">
        <v>26</v>
      </c>
      <c r="E2">
        <v>0</v>
      </c>
      <c r="F2" s="2" t="s">
        <v>0</v>
      </c>
      <c r="K2">
        <v>0</v>
      </c>
      <c r="L2" s="2" t="s">
        <v>0</v>
      </c>
    </row>
    <row r="3" spans="1:12" x14ac:dyDescent="0.4">
      <c r="A3" s="1">
        <v>43886</v>
      </c>
      <c r="B3" s="7"/>
      <c r="C3" s="2" t="s">
        <v>121</v>
      </c>
      <c r="E3">
        <v>0</v>
      </c>
      <c r="F3" s="2" t="s">
        <v>0</v>
      </c>
      <c r="K3">
        <v>0</v>
      </c>
      <c r="L3" s="2" t="s">
        <v>0</v>
      </c>
    </row>
    <row r="4" spans="1:12" x14ac:dyDescent="0.4">
      <c r="A4" s="1">
        <v>43886</v>
      </c>
      <c r="B4" s="7"/>
      <c r="C4" s="2" t="s">
        <v>64</v>
      </c>
      <c r="E4">
        <v>0</v>
      </c>
      <c r="F4" s="2" t="s">
        <v>0</v>
      </c>
      <c r="K4">
        <v>0</v>
      </c>
      <c r="L4" s="2" t="s">
        <v>0</v>
      </c>
    </row>
    <row r="5" spans="1:12" x14ac:dyDescent="0.4">
      <c r="A5" s="1">
        <v>43886</v>
      </c>
      <c r="B5" s="7"/>
      <c r="C5" s="2" t="s">
        <v>17</v>
      </c>
      <c r="E5">
        <v>0</v>
      </c>
      <c r="F5" s="2" t="s">
        <v>0</v>
      </c>
      <c r="K5">
        <v>0</v>
      </c>
      <c r="L5" s="2" t="s">
        <v>0</v>
      </c>
    </row>
    <row r="6" spans="1:12" x14ac:dyDescent="0.4">
      <c r="A6" s="1">
        <v>43886</v>
      </c>
      <c r="B6" s="7"/>
      <c r="C6" s="2" t="s">
        <v>19</v>
      </c>
      <c r="E6">
        <v>0</v>
      </c>
      <c r="F6" s="2" t="s">
        <v>0</v>
      </c>
      <c r="K6">
        <v>0</v>
      </c>
      <c r="L6" s="2" t="s">
        <v>0</v>
      </c>
    </row>
    <row r="7" spans="1:12" x14ac:dyDescent="0.4">
      <c r="A7" s="1">
        <v>43886</v>
      </c>
      <c r="B7" s="7"/>
      <c r="C7" s="2" t="s">
        <v>15</v>
      </c>
      <c r="E7">
        <v>0</v>
      </c>
      <c r="F7" s="2" t="s">
        <v>0</v>
      </c>
      <c r="K7">
        <v>0</v>
      </c>
      <c r="L7" s="2" t="s">
        <v>0</v>
      </c>
    </row>
    <row r="8" spans="1:12" x14ac:dyDescent="0.4">
      <c r="A8" s="1">
        <v>43886</v>
      </c>
      <c r="B8" s="7"/>
      <c r="C8" s="2" t="s">
        <v>32</v>
      </c>
      <c r="E8">
        <v>0</v>
      </c>
      <c r="F8" s="2" t="s">
        <v>0</v>
      </c>
      <c r="K8">
        <v>0</v>
      </c>
      <c r="L8" s="2" t="s">
        <v>0</v>
      </c>
    </row>
    <row r="9" spans="1:12" x14ac:dyDescent="0.4">
      <c r="A9" s="1">
        <v>43886</v>
      </c>
      <c r="B9" s="7">
        <v>0</v>
      </c>
      <c r="C9" s="2" t="s">
        <v>8</v>
      </c>
      <c r="D9">
        <v>72</v>
      </c>
      <c r="E9">
        <v>0</v>
      </c>
      <c r="F9" s="2" t="s">
        <v>0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9</v>
      </c>
    </row>
    <row r="10" spans="1:12" x14ac:dyDescent="0.4">
      <c r="A10" s="1">
        <v>43886</v>
      </c>
      <c r="B10" s="7"/>
      <c r="C10" s="2" t="s">
        <v>34</v>
      </c>
      <c r="E10">
        <v>0</v>
      </c>
      <c r="F10" s="2" t="s">
        <v>0</v>
      </c>
      <c r="K10">
        <v>0</v>
      </c>
      <c r="L10" s="2" t="s">
        <v>0</v>
      </c>
    </row>
    <row r="11" spans="1:12" x14ac:dyDescent="0.4">
      <c r="A11" s="1">
        <v>43886</v>
      </c>
      <c r="B11" s="7"/>
      <c r="C11" s="2" t="s">
        <v>147</v>
      </c>
      <c r="E11">
        <v>0</v>
      </c>
      <c r="F11" s="2" t="s">
        <v>0</v>
      </c>
      <c r="K11">
        <v>0</v>
      </c>
      <c r="L11" s="2" t="s">
        <v>0</v>
      </c>
    </row>
    <row r="12" spans="1:12" x14ac:dyDescent="0.4">
      <c r="A12" s="1">
        <v>43886</v>
      </c>
      <c r="B12" s="7"/>
      <c r="C12" s="2" t="s">
        <v>47</v>
      </c>
      <c r="E12">
        <v>0</v>
      </c>
      <c r="F12" s="2" t="s">
        <v>0</v>
      </c>
      <c r="K12">
        <v>0</v>
      </c>
      <c r="L12" s="2" t="s">
        <v>0</v>
      </c>
    </row>
    <row r="13" spans="1:12" x14ac:dyDescent="0.4">
      <c r="A13" s="1">
        <v>43886</v>
      </c>
      <c r="B13" s="7"/>
      <c r="C13" s="2" t="s">
        <v>62</v>
      </c>
      <c r="E13">
        <v>0</v>
      </c>
      <c r="F13" s="2" t="s">
        <v>0</v>
      </c>
      <c r="K13">
        <v>0</v>
      </c>
      <c r="L13" s="2" t="s">
        <v>0</v>
      </c>
    </row>
    <row r="14" spans="1:12" x14ac:dyDescent="0.4">
      <c r="A14" s="1">
        <v>43886</v>
      </c>
      <c r="B14" s="7"/>
      <c r="C14" s="2" t="s">
        <v>36</v>
      </c>
      <c r="E14">
        <v>0</v>
      </c>
      <c r="F14" s="2" t="s">
        <v>0</v>
      </c>
      <c r="K14">
        <v>0</v>
      </c>
      <c r="L14" s="2" t="s">
        <v>0</v>
      </c>
    </row>
    <row r="15" spans="1:12" x14ac:dyDescent="0.4">
      <c r="A15" s="1">
        <v>43886</v>
      </c>
      <c r="B15" s="7"/>
      <c r="C15" s="2" t="s">
        <v>102</v>
      </c>
      <c r="E15">
        <v>0</v>
      </c>
      <c r="F15" s="2" t="s">
        <v>0</v>
      </c>
      <c r="K15">
        <v>0</v>
      </c>
      <c r="L15" s="2" t="s">
        <v>0</v>
      </c>
    </row>
    <row r="16" spans="1:12" x14ac:dyDescent="0.4">
      <c r="A16" s="1">
        <v>43886</v>
      </c>
      <c r="B16" s="7"/>
      <c r="C16" s="2" t="s">
        <v>116</v>
      </c>
      <c r="E16">
        <v>0</v>
      </c>
      <c r="F16" s="2" t="s">
        <v>0</v>
      </c>
      <c r="K16">
        <v>0</v>
      </c>
      <c r="L16" s="2" t="s">
        <v>0</v>
      </c>
    </row>
    <row r="17" spans="1:12" x14ac:dyDescent="0.4">
      <c r="A17" s="1">
        <v>43886</v>
      </c>
      <c r="B17" s="7"/>
      <c r="C17" s="2" t="s">
        <v>41</v>
      </c>
      <c r="E17">
        <v>0</v>
      </c>
      <c r="F17" s="2" t="s">
        <v>0</v>
      </c>
      <c r="K17">
        <v>0</v>
      </c>
      <c r="L17" s="2" t="s">
        <v>0</v>
      </c>
    </row>
    <row r="18" spans="1:12" x14ac:dyDescent="0.4">
      <c r="A18" s="1">
        <v>43886</v>
      </c>
      <c r="B18" s="7"/>
      <c r="C18" s="2" t="s">
        <v>165</v>
      </c>
      <c r="E18">
        <v>0</v>
      </c>
      <c r="F18" s="2" t="s">
        <v>0</v>
      </c>
      <c r="K18">
        <v>0</v>
      </c>
      <c r="L18" s="2" t="s">
        <v>0</v>
      </c>
    </row>
    <row r="19" spans="1:12" x14ac:dyDescent="0.4">
      <c r="A19" s="1">
        <v>43886</v>
      </c>
      <c r="B19" s="7"/>
      <c r="C19" s="2" t="s">
        <v>76</v>
      </c>
      <c r="E19">
        <v>0</v>
      </c>
      <c r="F19" s="2" t="s">
        <v>0</v>
      </c>
      <c r="K19">
        <v>0</v>
      </c>
      <c r="L19" s="2" t="s">
        <v>0</v>
      </c>
    </row>
    <row r="20" spans="1:12" x14ac:dyDescent="0.4">
      <c r="A20" s="1">
        <v>43886</v>
      </c>
      <c r="B20" s="7"/>
      <c r="C20" s="2" t="s">
        <v>48</v>
      </c>
      <c r="E20">
        <v>0</v>
      </c>
      <c r="F20" s="2" t="s">
        <v>0</v>
      </c>
      <c r="K20">
        <v>0</v>
      </c>
      <c r="L20" s="2" t="s">
        <v>0</v>
      </c>
    </row>
    <row r="21" spans="1:12" x14ac:dyDescent="0.4">
      <c r="A21" s="1">
        <v>43886</v>
      </c>
      <c r="B21" s="7"/>
      <c r="C21" s="2" t="s">
        <v>134</v>
      </c>
      <c r="E21">
        <v>0</v>
      </c>
      <c r="F21" s="2" t="s">
        <v>0</v>
      </c>
      <c r="K21">
        <v>0</v>
      </c>
      <c r="L21" s="2" t="s">
        <v>0</v>
      </c>
    </row>
    <row r="22" spans="1:12" x14ac:dyDescent="0.4">
      <c r="A22" s="1">
        <v>43886</v>
      </c>
      <c r="B22" s="7">
        <v>0</v>
      </c>
      <c r="C22" s="2" t="s">
        <v>10</v>
      </c>
      <c r="D22">
        <v>0</v>
      </c>
      <c r="E22">
        <v>1</v>
      </c>
      <c r="F22" s="2" t="s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11</v>
      </c>
    </row>
    <row r="23" spans="1:12" x14ac:dyDescent="0.4">
      <c r="A23" s="1">
        <v>43886</v>
      </c>
      <c r="B23" s="7"/>
      <c r="C23" s="2" t="s">
        <v>110</v>
      </c>
      <c r="E23">
        <v>0</v>
      </c>
      <c r="F23" s="2" t="s">
        <v>0</v>
      </c>
      <c r="K23">
        <v>0</v>
      </c>
      <c r="L23" s="2" t="s">
        <v>0</v>
      </c>
    </row>
    <row r="24" spans="1:12" x14ac:dyDescent="0.4">
      <c r="A24" s="1">
        <v>43886</v>
      </c>
      <c r="B24" s="7"/>
      <c r="C24" s="2" t="s">
        <v>21</v>
      </c>
      <c r="E24">
        <v>0</v>
      </c>
      <c r="F24" s="2" t="s">
        <v>0</v>
      </c>
      <c r="K24">
        <v>0</v>
      </c>
      <c r="L24" s="2" t="s">
        <v>0</v>
      </c>
    </row>
    <row r="25" spans="1:12" x14ac:dyDescent="0.4">
      <c r="A25" s="1">
        <v>43886</v>
      </c>
      <c r="B25" s="7"/>
      <c r="C25" s="2" t="s">
        <v>23</v>
      </c>
      <c r="E25">
        <v>0</v>
      </c>
      <c r="F25" s="2" t="s">
        <v>0</v>
      </c>
      <c r="K25">
        <v>0</v>
      </c>
      <c r="L25" s="2" t="s">
        <v>0</v>
      </c>
    </row>
    <row r="26" spans="1:12" x14ac:dyDescent="0.4">
      <c r="A26" s="1">
        <v>43886</v>
      </c>
      <c r="B26" s="7"/>
      <c r="C26" s="2" t="s">
        <v>51</v>
      </c>
      <c r="E26">
        <v>0</v>
      </c>
      <c r="F26" s="2" t="s">
        <v>0</v>
      </c>
      <c r="K26">
        <v>0</v>
      </c>
      <c r="L26" s="2" t="s">
        <v>0</v>
      </c>
    </row>
    <row r="27" spans="1:12" x14ac:dyDescent="0.4">
      <c r="A27" s="1">
        <v>43886</v>
      </c>
      <c r="B27" s="7"/>
      <c r="C27" s="2" t="s">
        <v>14</v>
      </c>
      <c r="E27">
        <v>0</v>
      </c>
      <c r="F27" s="2" t="s">
        <v>0</v>
      </c>
      <c r="K27">
        <v>0</v>
      </c>
      <c r="L27" s="2" t="s">
        <v>0</v>
      </c>
    </row>
    <row r="28" spans="1:12" x14ac:dyDescent="0.4">
      <c r="A28" s="1">
        <v>43886</v>
      </c>
      <c r="B28" s="7"/>
      <c r="C28" s="2" t="s">
        <v>12</v>
      </c>
      <c r="E28">
        <v>0</v>
      </c>
      <c r="F28" s="2" t="s">
        <v>0</v>
      </c>
      <c r="K28">
        <v>0</v>
      </c>
      <c r="L28" s="2" t="s">
        <v>0</v>
      </c>
    </row>
    <row r="29" spans="1:12" x14ac:dyDescent="0.4">
      <c r="A29" s="1">
        <v>43887</v>
      </c>
      <c r="B29" s="7"/>
      <c r="C29" s="2" t="s">
        <v>26</v>
      </c>
      <c r="E29">
        <v>0</v>
      </c>
      <c r="F29" s="2" t="s">
        <v>0</v>
      </c>
      <c r="K29">
        <v>0</v>
      </c>
      <c r="L29" s="2" t="s">
        <v>0</v>
      </c>
    </row>
    <row r="30" spans="1:12" x14ac:dyDescent="0.4">
      <c r="A30" s="1">
        <v>43887</v>
      </c>
      <c r="B30" s="7"/>
      <c r="C30" s="2" t="s">
        <v>121</v>
      </c>
      <c r="E30">
        <v>0</v>
      </c>
      <c r="F30" s="2" t="s">
        <v>0</v>
      </c>
      <c r="K30">
        <v>0</v>
      </c>
      <c r="L30" s="2" t="s">
        <v>0</v>
      </c>
    </row>
    <row r="31" spans="1:12" x14ac:dyDescent="0.4">
      <c r="A31" s="1">
        <v>43887</v>
      </c>
      <c r="B31" s="7"/>
      <c r="C31" s="2" t="s">
        <v>64</v>
      </c>
      <c r="E31">
        <v>0</v>
      </c>
      <c r="F31" s="2" t="s">
        <v>0</v>
      </c>
      <c r="K31">
        <v>0</v>
      </c>
      <c r="L31" s="2" t="s">
        <v>0</v>
      </c>
    </row>
    <row r="32" spans="1:12" x14ac:dyDescent="0.4">
      <c r="A32" s="1">
        <v>43887</v>
      </c>
      <c r="B32" s="7"/>
      <c r="C32" s="2" t="s">
        <v>17</v>
      </c>
      <c r="E32">
        <v>0</v>
      </c>
      <c r="F32" s="2" t="s">
        <v>0</v>
      </c>
      <c r="K32">
        <v>0</v>
      </c>
      <c r="L32" s="2" t="s">
        <v>0</v>
      </c>
    </row>
    <row r="33" spans="1:12" x14ac:dyDescent="0.4">
      <c r="A33" s="1">
        <v>43887</v>
      </c>
      <c r="B33" s="7"/>
      <c r="C33" s="2" t="s">
        <v>19</v>
      </c>
      <c r="E33">
        <v>0</v>
      </c>
      <c r="F33" s="2" t="s">
        <v>0</v>
      </c>
      <c r="K33">
        <v>0</v>
      </c>
      <c r="L33" s="2" t="s">
        <v>0</v>
      </c>
    </row>
    <row r="34" spans="1:12" x14ac:dyDescent="0.4">
      <c r="A34" s="1">
        <v>43887</v>
      </c>
      <c r="B34" s="7"/>
      <c r="C34" s="2" t="s">
        <v>15</v>
      </c>
      <c r="E34">
        <v>0</v>
      </c>
      <c r="F34" s="2" t="s">
        <v>0</v>
      </c>
      <c r="K34">
        <v>0</v>
      </c>
      <c r="L34" s="2" t="s">
        <v>0</v>
      </c>
    </row>
    <row r="35" spans="1:12" x14ac:dyDescent="0.4">
      <c r="A35" s="1">
        <v>43887</v>
      </c>
      <c r="B35" s="7"/>
      <c r="C35" s="2" t="s">
        <v>32</v>
      </c>
      <c r="E35">
        <v>0</v>
      </c>
      <c r="F35" s="2" t="s">
        <v>0</v>
      </c>
      <c r="K35">
        <v>0</v>
      </c>
      <c r="L35" s="2" t="s">
        <v>0</v>
      </c>
    </row>
    <row r="36" spans="1:12" x14ac:dyDescent="0.4">
      <c r="A36" s="1">
        <v>43887</v>
      </c>
      <c r="B36" s="7">
        <v>0</v>
      </c>
      <c r="C36" s="2" t="s">
        <v>8</v>
      </c>
      <c r="D36">
        <v>178</v>
      </c>
      <c r="E36">
        <v>1</v>
      </c>
      <c r="F36" s="2" t="s">
        <v>0</v>
      </c>
      <c r="G36">
        <v>1</v>
      </c>
      <c r="H36">
        <v>0</v>
      </c>
      <c r="I36">
        <v>0</v>
      </c>
      <c r="J36">
        <v>0</v>
      </c>
      <c r="K36">
        <v>0</v>
      </c>
      <c r="L36" s="2" t="s">
        <v>9</v>
      </c>
    </row>
    <row r="37" spans="1:12" x14ac:dyDescent="0.4">
      <c r="A37" s="1">
        <v>43887</v>
      </c>
      <c r="B37" s="7"/>
      <c r="C37" s="2" t="s">
        <v>34</v>
      </c>
      <c r="E37">
        <v>0</v>
      </c>
      <c r="F37" s="2" t="s">
        <v>0</v>
      </c>
      <c r="K37">
        <v>0</v>
      </c>
      <c r="L37" s="2" t="s">
        <v>0</v>
      </c>
    </row>
    <row r="38" spans="1:12" x14ac:dyDescent="0.4">
      <c r="A38" s="1">
        <v>43887</v>
      </c>
      <c r="B38" s="7"/>
      <c r="C38" s="2" t="s">
        <v>147</v>
      </c>
      <c r="E38">
        <v>0</v>
      </c>
      <c r="F38" s="2" t="s">
        <v>0</v>
      </c>
      <c r="K38">
        <v>0</v>
      </c>
      <c r="L38" s="2" t="s">
        <v>0</v>
      </c>
    </row>
    <row r="39" spans="1:12" x14ac:dyDescent="0.4">
      <c r="A39" s="1">
        <v>43887</v>
      </c>
      <c r="B39" s="7"/>
      <c r="C39" s="2" t="s">
        <v>47</v>
      </c>
      <c r="E39">
        <v>0</v>
      </c>
      <c r="F39" s="2" t="s">
        <v>0</v>
      </c>
      <c r="K39">
        <v>0</v>
      </c>
      <c r="L39" s="2" t="s">
        <v>0</v>
      </c>
    </row>
    <row r="40" spans="1:12" x14ac:dyDescent="0.4">
      <c r="A40" s="1">
        <v>43887</v>
      </c>
      <c r="B40" s="7"/>
      <c r="C40" s="2" t="s">
        <v>62</v>
      </c>
      <c r="E40">
        <v>0</v>
      </c>
      <c r="F40" s="2" t="s">
        <v>0</v>
      </c>
      <c r="K40">
        <v>0</v>
      </c>
      <c r="L40" s="2" t="s">
        <v>0</v>
      </c>
    </row>
    <row r="41" spans="1:12" x14ac:dyDescent="0.4">
      <c r="A41" s="1">
        <v>43887</v>
      </c>
      <c r="B41" s="7"/>
      <c r="C41" s="2" t="s">
        <v>36</v>
      </c>
      <c r="E41">
        <v>0</v>
      </c>
      <c r="F41" s="2" t="s">
        <v>0</v>
      </c>
      <c r="K41">
        <v>0</v>
      </c>
      <c r="L41" s="2" t="s">
        <v>0</v>
      </c>
    </row>
    <row r="42" spans="1:12" x14ac:dyDescent="0.4">
      <c r="A42" s="1">
        <v>43887</v>
      </c>
      <c r="B42" s="7"/>
      <c r="C42" s="2" t="s">
        <v>102</v>
      </c>
      <c r="E42">
        <v>0</v>
      </c>
      <c r="F42" s="2" t="s">
        <v>0</v>
      </c>
      <c r="K42">
        <v>0</v>
      </c>
      <c r="L42" s="2" t="s">
        <v>0</v>
      </c>
    </row>
    <row r="43" spans="1:12" x14ac:dyDescent="0.4">
      <c r="A43" s="1">
        <v>43887</v>
      </c>
      <c r="B43" s="7"/>
      <c r="C43" s="2" t="s">
        <v>116</v>
      </c>
      <c r="E43">
        <v>0</v>
      </c>
      <c r="F43" s="2" t="s">
        <v>0</v>
      </c>
      <c r="K43">
        <v>0</v>
      </c>
      <c r="L43" s="2" t="s">
        <v>0</v>
      </c>
    </row>
    <row r="44" spans="1:12" x14ac:dyDescent="0.4">
      <c r="A44" s="1">
        <v>43887</v>
      </c>
      <c r="B44" s="7"/>
      <c r="C44" s="2" t="s">
        <v>41</v>
      </c>
      <c r="E44">
        <v>0</v>
      </c>
      <c r="F44" s="2" t="s">
        <v>0</v>
      </c>
      <c r="K44">
        <v>0</v>
      </c>
      <c r="L44" s="2" t="s">
        <v>0</v>
      </c>
    </row>
    <row r="45" spans="1:12" x14ac:dyDescent="0.4">
      <c r="A45" s="1">
        <v>43887</v>
      </c>
      <c r="B45" s="7"/>
      <c r="C45" s="2" t="s">
        <v>165</v>
      </c>
      <c r="E45">
        <v>0</v>
      </c>
      <c r="F45" s="2" t="s">
        <v>0</v>
      </c>
      <c r="K45">
        <v>0</v>
      </c>
      <c r="L45" s="2" t="s">
        <v>0</v>
      </c>
    </row>
    <row r="46" spans="1:12" x14ac:dyDescent="0.4">
      <c r="A46" s="1">
        <v>43887</v>
      </c>
      <c r="B46" s="7"/>
      <c r="C46" s="2" t="s">
        <v>76</v>
      </c>
      <c r="E46">
        <v>0</v>
      </c>
      <c r="F46" s="2" t="s">
        <v>0</v>
      </c>
      <c r="K46">
        <v>0</v>
      </c>
      <c r="L46" s="2" t="s">
        <v>0</v>
      </c>
    </row>
    <row r="47" spans="1:12" x14ac:dyDescent="0.4">
      <c r="A47" s="1">
        <v>43887</v>
      </c>
      <c r="B47" s="7"/>
      <c r="C47" s="2" t="s">
        <v>48</v>
      </c>
      <c r="E47">
        <v>0</v>
      </c>
      <c r="F47" s="2" t="s">
        <v>0</v>
      </c>
      <c r="K47">
        <v>0</v>
      </c>
      <c r="L47" s="2" t="s">
        <v>0</v>
      </c>
    </row>
    <row r="48" spans="1:12" x14ac:dyDescent="0.4">
      <c r="A48" s="1">
        <v>43887</v>
      </c>
      <c r="B48" s="7"/>
      <c r="C48" s="2" t="s">
        <v>134</v>
      </c>
      <c r="E48">
        <v>0</v>
      </c>
      <c r="F48" s="2" t="s">
        <v>0</v>
      </c>
      <c r="K48">
        <v>0</v>
      </c>
      <c r="L48" s="2" t="s">
        <v>0</v>
      </c>
    </row>
    <row r="49" spans="1:12" x14ac:dyDescent="0.4">
      <c r="A49" s="1">
        <v>43887</v>
      </c>
      <c r="B49" s="7">
        <v>0</v>
      </c>
      <c r="C49" s="2" t="s">
        <v>10</v>
      </c>
      <c r="D49">
        <v>0</v>
      </c>
      <c r="E49">
        <v>1</v>
      </c>
      <c r="F49" s="2" t="s">
        <v>0</v>
      </c>
      <c r="G49">
        <v>0</v>
      </c>
      <c r="H49">
        <v>0</v>
      </c>
      <c r="I49">
        <v>0</v>
      </c>
      <c r="J49">
        <v>0</v>
      </c>
      <c r="K49">
        <v>0</v>
      </c>
      <c r="L49" s="2" t="s">
        <v>0</v>
      </c>
    </row>
    <row r="50" spans="1:12" x14ac:dyDescent="0.4">
      <c r="A50" s="1">
        <v>43887</v>
      </c>
      <c r="B50" s="7"/>
      <c r="C50" s="2" t="s">
        <v>110</v>
      </c>
      <c r="E50">
        <v>0</v>
      </c>
      <c r="F50" s="2" t="s">
        <v>0</v>
      </c>
      <c r="K50">
        <v>0</v>
      </c>
      <c r="L50" s="2" t="s">
        <v>0</v>
      </c>
    </row>
    <row r="51" spans="1:12" x14ac:dyDescent="0.4">
      <c r="A51" s="1">
        <v>43887</v>
      </c>
      <c r="B51" s="7"/>
      <c r="C51" s="2" t="s">
        <v>21</v>
      </c>
      <c r="E51">
        <v>0</v>
      </c>
      <c r="F51" s="2" t="s">
        <v>0</v>
      </c>
      <c r="K51">
        <v>0</v>
      </c>
      <c r="L51" s="2" t="s">
        <v>0</v>
      </c>
    </row>
    <row r="52" spans="1:12" x14ac:dyDescent="0.4">
      <c r="A52" s="1">
        <v>43887</v>
      </c>
      <c r="B52" s="7"/>
      <c r="C52" s="2" t="s">
        <v>23</v>
      </c>
      <c r="E52">
        <v>0</v>
      </c>
      <c r="F52" s="2" t="s">
        <v>0</v>
      </c>
      <c r="K52">
        <v>0</v>
      </c>
      <c r="L52" s="2" t="s">
        <v>0</v>
      </c>
    </row>
    <row r="53" spans="1:12" x14ac:dyDescent="0.4">
      <c r="A53" s="1">
        <v>43887</v>
      </c>
      <c r="B53" s="7"/>
      <c r="C53" s="2" t="s">
        <v>51</v>
      </c>
      <c r="E53">
        <v>0</v>
      </c>
      <c r="F53" s="2" t="s">
        <v>0</v>
      </c>
      <c r="K53">
        <v>0</v>
      </c>
      <c r="L53" s="2" t="s">
        <v>0</v>
      </c>
    </row>
    <row r="54" spans="1:12" x14ac:dyDescent="0.4">
      <c r="A54" s="1">
        <v>43887</v>
      </c>
      <c r="B54" s="7"/>
      <c r="C54" s="2" t="s">
        <v>14</v>
      </c>
      <c r="E54">
        <v>0</v>
      </c>
      <c r="F54" s="2" t="s">
        <v>0</v>
      </c>
      <c r="K54">
        <v>0</v>
      </c>
      <c r="L54" s="2" t="s">
        <v>0</v>
      </c>
    </row>
    <row r="55" spans="1:12" x14ac:dyDescent="0.4">
      <c r="A55" s="1">
        <v>43887</v>
      </c>
      <c r="B55" s="7"/>
      <c r="C55" s="2" t="s">
        <v>12</v>
      </c>
      <c r="E55">
        <v>0</v>
      </c>
      <c r="F55" s="2" t="s">
        <v>0</v>
      </c>
      <c r="K55">
        <v>0</v>
      </c>
      <c r="L55" s="2" t="s">
        <v>0</v>
      </c>
    </row>
    <row r="56" spans="1:12" x14ac:dyDescent="0.4">
      <c r="A56" s="1">
        <v>43888</v>
      </c>
      <c r="B56" s="7"/>
      <c r="C56" s="2" t="s">
        <v>26</v>
      </c>
      <c r="E56">
        <v>0</v>
      </c>
      <c r="F56" s="2" t="s">
        <v>0</v>
      </c>
      <c r="K56">
        <v>0</v>
      </c>
      <c r="L56" s="2" t="s">
        <v>0</v>
      </c>
    </row>
    <row r="57" spans="1:12" x14ac:dyDescent="0.4">
      <c r="A57" s="1">
        <v>43888</v>
      </c>
      <c r="B57" s="7"/>
      <c r="C57" s="2" t="s">
        <v>121</v>
      </c>
      <c r="E57">
        <v>0</v>
      </c>
      <c r="F57" s="2" t="s">
        <v>0</v>
      </c>
      <c r="K57">
        <v>0</v>
      </c>
      <c r="L57" s="2" t="s">
        <v>0</v>
      </c>
    </row>
    <row r="58" spans="1:12" x14ac:dyDescent="0.4">
      <c r="A58" s="1">
        <v>43888</v>
      </c>
      <c r="B58" s="7"/>
      <c r="C58" s="2" t="s">
        <v>64</v>
      </c>
      <c r="E58">
        <v>0</v>
      </c>
      <c r="F58" s="2" t="s">
        <v>0</v>
      </c>
      <c r="K58">
        <v>0</v>
      </c>
      <c r="L58" s="2" t="s">
        <v>0</v>
      </c>
    </row>
    <row r="59" spans="1:12" x14ac:dyDescent="0.4">
      <c r="A59" s="1">
        <v>43888</v>
      </c>
      <c r="B59" s="7"/>
      <c r="C59" s="2" t="s">
        <v>17</v>
      </c>
      <c r="E59">
        <v>0</v>
      </c>
      <c r="F59" s="2" t="s">
        <v>0</v>
      </c>
      <c r="K59">
        <v>0</v>
      </c>
      <c r="L59" s="2" t="s">
        <v>0</v>
      </c>
    </row>
    <row r="60" spans="1:12" x14ac:dyDescent="0.4">
      <c r="A60" s="1">
        <v>43888</v>
      </c>
      <c r="B60" s="7"/>
      <c r="C60" s="2" t="s">
        <v>19</v>
      </c>
      <c r="E60">
        <v>0</v>
      </c>
      <c r="F60" s="2" t="s">
        <v>0</v>
      </c>
      <c r="K60">
        <v>0</v>
      </c>
      <c r="L60" s="2" t="s">
        <v>0</v>
      </c>
    </row>
    <row r="61" spans="1:12" x14ac:dyDescent="0.4">
      <c r="A61" s="1">
        <v>43888</v>
      </c>
      <c r="B61" s="7">
        <v>0.80347222222222225</v>
      </c>
      <c r="C61" s="2" t="s">
        <v>15</v>
      </c>
      <c r="D61">
        <v>0</v>
      </c>
      <c r="E61">
        <v>1</v>
      </c>
      <c r="F61" s="2" t="s">
        <v>0</v>
      </c>
      <c r="G61">
        <v>0</v>
      </c>
      <c r="H61">
        <v>0</v>
      </c>
      <c r="I61">
        <v>0</v>
      </c>
      <c r="J61">
        <v>0</v>
      </c>
      <c r="K61">
        <v>0</v>
      </c>
      <c r="L61" s="2" t="s">
        <v>16</v>
      </c>
    </row>
    <row r="62" spans="1:12" x14ac:dyDescent="0.4">
      <c r="A62" s="1">
        <v>43888</v>
      </c>
      <c r="B62" s="7"/>
      <c r="C62" s="2" t="s">
        <v>32</v>
      </c>
      <c r="E62">
        <v>0</v>
      </c>
      <c r="F62" s="2" t="s">
        <v>0</v>
      </c>
      <c r="K62">
        <v>0</v>
      </c>
      <c r="L62" s="2" t="s">
        <v>0</v>
      </c>
    </row>
    <row r="63" spans="1:12" x14ac:dyDescent="0.4">
      <c r="A63" s="1">
        <v>43888</v>
      </c>
      <c r="B63" s="7">
        <v>0</v>
      </c>
      <c r="C63" s="2" t="s">
        <v>8</v>
      </c>
      <c r="D63">
        <v>326</v>
      </c>
      <c r="E63">
        <v>1</v>
      </c>
      <c r="F63" s="2" t="s">
        <v>0</v>
      </c>
      <c r="G63">
        <v>1</v>
      </c>
      <c r="H63">
        <v>0</v>
      </c>
      <c r="I63">
        <v>0</v>
      </c>
      <c r="J63">
        <v>0</v>
      </c>
      <c r="K63">
        <v>0</v>
      </c>
      <c r="L63" s="2" t="s">
        <v>9</v>
      </c>
    </row>
    <row r="64" spans="1:12" x14ac:dyDescent="0.4">
      <c r="A64" s="1">
        <v>43888</v>
      </c>
      <c r="B64" s="7"/>
      <c r="C64" s="2" t="s">
        <v>34</v>
      </c>
      <c r="E64">
        <v>0</v>
      </c>
      <c r="F64" s="2" t="s">
        <v>0</v>
      </c>
      <c r="K64">
        <v>0</v>
      </c>
      <c r="L64" s="2" t="s">
        <v>0</v>
      </c>
    </row>
    <row r="65" spans="1:12" x14ac:dyDescent="0.4">
      <c r="A65" s="1">
        <v>43888</v>
      </c>
      <c r="B65" s="7"/>
      <c r="C65" s="2" t="s">
        <v>147</v>
      </c>
      <c r="E65">
        <v>0</v>
      </c>
      <c r="F65" s="2" t="s">
        <v>0</v>
      </c>
      <c r="K65">
        <v>0</v>
      </c>
      <c r="L65" s="2" t="s">
        <v>0</v>
      </c>
    </row>
    <row r="66" spans="1:12" x14ac:dyDescent="0.4">
      <c r="A66" s="1">
        <v>43888</v>
      </c>
      <c r="B66" s="7">
        <v>0</v>
      </c>
      <c r="C66" s="2" t="s">
        <v>47</v>
      </c>
      <c r="D66">
        <v>0</v>
      </c>
      <c r="E66">
        <v>0</v>
      </c>
      <c r="F66" s="2" t="s">
        <v>0</v>
      </c>
      <c r="G66">
        <v>1</v>
      </c>
      <c r="H66">
        <v>0</v>
      </c>
      <c r="I66">
        <v>0</v>
      </c>
      <c r="J66">
        <v>0</v>
      </c>
      <c r="K66">
        <v>0</v>
      </c>
      <c r="L66" s="2" t="s">
        <v>219</v>
      </c>
    </row>
    <row r="67" spans="1:12" x14ac:dyDescent="0.4">
      <c r="A67" s="1">
        <v>43888</v>
      </c>
      <c r="B67" s="7"/>
      <c r="C67" s="2" t="s">
        <v>62</v>
      </c>
      <c r="E67">
        <v>0</v>
      </c>
      <c r="F67" s="2" t="s">
        <v>0</v>
      </c>
      <c r="K67">
        <v>0</v>
      </c>
      <c r="L67" s="2" t="s">
        <v>0</v>
      </c>
    </row>
    <row r="68" spans="1:12" x14ac:dyDescent="0.4">
      <c r="A68" s="1">
        <v>43888</v>
      </c>
      <c r="B68" s="7"/>
      <c r="C68" s="2" t="s">
        <v>36</v>
      </c>
      <c r="E68">
        <v>0</v>
      </c>
      <c r="F68" s="2" t="s">
        <v>0</v>
      </c>
      <c r="K68">
        <v>0</v>
      </c>
      <c r="L68" s="2" t="s">
        <v>0</v>
      </c>
    </row>
    <row r="69" spans="1:12" x14ac:dyDescent="0.4">
      <c r="A69" s="1">
        <v>43888</v>
      </c>
      <c r="B69" s="7"/>
      <c r="C69" s="2" t="s">
        <v>102</v>
      </c>
      <c r="E69">
        <v>0</v>
      </c>
      <c r="F69" s="2" t="s">
        <v>0</v>
      </c>
      <c r="K69">
        <v>0</v>
      </c>
      <c r="L69" s="2" t="s">
        <v>0</v>
      </c>
    </row>
    <row r="70" spans="1:12" x14ac:dyDescent="0.4">
      <c r="A70" s="1">
        <v>43888</v>
      </c>
      <c r="B70" s="7"/>
      <c r="C70" s="2" t="s">
        <v>116</v>
      </c>
      <c r="E70">
        <v>0</v>
      </c>
      <c r="F70" s="2" t="s">
        <v>0</v>
      </c>
      <c r="K70">
        <v>0</v>
      </c>
      <c r="L70" s="2" t="s">
        <v>0</v>
      </c>
    </row>
    <row r="71" spans="1:12" x14ac:dyDescent="0.4">
      <c r="A71" s="1">
        <v>43888</v>
      </c>
      <c r="B71" s="7"/>
      <c r="C71" s="2" t="s">
        <v>41</v>
      </c>
      <c r="E71">
        <v>0</v>
      </c>
      <c r="F71" s="2" t="s">
        <v>0</v>
      </c>
      <c r="K71">
        <v>0</v>
      </c>
      <c r="L71" s="2" t="s">
        <v>0</v>
      </c>
    </row>
    <row r="72" spans="1:12" x14ac:dyDescent="0.4">
      <c r="A72" s="1">
        <v>43888</v>
      </c>
      <c r="B72" s="7"/>
      <c r="C72" s="2" t="s">
        <v>165</v>
      </c>
      <c r="E72">
        <v>0</v>
      </c>
      <c r="F72" s="2" t="s">
        <v>0</v>
      </c>
      <c r="K72">
        <v>0</v>
      </c>
      <c r="L72" s="2" t="s">
        <v>0</v>
      </c>
    </row>
    <row r="73" spans="1:12" x14ac:dyDescent="0.4">
      <c r="A73" s="1">
        <v>43888</v>
      </c>
      <c r="B73" s="7"/>
      <c r="C73" s="2" t="s">
        <v>76</v>
      </c>
      <c r="E73">
        <v>0</v>
      </c>
      <c r="F73" s="2" t="s">
        <v>0</v>
      </c>
      <c r="K73">
        <v>0</v>
      </c>
      <c r="L73" s="2" t="s">
        <v>0</v>
      </c>
    </row>
    <row r="74" spans="1:12" x14ac:dyDescent="0.4">
      <c r="A74" s="1">
        <v>43888</v>
      </c>
      <c r="B74" s="7"/>
      <c r="C74" s="2" t="s">
        <v>48</v>
      </c>
      <c r="E74">
        <v>0</v>
      </c>
      <c r="F74" s="2" t="s">
        <v>0</v>
      </c>
      <c r="K74">
        <v>0</v>
      </c>
      <c r="L74" s="2" t="s">
        <v>0</v>
      </c>
    </row>
    <row r="75" spans="1:12" x14ac:dyDescent="0.4">
      <c r="A75" s="1">
        <v>43888</v>
      </c>
      <c r="B75" s="7"/>
      <c r="C75" s="2" t="s">
        <v>134</v>
      </c>
      <c r="E75">
        <v>0</v>
      </c>
      <c r="F75" s="2" t="s">
        <v>0</v>
      </c>
      <c r="K75">
        <v>0</v>
      </c>
      <c r="L75" s="2" t="s">
        <v>0</v>
      </c>
    </row>
    <row r="76" spans="1:12" x14ac:dyDescent="0.4">
      <c r="A76" s="1">
        <v>43888</v>
      </c>
      <c r="B76" s="7">
        <v>0</v>
      </c>
      <c r="C76" s="2" t="s">
        <v>10</v>
      </c>
      <c r="D76">
        <v>0</v>
      </c>
      <c r="E76">
        <v>1</v>
      </c>
      <c r="F76" s="2" t="s">
        <v>0</v>
      </c>
      <c r="G76">
        <v>0</v>
      </c>
      <c r="H76">
        <v>0</v>
      </c>
      <c r="I76">
        <v>0</v>
      </c>
      <c r="J76">
        <v>0</v>
      </c>
      <c r="K76">
        <v>0</v>
      </c>
      <c r="L76" s="2" t="s">
        <v>0</v>
      </c>
    </row>
    <row r="77" spans="1:12" x14ac:dyDescent="0.4">
      <c r="A77" s="1">
        <v>43888</v>
      </c>
      <c r="B77" s="7"/>
      <c r="C77" s="2" t="s">
        <v>110</v>
      </c>
      <c r="E77">
        <v>0</v>
      </c>
      <c r="F77" s="2" t="s">
        <v>0</v>
      </c>
      <c r="K77">
        <v>0</v>
      </c>
      <c r="L77" s="2" t="s">
        <v>0</v>
      </c>
    </row>
    <row r="78" spans="1:12" x14ac:dyDescent="0.4">
      <c r="A78" s="1">
        <v>43888</v>
      </c>
      <c r="B78" s="7"/>
      <c r="C78" s="2" t="s">
        <v>21</v>
      </c>
      <c r="E78">
        <v>0</v>
      </c>
      <c r="F78" s="2" t="s">
        <v>0</v>
      </c>
      <c r="K78">
        <v>0</v>
      </c>
      <c r="L78" s="2" t="s">
        <v>0</v>
      </c>
    </row>
    <row r="79" spans="1:12" x14ac:dyDescent="0.4">
      <c r="A79" s="1">
        <v>43888</v>
      </c>
      <c r="B79" s="7"/>
      <c r="C79" s="2" t="s">
        <v>23</v>
      </c>
      <c r="E79">
        <v>0</v>
      </c>
      <c r="F79" s="2" t="s">
        <v>0</v>
      </c>
      <c r="K79">
        <v>0</v>
      </c>
      <c r="L79" s="2" t="s">
        <v>0</v>
      </c>
    </row>
    <row r="80" spans="1:12" x14ac:dyDescent="0.4">
      <c r="A80" s="1">
        <v>43888</v>
      </c>
      <c r="B80" s="7"/>
      <c r="C80" s="2" t="s">
        <v>51</v>
      </c>
      <c r="E80">
        <v>0</v>
      </c>
      <c r="F80" s="2" t="s">
        <v>0</v>
      </c>
      <c r="K80">
        <v>0</v>
      </c>
      <c r="L80" s="2" t="s">
        <v>0</v>
      </c>
    </row>
    <row r="81" spans="1:12" x14ac:dyDescent="0.4">
      <c r="A81" s="1">
        <v>43888</v>
      </c>
      <c r="B81" s="7">
        <v>0.60416666666666663</v>
      </c>
      <c r="C81" s="2" t="s">
        <v>14</v>
      </c>
      <c r="D81">
        <v>0</v>
      </c>
      <c r="E81">
        <v>2</v>
      </c>
      <c r="F81" s="2" t="s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 t="s">
        <v>268</v>
      </c>
    </row>
    <row r="82" spans="1:12" x14ac:dyDescent="0.4">
      <c r="A82" s="1">
        <v>43888</v>
      </c>
      <c r="B82" s="7">
        <v>0</v>
      </c>
      <c r="C82" s="2" t="s">
        <v>12</v>
      </c>
      <c r="D82">
        <v>3</v>
      </c>
      <c r="E82">
        <v>0</v>
      </c>
      <c r="F82" s="2" t="s">
        <v>0</v>
      </c>
      <c r="G82">
        <v>0</v>
      </c>
      <c r="H82">
        <v>0</v>
      </c>
      <c r="I82">
        <v>0</v>
      </c>
      <c r="J82">
        <v>0</v>
      </c>
      <c r="K82">
        <v>0</v>
      </c>
      <c r="L82" s="2" t="s">
        <v>13</v>
      </c>
    </row>
    <row r="83" spans="1:12" x14ac:dyDescent="0.4">
      <c r="A83" s="1">
        <v>43889</v>
      </c>
      <c r="B83" s="7">
        <v>0.625</v>
      </c>
      <c r="C83" s="2" t="s">
        <v>26</v>
      </c>
      <c r="D83">
        <v>0</v>
      </c>
      <c r="E83">
        <v>1</v>
      </c>
      <c r="F83" s="2" t="s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27</v>
      </c>
    </row>
    <row r="84" spans="1:12" x14ac:dyDescent="0.4">
      <c r="A84" s="1">
        <v>43889</v>
      </c>
      <c r="B84" s="7"/>
      <c r="C84" s="2" t="s">
        <v>121</v>
      </c>
      <c r="E84">
        <v>0</v>
      </c>
      <c r="F84" s="2" t="s">
        <v>0</v>
      </c>
      <c r="K84">
        <v>0</v>
      </c>
      <c r="L84" s="2" t="s">
        <v>0</v>
      </c>
    </row>
    <row r="85" spans="1:12" x14ac:dyDescent="0.4">
      <c r="A85" s="1">
        <v>43889</v>
      </c>
      <c r="B85" s="7"/>
      <c r="C85" s="2" t="s">
        <v>64</v>
      </c>
      <c r="E85">
        <v>0</v>
      </c>
      <c r="F85" s="2" t="s">
        <v>0</v>
      </c>
      <c r="K85">
        <v>0</v>
      </c>
      <c r="L85" s="2" t="s">
        <v>0</v>
      </c>
    </row>
    <row r="86" spans="1:12" x14ac:dyDescent="0.4">
      <c r="A86" s="1">
        <v>43889</v>
      </c>
      <c r="B86" s="7">
        <v>0</v>
      </c>
      <c r="C86" s="2" t="s">
        <v>17</v>
      </c>
      <c r="D86">
        <v>0</v>
      </c>
      <c r="E86">
        <v>1</v>
      </c>
      <c r="F86" s="2" t="s">
        <v>0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18</v>
      </c>
    </row>
    <row r="87" spans="1:12" x14ac:dyDescent="0.4">
      <c r="A87" s="1">
        <v>43889</v>
      </c>
      <c r="B87" s="7">
        <v>0</v>
      </c>
      <c r="C87" s="2" t="s">
        <v>19</v>
      </c>
      <c r="D87">
        <v>0</v>
      </c>
      <c r="E87">
        <v>1</v>
      </c>
      <c r="F87" s="2" t="s">
        <v>0</v>
      </c>
      <c r="G87">
        <v>0</v>
      </c>
      <c r="H87">
        <v>0</v>
      </c>
      <c r="I87">
        <v>0</v>
      </c>
      <c r="J87">
        <v>0</v>
      </c>
      <c r="K87">
        <v>0</v>
      </c>
      <c r="L87" s="2" t="s">
        <v>20</v>
      </c>
    </row>
    <row r="88" spans="1:12" x14ac:dyDescent="0.4">
      <c r="A88" s="1">
        <v>43889</v>
      </c>
      <c r="B88" s="7">
        <v>0.42708333333333331</v>
      </c>
      <c r="C88" s="2" t="s">
        <v>15</v>
      </c>
      <c r="D88">
        <v>0</v>
      </c>
      <c r="E88">
        <v>1</v>
      </c>
      <c r="F88" s="2" t="s">
        <v>0</v>
      </c>
      <c r="G88">
        <v>0</v>
      </c>
      <c r="H88">
        <v>0</v>
      </c>
      <c r="I88">
        <v>0</v>
      </c>
      <c r="J88">
        <v>0</v>
      </c>
      <c r="K88">
        <v>0</v>
      </c>
      <c r="L88" s="2" t="s">
        <v>25</v>
      </c>
    </row>
    <row r="89" spans="1:12" x14ac:dyDescent="0.4">
      <c r="A89" s="1">
        <v>43889</v>
      </c>
      <c r="B89" s="7"/>
      <c r="C89" s="2" t="s">
        <v>32</v>
      </c>
      <c r="E89">
        <v>0</v>
      </c>
      <c r="F89" s="2" t="s">
        <v>0</v>
      </c>
      <c r="K89">
        <v>0</v>
      </c>
      <c r="L89" s="2" t="s">
        <v>0</v>
      </c>
    </row>
    <row r="90" spans="1:12" x14ac:dyDescent="0.4">
      <c r="A90" s="1">
        <v>43889</v>
      </c>
      <c r="B90" s="7">
        <v>0</v>
      </c>
      <c r="C90" s="2" t="s">
        <v>8</v>
      </c>
      <c r="D90">
        <v>533</v>
      </c>
      <c r="E90">
        <v>3</v>
      </c>
      <c r="F90" s="2" t="s">
        <v>0</v>
      </c>
      <c r="G90">
        <v>2</v>
      </c>
      <c r="H90">
        <v>0</v>
      </c>
      <c r="I90">
        <v>0</v>
      </c>
      <c r="J90">
        <v>0</v>
      </c>
      <c r="K90">
        <v>0</v>
      </c>
      <c r="L90" s="2" t="s">
        <v>9</v>
      </c>
    </row>
    <row r="91" spans="1:12" x14ac:dyDescent="0.4">
      <c r="A91" s="1">
        <v>43889</v>
      </c>
      <c r="B91" s="7"/>
      <c r="C91" s="2" t="s">
        <v>34</v>
      </c>
      <c r="E91">
        <v>0</v>
      </c>
      <c r="F91" s="2" t="s">
        <v>0</v>
      </c>
      <c r="K91">
        <v>0</v>
      </c>
      <c r="L91" s="2" t="s">
        <v>0</v>
      </c>
    </row>
    <row r="92" spans="1:12" x14ac:dyDescent="0.4">
      <c r="A92" s="1">
        <v>43889</v>
      </c>
      <c r="B92" s="7"/>
      <c r="C92" s="2" t="s">
        <v>147</v>
      </c>
      <c r="E92">
        <v>2</v>
      </c>
      <c r="F92" s="2" t="s">
        <v>0</v>
      </c>
      <c r="K92">
        <v>0</v>
      </c>
      <c r="L92" s="2" t="s">
        <v>0</v>
      </c>
    </row>
    <row r="93" spans="1:12" x14ac:dyDescent="0.4">
      <c r="A93" s="1">
        <v>43889</v>
      </c>
      <c r="B93" s="7">
        <v>0</v>
      </c>
      <c r="C93" s="2" t="s">
        <v>47</v>
      </c>
      <c r="D93">
        <v>0</v>
      </c>
      <c r="E93">
        <v>0</v>
      </c>
      <c r="F93" s="2" t="s">
        <v>0</v>
      </c>
      <c r="G93">
        <v>1</v>
      </c>
      <c r="H93">
        <v>0</v>
      </c>
      <c r="I93">
        <v>0</v>
      </c>
      <c r="J93">
        <v>0</v>
      </c>
      <c r="K93">
        <v>0</v>
      </c>
      <c r="L93" s="2" t="s">
        <v>219</v>
      </c>
    </row>
    <row r="94" spans="1:12" x14ac:dyDescent="0.4">
      <c r="A94" s="1">
        <v>43889</v>
      </c>
      <c r="B94" s="7"/>
      <c r="C94" s="2" t="s">
        <v>62</v>
      </c>
      <c r="E94">
        <v>0</v>
      </c>
      <c r="F94" s="2" t="s">
        <v>0</v>
      </c>
      <c r="K94">
        <v>0</v>
      </c>
      <c r="L94" s="2" t="s">
        <v>0</v>
      </c>
    </row>
    <row r="95" spans="1:12" x14ac:dyDescent="0.4">
      <c r="A95" s="1">
        <v>43889</v>
      </c>
      <c r="B95" s="7"/>
      <c r="C95" s="2" t="s">
        <v>36</v>
      </c>
      <c r="E95">
        <v>0</v>
      </c>
      <c r="F95" s="2" t="s">
        <v>0</v>
      </c>
      <c r="K95">
        <v>0</v>
      </c>
      <c r="L95" s="2" t="s">
        <v>0</v>
      </c>
    </row>
    <row r="96" spans="1:12" x14ac:dyDescent="0.4">
      <c r="A96" s="1">
        <v>43889</v>
      </c>
      <c r="B96" s="7"/>
      <c r="C96" s="2" t="s">
        <v>102</v>
      </c>
      <c r="E96">
        <v>0</v>
      </c>
      <c r="F96" s="2" t="s">
        <v>0</v>
      </c>
      <c r="K96">
        <v>0</v>
      </c>
      <c r="L96" s="2" t="s">
        <v>0</v>
      </c>
    </row>
    <row r="97" spans="1:12" x14ac:dyDescent="0.4">
      <c r="A97" s="1">
        <v>43889</v>
      </c>
      <c r="B97" s="7"/>
      <c r="C97" s="2" t="s">
        <v>116</v>
      </c>
      <c r="E97">
        <v>0</v>
      </c>
      <c r="F97" s="2" t="s">
        <v>0</v>
      </c>
      <c r="K97">
        <v>0</v>
      </c>
      <c r="L97" s="2" t="s">
        <v>0</v>
      </c>
    </row>
    <row r="98" spans="1:12" x14ac:dyDescent="0.4">
      <c r="A98" s="1">
        <v>43889</v>
      </c>
      <c r="B98" s="7"/>
      <c r="C98" s="2" t="s">
        <v>41</v>
      </c>
      <c r="E98">
        <v>0</v>
      </c>
      <c r="F98" s="2" t="s">
        <v>0</v>
      </c>
      <c r="K98">
        <v>0</v>
      </c>
      <c r="L98" s="2" t="s">
        <v>0</v>
      </c>
    </row>
    <row r="99" spans="1:12" x14ac:dyDescent="0.4">
      <c r="A99" s="1">
        <v>43889</v>
      </c>
      <c r="B99" s="7"/>
      <c r="C99" s="2" t="s">
        <v>165</v>
      </c>
      <c r="E99">
        <v>0</v>
      </c>
      <c r="F99" s="2" t="s">
        <v>0</v>
      </c>
      <c r="K99">
        <v>0</v>
      </c>
      <c r="L99" s="2" t="s">
        <v>0</v>
      </c>
    </row>
    <row r="100" spans="1:12" x14ac:dyDescent="0.4">
      <c r="A100" s="1">
        <v>43889</v>
      </c>
      <c r="B100" s="7"/>
      <c r="C100" s="2" t="s">
        <v>76</v>
      </c>
      <c r="E100">
        <v>0</v>
      </c>
      <c r="F100" s="2" t="s">
        <v>0</v>
      </c>
      <c r="K100">
        <v>0</v>
      </c>
      <c r="L100" s="2" t="s">
        <v>0</v>
      </c>
    </row>
    <row r="101" spans="1:12" x14ac:dyDescent="0.4">
      <c r="A101" s="1">
        <v>43889</v>
      </c>
      <c r="B101" s="7"/>
      <c r="C101" s="2" t="s">
        <v>48</v>
      </c>
      <c r="E101">
        <v>0</v>
      </c>
      <c r="F101" s="2" t="s">
        <v>0</v>
      </c>
      <c r="K101">
        <v>0</v>
      </c>
      <c r="L101" s="2" t="s">
        <v>0</v>
      </c>
    </row>
    <row r="102" spans="1:12" x14ac:dyDescent="0.4">
      <c r="A102" s="1">
        <v>43889</v>
      </c>
      <c r="B102" s="7"/>
      <c r="C102" s="2" t="s">
        <v>134</v>
      </c>
      <c r="E102">
        <v>0</v>
      </c>
      <c r="F102" s="2" t="s">
        <v>0</v>
      </c>
      <c r="K102">
        <v>0</v>
      </c>
      <c r="L102" s="2" t="s">
        <v>0</v>
      </c>
    </row>
    <row r="103" spans="1:12" x14ac:dyDescent="0.4">
      <c r="A103" s="1">
        <v>43889</v>
      </c>
      <c r="B103" s="7">
        <v>0</v>
      </c>
      <c r="C103" s="2" t="s">
        <v>10</v>
      </c>
      <c r="D103">
        <v>0</v>
      </c>
      <c r="E103">
        <v>1</v>
      </c>
      <c r="F103" s="2" t="s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7"/>
      <c r="C104" s="2" t="s">
        <v>110</v>
      </c>
      <c r="E104">
        <v>0</v>
      </c>
      <c r="F104" s="2" t="s">
        <v>0</v>
      </c>
      <c r="K104">
        <v>0</v>
      </c>
      <c r="L104" s="2" t="s">
        <v>0</v>
      </c>
    </row>
    <row r="105" spans="1:12" x14ac:dyDescent="0.4">
      <c r="A105" s="1">
        <v>43889</v>
      </c>
      <c r="B105" s="7">
        <v>0</v>
      </c>
      <c r="C105" s="2" t="s">
        <v>21</v>
      </c>
      <c r="D105">
        <v>0</v>
      </c>
      <c r="E105">
        <v>1</v>
      </c>
      <c r="F105" s="2" t="s">
        <v>0</v>
      </c>
      <c r="G105">
        <v>4</v>
      </c>
      <c r="H105">
        <v>0</v>
      </c>
      <c r="I105">
        <v>0</v>
      </c>
      <c r="J105">
        <v>0</v>
      </c>
      <c r="K105">
        <v>0</v>
      </c>
      <c r="L105" s="2" t="s">
        <v>22</v>
      </c>
    </row>
    <row r="106" spans="1:12" x14ac:dyDescent="0.4">
      <c r="A106" s="1">
        <v>43889</v>
      </c>
      <c r="B106" s="7">
        <v>0</v>
      </c>
      <c r="C106" s="2" t="s">
        <v>23</v>
      </c>
      <c r="D106">
        <v>0</v>
      </c>
      <c r="E106">
        <v>1</v>
      </c>
      <c r="F106" s="2" t="s">
        <v>0</v>
      </c>
      <c r="G106">
        <v>3</v>
      </c>
      <c r="H106">
        <v>0</v>
      </c>
      <c r="I106">
        <v>0</v>
      </c>
      <c r="J106">
        <v>0</v>
      </c>
      <c r="K106">
        <v>0</v>
      </c>
      <c r="L106" s="2" t="s">
        <v>24</v>
      </c>
    </row>
    <row r="107" spans="1:12" x14ac:dyDescent="0.4">
      <c r="A107" s="1">
        <v>43889</v>
      </c>
      <c r="B107" s="7"/>
      <c r="C107" s="2" t="s">
        <v>51</v>
      </c>
      <c r="E107">
        <v>0</v>
      </c>
      <c r="F107" s="2" t="s">
        <v>0</v>
      </c>
      <c r="K107">
        <v>0</v>
      </c>
      <c r="L107" s="2" t="s">
        <v>0</v>
      </c>
    </row>
    <row r="108" spans="1:12" x14ac:dyDescent="0.4">
      <c r="A108" s="1">
        <v>43889</v>
      </c>
      <c r="B108" s="7">
        <v>0.60416666666666663</v>
      </c>
      <c r="C108" s="2" t="s">
        <v>14</v>
      </c>
      <c r="D108">
        <v>0</v>
      </c>
      <c r="E108">
        <v>4</v>
      </c>
      <c r="F108" s="2" t="s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 s="2" t="s">
        <v>268</v>
      </c>
    </row>
    <row r="109" spans="1:12" x14ac:dyDescent="0.4">
      <c r="A109" s="1">
        <v>43889</v>
      </c>
      <c r="B109" s="7"/>
      <c r="C109" s="2" t="s">
        <v>12</v>
      </c>
      <c r="E109">
        <v>0</v>
      </c>
      <c r="F109" s="2" t="s">
        <v>0</v>
      </c>
      <c r="K109">
        <v>0</v>
      </c>
      <c r="L109" s="2" t="s">
        <v>0</v>
      </c>
    </row>
    <row r="110" spans="1:12" x14ac:dyDescent="0.4">
      <c r="A110" s="1">
        <v>43890</v>
      </c>
      <c r="B110" s="7"/>
      <c r="C110" s="2" t="s">
        <v>26</v>
      </c>
      <c r="E110">
        <v>1</v>
      </c>
      <c r="F110" s="2" t="s">
        <v>0</v>
      </c>
      <c r="K110">
        <v>0</v>
      </c>
      <c r="L110" s="2" t="s">
        <v>0</v>
      </c>
    </row>
    <row r="111" spans="1:12" x14ac:dyDescent="0.4">
      <c r="A111" s="1">
        <v>43890</v>
      </c>
      <c r="B111" s="7"/>
      <c r="C111" s="2" t="s">
        <v>121</v>
      </c>
      <c r="E111">
        <v>0</v>
      </c>
      <c r="F111" s="2" t="s">
        <v>0</v>
      </c>
      <c r="K111">
        <v>0</v>
      </c>
      <c r="L111" s="2" t="s">
        <v>0</v>
      </c>
    </row>
    <row r="112" spans="1:12" x14ac:dyDescent="0.4">
      <c r="A112" s="1">
        <v>43890</v>
      </c>
      <c r="B112" s="7"/>
      <c r="C112" s="2" t="s">
        <v>64</v>
      </c>
      <c r="E112">
        <v>0</v>
      </c>
      <c r="F112" s="2" t="s">
        <v>0</v>
      </c>
      <c r="K112">
        <v>0</v>
      </c>
      <c r="L112" s="2" t="s">
        <v>0</v>
      </c>
    </row>
    <row r="113" spans="1:12" x14ac:dyDescent="0.4">
      <c r="A113" s="1">
        <v>43890</v>
      </c>
      <c r="B113" s="7"/>
      <c r="C113" s="2" t="s">
        <v>17</v>
      </c>
      <c r="E113">
        <v>1</v>
      </c>
      <c r="F113" s="2" t="s">
        <v>0</v>
      </c>
      <c r="K113">
        <v>0</v>
      </c>
      <c r="L113" s="2" t="s">
        <v>0</v>
      </c>
    </row>
    <row r="114" spans="1:12" x14ac:dyDescent="0.4">
      <c r="A114" s="1">
        <v>43890</v>
      </c>
      <c r="B114" s="7">
        <v>0</v>
      </c>
      <c r="C114" s="2" t="s">
        <v>19</v>
      </c>
      <c r="D114">
        <v>0</v>
      </c>
      <c r="E114">
        <v>2</v>
      </c>
      <c r="F114" s="2" t="s">
        <v>0</v>
      </c>
      <c r="G114">
        <v>1</v>
      </c>
      <c r="H114">
        <v>0</v>
      </c>
      <c r="I114">
        <v>0</v>
      </c>
      <c r="J114">
        <v>0</v>
      </c>
      <c r="K114">
        <v>0</v>
      </c>
      <c r="L114" s="2" t="s">
        <v>28</v>
      </c>
    </row>
    <row r="115" spans="1:12" x14ac:dyDescent="0.4">
      <c r="A115" s="1">
        <v>43890</v>
      </c>
      <c r="B115" s="7">
        <v>0.64097222222222228</v>
      </c>
      <c r="C115" s="2" t="s">
        <v>15</v>
      </c>
      <c r="D115">
        <v>0</v>
      </c>
      <c r="E115">
        <v>1</v>
      </c>
      <c r="F115" s="2" t="s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s="2" t="s">
        <v>30</v>
      </c>
    </row>
    <row r="116" spans="1:12" x14ac:dyDescent="0.4">
      <c r="A116" s="1">
        <v>43890</v>
      </c>
      <c r="B116" s="7"/>
      <c r="C116" s="2" t="s">
        <v>32</v>
      </c>
      <c r="E116">
        <v>0</v>
      </c>
      <c r="F116" s="2" t="s">
        <v>0</v>
      </c>
      <c r="K116">
        <v>0</v>
      </c>
      <c r="L116" s="2" t="s">
        <v>0</v>
      </c>
    </row>
    <row r="117" spans="1:12" x14ac:dyDescent="0.4">
      <c r="A117" s="1">
        <v>43890</v>
      </c>
      <c r="B117" s="7">
        <v>0</v>
      </c>
      <c r="C117" s="2" t="s">
        <v>8</v>
      </c>
      <c r="D117">
        <v>673</v>
      </c>
      <c r="E117">
        <v>5</v>
      </c>
      <c r="F117" s="2" t="s">
        <v>0</v>
      </c>
      <c r="G117">
        <v>3</v>
      </c>
      <c r="H117">
        <v>0</v>
      </c>
      <c r="I117">
        <v>0</v>
      </c>
      <c r="J117">
        <v>0</v>
      </c>
      <c r="K117">
        <v>0</v>
      </c>
      <c r="L117" s="2" t="s">
        <v>9</v>
      </c>
    </row>
    <row r="118" spans="1:12" x14ac:dyDescent="0.4">
      <c r="A118" s="1">
        <v>43890</v>
      </c>
      <c r="B118" s="7"/>
      <c r="C118" s="2" t="s">
        <v>34</v>
      </c>
      <c r="E118">
        <v>0</v>
      </c>
      <c r="F118" s="2" t="s">
        <v>0</v>
      </c>
      <c r="K118">
        <v>0</v>
      </c>
      <c r="L118" s="2" t="s">
        <v>0</v>
      </c>
    </row>
    <row r="119" spans="1:12" x14ac:dyDescent="0.4">
      <c r="A119" s="1">
        <v>43890</v>
      </c>
      <c r="B119" s="7"/>
      <c r="C119" s="2" t="s">
        <v>147</v>
      </c>
      <c r="E119">
        <v>6</v>
      </c>
      <c r="F119" s="2" t="s">
        <v>0</v>
      </c>
      <c r="K119">
        <v>0</v>
      </c>
      <c r="L119" s="2" t="s">
        <v>0</v>
      </c>
    </row>
    <row r="120" spans="1:12" x14ac:dyDescent="0.4">
      <c r="A120" s="1">
        <v>43890</v>
      </c>
      <c r="B120" s="7">
        <v>0</v>
      </c>
      <c r="C120" s="2" t="s">
        <v>47</v>
      </c>
      <c r="D120">
        <v>0</v>
      </c>
      <c r="E120">
        <v>0</v>
      </c>
      <c r="F120" s="2" t="s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 s="2" t="s">
        <v>219</v>
      </c>
    </row>
    <row r="121" spans="1:12" x14ac:dyDescent="0.4">
      <c r="A121" s="1">
        <v>43890</v>
      </c>
      <c r="B121" s="7"/>
      <c r="C121" s="2" t="s">
        <v>62</v>
      </c>
      <c r="E121">
        <v>0</v>
      </c>
      <c r="F121" s="2" t="s">
        <v>0</v>
      </c>
      <c r="K121">
        <v>0</v>
      </c>
      <c r="L121" s="2" t="s">
        <v>0</v>
      </c>
    </row>
    <row r="122" spans="1:12" x14ac:dyDescent="0.4">
      <c r="A122" s="1">
        <v>43890</v>
      </c>
      <c r="B122" s="7"/>
      <c r="C122" s="2" t="s">
        <v>36</v>
      </c>
      <c r="E122">
        <v>0</v>
      </c>
      <c r="F122" s="2" t="s">
        <v>0</v>
      </c>
      <c r="K122">
        <v>0</v>
      </c>
      <c r="L122" s="2" t="s">
        <v>0</v>
      </c>
    </row>
    <row r="123" spans="1:12" x14ac:dyDescent="0.4">
      <c r="A123" s="1">
        <v>43890</v>
      </c>
      <c r="B123" s="7"/>
      <c r="C123" s="2" t="s">
        <v>102</v>
      </c>
      <c r="E123">
        <v>0</v>
      </c>
      <c r="F123" s="2" t="s">
        <v>0</v>
      </c>
      <c r="K123">
        <v>0</v>
      </c>
      <c r="L123" s="2" t="s">
        <v>0</v>
      </c>
    </row>
    <row r="124" spans="1:12" x14ac:dyDescent="0.4">
      <c r="A124" s="1">
        <v>43890</v>
      </c>
      <c r="B124" s="7"/>
      <c r="C124" s="2" t="s">
        <v>116</v>
      </c>
      <c r="E124">
        <v>0</v>
      </c>
      <c r="F124" s="2" t="s">
        <v>0</v>
      </c>
      <c r="K124">
        <v>0</v>
      </c>
      <c r="L124" s="2" t="s">
        <v>0</v>
      </c>
    </row>
    <row r="125" spans="1:12" x14ac:dyDescent="0.4">
      <c r="A125" s="1">
        <v>43890</v>
      </c>
      <c r="B125" s="7"/>
      <c r="C125" s="2" t="s">
        <v>41</v>
      </c>
      <c r="E125">
        <v>0</v>
      </c>
      <c r="F125" s="2" t="s">
        <v>0</v>
      </c>
      <c r="K125">
        <v>0</v>
      </c>
      <c r="L125" s="2" t="s">
        <v>0</v>
      </c>
    </row>
    <row r="126" spans="1:12" x14ac:dyDescent="0.4">
      <c r="A126" s="1">
        <v>43890</v>
      </c>
      <c r="B126" s="7"/>
      <c r="C126" s="2" t="s">
        <v>165</v>
      </c>
      <c r="E126">
        <v>0</v>
      </c>
      <c r="F126" s="2" t="s">
        <v>0</v>
      </c>
      <c r="K126">
        <v>0</v>
      </c>
      <c r="L126" s="2" t="s">
        <v>0</v>
      </c>
    </row>
    <row r="127" spans="1:12" x14ac:dyDescent="0.4">
      <c r="A127" s="1">
        <v>43890</v>
      </c>
      <c r="B127" s="7"/>
      <c r="C127" s="2" t="s">
        <v>76</v>
      </c>
      <c r="E127">
        <v>0</v>
      </c>
      <c r="F127" s="2" t="s">
        <v>0</v>
      </c>
      <c r="K127">
        <v>0</v>
      </c>
      <c r="L127" s="2" t="s">
        <v>0</v>
      </c>
    </row>
    <row r="128" spans="1:12" x14ac:dyDescent="0.4">
      <c r="A128" s="1">
        <v>43890</v>
      </c>
      <c r="B128" s="7"/>
      <c r="C128" s="2" t="s">
        <v>48</v>
      </c>
      <c r="E128">
        <v>0</v>
      </c>
      <c r="F128" s="2" t="s">
        <v>0</v>
      </c>
      <c r="K128">
        <v>0</v>
      </c>
      <c r="L128" s="2" t="s">
        <v>0</v>
      </c>
    </row>
    <row r="129" spans="1:12" x14ac:dyDescent="0.4">
      <c r="A129" s="1">
        <v>43890</v>
      </c>
      <c r="B129" s="7"/>
      <c r="C129" s="2" t="s">
        <v>134</v>
      </c>
      <c r="E129">
        <v>0</v>
      </c>
      <c r="F129" s="2" t="s">
        <v>0</v>
      </c>
      <c r="K129">
        <v>0</v>
      </c>
      <c r="L129" s="2" t="s">
        <v>0</v>
      </c>
    </row>
    <row r="130" spans="1:12" x14ac:dyDescent="0.4">
      <c r="A130" s="1">
        <v>43890</v>
      </c>
      <c r="B130" s="7">
        <v>0</v>
      </c>
      <c r="C130" s="2" t="s">
        <v>10</v>
      </c>
      <c r="D130">
        <v>0</v>
      </c>
      <c r="E130">
        <v>1</v>
      </c>
      <c r="F130" s="2" t="s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7"/>
      <c r="C131" s="2" t="s">
        <v>110</v>
      </c>
      <c r="E131">
        <v>0</v>
      </c>
      <c r="F131" s="2" t="s">
        <v>0</v>
      </c>
      <c r="K131">
        <v>0</v>
      </c>
      <c r="L131" s="2" t="s">
        <v>0</v>
      </c>
    </row>
    <row r="132" spans="1:12" x14ac:dyDescent="0.4">
      <c r="A132" s="1">
        <v>43890</v>
      </c>
      <c r="B132" s="7">
        <v>0</v>
      </c>
      <c r="C132" s="2" t="s">
        <v>21</v>
      </c>
      <c r="D132">
        <v>0</v>
      </c>
      <c r="E132">
        <v>2</v>
      </c>
      <c r="F132" s="2" t="s">
        <v>0</v>
      </c>
      <c r="G132">
        <v>4</v>
      </c>
      <c r="H132">
        <v>0</v>
      </c>
      <c r="I132">
        <v>0</v>
      </c>
      <c r="J132">
        <v>0</v>
      </c>
      <c r="K132">
        <v>0</v>
      </c>
      <c r="L132" s="2" t="s">
        <v>22</v>
      </c>
    </row>
    <row r="133" spans="1:12" x14ac:dyDescent="0.4">
      <c r="A133" s="1">
        <v>43890</v>
      </c>
      <c r="B133" s="7">
        <v>0</v>
      </c>
      <c r="C133" s="2" t="s">
        <v>23</v>
      </c>
      <c r="D133">
        <v>0</v>
      </c>
      <c r="E133">
        <v>1</v>
      </c>
      <c r="F133" s="2" t="s">
        <v>0</v>
      </c>
      <c r="G133">
        <v>3</v>
      </c>
      <c r="H133">
        <v>0</v>
      </c>
      <c r="I133">
        <v>0</v>
      </c>
      <c r="J133">
        <v>0</v>
      </c>
      <c r="K133">
        <v>0</v>
      </c>
      <c r="L133" s="2" t="s">
        <v>29</v>
      </c>
    </row>
    <row r="134" spans="1:12" x14ac:dyDescent="0.4">
      <c r="A134" s="1">
        <v>43890</v>
      </c>
      <c r="B134" s="7"/>
      <c r="C134" s="2" t="s">
        <v>51</v>
      </c>
      <c r="E134">
        <v>0</v>
      </c>
      <c r="F134" s="2" t="s">
        <v>0</v>
      </c>
      <c r="K134">
        <v>0</v>
      </c>
      <c r="L134" s="2" t="s">
        <v>0</v>
      </c>
    </row>
    <row r="135" spans="1:12" x14ac:dyDescent="0.4">
      <c r="A135" s="1">
        <v>43890</v>
      </c>
      <c r="B135" s="7">
        <v>0.60416666666666663</v>
      </c>
      <c r="C135" s="2" t="s">
        <v>14</v>
      </c>
      <c r="D135">
        <v>0</v>
      </c>
      <c r="E135">
        <v>7</v>
      </c>
      <c r="F135" s="2" t="s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s="2" t="s">
        <v>268</v>
      </c>
    </row>
    <row r="136" spans="1:12" x14ac:dyDescent="0.4">
      <c r="A136" s="1">
        <v>43890</v>
      </c>
      <c r="B136" s="7"/>
      <c r="C136" s="2" t="s">
        <v>12</v>
      </c>
      <c r="E136">
        <v>0</v>
      </c>
      <c r="F136" s="2" t="s">
        <v>0</v>
      </c>
      <c r="K136">
        <v>0</v>
      </c>
      <c r="L136" s="2" t="s">
        <v>0</v>
      </c>
    </row>
    <row r="137" spans="1:12" x14ac:dyDescent="0.4">
      <c r="A137" s="1">
        <v>43891</v>
      </c>
      <c r="B137" s="7"/>
      <c r="C137" s="2" t="s">
        <v>26</v>
      </c>
      <c r="E137">
        <v>1</v>
      </c>
      <c r="F137" s="2" t="s">
        <v>0</v>
      </c>
      <c r="K137">
        <v>0</v>
      </c>
      <c r="L137" s="2" t="s">
        <v>0</v>
      </c>
    </row>
    <row r="138" spans="1:12" x14ac:dyDescent="0.4">
      <c r="A138" s="1">
        <v>43891</v>
      </c>
      <c r="B138" s="7"/>
      <c r="C138" s="2" t="s">
        <v>121</v>
      </c>
      <c r="E138">
        <v>0</v>
      </c>
      <c r="F138" s="2" t="s">
        <v>0</v>
      </c>
      <c r="K138">
        <v>0</v>
      </c>
      <c r="L138" s="2" t="s">
        <v>0</v>
      </c>
    </row>
    <row r="139" spans="1:12" x14ac:dyDescent="0.4">
      <c r="A139" s="1">
        <v>43891</v>
      </c>
      <c r="B139" s="7"/>
      <c r="C139" s="2" t="s">
        <v>64</v>
      </c>
      <c r="E139">
        <v>0</v>
      </c>
      <c r="F139" s="2" t="s">
        <v>0</v>
      </c>
      <c r="K139">
        <v>0</v>
      </c>
      <c r="L139" s="2" t="s">
        <v>0</v>
      </c>
    </row>
    <row r="140" spans="1:12" x14ac:dyDescent="0.4">
      <c r="A140" s="1">
        <v>43891</v>
      </c>
      <c r="B140" s="7">
        <v>0</v>
      </c>
      <c r="C140" s="2" t="s">
        <v>17</v>
      </c>
      <c r="D140">
        <v>0</v>
      </c>
      <c r="E140">
        <v>2</v>
      </c>
      <c r="F140" s="2" t="s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 s="2" t="s">
        <v>31</v>
      </c>
    </row>
    <row r="141" spans="1:12" x14ac:dyDescent="0.4">
      <c r="A141" s="1">
        <v>43891</v>
      </c>
      <c r="B141" s="7">
        <v>0</v>
      </c>
      <c r="C141" s="2" t="s">
        <v>19</v>
      </c>
      <c r="D141">
        <v>0</v>
      </c>
      <c r="E141">
        <v>2</v>
      </c>
      <c r="F141" s="2" t="s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 s="2" t="s">
        <v>0</v>
      </c>
    </row>
    <row r="142" spans="1:12" x14ac:dyDescent="0.4">
      <c r="A142" s="1">
        <v>43891</v>
      </c>
      <c r="B142" s="7">
        <v>0.72847222222222219</v>
      </c>
      <c r="C142" s="2" t="s">
        <v>15</v>
      </c>
      <c r="D142">
        <v>0</v>
      </c>
      <c r="E142">
        <v>1</v>
      </c>
      <c r="F142" s="2" t="s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s="2" t="s">
        <v>38</v>
      </c>
    </row>
    <row r="143" spans="1:12" x14ac:dyDescent="0.4">
      <c r="A143" s="1">
        <v>43891</v>
      </c>
      <c r="B143" s="7">
        <v>0</v>
      </c>
      <c r="C143" s="2" t="s">
        <v>32</v>
      </c>
      <c r="D143">
        <v>30</v>
      </c>
      <c r="E143">
        <v>1</v>
      </c>
      <c r="F143" s="2" t="s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 s="2" t="s">
        <v>33</v>
      </c>
    </row>
    <row r="144" spans="1:12" x14ac:dyDescent="0.4">
      <c r="A144" s="1">
        <v>43891</v>
      </c>
      <c r="B144" s="7">
        <v>0</v>
      </c>
      <c r="C144" s="2" t="s">
        <v>8</v>
      </c>
      <c r="D144">
        <v>782</v>
      </c>
      <c r="E144">
        <v>7</v>
      </c>
      <c r="F144" s="2" t="s">
        <v>0</v>
      </c>
      <c r="G144">
        <v>3</v>
      </c>
      <c r="H144">
        <v>0</v>
      </c>
      <c r="I144">
        <v>0</v>
      </c>
      <c r="J144">
        <v>0</v>
      </c>
      <c r="K144">
        <v>0</v>
      </c>
      <c r="L144" s="2" t="s">
        <v>9</v>
      </c>
    </row>
    <row r="145" spans="1:12" x14ac:dyDescent="0.4">
      <c r="A145" s="1">
        <v>43891</v>
      </c>
      <c r="B145" s="7">
        <v>0</v>
      </c>
      <c r="C145" s="2" t="s">
        <v>34</v>
      </c>
      <c r="D145">
        <v>0</v>
      </c>
      <c r="E145">
        <v>0</v>
      </c>
      <c r="F145" s="2" t="s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 s="2" t="s">
        <v>35</v>
      </c>
    </row>
    <row r="146" spans="1:12" x14ac:dyDescent="0.4">
      <c r="A146" s="1">
        <v>43891</v>
      </c>
      <c r="B146" s="7"/>
      <c r="C146" s="2" t="s">
        <v>147</v>
      </c>
      <c r="E146">
        <v>6</v>
      </c>
      <c r="F146" s="2" t="s">
        <v>0</v>
      </c>
      <c r="K146">
        <v>0</v>
      </c>
      <c r="L146" s="2" t="s">
        <v>0</v>
      </c>
    </row>
    <row r="147" spans="1:12" x14ac:dyDescent="0.4">
      <c r="A147" s="1">
        <v>43891</v>
      </c>
      <c r="B147" s="7">
        <v>0</v>
      </c>
      <c r="C147" s="2" t="s">
        <v>47</v>
      </c>
      <c r="D147">
        <v>0</v>
      </c>
      <c r="E147">
        <v>0</v>
      </c>
      <c r="F147" s="2" t="s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 s="2" t="s">
        <v>219</v>
      </c>
    </row>
    <row r="148" spans="1:12" x14ac:dyDescent="0.4">
      <c r="A148" s="1">
        <v>43891</v>
      </c>
      <c r="B148" s="7"/>
      <c r="C148" s="2" t="s">
        <v>62</v>
      </c>
      <c r="E148">
        <v>0</v>
      </c>
      <c r="F148" s="2" t="s">
        <v>0</v>
      </c>
      <c r="K148">
        <v>0</v>
      </c>
      <c r="L148" s="2" t="s">
        <v>0</v>
      </c>
    </row>
    <row r="149" spans="1:12" x14ac:dyDescent="0.4">
      <c r="A149" s="1">
        <v>43891</v>
      </c>
      <c r="B149" s="7">
        <v>0</v>
      </c>
      <c r="C149" s="2" t="s">
        <v>36</v>
      </c>
      <c r="D149">
        <v>0</v>
      </c>
      <c r="E149">
        <v>1</v>
      </c>
      <c r="F149" s="2" t="s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 s="2" t="s">
        <v>37</v>
      </c>
    </row>
    <row r="150" spans="1:12" x14ac:dyDescent="0.4">
      <c r="A150" s="1">
        <v>43891</v>
      </c>
      <c r="B150" s="7"/>
      <c r="C150" s="2" t="s">
        <v>102</v>
      </c>
      <c r="E150">
        <v>0</v>
      </c>
      <c r="F150" s="2" t="s">
        <v>0</v>
      </c>
      <c r="K150">
        <v>0</v>
      </c>
      <c r="L150" s="2" t="s">
        <v>0</v>
      </c>
    </row>
    <row r="151" spans="1:12" x14ac:dyDescent="0.4">
      <c r="A151" s="1">
        <v>43891</v>
      </c>
      <c r="B151" s="7"/>
      <c r="C151" s="2" t="s">
        <v>116</v>
      </c>
      <c r="E151">
        <v>0</v>
      </c>
      <c r="F151" s="2" t="s">
        <v>0</v>
      </c>
      <c r="K151">
        <v>0</v>
      </c>
      <c r="L151" s="2" t="s">
        <v>0</v>
      </c>
    </row>
    <row r="152" spans="1:12" x14ac:dyDescent="0.4">
      <c r="A152" s="1">
        <v>43891</v>
      </c>
      <c r="B152" s="7"/>
      <c r="C152" s="2" t="s">
        <v>41</v>
      </c>
      <c r="E152">
        <v>0</v>
      </c>
      <c r="F152" s="2" t="s">
        <v>0</v>
      </c>
      <c r="K152">
        <v>0</v>
      </c>
      <c r="L152" s="2" t="s">
        <v>0</v>
      </c>
    </row>
    <row r="153" spans="1:12" x14ac:dyDescent="0.4">
      <c r="A153" s="1">
        <v>43891</v>
      </c>
      <c r="B153" s="7"/>
      <c r="C153" s="2" t="s">
        <v>165</v>
      </c>
      <c r="E153">
        <v>0</v>
      </c>
      <c r="F153" s="2" t="s">
        <v>0</v>
      </c>
      <c r="K153">
        <v>0</v>
      </c>
      <c r="L153" s="2" t="s">
        <v>0</v>
      </c>
    </row>
    <row r="154" spans="1:12" x14ac:dyDescent="0.4">
      <c r="A154" s="1">
        <v>43891</v>
      </c>
      <c r="B154" s="7"/>
      <c r="C154" s="2" t="s">
        <v>76</v>
      </c>
      <c r="E154">
        <v>0</v>
      </c>
      <c r="F154" s="2" t="s">
        <v>0</v>
      </c>
      <c r="K154">
        <v>0</v>
      </c>
      <c r="L154" s="2" t="s">
        <v>0</v>
      </c>
    </row>
    <row r="155" spans="1:12" x14ac:dyDescent="0.4">
      <c r="A155" s="1">
        <v>43891</v>
      </c>
      <c r="B155" s="7"/>
      <c r="C155" s="2" t="s">
        <v>48</v>
      </c>
      <c r="E155">
        <v>0</v>
      </c>
      <c r="F155" s="2" t="s">
        <v>0</v>
      </c>
      <c r="K155">
        <v>0</v>
      </c>
      <c r="L155" s="2" t="s">
        <v>0</v>
      </c>
    </row>
    <row r="156" spans="1:12" x14ac:dyDescent="0.4">
      <c r="A156" s="1">
        <v>43891</v>
      </c>
      <c r="B156" s="7"/>
      <c r="C156" s="2" t="s">
        <v>134</v>
      </c>
      <c r="E156">
        <v>0</v>
      </c>
      <c r="F156" s="2" t="s">
        <v>0</v>
      </c>
      <c r="K156">
        <v>0</v>
      </c>
      <c r="L156" s="2" t="s">
        <v>0</v>
      </c>
    </row>
    <row r="157" spans="1:12" x14ac:dyDescent="0.4">
      <c r="A157" s="1">
        <v>43891</v>
      </c>
      <c r="B157" s="7">
        <v>0</v>
      </c>
      <c r="C157" s="2" t="s">
        <v>10</v>
      </c>
      <c r="D157">
        <v>0</v>
      </c>
      <c r="E157">
        <v>1</v>
      </c>
      <c r="F157" s="2" t="s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7"/>
      <c r="C158" s="2" t="s">
        <v>110</v>
      </c>
      <c r="E158">
        <v>0</v>
      </c>
      <c r="F158" s="2" t="s">
        <v>0</v>
      </c>
      <c r="K158">
        <v>0</v>
      </c>
      <c r="L158" s="2" t="s">
        <v>0</v>
      </c>
    </row>
    <row r="159" spans="1:12" x14ac:dyDescent="0.4">
      <c r="A159" s="1">
        <v>43891</v>
      </c>
      <c r="B159" s="7">
        <v>0</v>
      </c>
      <c r="C159" s="2" t="s">
        <v>21</v>
      </c>
      <c r="D159">
        <v>0</v>
      </c>
      <c r="E159">
        <v>3</v>
      </c>
      <c r="F159" s="2" t="s">
        <v>0</v>
      </c>
      <c r="G159">
        <v>4</v>
      </c>
      <c r="H159">
        <v>0</v>
      </c>
      <c r="I159">
        <v>0</v>
      </c>
      <c r="J159">
        <v>0</v>
      </c>
      <c r="K159">
        <v>0</v>
      </c>
      <c r="L159" s="2" t="s">
        <v>22</v>
      </c>
    </row>
    <row r="160" spans="1:12" x14ac:dyDescent="0.4">
      <c r="A160" s="1">
        <v>43891</v>
      </c>
      <c r="B160" s="7">
        <v>0</v>
      </c>
      <c r="C160" s="2" t="s">
        <v>23</v>
      </c>
      <c r="D160">
        <v>0</v>
      </c>
      <c r="E160">
        <v>2</v>
      </c>
      <c r="F160" s="2" t="s">
        <v>0</v>
      </c>
      <c r="G160">
        <v>4</v>
      </c>
      <c r="H160">
        <v>0</v>
      </c>
      <c r="I160">
        <v>0</v>
      </c>
      <c r="J160">
        <v>0</v>
      </c>
      <c r="K160">
        <v>0</v>
      </c>
      <c r="L160" s="2" t="s">
        <v>29</v>
      </c>
    </row>
    <row r="161" spans="1:12" x14ac:dyDescent="0.4">
      <c r="A161" s="1">
        <v>43891</v>
      </c>
      <c r="B161" s="7"/>
      <c r="C161" s="2" t="s">
        <v>51</v>
      </c>
      <c r="E161">
        <v>0</v>
      </c>
      <c r="F161" s="2" t="s">
        <v>0</v>
      </c>
      <c r="K161">
        <v>0</v>
      </c>
      <c r="L161" s="2" t="s">
        <v>0</v>
      </c>
    </row>
    <row r="162" spans="1:12" x14ac:dyDescent="0.4">
      <c r="A162" s="1">
        <v>43891</v>
      </c>
      <c r="B162" s="7">
        <v>0.60416666666666663</v>
      </c>
      <c r="C162" s="2" t="s">
        <v>14</v>
      </c>
      <c r="D162">
        <v>0</v>
      </c>
      <c r="E162">
        <v>9</v>
      </c>
      <c r="F162" s="2" t="s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268</v>
      </c>
    </row>
    <row r="163" spans="1:12" x14ac:dyDescent="0.4">
      <c r="A163" s="1">
        <v>43891</v>
      </c>
      <c r="B163" s="7"/>
      <c r="C163" s="2" t="s">
        <v>12</v>
      </c>
      <c r="E163">
        <v>0</v>
      </c>
      <c r="F163" s="2" t="s">
        <v>0</v>
      </c>
      <c r="K163">
        <v>0</v>
      </c>
      <c r="L163" s="2" t="s">
        <v>0</v>
      </c>
    </row>
    <row r="164" spans="1:12" x14ac:dyDescent="0.4">
      <c r="A164" s="1">
        <v>43892</v>
      </c>
      <c r="B164" s="7">
        <v>0.75</v>
      </c>
      <c r="C164" s="2" t="s">
        <v>26</v>
      </c>
      <c r="D164">
        <v>0</v>
      </c>
      <c r="E164">
        <v>2</v>
      </c>
      <c r="F164" s="2" t="s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s="2" t="s">
        <v>45</v>
      </c>
    </row>
    <row r="165" spans="1:12" x14ac:dyDescent="0.4">
      <c r="A165" s="1">
        <v>43892</v>
      </c>
      <c r="B165" s="7"/>
      <c r="C165" s="2" t="s">
        <v>121</v>
      </c>
      <c r="E165">
        <v>0</v>
      </c>
      <c r="F165" s="2" t="s">
        <v>0</v>
      </c>
      <c r="K165">
        <v>0</v>
      </c>
      <c r="L165" s="2" t="s">
        <v>0</v>
      </c>
    </row>
    <row r="166" spans="1:12" x14ac:dyDescent="0.4">
      <c r="A166" s="1">
        <v>43892</v>
      </c>
      <c r="B166" s="7"/>
      <c r="C166" s="2" t="s">
        <v>64</v>
      </c>
      <c r="E166">
        <v>0</v>
      </c>
      <c r="F166" s="2" t="s">
        <v>0</v>
      </c>
      <c r="K166">
        <v>0</v>
      </c>
      <c r="L166" s="2" t="s">
        <v>0</v>
      </c>
    </row>
    <row r="167" spans="1:12" x14ac:dyDescent="0.4">
      <c r="A167" s="1">
        <v>43892</v>
      </c>
      <c r="B167" s="7">
        <v>0</v>
      </c>
      <c r="C167" s="2" t="s">
        <v>17</v>
      </c>
      <c r="D167">
        <v>0</v>
      </c>
      <c r="E167">
        <v>4</v>
      </c>
      <c r="F167" s="2" t="s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 s="2" t="s">
        <v>39</v>
      </c>
    </row>
    <row r="168" spans="1:12" x14ac:dyDescent="0.4">
      <c r="A168" s="1">
        <v>43892</v>
      </c>
      <c r="B168" s="7">
        <v>0</v>
      </c>
      <c r="C168" s="2" t="s">
        <v>19</v>
      </c>
      <c r="D168">
        <v>0</v>
      </c>
      <c r="E168">
        <v>2</v>
      </c>
      <c r="F168" s="2" t="s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 s="2" t="s">
        <v>0</v>
      </c>
    </row>
    <row r="169" spans="1:12" x14ac:dyDescent="0.4">
      <c r="A169" s="1">
        <v>43892</v>
      </c>
      <c r="B169" s="7">
        <v>0.71875</v>
      </c>
      <c r="C169" s="2" t="s">
        <v>15</v>
      </c>
      <c r="D169">
        <v>235</v>
      </c>
      <c r="E169">
        <v>1</v>
      </c>
      <c r="F169" s="2" t="s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 t="s">
        <v>44</v>
      </c>
    </row>
    <row r="170" spans="1:12" x14ac:dyDescent="0.4">
      <c r="A170" s="1">
        <v>43892</v>
      </c>
      <c r="B170" s="7">
        <v>0</v>
      </c>
      <c r="C170" s="2" t="s">
        <v>32</v>
      </c>
      <c r="D170">
        <v>0</v>
      </c>
      <c r="E170">
        <v>2</v>
      </c>
      <c r="F170" s="2" t="s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40</v>
      </c>
    </row>
    <row r="171" spans="1:12" x14ac:dyDescent="0.4">
      <c r="A171" s="1">
        <v>43892</v>
      </c>
      <c r="B171" s="7">
        <v>0</v>
      </c>
      <c r="C171" s="2" t="s">
        <v>8</v>
      </c>
      <c r="D171">
        <v>870</v>
      </c>
      <c r="E171">
        <v>7</v>
      </c>
      <c r="F171" s="2" t="s">
        <v>0</v>
      </c>
      <c r="G171">
        <v>3</v>
      </c>
      <c r="H171">
        <v>0</v>
      </c>
      <c r="I171">
        <v>0</v>
      </c>
      <c r="J171">
        <v>0</v>
      </c>
      <c r="K171">
        <v>0</v>
      </c>
      <c r="L171" s="2" t="s">
        <v>9</v>
      </c>
    </row>
    <row r="172" spans="1:12" x14ac:dyDescent="0.4">
      <c r="A172" s="1">
        <v>43892</v>
      </c>
      <c r="B172" s="7"/>
      <c r="C172" s="2" t="s">
        <v>34</v>
      </c>
      <c r="E172">
        <v>0</v>
      </c>
      <c r="F172" s="2" t="s">
        <v>0</v>
      </c>
      <c r="K172">
        <v>0</v>
      </c>
      <c r="L172" s="2" t="s">
        <v>0</v>
      </c>
    </row>
    <row r="173" spans="1:12" x14ac:dyDescent="0.4">
      <c r="A173" s="1">
        <v>43892</v>
      </c>
      <c r="B173" s="7"/>
      <c r="C173" s="2" t="s">
        <v>147</v>
      </c>
      <c r="E173">
        <v>9</v>
      </c>
      <c r="F173" s="2" t="s">
        <v>0</v>
      </c>
      <c r="K173">
        <v>0</v>
      </c>
      <c r="L173" s="2" t="s">
        <v>0</v>
      </c>
    </row>
    <row r="174" spans="1:12" x14ac:dyDescent="0.4">
      <c r="A174" s="1">
        <v>43892</v>
      </c>
      <c r="B174" s="7">
        <v>0</v>
      </c>
      <c r="C174" s="2" t="s">
        <v>47</v>
      </c>
      <c r="D174">
        <v>0</v>
      </c>
      <c r="E174">
        <v>0</v>
      </c>
      <c r="F174" s="2" t="s">
        <v>0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219</v>
      </c>
    </row>
    <row r="175" spans="1:12" x14ac:dyDescent="0.4">
      <c r="A175" s="1">
        <v>43892</v>
      </c>
      <c r="B175" s="7"/>
      <c r="C175" s="2" t="s">
        <v>62</v>
      </c>
      <c r="E175">
        <v>0</v>
      </c>
      <c r="F175" s="2" t="s">
        <v>0</v>
      </c>
      <c r="K175">
        <v>0</v>
      </c>
      <c r="L175" s="2" t="s">
        <v>0</v>
      </c>
    </row>
    <row r="176" spans="1:12" x14ac:dyDescent="0.4">
      <c r="A176" s="1">
        <v>43892</v>
      </c>
      <c r="B176" s="7">
        <v>0</v>
      </c>
      <c r="C176" s="2" t="s">
        <v>36</v>
      </c>
      <c r="D176">
        <v>0</v>
      </c>
      <c r="E176">
        <v>3</v>
      </c>
      <c r="F176" s="2" t="s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 s="2" t="s">
        <v>37</v>
      </c>
    </row>
    <row r="177" spans="1:12" x14ac:dyDescent="0.4">
      <c r="A177" s="1">
        <v>43892</v>
      </c>
      <c r="B177" s="7"/>
      <c r="C177" s="2" t="s">
        <v>102</v>
      </c>
      <c r="E177">
        <v>0</v>
      </c>
      <c r="F177" s="2" t="s">
        <v>0</v>
      </c>
      <c r="K177">
        <v>0</v>
      </c>
      <c r="L177" s="2" t="s">
        <v>0</v>
      </c>
    </row>
    <row r="178" spans="1:12" x14ac:dyDescent="0.4">
      <c r="A178" s="1">
        <v>43892</v>
      </c>
      <c r="B178" s="7"/>
      <c r="C178" s="2" t="s">
        <v>116</v>
      </c>
      <c r="E178">
        <v>0</v>
      </c>
      <c r="F178" s="2" t="s">
        <v>0</v>
      </c>
      <c r="K178">
        <v>0</v>
      </c>
      <c r="L178" s="2" t="s">
        <v>0</v>
      </c>
    </row>
    <row r="179" spans="1:12" x14ac:dyDescent="0.4">
      <c r="A179" s="1">
        <v>43892</v>
      </c>
      <c r="B179" s="7">
        <v>0</v>
      </c>
      <c r="C179" s="2" t="s">
        <v>41</v>
      </c>
      <c r="D179">
        <v>0</v>
      </c>
      <c r="E179">
        <v>0</v>
      </c>
      <c r="F179" s="2" t="s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 s="2" t="s">
        <v>42</v>
      </c>
    </row>
    <row r="180" spans="1:12" x14ac:dyDescent="0.4">
      <c r="A180" s="1">
        <v>43892</v>
      </c>
      <c r="B180" s="7"/>
      <c r="C180" s="2" t="s">
        <v>165</v>
      </c>
      <c r="E180">
        <v>0</v>
      </c>
      <c r="F180" s="2" t="s">
        <v>0</v>
      </c>
      <c r="K180">
        <v>0</v>
      </c>
      <c r="L180" s="2" t="s">
        <v>0</v>
      </c>
    </row>
    <row r="181" spans="1:12" x14ac:dyDescent="0.4">
      <c r="A181" s="1">
        <v>43892</v>
      </c>
      <c r="B181" s="7"/>
      <c r="C181" s="2" t="s">
        <v>76</v>
      </c>
      <c r="E181">
        <v>0</v>
      </c>
      <c r="F181" s="2" t="s">
        <v>0</v>
      </c>
      <c r="K181">
        <v>0</v>
      </c>
      <c r="L181" s="2" t="s">
        <v>0</v>
      </c>
    </row>
    <row r="182" spans="1:12" x14ac:dyDescent="0.4">
      <c r="A182" s="1">
        <v>43892</v>
      </c>
      <c r="B182" s="7"/>
      <c r="C182" s="2" t="s">
        <v>48</v>
      </c>
      <c r="E182">
        <v>0</v>
      </c>
      <c r="F182" s="2" t="s">
        <v>0</v>
      </c>
      <c r="K182">
        <v>0</v>
      </c>
      <c r="L182" s="2" t="s">
        <v>0</v>
      </c>
    </row>
    <row r="183" spans="1:12" x14ac:dyDescent="0.4">
      <c r="A183" s="1">
        <v>43892</v>
      </c>
      <c r="B183" s="7"/>
      <c r="C183" s="2" t="s">
        <v>134</v>
      </c>
      <c r="E183">
        <v>0</v>
      </c>
      <c r="F183" s="2" t="s">
        <v>0</v>
      </c>
      <c r="K183">
        <v>0</v>
      </c>
      <c r="L183" s="2" t="s">
        <v>0</v>
      </c>
    </row>
    <row r="184" spans="1:12" x14ac:dyDescent="0.4">
      <c r="A184" s="1">
        <v>43892</v>
      </c>
      <c r="B184" s="7">
        <v>0</v>
      </c>
      <c r="C184" s="2" t="s">
        <v>10</v>
      </c>
      <c r="D184">
        <v>0</v>
      </c>
      <c r="E184">
        <v>2</v>
      </c>
      <c r="F184" s="2" t="s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 s="2" t="s">
        <v>43</v>
      </c>
    </row>
    <row r="185" spans="1:12" x14ac:dyDescent="0.4">
      <c r="A185" s="1">
        <v>43892</v>
      </c>
      <c r="B185" s="7"/>
      <c r="C185" s="2" t="s">
        <v>110</v>
      </c>
      <c r="E185">
        <v>0</v>
      </c>
      <c r="F185" s="2" t="s">
        <v>0</v>
      </c>
      <c r="K185">
        <v>0</v>
      </c>
      <c r="L185" s="2" t="s">
        <v>0</v>
      </c>
    </row>
    <row r="186" spans="1:12" x14ac:dyDescent="0.4">
      <c r="A186" s="1">
        <v>43892</v>
      </c>
      <c r="B186" s="7">
        <v>0</v>
      </c>
      <c r="C186" s="2" t="s">
        <v>21</v>
      </c>
      <c r="D186">
        <v>0</v>
      </c>
      <c r="E186">
        <v>4</v>
      </c>
      <c r="F186" s="2" t="s">
        <v>0</v>
      </c>
      <c r="G186">
        <v>6</v>
      </c>
      <c r="H186">
        <v>0</v>
      </c>
      <c r="I186">
        <v>0</v>
      </c>
      <c r="J186">
        <v>0</v>
      </c>
      <c r="K186">
        <v>0</v>
      </c>
      <c r="L186" s="2" t="s">
        <v>22</v>
      </c>
    </row>
    <row r="187" spans="1:12" x14ac:dyDescent="0.4">
      <c r="A187" s="1">
        <v>43892</v>
      </c>
      <c r="B187" s="7">
        <v>0</v>
      </c>
      <c r="C187" s="2" t="s">
        <v>23</v>
      </c>
      <c r="D187">
        <v>0</v>
      </c>
      <c r="E187">
        <v>3</v>
      </c>
      <c r="F187" s="2" t="s">
        <v>0</v>
      </c>
      <c r="G187">
        <v>4</v>
      </c>
      <c r="H187">
        <v>0</v>
      </c>
      <c r="I187">
        <v>0</v>
      </c>
      <c r="J187">
        <v>0</v>
      </c>
      <c r="K187">
        <v>0</v>
      </c>
      <c r="L187" s="2" t="s">
        <v>29</v>
      </c>
    </row>
    <row r="188" spans="1:12" x14ac:dyDescent="0.4">
      <c r="A188" s="1">
        <v>43892</v>
      </c>
      <c r="B188" s="7"/>
      <c r="C188" s="2" t="s">
        <v>51</v>
      </c>
      <c r="E188">
        <v>0</v>
      </c>
      <c r="F188" s="2" t="s">
        <v>0</v>
      </c>
      <c r="K188">
        <v>0</v>
      </c>
      <c r="L188" s="2" t="s">
        <v>0</v>
      </c>
    </row>
    <row r="189" spans="1:12" x14ac:dyDescent="0.4">
      <c r="A189" s="1">
        <v>43892</v>
      </c>
      <c r="B189" s="7">
        <v>0.60416666666666663</v>
      </c>
      <c r="C189" s="2" t="s">
        <v>14</v>
      </c>
      <c r="D189">
        <v>0</v>
      </c>
      <c r="E189">
        <v>11</v>
      </c>
      <c r="F189" s="2" t="s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s="2" t="s">
        <v>268</v>
      </c>
    </row>
    <row r="190" spans="1:12" x14ac:dyDescent="0.4">
      <c r="A190" s="1">
        <v>43892</v>
      </c>
      <c r="B190" s="7"/>
      <c r="C190" s="2" t="s">
        <v>12</v>
      </c>
      <c r="E190">
        <v>0</v>
      </c>
      <c r="F190" s="2" t="s">
        <v>0</v>
      </c>
      <c r="K190">
        <v>0</v>
      </c>
      <c r="L190" s="2" t="s">
        <v>0</v>
      </c>
    </row>
    <row r="191" spans="1:12" x14ac:dyDescent="0.4">
      <c r="A191" s="1">
        <v>43893</v>
      </c>
      <c r="B191" s="7">
        <v>0.625</v>
      </c>
      <c r="C191" s="2" t="s">
        <v>26</v>
      </c>
      <c r="D191">
        <v>0</v>
      </c>
      <c r="E191">
        <v>6</v>
      </c>
      <c r="F191" s="2" t="s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s="2" t="s">
        <v>53</v>
      </c>
    </row>
    <row r="192" spans="1:12" x14ac:dyDescent="0.4">
      <c r="A192" s="1">
        <v>43893</v>
      </c>
      <c r="B192" s="7"/>
      <c r="C192" s="2" t="s">
        <v>121</v>
      </c>
      <c r="E192">
        <v>0</v>
      </c>
      <c r="F192" s="2" t="s">
        <v>0</v>
      </c>
      <c r="K192">
        <v>0</v>
      </c>
      <c r="L192" s="2" t="s">
        <v>0</v>
      </c>
    </row>
    <row r="193" spans="1:12" x14ac:dyDescent="0.4">
      <c r="A193" s="1">
        <v>43893</v>
      </c>
      <c r="B193" s="7"/>
      <c r="C193" s="2" t="s">
        <v>64</v>
      </c>
      <c r="E193">
        <v>0</v>
      </c>
      <c r="F193" s="2" t="s">
        <v>0</v>
      </c>
      <c r="K193">
        <v>0</v>
      </c>
      <c r="L193" s="2" t="s">
        <v>0</v>
      </c>
    </row>
    <row r="194" spans="1:12" x14ac:dyDescent="0.4">
      <c r="A194" s="1">
        <v>43893</v>
      </c>
      <c r="B194" s="7"/>
      <c r="C194" s="2" t="s">
        <v>17</v>
      </c>
      <c r="E194">
        <v>5</v>
      </c>
      <c r="F194" s="2" t="s">
        <v>0</v>
      </c>
      <c r="K194">
        <v>0</v>
      </c>
      <c r="L194" s="2" t="s">
        <v>0</v>
      </c>
    </row>
    <row r="195" spans="1:12" x14ac:dyDescent="0.4">
      <c r="A195" s="1">
        <v>43893</v>
      </c>
      <c r="B195" s="7">
        <v>0</v>
      </c>
      <c r="C195" s="2" t="s">
        <v>19</v>
      </c>
      <c r="D195">
        <v>0</v>
      </c>
      <c r="E195">
        <v>2</v>
      </c>
      <c r="F195" s="2" t="s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0</v>
      </c>
    </row>
    <row r="196" spans="1:12" x14ac:dyDescent="0.4">
      <c r="A196" s="1">
        <v>43893</v>
      </c>
      <c r="B196" s="7">
        <v>0.72916666666666663</v>
      </c>
      <c r="C196" s="2" t="s">
        <v>15</v>
      </c>
      <c r="D196">
        <v>0</v>
      </c>
      <c r="E196">
        <v>3</v>
      </c>
      <c r="F196" s="2" t="s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 s="2" t="s">
        <v>54</v>
      </c>
    </row>
    <row r="197" spans="1:12" x14ac:dyDescent="0.4">
      <c r="A197" s="1">
        <v>43893</v>
      </c>
      <c r="B197" s="7"/>
      <c r="C197" s="2" t="s">
        <v>32</v>
      </c>
      <c r="E197">
        <v>3</v>
      </c>
      <c r="F197" s="2" t="s">
        <v>0</v>
      </c>
      <c r="K197">
        <v>0</v>
      </c>
      <c r="L197" s="2" t="s">
        <v>0</v>
      </c>
    </row>
    <row r="198" spans="1:12" x14ac:dyDescent="0.4">
      <c r="A198" s="1">
        <v>43893</v>
      </c>
      <c r="B198" s="7">
        <v>0</v>
      </c>
      <c r="C198" s="2" t="s">
        <v>8</v>
      </c>
      <c r="D198">
        <v>978</v>
      </c>
      <c r="E198">
        <v>9</v>
      </c>
      <c r="F198" s="2" t="s">
        <v>0</v>
      </c>
      <c r="G198">
        <v>4</v>
      </c>
      <c r="H198">
        <v>0</v>
      </c>
      <c r="I198">
        <v>0</v>
      </c>
      <c r="J198">
        <v>0</v>
      </c>
      <c r="K198">
        <v>0</v>
      </c>
      <c r="L198" s="2" t="s">
        <v>9</v>
      </c>
    </row>
    <row r="199" spans="1:12" x14ac:dyDescent="0.4">
      <c r="A199" s="1">
        <v>43893</v>
      </c>
      <c r="B199" s="7"/>
      <c r="C199" s="2" t="s">
        <v>34</v>
      </c>
      <c r="E199">
        <v>0</v>
      </c>
      <c r="F199" s="2" t="s">
        <v>0</v>
      </c>
      <c r="K199">
        <v>0</v>
      </c>
      <c r="L199" s="2" t="s">
        <v>0</v>
      </c>
    </row>
    <row r="200" spans="1:12" x14ac:dyDescent="0.4">
      <c r="A200" s="1">
        <v>43893</v>
      </c>
      <c r="B200" s="7"/>
      <c r="C200" s="2" t="s">
        <v>147</v>
      </c>
      <c r="E200">
        <v>10</v>
      </c>
      <c r="F200" s="2" t="s">
        <v>0</v>
      </c>
      <c r="K200">
        <v>0</v>
      </c>
      <c r="L200" s="2" t="s">
        <v>0</v>
      </c>
    </row>
    <row r="201" spans="1:12" x14ac:dyDescent="0.4">
      <c r="A201" s="1">
        <v>43893</v>
      </c>
      <c r="B201" s="7">
        <v>0</v>
      </c>
      <c r="C201" s="2" t="s">
        <v>47</v>
      </c>
      <c r="D201">
        <v>0</v>
      </c>
      <c r="E201">
        <v>2</v>
      </c>
      <c r="F201" s="2" t="s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 s="2" t="s">
        <v>219</v>
      </c>
    </row>
    <row r="202" spans="1:12" x14ac:dyDescent="0.4">
      <c r="A202" s="1">
        <v>43893</v>
      </c>
      <c r="B202" s="7"/>
      <c r="C202" s="2" t="s">
        <v>62</v>
      </c>
      <c r="E202">
        <v>0</v>
      </c>
      <c r="F202" s="2" t="s">
        <v>0</v>
      </c>
      <c r="K202">
        <v>0</v>
      </c>
      <c r="L202" s="2" t="s">
        <v>0</v>
      </c>
    </row>
    <row r="203" spans="1:12" x14ac:dyDescent="0.4">
      <c r="A203" s="1">
        <v>43893</v>
      </c>
      <c r="B203" s="7">
        <v>0</v>
      </c>
      <c r="C203" s="2" t="s">
        <v>36</v>
      </c>
      <c r="D203">
        <v>0</v>
      </c>
      <c r="E203">
        <v>6</v>
      </c>
      <c r="F203" s="2" t="s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 s="2" t="s">
        <v>37</v>
      </c>
    </row>
    <row r="204" spans="1:12" x14ac:dyDescent="0.4">
      <c r="A204" s="1">
        <v>43893</v>
      </c>
      <c r="B204" s="7"/>
      <c r="C204" s="2" t="s">
        <v>102</v>
      </c>
      <c r="E204">
        <v>0</v>
      </c>
      <c r="F204" s="2" t="s">
        <v>0</v>
      </c>
      <c r="K204">
        <v>0</v>
      </c>
      <c r="L204" s="2" t="s">
        <v>0</v>
      </c>
    </row>
    <row r="205" spans="1:12" x14ac:dyDescent="0.4">
      <c r="A205" s="1">
        <v>43893</v>
      </c>
      <c r="B205" s="7"/>
      <c r="C205" s="2" t="s">
        <v>116</v>
      </c>
      <c r="E205">
        <v>0</v>
      </c>
      <c r="F205" s="2" t="s">
        <v>0</v>
      </c>
      <c r="K205">
        <v>0</v>
      </c>
      <c r="L205" s="2" t="s">
        <v>0</v>
      </c>
    </row>
    <row r="206" spans="1:12" x14ac:dyDescent="0.4">
      <c r="A206" s="1">
        <v>43893</v>
      </c>
      <c r="B206" s="7"/>
      <c r="C206" s="2" t="s">
        <v>41</v>
      </c>
      <c r="E206">
        <v>0</v>
      </c>
      <c r="F206" s="2" t="s">
        <v>0</v>
      </c>
      <c r="K206">
        <v>0</v>
      </c>
      <c r="L206" s="2" t="s">
        <v>0</v>
      </c>
    </row>
    <row r="207" spans="1:12" x14ac:dyDescent="0.4">
      <c r="A207" s="1">
        <v>43893</v>
      </c>
      <c r="B207" s="7"/>
      <c r="C207" s="2" t="s">
        <v>165</v>
      </c>
      <c r="E207">
        <v>0</v>
      </c>
      <c r="F207" s="2" t="s">
        <v>0</v>
      </c>
      <c r="K207">
        <v>0</v>
      </c>
      <c r="L207" s="2" t="s">
        <v>0</v>
      </c>
    </row>
    <row r="208" spans="1:12" x14ac:dyDescent="0.4">
      <c r="A208" s="1">
        <v>43893</v>
      </c>
      <c r="B208" s="7"/>
      <c r="C208" s="2" t="s">
        <v>76</v>
      </c>
      <c r="E208">
        <v>0</v>
      </c>
      <c r="F208" s="2" t="s">
        <v>0</v>
      </c>
      <c r="K208">
        <v>0</v>
      </c>
      <c r="L208" s="2" t="s">
        <v>0</v>
      </c>
    </row>
    <row r="209" spans="1:12" x14ac:dyDescent="0.4">
      <c r="A209" s="1">
        <v>43893</v>
      </c>
      <c r="B209" s="7">
        <v>0</v>
      </c>
      <c r="C209" s="2" t="s">
        <v>48</v>
      </c>
      <c r="D209">
        <v>1</v>
      </c>
      <c r="E209">
        <v>1</v>
      </c>
      <c r="F209" s="2" t="s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 s="2" t="s">
        <v>49</v>
      </c>
    </row>
    <row r="210" spans="1:12" x14ac:dyDescent="0.4">
      <c r="A210" s="1">
        <v>43893</v>
      </c>
      <c r="B210" s="7"/>
      <c r="C210" s="2" t="s">
        <v>134</v>
      </c>
      <c r="E210">
        <v>0</v>
      </c>
      <c r="F210" s="2" t="s">
        <v>0</v>
      </c>
      <c r="K210">
        <v>0</v>
      </c>
      <c r="L210" s="2" t="s">
        <v>0</v>
      </c>
    </row>
    <row r="211" spans="1:12" x14ac:dyDescent="0.4">
      <c r="A211" s="1">
        <v>43893</v>
      </c>
      <c r="B211" s="7">
        <v>0</v>
      </c>
      <c r="C211" s="2" t="s">
        <v>10</v>
      </c>
      <c r="D211">
        <v>0</v>
      </c>
      <c r="E211">
        <v>4</v>
      </c>
      <c r="F211" s="2" t="s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7"/>
      <c r="C212" s="2" t="s">
        <v>110</v>
      </c>
      <c r="E212">
        <v>0</v>
      </c>
      <c r="F212" s="2" t="s">
        <v>0</v>
      </c>
      <c r="K212">
        <v>0</v>
      </c>
      <c r="L212" s="2" t="s">
        <v>0</v>
      </c>
    </row>
    <row r="213" spans="1:12" x14ac:dyDescent="0.4">
      <c r="A213" s="1">
        <v>43893</v>
      </c>
      <c r="B213" s="7">
        <v>0</v>
      </c>
      <c r="C213" s="2" t="s">
        <v>21</v>
      </c>
      <c r="D213">
        <v>0</v>
      </c>
      <c r="E213">
        <v>5</v>
      </c>
      <c r="F213" s="2" t="s">
        <v>0</v>
      </c>
      <c r="G213">
        <v>8</v>
      </c>
      <c r="H213">
        <v>0</v>
      </c>
      <c r="I213">
        <v>0</v>
      </c>
      <c r="J213">
        <v>0</v>
      </c>
      <c r="K213">
        <v>0</v>
      </c>
      <c r="L213" s="2" t="s">
        <v>22</v>
      </c>
    </row>
    <row r="214" spans="1:12" x14ac:dyDescent="0.4">
      <c r="A214" s="1">
        <v>43893</v>
      </c>
      <c r="B214" s="7">
        <v>0</v>
      </c>
      <c r="C214" s="2" t="s">
        <v>23</v>
      </c>
      <c r="D214">
        <v>0</v>
      </c>
      <c r="E214">
        <v>3</v>
      </c>
      <c r="F214" s="2" t="s">
        <v>0</v>
      </c>
      <c r="G214">
        <v>5</v>
      </c>
      <c r="H214">
        <v>0</v>
      </c>
      <c r="I214">
        <v>0</v>
      </c>
      <c r="J214">
        <v>0</v>
      </c>
      <c r="K214">
        <v>0</v>
      </c>
      <c r="L214" s="2" t="s">
        <v>50</v>
      </c>
    </row>
    <row r="215" spans="1:12" x14ac:dyDescent="0.4">
      <c r="A215" s="1">
        <v>43893</v>
      </c>
      <c r="B215" s="7">
        <v>0</v>
      </c>
      <c r="C215" s="2" t="s">
        <v>51</v>
      </c>
      <c r="D215">
        <v>0</v>
      </c>
      <c r="E215">
        <v>1</v>
      </c>
      <c r="F215" s="2" t="s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 s="2" t="s">
        <v>52</v>
      </c>
    </row>
    <row r="216" spans="1:12" x14ac:dyDescent="0.4">
      <c r="A216" s="1">
        <v>43893</v>
      </c>
      <c r="B216" s="7">
        <v>0.60416666666666663</v>
      </c>
      <c r="C216" s="2" t="s">
        <v>14</v>
      </c>
      <c r="D216">
        <v>0</v>
      </c>
      <c r="E216">
        <v>14</v>
      </c>
      <c r="F216" s="2" t="s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268</v>
      </c>
    </row>
    <row r="217" spans="1:12" x14ac:dyDescent="0.4">
      <c r="A217" s="1">
        <v>43893</v>
      </c>
      <c r="B217" s="7">
        <v>0</v>
      </c>
      <c r="C217" s="2" t="s">
        <v>12</v>
      </c>
      <c r="D217">
        <v>14</v>
      </c>
      <c r="E217">
        <v>0</v>
      </c>
      <c r="F217" s="2" t="s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 s="2" t="s">
        <v>46</v>
      </c>
    </row>
    <row r="218" spans="1:12" x14ac:dyDescent="0.4">
      <c r="A218" s="1">
        <v>43894</v>
      </c>
      <c r="B218" s="7">
        <v>0.625</v>
      </c>
      <c r="C218" s="2" t="s">
        <v>26</v>
      </c>
      <c r="D218">
        <v>0</v>
      </c>
      <c r="E218">
        <v>7</v>
      </c>
      <c r="F218" s="2" t="s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 s="2" t="s">
        <v>60</v>
      </c>
    </row>
    <row r="219" spans="1:12" x14ac:dyDescent="0.4">
      <c r="A219" s="1">
        <v>43894</v>
      </c>
      <c r="B219" s="7"/>
      <c r="C219" s="2" t="s">
        <v>121</v>
      </c>
      <c r="E219">
        <v>0</v>
      </c>
      <c r="F219" s="2" t="s">
        <v>0</v>
      </c>
      <c r="K219">
        <v>0</v>
      </c>
      <c r="L219" s="2" t="s">
        <v>0</v>
      </c>
    </row>
    <row r="220" spans="1:12" x14ac:dyDescent="0.4">
      <c r="A220" s="1">
        <v>43894</v>
      </c>
      <c r="B220" s="7"/>
      <c r="C220" s="2" t="s">
        <v>64</v>
      </c>
      <c r="E220">
        <v>0</v>
      </c>
      <c r="F220" s="2" t="s">
        <v>0</v>
      </c>
      <c r="K220">
        <v>0</v>
      </c>
      <c r="L220" s="2" t="s">
        <v>0</v>
      </c>
    </row>
    <row r="221" spans="1:12" x14ac:dyDescent="0.4">
      <c r="A221" s="1">
        <v>43894</v>
      </c>
      <c r="B221" s="7">
        <v>0</v>
      </c>
      <c r="C221" s="2" t="s">
        <v>17</v>
      </c>
      <c r="D221">
        <v>0</v>
      </c>
      <c r="E221">
        <v>6</v>
      </c>
      <c r="F221" s="2" t="s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 s="2" t="s">
        <v>55</v>
      </c>
    </row>
    <row r="222" spans="1:12" x14ac:dyDescent="0.4">
      <c r="A222" s="1">
        <v>43894</v>
      </c>
      <c r="B222" s="7">
        <v>0</v>
      </c>
      <c r="C222" s="2" t="s">
        <v>19</v>
      </c>
      <c r="D222">
        <v>0</v>
      </c>
      <c r="E222">
        <v>2</v>
      </c>
      <c r="F222" s="2" t="s">
        <v>0</v>
      </c>
      <c r="G222">
        <v>1</v>
      </c>
      <c r="H222">
        <v>0</v>
      </c>
      <c r="I222">
        <v>0</v>
      </c>
      <c r="J222">
        <v>0</v>
      </c>
      <c r="K222">
        <v>0</v>
      </c>
      <c r="L222" s="2" t="s">
        <v>0</v>
      </c>
    </row>
    <row r="223" spans="1:12" x14ac:dyDescent="0.4">
      <c r="A223" s="1">
        <v>43894</v>
      </c>
      <c r="B223" s="7">
        <v>0.72222222222222221</v>
      </c>
      <c r="C223" s="2" t="s">
        <v>15</v>
      </c>
      <c r="D223">
        <v>0</v>
      </c>
      <c r="E223">
        <v>3</v>
      </c>
      <c r="F223" s="2" t="s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 s="2" t="s">
        <v>61</v>
      </c>
    </row>
    <row r="224" spans="1:12" x14ac:dyDescent="0.4">
      <c r="A224" s="1">
        <v>43894</v>
      </c>
      <c r="B224" s="7">
        <v>0</v>
      </c>
      <c r="C224" s="2" t="s">
        <v>32</v>
      </c>
      <c r="D224">
        <v>0</v>
      </c>
      <c r="E224">
        <v>4</v>
      </c>
      <c r="F224" s="2" t="s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57</v>
      </c>
    </row>
    <row r="225" spans="1:12" x14ac:dyDescent="0.4">
      <c r="A225" s="1">
        <v>43894</v>
      </c>
      <c r="B225" s="7">
        <v>0</v>
      </c>
      <c r="C225" s="2" t="s">
        <v>8</v>
      </c>
      <c r="D225">
        <v>1085</v>
      </c>
      <c r="E225">
        <v>9</v>
      </c>
      <c r="F225" s="2" t="s">
        <v>0</v>
      </c>
      <c r="G225">
        <v>4</v>
      </c>
      <c r="H225">
        <v>0</v>
      </c>
      <c r="I225">
        <v>0</v>
      </c>
      <c r="J225">
        <v>0</v>
      </c>
      <c r="K225">
        <v>0</v>
      </c>
      <c r="L225" s="2" t="s">
        <v>9</v>
      </c>
    </row>
    <row r="226" spans="1:12" x14ac:dyDescent="0.4">
      <c r="A226" s="1">
        <v>43894</v>
      </c>
      <c r="B226" s="7"/>
      <c r="C226" s="2" t="s">
        <v>34</v>
      </c>
      <c r="E226">
        <v>0</v>
      </c>
      <c r="F226" s="2" t="s">
        <v>0</v>
      </c>
      <c r="K226">
        <v>0</v>
      </c>
      <c r="L226" s="2" t="s">
        <v>0</v>
      </c>
    </row>
    <row r="227" spans="1:12" x14ac:dyDescent="0.4">
      <c r="A227" s="1">
        <v>43894</v>
      </c>
      <c r="B227" s="7"/>
      <c r="C227" s="2" t="s">
        <v>147</v>
      </c>
      <c r="E227">
        <v>10</v>
      </c>
      <c r="F227" s="2" t="s">
        <v>0</v>
      </c>
      <c r="K227">
        <v>0</v>
      </c>
      <c r="L227" s="2" t="s">
        <v>0</v>
      </c>
    </row>
    <row r="228" spans="1:12" x14ac:dyDescent="0.4">
      <c r="A228" s="1">
        <v>43894</v>
      </c>
      <c r="B228" s="7">
        <v>0</v>
      </c>
      <c r="C228" s="2" t="s">
        <v>47</v>
      </c>
      <c r="D228">
        <v>0</v>
      </c>
      <c r="E228">
        <v>2</v>
      </c>
      <c r="F228" s="2" t="s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 s="2" t="s">
        <v>219</v>
      </c>
    </row>
    <row r="229" spans="1:12" x14ac:dyDescent="0.4">
      <c r="A229" s="1">
        <v>43894</v>
      </c>
      <c r="B229" s="7">
        <v>0.75</v>
      </c>
      <c r="C229" s="2" t="s">
        <v>62</v>
      </c>
      <c r="D229">
        <v>0</v>
      </c>
      <c r="E229">
        <v>1</v>
      </c>
      <c r="F229" s="2" t="s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s="2" t="s">
        <v>63</v>
      </c>
    </row>
    <row r="230" spans="1:12" x14ac:dyDescent="0.4">
      <c r="A230" s="1">
        <v>43894</v>
      </c>
      <c r="B230" s="7">
        <v>0</v>
      </c>
      <c r="C230" s="2" t="s">
        <v>36</v>
      </c>
      <c r="D230">
        <v>0</v>
      </c>
      <c r="E230">
        <v>8</v>
      </c>
      <c r="F230" s="2" t="s">
        <v>0</v>
      </c>
      <c r="G230">
        <v>4</v>
      </c>
      <c r="H230">
        <v>0</v>
      </c>
      <c r="I230">
        <v>0</v>
      </c>
      <c r="J230">
        <v>0</v>
      </c>
      <c r="K230">
        <v>0</v>
      </c>
      <c r="L230" s="2" t="s">
        <v>37</v>
      </c>
    </row>
    <row r="231" spans="1:12" x14ac:dyDescent="0.4">
      <c r="A231" s="1">
        <v>43894</v>
      </c>
      <c r="B231" s="7"/>
      <c r="C231" s="2" t="s">
        <v>102</v>
      </c>
      <c r="E231">
        <v>0</v>
      </c>
      <c r="F231" s="2" t="s">
        <v>0</v>
      </c>
      <c r="K231">
        <v>0</v>
      </c>
      <c r="L231" s="2" t="s">
        <v>0</v>
      </c>
    </row>
    <row r="232" spans="1:12" x14ac:dyDescent="0.4">
      <c r="A232" s="1">
        <v>43894</v>
      </c>
      <c r="B232" s="7"/>
      <c r="C232" s="2" t="s">
        <v>116</v>
      </c>
      <c r="E232">
        <v>0</v>
      </c>
      <c r="F232" s="2" t="s">
        <v>0</v>
      </c>
      <c r="K232">
        <v>0</v>
      </c>
      <c r="L232" s="2" t="s">
        <v>0</v>
      </c>
    </row>
    <row r="233" spans="1:12" x14ac:dyDescent="0.4">
      <c r="A233" s="1">
        <v>43894</v>
      </c>
      <c r="B233" s="7">
        <v>0.27430555555555558</v>
      </c>
      <c r="C233" s="2" t="s">
        <v>41</v>
      </c>
      <c r="D233">
        <v>0</v>
      </c>
      <c r="E233">
        <v>1</v>
      </c>
      <c r="F233" s="2" t="s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s="2" t="s">
        <v>59</v>
      </c>
    </row>
    <row r="234" spans="1:12" x14ac:dyDescent="0.4">
      <c r="A234" s="1">
        <v>43894</v>
      </c>
      <c r="B234" s="7"/>
      <c r="C234" s="2" t="s">
        <v>165</v>
      </c>
      <c r="E234">
        <v>0</v>
      </c>
      <c r="F234" s="2" t="s">
        <v>0</v>
      </c>
      <c r="K234">
        <v>0</v>
      </c>
      <c r="L234" s="2" t="s">
        <v>0</v>
      </c>
    </row>
    <row r="235" spans="1:12" x14ac:dyDescent="0.4">
      <c r="A235" s="1">
        <v>43894</v>
      </c>
      <c r="B235" s="7"/>
      <c r="C235" s="2" t="s">
        <v>76</v>
      </c>
      <c r="E235">
        <v>0</v>
      </c>
      <c r="F235" s="2" t="s">
        <v>0</v>
      </c>
      <c r="K235">
        <v>0</v>
      </c>
      <c r="L235" s="2" t="s">
        <v>0</v>
      </c>
    </row>
    <row r="236" spans="1:12" x14ac:dyDescent="0.4">
      <c r="A236" s="1">
        <v>43894</v>
      </c>
      <c r="B236" s="7">
        <v>0</v>
      </c>
      <c r="C236" s="2" t="s">
        <v>48</v>
      </c>
      <c r="D236">
        <v>3</v>
      </c>
      <c r="E236">
        <v>3</v>
      </c>
      <c r="F236" s="2" t="s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49</v>
      </c>
    </row>
    <row r="237" spans="1:12" x14ac:dyDescent="0.4">
      <c r="A237" s="1">
        <v>43894</v>
      </c>
      <c r="B237" s="7"/>
      <c r="C237" s="2" t="s">
        <v>134</v>
      </c>
      <c r="E237">
        <v>0</v>
      </c>
      <c r="F237" s="2" t="s">
        <v>0</v>
      </c>
      <c r="K237">
        <v>0</v>
      </c>
      <c r="L237" s="2" t="s">
        <v>0</v>
      </c>
    </row>
    <row r="238" spans="1:12" x14ac:dyDescent="0.4">
      <c r="A238" s="1">
        <v>43894</v>
      </c>
      <c r="B238" s="7">
        <v>0</v>
      </c>
      <c r="C238" s="2" t="s">
        <v>10</v>
      </c>
      <c r="D238">
        <v>0</v>
      </c>
      <c r="E238">
        <v>5</v>
      </c>
      <c r="F238" s="2" t="s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s="2" t="s">
        <v>58</v>
      </c>
    </row>
    <row r="239" spans="1:12" x14ac:dyDescent="0.4">
      <c r="A239" s="1">
        <v>43894</v>
      </c>
      <c r="B239" s="7"/>
      <c r="C239" s="2" t="s">
        <v>110</v>
      </c>
      <c r="E239">
        <v>0</v>
      </c>
      <c r="F239" s="2" t="s">
        <v>0</v>
      </c>
      <c r="K239">
        <v>0</v>
      </c>
      <c r="L239" s="2" t="s">
        <v>0</v>
      </c>
    </row>
    <row r="240" spans="1:12" x14ac:dyDescent="0.4">
      <c r="A240" s="1">
        <v>43894</v>
      </c>
      <c r="B240" s="7">
        <v>0</v>
      </c>
      <c r="C240" s="2" t="s">
        <v>21</v>
      </c>
      <c r="D240">
        <v>0</v>
      </c>
      <c r="E240">
        <v>7</v>
      </c>
      <c r="F240" s="2" t="s">
        <v>0</v>
      </c>
      <c r="G240">
        <v>11</v>
      </c>
      <c r="H240">
        <v>1</v>
      </c>
      <c r="I240">
        <v>0</v>
      </c>
      <c r="J240">
        <v>0</v>
      </c>
      <c r="K240">
        <v>0</v>
      </c>
      <c r="L240" s="2" t="s">
        <v>22</v>
      </c>
    </row>
    <row r="241" spans="1:12" x14ac:dyDescent="0.4">
      <c r="A241" s="1">
        <v>43894</v>
      </c>
      <c r="B241" s="7">
        <v>0</v>
      </c>
      <c r="C241" s="2" t="s">
        <v>23</v>
      </c>
      <c r="D241">
        <v>0</v>
      </c>
      <c r="E241">
        <v>4</v>
      </c>
      <c r="F241" s="2" t="s">
        <v>0</v>
      </c>
      <c r="G241">
        <v>6</v>
      </c>
      <c r="H241">
        <v>0</v>
      </c>
      <c r="I241">
        <v>0</v>
      </c>
      <c r="J241">
        <v>0</v>
      </c>
      <c r="K241">
        <v>0</v>
      </c>
      <c r="L241" s="2" t="s">
        <v>29</v>
      </c>
    </row>
    <row r="242" spans="1:12" x14ac:dyDescent="0.4">
      <c r="A242" s="1">
        <v>43894</v>
      </c>
      <c r="B242" s="7"/>
      <c r="C242" s="2" t="s">
        <v>51</v>
      </c>
      <c r="E242">
        <v>2</v>
      </c>
      <c r="F242" s="2" t="s">
        <v>0</v>
      </c>
      <c r="K242">
        <v>0</v>
      </c>
      <c r="L242" s="2" t="s">
        <v>0</v>
      </c>
    </row>
    <row r="243" spans="1:12" x14ac:dyDescent="0.4">
      <c r="A243" s="1">
        <v>43894</v>
      </c>
      <c r="B243" s="7">
        <v>0.60416666666666663</v>
      </c>
      <c r="C243" s="2" t="s">
        <v>14</v>
      </c>
      <c r="D243">
        <v>0</v>
      </c>
      <c r="E243">
        <v>19</v>
      </c>
      <c r="F243" s="2" t="s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s="2" t="s">
        <v>268</v>
      </c>
    </row>
    <row r="244" spans="1:12" x14ac:dyDescent="0.4">
      <c r="A244" s="1">
        <v>43894</v>
      </c>
      <c r="B244" s="7">
        <v>0</v>
      </c>
      <c r="C244" s="2" t="s">
        <v>12</v>
      </c>
      <c r="D244">
        <v>16</v>
      </c>
      <c r="E244">
        <v>1</v>
      </c>
      <c r="F244" s="2" t="s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56</v>
      </c>
    </row>
    <row r="245" spans="1:12" x14ac:dyDescent="0.4">
      <c r="A245" s="1">
        <v>43895</v>
      </c>
      <c r="B245" s="7">
        <v>0.625</v>
      </c>
      <c r="C245" s="2" t="s">
        <v>26</v>
      </c>
      <c r="D245">
        <v>0</v>
      </c>
      <c r="E245">
        <v>9</v>
      </c>
      <c r="F245" s="2" t="s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s="2" t="s">
        <v>71</v>
      </c>
    </row>
    <row r="246" spans="1:12" x14ac:dyDescent="0.4">
      <c r="A246" s="1">
        <v>43895</v>
      </c>
      <c r="B246" s="7"/>
      <c r="C246" s="2" t="s">
        <v>121</v>
      </c>
      <c r="E246">
        <v>0</v>
      </c>
      <c r="F246" s="2" t="s">
        <v>0</v>
      </c>
      <c r="K246">
        <v>0</v>
      </c>
      <c r="L246" s="2" t="s">
        <v>0</v>
      </c>
    </row>
    <row r="247" spans="1:12" x14ac:dyDescent="0.4">
      <c r="A247" s="1">
        <v>43895</v>
      </c>
      <c r="B247" s="7">
        <v>0</v>
      </c>
      <c r="C247" s="2" t="s">
        <v>64</v>
      </c>
      <c r="D247">
        <v>0</v>
      </c>
      <c r="E247">
        <v>1</v>
      </c>
      <c r="F247" s="2" t="s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 s="2" t="s">
        <v>65</v>
      </c>
    </row>
    <row r="248" spans="1:12" x14ac:dyDescent="0.4">
      <c r="A248" s="1">
        <v>43895</v>
      </c>
      <c r="B248" s="7"/>
      <c r="C248" s="2" t="s">
        <v>17</v>
      </c>
      <c r="E248">
        <v>12</v>
      </c>
      <c r="F248" s="2" t="s">
        <v>0</v>
      </c>
      <c r="K248">
        <v>0</v>
      </c>
      <c r="L248" s="2" t="s">
        <v>0</v>
      </c>
    </row>
    <row r="249" spans="1:12" x14ac:dyDescent="0.4">
      <c r="A249" s="1">
        <v>43895</v>
      </c>
      <c r="B249" s="7">
        <v>0</v>
      </c>
      <c r="C249" s="2" t="s">
        <v>19</v>
      </c>
      <c r="D249">
        <v>0</v>
      </c>
      <c r="E249">
        <v>6</v>
      </c>
      <c r="F249" s="2" t="s">
        <v>0</v>
      </c>
      <c r="G249">
        <v>1</v>
      </c>
      <c r="H249">
        <v>0</v>
      </c>
      <c r="I249">
        <v>0</v>
      </c>
      <c r="J249">
        <v>0</v>
      </c>
      <c r="K249">
        <v>0</v>
      </c>
      <c r="L249" s="2" t="s">
        <v>66</v>
      </c>
    </row>
    <row r="250" spans="1:12" x14ac:dyDescent="0.4">
      <c r="A250" s="1">
        <v>43895</v>
      </c>
      <c r="B250" s="7">
        <v>0.71875</v>
      </c>
      <c r="C250" s="2" t="s">
        <v>15</v>
      </c>
      <c r="D250">
        <v>0</v>
      </c>
      <c r="E250">
        <v>8</v>
      </c>
      <c r="F250" s="2" t="s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 s="2" t="s">
        <v>72</v>
      </c>
    </row>
    <row r="251" spans="1:12" x14ac:dyDescent="0.4">
      <c r="A251" s="1">
        <v>43895</v>
      </c>
      <c r="B251" s="7">
        <v>0</v>
      </c>
      <c r="C251" s="2" t="s">
        <v>32</v>
      </c>
      <c r="D251">
        <v>0</v>
      </c>
      <c r="E251">
        <v>6</v>
      </c>
      <c r="F251" s="2" t="s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s="2" t="s">
        <v>68</v>
      </c>
    </row>
    <row r="252" spans="1:12" x14ac:dyDescent="0.4">
      <c r="A252" s="1">
        <v>43895</v>
      </c>
      <c r="B252" s="7">
        <v>0</v>
      </c>
      <c r="C252" s="2" t="s">
        <v>8</v>
      </c>
      <c r="D252">
        <v>1151</v>
      </c>
      <c r="E252">
        <v>13</v>
      </c>
      <c r="F252" s="2" t="s">
        <v>0</v>
      </c>
      <c r="G252">
        <v>5</v>
      </c>
      <c r="H252">
        <v>0</v>
      </c>
      <c r="I252">
        <v>0</v>
      </c>
      <c r="J252">
        <v>0</v>
      </c>
      <c r="K252">
        <v>0</v>
      </c>
      <c r="L252" s="2" t="s">
        <v>9</v>
      </c>
    </row>
    <row r="253" spans="1:12" x14ac:dyDescent="0.4">
      <c r="A253" s="1">
        <v>43895</v>
      </c>
      <c r="B253" s="7"/>
      <c r="C253" s="2" t="s">
        <v>34</v>
      </c>
      <c r="E253">
        <v>0</v>
      </c>
      <c r="F253" s="2" t="s">
        <v>0</v>
      </c>
      <c r="K253">
        <v>0</v>
      </c>
      <c r="L253" s="2" t="s">
        <v>0</v>
      </c>
    </row>
    <row r="254" spans="1:12" x14ac:dyDescent="0.4">
      <c r="A254" s="1">
        <v>43895</v>
      </c>
      <c r="B254" s="7"/>
      <c r="C254" s="2" t="s">
        <v>147</v>
      </c>
      <c r="E254">
        <v>11</v>
      </c>
      <c r="F254" s="2" t="s">
        <v>0</v>
      </c>
      <c r="K254">
        <v>0</v>
      </c>
      <c r="L254" s="2" t="s">
        <v>0</v>
      </c>
    </row>
    <row r="255" spans="1:12" x14ac:dyDescent="0.4">
      <c r="A255" s="1">
        <v>43895</v>
      </c>
      <c r="B255" s="7">
        <v>0</v>
      </c>
      <c r="C255" s="2" t="s">
        <v>47</v>
      </c>
      <c r="D255">
        <v>0</v>
      </c>
      <c r="E255">
        <v>4</v>
      </c>
      <c r="F255" s="2" t="s">
        <v>0</v>
      </c>
      <c r="G255">
        <v>2</v>
      </c>
      <c r="H255">
        <v>0</v>
      </c>
      <c r="I255">
        <v>0</v>
      </c>
      <c r="J255">
        <v>0</v>
      </c>
      <c r="K255">
        <v>0</v>
      </c>
      <c r="L255" s="2" t="s">
        <v>219</v>
      </c>
    </row>
    <row r="256" spans="1:12" x14ac:dyDescent="0.4">
      <c r="A256" s="1">
        <v>43895</v>
      </c>
      <c r="B256" s="7"/>
      <c r="C256" s="2" t="s">
        <v>62</v>
      </c>
      <c r="E256">
        <v>2</v>
      </c>
      <c r="F256" s="2" t="s">
        <v>0</v>
      </c>
      <c r="K256">
        <v>0</v>
      </c>
      <c r="L256" s="2" t="s">
        <v>0</v>
      </c>
    </row>
    <row r="257" spans="1:12" x14ac:dyDescent="0.4">
      <c r="A257" s="1">
        <v>43895</v>
      </c>
      <c r="B257" s="7">
        <v>0</v>
      </c>
      <c r="C257" s="2" t="s">
        <v>36</v>
      </c>
      <c r="D257">
        <v>0</v>
      </c>
      <c r="E257">
        <v>9</v>
      </c>
      <c r="F257" s="2" t="s">
        <v>0</v>
      </c>
      <c r="G257">
        <v>4</v>
      </c>
      <c r="H257">
        <v>0</v>
      </c>
      <c r="I257">
        <v>0</v>
      </c>
      <c r="J257">
        <v>0</v>
      </c>
      <c r="K257">
        <v>0</v>
      </c>
      <c r="L257" s="2" t="s">
        <v>37</v>
      </c>
    </row>
    <row r="258" spans="1:12" x14ac:dyDescent="0.4">
      <c r="A258" s="1">
        <v>43895</v>
      </c>
      <c r="B258" s="7"/>
      <c r="C258" s="2" t="s">
        <v>102</v>
      </c>
      <c r="E258">
        <v>0</v>
      </c>
      <c r="F258" s="2" t="s">
        <v>0</v>
      </c>
      <c r="K258">
        <v>0</v>
      </c>
      <c r="L258" s="2" t="s">
        <v>0</v>
      </c>
    </row>
    <row r="259" spans="1:12" x14ac:dyDescent="0.4">
      <c r="A259" s="1">
        <v>43895</v>
      </c>
      <c r="B259" s="7"/>
      <c r="C259" s="2" t="s">
        <v>116</v>
      </c>
      <c r="E259">
        <v>0</v>
      </c>
      <c r="F259" s="2" t="s">
        <v>0</v>
      </c>
      <c r="K259">
        <v>0</v>
      </c>
      <c r="L259" s="2" t="s">
        <v>0</v>
      </c>
    </row>
    <row r="260" spans="1:12" x14ac:dyDescent="0.4">
      <c r="A260" s="1">
        <v>43895</v>
      </c>
      <c r="B260" s="7"/>
      <c r="C260" s="2" t="s">
        <v>41</v>
      </c>
      <c r="E260">
        <v>1</v>
      </c>
      <c r="F260" s="2" t="s">
        <v>0</v>
      </c>
      <c r="K260">
        <v>0</v>
      </c>
      <c r="L260" s="2" t="s">
        <v>0</v>
      </c>
    </row>
    <row r="261" spans="1:12" x14ac:dyDescent="0.4">
      <c r="A261" s="1">
        <v>43895</v>
      </c>
      <c r="B261" s="7"/>
      <c r="C261" s="2" t="s">
        <v>165</v>
      </c>
      <c r="E261">
        <v>0</v>
      </c>
      <c r="F261" s="2" t="s">
        <v>0</v>
      </c>
      <c r="K261">
        <v>0</v>
      </c>
      <c r="L261" s="2" t="s">
        <v>0</v>
      </c>
    </row>
    <row r="262" spans="1:12" x14ac:dyDescent="0.4">
      <c r="A262" s="1">
        <v>43895</v>
      </c>
      <c r="B262" s="7"/>
      <c r="C262" s="2" t="s">
        <v>76</v>
      </c>
      <c r="E262">
        <v>0</v>
      </c>
      <c r="F262" s="2" t="s">
        <v>0</v>
      </c>
      <c r="K262">
        <v>0</v>
      </c>
      <c r="L262" s="2" t="s">
        <v>0</v>
      </c>
    </row>
    <row r="263" spans="1:12" x14ac:dyDescent="0.4">
      <c r="A263" s="1">
        <v>43895</v>
      </c>
      <c r="B263" s="7"/>
      <c r="C263" s="2" t="s">
        <v>48</v>
      </c>
      <c r="E263">
        <v>5</v>
      </c>
      <c r="F263" s="2" t="s">
        <v>0</v>
      </c>
      <c r="K263">
        <v>0</v>
      </c>
      <c r="L263" s="2" t="s">
        <v>0</v>
      </c>
    </row>
    <row r="264" spans="1:12" x14ac:dyDescent="0.4">
      <c r="A264" s="1">
        <v>43895</v>
      </c>
      <c r="B264" s="7"/>
      <c r="C264" s="2" t="s">
        <v>134</v>
      </c>
      <c r="E264">
        <v>0</v>
      </c>
      <c r="F264" s="2" t="s">
        <v>0</v>
      </c>
      <c r="K264">
        <v>0</v>
      </c>
      <c r="L264" s="2" t="s">
        <v>0</v>
      </c>
    </row>
    <row r="265" spans="1:12" x14ac:dyDescent="0.4">
      <c r="A265" s="1">
        <v>43895</v>
      </c>
      <c r="B265" s="7">
        <v>0</v>
      </c>
      <c r="C265" s="2" t="s">
        <v>10</v>
      </c>
      <c r="D265">
        <v>0</v>
      </c>
      <c r="E265">
        <v>18</v>
      </c>
      <c r="F265" s="2" t="s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s="2" t="s">
        <v>69</v>
      </c>
    </row>
    <row r="266" spans="1:12" x14ac:dyDescent="0.4">
      <c r="A266" s="1">
        <v>43895</v>
      </c>
      <c r="B266" s="7"/>
      <c r="C266" s="2" t="s">
        <v>110</v>
      </c>
      <c r="E266">
        <v>0</v>
      </c>
      <c r="F266" s="2" t="s">
        <v>0</v>
      </c>
      <c r="K266">
        <v>0</v>
      </c>
      <c r="L266" s="2" t="s">
        <v>0</v>
      </c>
    </row>
    <row r="267" spans="1:12" x14ac:dyDescent="0.4">
      <c r="A267" s="1">
        <v>43895</v>
      </c>
      <c r="B267" s="7">
        <v>0</v>
      </c>
      <c r="C267" s="2" t="s">
        <v>21</v>
      </c>
      <c r="D267">
        <v>0</v>
      </c>
      <c r="E267">
        <v>15</v>
      </c>
      <c r="F267" s="2" t="s">
        <v>0</v>
      </c>
      <c r="G267">
        <v>14</v>
      </c>
      <c r="H267">
        <v>1</v>
      </c>
      <c r="I267">
        <v>0</v>
      </c>
      <c r="J267">
        <v>0</v>
      </c>
      <c r="K267">
        <v>1</v>
      </c>
      <c r="L267" s="2" t="s">
        <v>22</v>
      </c>
    </row>
    <row r="268" spans="1:12" x14ac:dyDescent="0.4">
      <c r="A268" s="1">
        <v>43895</v>
      </c>
      <c r="B268" s="7">
        <v>0</v>
      </c>
      <c r="C268" s="2" t="s">
        <v>23</v>
      </c>
      <c r="D268">
        <v>0</v>
      </c>
      <c r="E268">
        <v>5</v>
      </c>
      <c r="F268" s="2" t="s">
        <v>0</v>
      </c>
      <c r="G268">
        <v>3</v>
      </c>
      <c r="H268">
        <v>0</v>
      </c>
      <c r="I268">
        <v>0</v>
      </c>
      <c r="J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7">
        <v>0</v>
      </c>
      <c r="C269" s="2" t="s">
        <v>51</v>
      </c>
      <c r="D269">
        <v>0</v>
      </c>
      <c r="E269">
        <v>3</v>
      </c>
      <c r="F269" s="2" t="s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s="2" t="s">
        <v>70</v>
      </c>
    </row>
    <row r="270" spans="1:12" x14ac:dyDescent="0.4">
      <c r="A270" s="1">
        <v>43895</v>
      </c>
      <c r="B270" s="7">
        <v>0.60416666666666663</v>
      </c>
      <c r="C270" s="2" t="s">
        <v>14</v>
      </c>
      <c r="D270">
        <v>0</v>
      </c>
      <c r="E270">
        <v>24</v>
      </c>
      <c r="F270" s="2" t="s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s="2" t="s">
        <v>268</v>
      </c>
    </row>
    <row r="271" spans="1:12" x14ac:dyDescent="0.4">
      <c r="A271" s="1">
        <v>43895</v>
      </c>
      <c r="B271" s="7">
        <v>0</v>
      </c>
      <c r="C271" s="2" t="s">
        <v>12</v>
      </c>
      <c r="D271">
        <v>18</v>
      </c>
      <c r="E271">
        <v>1</v>
      </c>
      <c r="F271" s="2" t="s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s="2" t="s">
        <v>67</v>
      </c>
    </row>
    <row r="272" spans="1:12" x14ac:dyDescent="0.4">
      <c r="A272" s="1">
        <v>43896</v>
      </c>
      <c r="B272" s="7">
        <v>0.625</v>
      </c>
      <c r="C272" s="2" t="s">
        <v>26</v>
      </c>
      <c r="D272">
        <v>0</v>
      </c>
      <c r="E272">
        <v>12</v>
      </c>
      <c r="F272" s="2" t="s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 s="2" t="s">
        <v>79</v>
      </c>
    </row>
    <row r="273" spans="1:12" x14ac:dyDescent="0.4">
      <c r="A273" s="1">
        <v>43896</v>
      </c>
      <c r="B273" s="7"/>
      <c r="C273" s="2" t="s">
        <v>121</v>
      </c>
      <c r="E273">
        <v>0</v>
      </c>
      <c r="F273" s="2" t="s">
        <v>0</v>
      </c>
      <c r="K273">
        <v>0</v>
      </c>
      <c r="L273" s="2" t="s">
        <v>0</v>
      </c>
    </row>
    <row r="274" spans="1:12" x14ac:dyDescent="0.4">
      <c r="A274" s="1">
        <v>43896</v>
      </c>
      <c r="B274" s="7"/>
      <c r="C274" s="2" t="s">
        <v>64</v>
      </c>
      <c r="E274">
        <v>1</v>
      </c>
      <c r="F274" s="2" t="s">
        <v>0</v>
      </c>
      <c r="K274">
        <v>0</v>
      </c>
      <c r="L274" s="2" t="s">
        <v>0</v>
      </c>
    </row>
    <row r="275" spans="1:12" x14ac:dyDescent="0.4">
      <c r="A275" s="1">
        <v>43896</v>
      </c>
      <c r="B275" s="7">
        <v>0</v>
      </c>
      <c r="C275" s="2" t="s">
        <v>17</v>
      </c>
      <c r="D275">
        <v>0</v>
      </c>
      <c r="E275">
        <v>17</v>
      </c>
      <c r="F275" s="2" t="s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s="2" t="s">
        <v>73</v>
      </c>
    </row>
    <row r="276" spans="1:12" x14ac:dyDescent="0.4">
      <c r="A276" s="1">
        <v>43896</v>
      </c>
      <c r="B276" s="7">
        <v>0</v>
      </c>
      <c r="C276" s="2" t="s">
        <v>19</v>
      </c>
      <c r="D276">
        <v>0</v>
      </c>
      <c r="E276">
        <v>6</v>
      </c>
      <c r="F276" s="2" t="s">
        <v>0</v>
      </c>
      <c r="G276">
        <v>4</v>
      </c>
      <c r="H276">
        <v>2</v>
      </c>
      <c r="I276">
        <v>0</v>
      </c>
      <c r="J276">
        <v>0</v>
      </c>
      <c r="K276">
        <v>0</v>
      </c>
      <c r="L276" s="2" t="s">
        <v>0</v>
      </c>
    </row>
    <row r="277" spans="1:12" x14ac:dyDescent="0.4">
      <c r="A277" s="1">
        <v>43896</v>
      </c>
      <c r="B277" s="7">
        <v>0.58333333333333337</v>
      </c>
      <c r="C277" s="2" t="s">
        <v>15</v>
      </c>
      <c r="D277">
        <v>0</v>
      </c>
      <c r="E277">
        <v>15</v>
      </c>
      <c r="F277" s="2" t="s">
        <v>0</v>
      </c>
      <c r="G277">
        <v>1</v>
      </c>
      <c r="H277">
        <v>0</v>
      </c>
      <c r="I277">
        <v>0</v>
      </c>
      <c r="J277">
        <v>0</v>
      </c>
      <c r="K277">
        <v>0</v>
      </c>
      <c r="L277" s="2" t="s">
        <v>78</v>
      </c>
    </row>
    <row r="278" spans="1:12" x14ac:dyDescent="0.4">
      <c r="A278" s="1">
        <v>43896</v>
      </c>
      <c r="B278" s="7"/>
      <c r="C278" s="2" t="s">
        <v>32</v>
      </c>
      <c r="E278">
        <v>7</v>
      </c>
      <c r="F278" s="2" t="s">
        <v>0</v>
      </c>
      <c r="K278">
        <v>0</v>
      </c>
      <c r="L278" s="2" t="s">
        <v>0</v>
      </c>
    </row>
    <row r="279" spans="1:12" x14ac:dyDescent="0.4">
      <c r="A279" s="1">
        <v>43896</v>
      </c>
      <c r="B279" s="7">
        <v>0</v>
      </c>
      <c r="C279" s="2" t="s">
        <v>8</v>
      </c>
      <c r="D279">
        <v>1250</v>
      </c>
      <c r="E279">
        <v>18</v>
      </c>
      <c r="F279" s="2" t="s">
        <v>0</v>
      </c>
      <c r="G279">
        <v>7</v>
      </c>
      <c r="H279">
        <v>0</v>
      </c>
      <c r="I279">
        <v>0</v>
      </c>
      <c r="J279">
        <v>0</v>
      </c>
      <c r="K279">
        <v>0</v>
      </c>
      <c r="L279" s="2" t="s">
        <v>9</v>
      </c>
    </row>
    <row r="280" spans="1:12" x14ac:dyDescent="0.4">
      <c r="A280" s="1">
        <v>43896</v>
      </c>
      <c r="B280" s="7"/>
      <c r="C280" s="2" t="s">
        <v>34</v>
      </c>
      <c r="E280">
        <v>0</v>
      </c>
      <c r="F280" s="2" t="s">
        <v>0</v>
      </c>
      <c r="K280">
        <v>0</v>
      </c>
      <c r="L280" s="2" t="s">
        <v>0</v>
      </c>
    </row>
    <row r="281" spans="1:12" x14ac:dyDescent="0.4">
      <c r="A281" s="1">
        <v>43896</v>
      </c>
      <c r="B281" s="7"/>
      <c r="C281" s="2" t="s">
        <v>147</v>
      </c>
      <c r="E281">
        <v>13</v>
      </c>
      <c r="F281" s="2" t="s">
        <v>0</v>
      </c>
      <c r="K281">
        <v>0</v>
      </c>
      <c r="L281" s="2" t="s">
        <v>0</v>
      </c>
    </row>
    <row r="282" spans="1:12" x14ac:dyDescent="0.4">
      <c r="A282" s="1">
        <v>43896</v>
      </c>
      <c r="B282" s="7">
        <v>0</v>
      </c>
      <c r="C282" s="2" t="s">
        <v>47</v>
      </c>
      <c r="D282">
        <v>0</v>
      </c>
      <c r="E282">
        <v>4</v>
      </c>
      <c r="F282" s="2" t="s">
        <v>0</v>
      </c>
      <c r="G282">
        <v>5</v>
      </c>
      <c r="H282">
        <v>0</v>
      </c>
      <c r="I282">
        <v>0</v>
      </c>
      <c r="J282">
        <v>0</v>
      </c>
      <c r="K282">
        <v>0</v>
      </c>
      <c r="L282" s="2" t="s">
        <v>219</v>
      </c>
    </row>
    <row r="283" spans="1:12" x14ac:dyDescent="0.4">
      <c r="A283" s="1">
        <v>43896</v>
      </c>
      <c r="B283" s="7"/>
      <c r="C283" s="2" t="s">
        <v>62</v>
      </c>
      <c r="E283">
        <v>3</v>
      </c>
      <c r="F283" s="2" t="s">
        <v>0</v>
      </c>
      <c r="K283">
        <v>0</v>
      </c>
      <c r="L283" s="2" t="s">
        <v>0</v>
      </c>
    </row>
    <row r="284" spans="1:12" x14ac:dyDescent="0.4">
      <c r="A284" s="1">
        <v>43896</v>
      </c>
      <c r="B284" s="7">
        <v>0</v>
      </c>
      <c r="C284" s="2" t="s">
        <v>36</v>
      </c>
      <c r="D284">
        <v>0</v>
      </c>
      <c r="E284">
        <v>13</v>
      </c>
      <c r="F284" s="2" t="s">
        <v>0</v>
      </c>
      <c r="G284">
        <v>2</v>
      </c>
      <c r="H284">
        <v>0</v>
      </c>
      <c r="I284">
        <v>0</v>
      </c>
      <c r="J284">
        <v>0</v>
      </c>
      <c r="K284">
        <v>0</v>
      </c>
      <c r="L284" s="2" t="s">
        <v>37</v>
      </c>
    </row>
    <row r="285" spans="1:12" x14ac:dyDescent="0.4">
      <c r="A285" s="1">
        <v>43896</v>
      </c>
      <c r="B285" s="7"/>
      <c r="C285" s="2" t="s">
        <v>102</v>
      </c>
      <c r="E285">
        <v>0</v>
      </c>
      <c r="F285" s="2" t="s">
        <v>0</v>
      </c>
      <c r="K285">
        <v>0</v>
      </c>
      <c r="L285" s="2" t="s">
        <v>0</v>
      </c>
    </row>
    <row r="286" spans="1:12" x14ac:dyDescent="0.4">
      <c r="A286" s="1">
        <v>43896</v>
      </c>
      <c r="B286" s="7"/>
      <c r="C286" s="2" t="s">
        <v>116</v>
      </c>
      <c r="E286">
        <v>0</v>
      </c>
      <c r="F286" s="2" t="s">
        <v>0</v>
      </c>
      <c r="K286">
        <v>0</v>
      </c>
      <c r="L286" s="2" t="s">
        <v>0</v>
      </c>
    </row>
    <row r="287" spans="1:12" x14ac:dyDescent="0.4">
      <c r="A287" s="1">
        <v>43896</v>
      </c>
      <c r="B287" s="7">
        <v>0.65138888888888891</v>
      </c>
      <c r="C287" s="2" t="s">
        <v>41</v>
      </c>
      <c r="D287">
        <v>0</v>
      </c>
      <c r="E287">
        <v>2</v>
      </c>
      <c r="F287" s="2" t="s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" t="s">
        <v>80</v>
      </c>
    </row>
    <row r="288" spans="1:12" x14ac:dyDescent="0.4">
      <c r="A288" s="1">
        <v>43896</v>
      </c>
      <c r="B288" s="7"/>
      <c r="C288" s="2" t="s">
        <v>165</v>
      </c>
      <c r="E288">
        <v>0</v>
      </c>
      <c r="F288" s="2" t="s">
        <v>0</v>
      </c>
      <c r="K288">
        <v>0</v>
      </c>
      <c r="L288" s="2" t="s">
        <v>0</v>
      </c>
    </row>
    <row r="289" spans="1:12" x14ac:dyDescent="0.4">
      <c r="A289" s="1">
        <v>43896</v>
      </c>
      <c r="B289" s="7">
        <v>0.5</v>
      </c>
      <c r="C289" s="2" t="s">
        <v>76</v>
      </c>
      <c r="D289">
        <v>0</v>
      </c>
      <c r="E289">
        <v>1</v>
      </c>
      <c r="F289" s="2" t="s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" t="s">
        <v>77</v>
      </c>
    </row>
    <row r="290" spans="1:12" x14ac:dyDescent="0.4">
      <c r="A290" s="1">
        <v>43896</v>
      </c>
      <c r="B290" s="7">
        <v>0</v>
      </c>
      <c r="C290" s="2" t="s">
        <v>48</v>
      </c>
      <c r="D290">
        <v>6</v>
      </c>
      <c r="E290">
        <v>6</v>
      </c>
      <c r="F290" s="2" t="s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" t="s">
        <v>75</v>
      </c>
    </row>
    <row r="291" spans="1:12" x14ac:dyDescent="0.4">
      <c r="A291" s="1">
        <v>43896</v>
      </c>
      <c r="B291" s="7"/>
      <c r="C291" s="2" t="s">
        <v>134</v>
      </c>
      <c r="E291">
        <v>1</v>
      </c>
      <c r="F291" s="2" t="s">
        <v>0</v>
      </c>
      <c r="K291">
        <v>0</v>
      </c>
      <c r="L291" s="2" t="s">
        <v>0</v>
      </c>
    </row>
    <row r="292" spans="1:12" x14ac:dyDescent="0.4">
      <c r="A292" s="1">
        <v>43896</v>
      </c>
      <c r="B292" s="7">
        <v>0</v>
      </c>
      <c r="C292" s="2" t="s">
        <v>10</v>
      </c>
      <c r="D292">
        <v>0</v>
      </c>
      <c r="E292">
        <v>32</v>
      </c>
      <c r="F292" s="2" t="s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" t="s">
        <v>0</v>
      </c>
    </row>
    <row r="293" spans="1:12" x14ac:dyDescent="0.4">
      <c r="A293" s="1">
        <v>43896</v>
      </c>
      <c r="B293" s="7"/>
      <c r="C293" s="2" t="s">
        <v>110</v>
      </c>
      <c r="E293">
        <v>0</v>
      </c>
      <c r="F293" s="2" t="s">
        <v>0</v>
      </c>
      <c r="K293">
        <v>0</v>
      </c>
      <c r="L293" s="2" t="s">
        <v>0</v>
      </c>
    </row>
    <row r="294" spans="1:12" x14ac:dyDescent="0.4">
      <c r="A294" s="1">
        <v>43896</v>
      </c>
      <c r="B294" s="7">
        <v>0</v>
      </c>
      <c r="C294" s="2" t="s">
        <v>21</v>
      </c>
      <c r="D294">
        <v>0</v>
      </c>
      <c r="E294">
        <v>23</v>
      </c>
      <c r="F294" s="2" t="s">
        <v>0</v>
      </c>
      <c r="G294">
        <v>15</v>
      </c>
      <c r="H294">
        <v>2</v>
      </c>
      <c r="I294">
        <v>0</v>
      </c>
      <c r="J294">
        <v>0</v>
      </c>
      <c r="K294">
        <v>1</v>
      </c>
      <c r="L294" s="2" t="s">
        <v>22</v>
      </c>
    </row>
    <row r="295" spans="1:12" x14ac:dyDescent="0.4">
      <c r="A295" s="1">
        <v>43896</v>
      </c>
      <c r="B295" s="7">
        <v>0</v>
      </c>
      <c r="C295" s="2" t="s">
        <v>23</v>
      </c>
      <c r="D295">
        <v>0</v>
      </c>
      <c r="E295">
        <v>6</v>
      </c>
      <c r="F295" s="2" t="s">
        <v>0</v>
      </c>
      <c r="G295">
        <v>3</v>
      </c>
      <c r="H295">
        <v>0</v>
      </c>
      <c r="I295">
        <v>0</v>
      </c>
      <c r="J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7"/>
      <c r="C296" s="2" t="s">
        <v>51</v>
      </c>
      <c r="E296">
        <v>3</v>
      </c>
      <c r="F296" s="2" t="s">
        <v>0</v>
      </c>
      <c r="K296">
        <v>0</v>
      </c>
      <c r="L296" s="2" t="s">
        <v>0</v>
      </c>
    </row>
    <row r="297" spans="1:12" x14ac:dyDescent="0.4">
      <c r="A297" s="1">
        <v>43896</v>
      </c>
      <c r="B297" s="7">
        <v>0.60416666666666663</v>
      </c>
      <c r="C297" s="2" t="s">
        <v>14</v>
      </c>
      <c r="D297">
        <v>0</v>
      </c>
      <c r="E297">
        <v>30</v>
      </c>
      <c r="F297" s="2" t="s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268</v>
      </c>
    </row>
    <row r="298" spans="1:12" x14ac:dyDescent="0.4">
      <c r="A298" s="1">
        <v>43896</v>
      </c>
      <c r="B298" s="7">
        <v>0</v>
      </c>
      <c r="C298" s="2" t="s">
        <v>12</v>
      </c>
      <c r="D298">
        <v>22</v>
      </c>
      <c r="E298">
        <v>1</v>
      </c>
      <c r="F298" s="2" t="s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" t="s">
        <v>74</v>
      </c>
    </row>
    <row r="299" spans="1:12" x14ac:dyDescent="0.4">
      <c r="A299" s="1">
        <v>43897</v>
      </c>
      <c r="B299" s="7"/>
      <c r="C299" s="2" t="s">
        <v>26</v>
      </c>
      <c r="E299">
        <v>13</v>
      </c>
      <c r="F299" s="2" t="s">
        <v>0</v>
      </c>
      <c r="K299">
        <v>0</v>
      </c>
      <c r="L299" s="2" t="s">
        <v>0</v>
      </c>
    </row>
    <row r="300" spans="1:12" x14ac:dyDescent="0.4">
      <c r="A300" s="1">
        <v>43897</v>
      </c>
      <c r="B300" s="7"/>
      <c r="C300" s="2" t="s">
        <v>121</v>
      </c>
      <c r="E300">
        <v>0</v>
      </c>
      <c r="F300" s="2" t="s">
        <v>0</v>
      </c>
      <c r="K300">
        <v>0</v>
      </c>
      <c r="L300" s="2" t="s">
        <v>0</v>
      </c>
    </row>
    <row r="301" spans="1:12" x14ac:dyDescent="0.4">
      <c r="A301" s="1">
        <v>43897</v>
      </c>
      <c r="B301" s="7"/>
      <c r="C301" s="2" t="s">
        <v>64</v>
      </c>
      <c r="E301">
        <v>1</v>
      </c>
      <c r="F301" s="2" t="s">
        <v>0</v>
      </c>
      <c r="K301">
        <v>0</v>
      </c>
      <c r="L301" s="2" t="s">
        <v>0</v>
      </c>
    </row>
    <row r="302" spans="1:12" x14ac:dyDescent="0.4">
      <c r="A302" s="1">
        <v>43897</v>
      </c>
      <c r="B302" s="7"/>
      <c r="C302" s="2" t="s">
        <v>17</v>
      </c>
      <c r="E302">
        <v>23</v>
      </c>
      <c r="F302" s="2" t="s">
        <v>0</v>
      </c>
      <c r="K302">
        <v>0</v>
      </c>
      <c r="L302" s="2" t="s">
        <v>0</v>
      </c>
    </row>
    <row r="303" spans="1:12" x14ac:dyDescent="0.4">
      <c r="A303" s="1">
        <v>43897</v>
      </c>
      <c r="B303" s="7">
        <v>0</v>
      </c>
      <c r="C303" s="2" t="s">
        <v>19</v>
      </c>
      <c r="D303">
        <v>0</v>
      </c>
      <c r="E303">
        <v>15</v>
      </c>
      <c r="F303" s="2" t="s">
        <v>0</v>
      </c>
      <c r="G303">
        <v>4</v>
      </c>
      <c r="H303">
        <v>2</v>
      </c>
      <c r="I303">
        <v>0</v>
      </c>
      <c r="J303">
        <v>0</v>
      </c>
      <c r="K303">
        <v>0</v>
      </c>
      <c r="L303" s="2" t="s">
        <v>81</v>
      </c>
    </row>
    <row r="304" spans="1:12" x14ac:dyDescent="0.4">
      <c r="A304" s="1">
        <v>43897</v>
      </c>
      <c r="B304" s="7">
        <v>0.5</v>
      </c>
      <c r="C304" s="2" t="s">
        <v>15</v>
      </c>
      <c r="D304">
        <v>0</v>
      </c>
      <c r="E304">
        <v>21</v>
      </c>
      <c r="F304" s="2" t="s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 s="2" t="s">
        <v>83</v>
      </c>
    </row>
    <row r="305" spans="1:12" x14ac:dyDescent="0.4">
      <c r="A305" s="1">
        <v>43897</v>
      </c>
      <c r="B305" s="7"/>
      <c r="C305" s="2" t="s">
        <v>32</v>
      </c>
      <c r="E305">
        <v>7</v>
      </c>
      <c r="F305" s="2" t="s">
        <v>0</v>
      </c>
      <c r="K305">
        <v>0</v>
      </c>
      <c r="L305" s="2" t="s">
        <v>0</v>
      </c>
    </row>
    <row r="306" spans="1:12" x14ac:dyDescent="0.4">
      <c r="A306" s="1">
        <v>43897</v>
      </c>
      <c r="B306" s="7">
        <v>0</v>
      </c>
      <c r="C306" s="2" t="s">
        <v>8</v>
      </c>
      <c r="D306">
        <v>1327</v>
      </c>
      <c r="E306">
        <v>30</v>
      </c>
      <c r="F306" s="2" t="s">
        <v>0</v>
      </c>
      <c r="G306">
        <v>7</v>
      </c>
      <c r="H306">
        <v>0</v>
      </c>
      <c r="I306">
        <v>0</v>
      </c>
      <c r="J306">
        <v>0</v>
      </c>
      <c r="K306">
        <v>0</v>
      </c>
      <c r="L306" s="2" t="s">
        <v>9</v>
      </c>
    </row>
    <row r="307" spans="1:12" x14ac:dyDescent="0.4">
      <c r="A307" s="1">
        <v>43897</v>
      </c>
      <c r="B307" s="7"/>
      <c r="C307" s="2" t="s">
        <v>34</v>
      </c>
      <c r="E307">
        <v>0</v>
      </c>
      <c r="F307" s="2" t="s">
        <v>0</v>
      </c>
      <c r="K307">
        <v>0</v>
      </c>
      <c r="L307" s="2" t="s">
        <v>0</v>
      </c>
    </row>
    <row r="308" spans="1:12" x14ac:dyDescent="0.4">
      <c r="A308" s="1">
        <v>43897</v>
      </c>
      <c r="B308" s="7"/>
      <c r="C308" s="2" t="s">
        <v>147</v>
      </c>
      <c r="E308">
        <v>15</v>
      </c>
      <c r="F308" s="2" t="s">
        <v>0</v>
      </c>
      <c r="K308">
        <v>0</v>
      </c>
      <c r="L308" s="2" t="s">
        <v>0</v>
      </c>
    </row>
    <row r="309" spans="1:12" x14ac:dyDescent="0.4">
      <c r="A309" s="1">
        <v>43897</v>
      </c>
      <c r="B309" s="7">
        <v>0</v>
      </c>
      <c r="C309" s="2" t="s">
        <v>47</v>
      </c>
      <c r="D309">
        <v>0</v>
      </c>
      <c r="E309">
        <v>5</v>
      </c>
      <c r="F309" s="2" t="s">
        <v>0</v>
      </c>
      <c r="G309">
        <v>5</v>
      </c>
      <c r="H309">
        <v>0</v>
      </c>
      <c r="I309">
        <v>0</v>
      </c>
      <c r="J309">
        <v>0</v>
      </c>
      <c r="K309">
        <v>0</v>
      </c>
      <c r="L309" s="2" t="s">
        <v>219</v>
      </c>
    </row>
    <row r="310" spans="1:12" x14ac:dyDescent="0.4">
      <c r="A310" s="1">
        <v>43897</v>
      </c>
      <c r="B310" s="7"/>
      <c r="C310" s="2" t="s">
        <v>62</v>
      </c>
      <c r="E310">
        <v>3</v>
      </c>
      <c r="F310" s="2" t="s">
        <v>0</v>
      </c>
      <c r="K310">
        <v>0</v>
      </c>
      <c r="L310" s="2" t="s">
        <v>0</v>
      </c>
    </row>
    <row r="311" spans="1:12" x14ac:dyDescent="0.4">
      <c r="A311" s="1">
        <v>43897</v>
      </c>
      <c r="B311" s="7">
        <v>0</v>
      </c>
      <c r="C311" s="2" t="s">
        <v>36</v>
      </c>
      <c r="D311">
        <v>0</v>
      </c>
      <c r="E311">
        <v>18</v>
      </c>
      <c r="F311" s="2" t="s">
        <v>0</v>
      </c>
      <c r="G311">
        <v>2</v>
      </c>
      <c r="H311">
        <v>0</v>
      </c>
      <c r="I311">
        <v>0</v>
      </c>
      <c r="J311">
        <v>0</v>
      </c>
      <c r="K311">
        <v>0</v>
      </c>
      <c r="L311" s="2" t="s">
        <v>37</v>
      </c>
    </row>
    <row r="312" spans="1:12" x14ac:dyDescent="0.4">
      <c r="A312" s="1">
        <v>43897</v>
      </c>
      <c r="B312" s="7"/>
      <c r="C312" s="2" t="s">
        <v>102</v>
      </c>
      <c r="E312">
        <v>0</v>
      </c>
      <c r="F312" s="2" t="s">
        <v>0</v>
      </c>
      <c r="K312">
        <v>0</v>
      </c>
      <c r="L312" s="2" t="s">
        <v>0</v>
      </c>
    </row>
    <row r="313" spans="1:12" x14ac:dyDescent="0.4">
      <c r="A313" s="1">
        <v>43897</v>
      </c>
      <c r="B313" s="7"/>
      <c r="C313" s="2" t="s">
        <v>116</v>
      </c>
      <c r="E313">
        <v>0</v>
      </c>
      <c r="F313" s="2" t="s">
        <v>0</v>
      </c>
      <c r="K313">
        <v>0</v>
      </c>
      <c r="L313" s="2" t="s">
        <v>0</v>
      </c>
    </row>
    <row r="314" spans="1:12" x14ac:dyDescent="0.4">
      <c r="A314" s="1">
        <v>43897</v>
      </c>
      <c r="B314" s="7"/>
      <c r="C314" s="2" t="s">
        <v>41</v>
      </c>
      <c r="E314">
        <v>4</v>
      </c>
      <c r="F314" s="2" t="s">
        <v>0</v>
      </c>
      <c r="K314">
        <v>0</v>
      </c>
      <c r="L314" s="2" t="s">
        <v>0</v>
      </c>
    </row>
    <row r="315" spans="1:12" x14ac:dyDescent="0.4">
      <c r="A315" s="1">
        <v>43897</v>
      </c>
      <c r="B315" s="7"/>
      <c r="C315" s="2" t="s">
        <v>165</v>
      </c>
      <c r="E315">
        <v>0</v>
      </c>
      <c r="F315" s="2" t="s">
        <v>0</v>
      </c>
      <c r="K315">
        <v>0</v>
      </c>
      <c r="L315" s="2" t="s">
        <v>0</v>
      </c>
    </row>
    <row r="316" spans="1:12" x14ac:dyDescent="0.4">
      <c r="A316" s="1">
        <v>43897</v>
      </c>
      <c r="B316" s="7"/>
      <c r="C316" s="2" t="s">
        <v>76</v>
      </c>
      <c r="E316">
        <v>1</v>
      </c>
      <c r="F316" s="2" t="s">
        <v>0</v>
      </c>
      <c r="K316">
        <v>0</v>
      </c>
      <c r="L316" s="2" t="s">
        <v>0</v>
      </c>
    </row>
    <row r="317" spans="1:12" x14ac:dyDescent="0.4">
      <c r="A317" s="1">
        <v>43897</v>
      </c>
      <c r="B317" s="7"/>
      <c r="C317" s="2" t="s">
        <v>48</v>
      </c>
      <c r="E317">
        <v>6</v>
      </c>
      <c r="F317" s="2" t="s">
        <v>0</v>
      </c>
      <c r="K317">
        <v>0</v>
      </c>
      <c r="L317" s="2" t="s">
        <v>0</v>
      </c>
    </row>
    <row r="318" spans="1:12" x14ac:dyDescent="0.4">
      <c r="A318" s="1">
        <v>43897</v>
      </c>
      <c r="B318" s="7"/>
      <c r="C318" s="2" t="s">
        <v>134</v>
      </c>
      <c r="E318">
        <v>1</v>
      </c>
      <c r="F318" s="2" t="s">
        <v>0</v>
      </c>
      <c r="K318">
        <v>0</v>
      </c>
      <c r="L318" s="2" t="s">
        <v>0</v>
      </c>
    </row>
    <row r="319" spans="1:12" x14ac:dyDescent="0.4">
      <c r="A319" s="1">
        <v>43897</v>
      </c>
      <c r="B319" s="7">
        <v>0</v>
      </c>
      <c r="C319" s="2" t="s">
        <v>10</v>
      </c>
      <c r="D319">
        <v>0</v>
      </c>
      <c r="E319">
        <v>45</v>
      </c>
      <c r="F319" s="2" t="s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82</v>
      </c>
    </row>
    <row r="320" spans="1:12" x14ac:dyDescent="0.4">
      <c r="A320" s="1">
        <v>43897</v>
      </c>
      <c r="B320" s="7"/>
      <c r="C320" s="2" t="s">
        <v>110</v>
      </c>
      <c r="E320">
        <v>0</v>
      </c>
      <c r="F320" s="2" t="s">
        <v>0</v>
      </c>
      <c r="K320">
        <v>0</v>
      </c>
      <c r="L320" s="2" t="s">
        <v>0</v>
      </c>
    </row>
    <row r="321" spans="1:12" x14ac:dyDescent="0.4">
      <c r="A321" s="1">
        <v>43897</v>
      </c>
      <c r="B321" s="7">
        <v>0</v>
      </c>
      <c r="C321" s="2" t="s">
        <v>21</v>
      </c>
      <c r="D321">
        <v>0</v>
      </c>
      <c r="E321">
        <v>30</v>
      </c>
      <c r="F321" s="2" t="s">
        <v>0</v>
      </c>
      <c r="G321">
        <v>16</v>
      </c>
      <c r="H321">
        <v>4</v>
      </c>
      <c r="I321">
        <v>0</v>
      </c>
      <c r="J321">
        <v>0</v>
      </c>
      <c r="K321">
        <v>1</v>
      </c>
      <c r="L321" s="2" t="s">
        <v>22</v>
      </c>
    </row>
    <row r="322" spans="1:12" x14ac:dyDescent="0.4">
      <c r="A322" s="1">
        <v>43897</v>
      </c>
      <c r="B322" s="7"/>
      <c r="C322" s="2" t="s">
        <v>23</v>
      </c>
      <c r="E322">
        <v>7</v>
      </c>
      <c r="F322" s="2" t="s">
        <v>0</v>
      </c>
      <c r="K322">
        <v>0</v>
      </c>
      <c r="L322" s="2" t="s">
        <v>0</v>
      </c>
    </row>
    <row r="323" spans="1:12" x14ac:dyDescent="0.4">
      <c r="A323" s="1">
        <v>43897</v>
      </c>
      <c r="B323" s="7"/>
      <c r="C323" s="2" t="s">
        <v>51</v>
      </c>
      <c r="E323">
        <v>4</v>
      </c>
      <c r="F323" s="2" t="s">
        <v>0</v>
      </c>
      <c r="K323">
        <v>0</v>
      </c>
      <c r="L323" s="2" t="s">
        <v>0</v>
      </c>
    </row>
    <row r="324" spans="1:12" x14ac:dyDescent="0.4">
      <c r="A324" s="1">
        <v>43897</v>
      </c>
      <c r="B324" s="7">
        <v>0.60416666666666663</v>
      </c>
      <c r="C324" s="2" t="s">
        <v>14</v>
      </c>
      <c r="D324">
        <v>0</v>
      </c>
      <c r="E324">
        <v>35</v>
      </c>
      <c r="F324" s="2" t="s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 s="2" t="s">
        <v>268</v>
      </c>
    </row>
    <row r="325" spans="1:12" x14ac:dyDescent="0.4">
      <c r="A325" s="1">
        <v>43897</v>
      </c>
      <c r="B325" s="7"/>
      <c r="C325" s="2" t="s">
        <v>12</v>
      </c>
      <c r="E325">
        <v>1</v>
      </c>
      <c r="F325" s="2" t="s">
        <v>0</v>
      </c>
      <c r="K325">
        <v>0</v>
      </c>
      <c r="L325" s="2" t="s">
        <v>0</v>
      </c>
    </row>
    <row r="326" spans="1:12" x14ac:dyDescent="0.4">
      <c r="A326" s="1">
        <v>43898</v>
      </c>
      <c r="B326" s="7"/>
      <c r="C326" s="2" t="s">
        <v>26</v>
      </c>
      <c r="E326">
        <v>13</v>
      </c>
      <c r="F326" s="2" t="s">
        <v>0</v>
      </c>
      <c r="K326">
        <v>0</v>
      </c>
      <c r="L326" s="2" t="s">
        <v>0</v>
      </c>
    </row>
    <row r="327" spans="1:12" x14ac:dyDescent="0.4">
      <c r="A327" s="1">
        <v>43898</v>
      </c>
      <c r="B327" s="7"/>
      <c r="C327" s="2" t="s">
        <v>121</v>
      </c>
      <c r="E327">
        <v>0</v>
      </c>
      <c r="F327" s="2" t="s">
        <v>0</v>
      </c>
      <c r="K327">
        <v>0</v>
      </c>
      <c r="L327" s="2" t="s">
        <v>0</v>
      </c>
    </row>
    <row r="328" spans="1:12" x14ac:dyDescent="0.4">
      <c r="A328" s="1">
        <v>43898</v>
      </c>
      <c r="B328" s="7"/>
      <c r="C328" s="2" t="s">
        <v>64</v>
      </c>
      <c r="E328">
        <v>1</v>
      </c>
      <c r="F328" s="2" t="s">
        <v>0</v>
      </c>
      <c r="K328">
        <v>0</v>
      </c>
      <c r="L328" s="2" t="s">
        <v>0</v>
      </c>
    </row>
    <row r="329" spans="1:12" x14ac:dyDescent="0.4">
      <c r="A329" s="1">
        <v>43898</v>
      </c>
      <c r="B329" s="7"/>
      <c r="C329" s="2" t="s">
        <v>17</v>
      </c>
      <c r="E329">
        <v>28</v>
      </c>
      <c r="F329" s="2" t="s">
        <v>0</v>
      </c>
      <c r="K329">
        <v>0</v>
      </c>
      <c r="L329" s="2" t="s">
        <v>0</v>
      </c>
    </row>
    <row r="330" spans="1:12" x14ac:dyDescent="0.4">
      <c r="A330" s="1">
        <v>43898</v>
      </c>
      <c r="B330" s="7">
        <v>0</v>
      </c>
      <c r="C330" s="2" t="s">
        <v>19</v>
      </c>
      <c r="D330">
        <v>0</v>
      </c>
      <c r="E330">
        <v>19</v>
      </c>
      <c r="F330" s="2" t="s">
        <v>0</v>
      </c>
      <c r="G330">
        <v>4</v>
      </c>
      <c r="H330">
        <v>2</v>
      </c>
      <c r="I330">
        <v>0</v>
      </c>
      <c r="J330">
        <v>0</v>
      </c>
      <c r="K330">
        <v>1</v>
      </c>
      <c r="L330" s="2" t="s">
        <v>84</v>
      </c>
    </row>
    <row r="331" spans="1:12" x14ac:dyDescent="0.4">
      <c r="A331" s="1">
        <v>43898</v>
      </c>
      <c r="B331" s="7">
        <v>0.5</v>
      </c>
      <c r="C331" s="2" t="s">
        <v>15</v>
      </c>
      <c r="D331">
        <v>0</v>
      </c>
      <c r="E331">
        <v>24</v>
      </c>
      <c r="F331" s="2" t="s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 s="2" t="s">
        <v>86</v>
      </c>
    </row>
    <row r="332" spans="1:12" x14ac:dyDescent="0.4">
      <c r="A332" s="1">
        <v>43898</v>
      </c>
      <c r="B332" s="7">
        <v>0</v>
      </c>
      <c r="C332" s="2" t="s">
        <v>32</v>
      </c>
      <c r="D332">
        <v>0</v>
      </c>
      <c r="E332">
        <v>8</v>
      </c>
      <c r="F332" s="2" t="s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 s="2" t="s">
        <v>68</v>
      </c>
    </row>
    <row r="333" spans="1:12" x14ac:dyDescent="0.4">
      <c r="A333" s="1">
        <v>43898</v>
      </c>
      <c r="B333" s="7">
        <v>0</v>
      </c>
      <c r="C333" s="2" t="s">
        <v>8</v>
      </c>
      <c r="D333">
        <v>1399</v>
      </c>
      <c r="E333">
        <v>39</v>
      </c>
      <c r="F333" s="2" t="s">
        <v>0</v>
      </c>
      <c r="G333">
        <v>9</v>
      </c>
      <c r="H333">
        <v>0</v>
      </c>
      <c r="I333">
        <v>0</v>
      </c>
      <c r="J333">
        <v>0</v>
      </c>
      <c r="K333">
        <v>0</v>
      </c>
      <c r="L333" s="2" t="s">
        <v>9</v>
      </c>
    </row>
    <row r="334" spans="1:12" x14ac:dyDescent="0.4">
      <c r="A334" s="1">
        <v>43898</v>
      </c>
      <c r="B334" s="7"/>
      <c r="C334" s="2" t="s">
        <v>34</v>
      </c>
      <c r="E334">
        <v>0</v>
      </c>
      <c r="F334" s="2" t="s">
        <v>0</v>
      </c>
      <c r="K334">
        <v>0</v>
      </c>
      <c r="L334" s="2" t="s">
        <v>0</v>
      </c>
    </row>
    <row r="335" spans="1:12" x14ac:dyDescent="0.4">
      <c r="A335" s="1">
        <v>43898</v>
      </c>
      <c r="B335" s="7"/>
      <c r="C335" s="2" t="s">
        <v>147</v>
      </c>
      <c r="E335">
        <v>16</v>
      </c>
      <c r="F335" s="2" t="s">
        <v>0</v>
      </c>
      <c r="K335">
        <v>0</v>
      </c>
      <c r="L335" s="2" t="s">
        <v>0</v>
      </c>
    </row>
    <row r="336" spans="1:12" x14ac:dyDescent="0.4">
      <c r="A336" s="1">
        <v>43898</v>
      </c>
      <c r="B336" s="7">
        <v>0</v>
      </c>
      <c r="C336" s="2" t="s">
        <v>47</v>
      </c>
      <c r="D336">
        <v>0</v>
      </c>
      <c r="E336">
        <v>5</v>
      </c>
      <c r="F336" s="2" t="s">
        <v>0</v>
      </c>
      <c r="G336">
        <v>5</v>
      </c>
      <c r="H336">
        <v>0</v>
      </c>
      <c r="I336">
        <v>0</v>
      </c>
      <c r="J336">
        <v>0</v>
      </c>
      <c r="K336">
        <v>0</v>
      </c>
      <c r="L336" s="2" t="s">
        <v>219</v>
      </c>
    </row>
    <row r="337" spans="1:12" x14ac:dyDescent="0.4">
      <c r="A337" s="1">
        <v>43898</v>
      </c>
      <c r="B337" s="7"/>
      <c r="C337" s="2" t="s">
        <v>62</v>
      </c>
      <c r="E337">
        <v>4</v>
      </c>
      <c r="F337" s="2" t="s">
        <v>0</v>
      </c>
      <c r="K337">
        <v>0</v>
      </c>
      <c r="L337" s="2" t="s">
        <v>0</v>
      </c>
    </row>
    <row r="338" spans="1:12" x14ac:dyDescent="0.4">
      <c r="A338" s="1">
        <v>43898</v>
      </c>
      <c r="B338" s="7">
        <v>0</v>
      </c>
      <c r="C338" s="2" t="s">
        <v>36</v>
      </c>
      <c r="D338">
        <v>0</v>
      </c>
      <c r="E338">
        <v>24</v>
      </c>
      <c r="F338" s="2" t="s">
        <v>0</v>
      </c>
      <c r="G338">
        <v>3</v>
      </c>
      <c r="H338">
        <v>0</v>
      </c>
      <c r="I338">
        <v>0</v>
      </c>
      <c r="J338">
        <v>0</v>
      </c>
      <c r="K338">
        <v>0</v>
      </c>
      <c r="L338" s="2" t="s">
        <v>37</v>
      </c>
    </row>
    <row r="339" spans="1:12" x14ac:dyDescent="0.4">
      <c r="A339" s="1">
        <v>43898</v>
      </c>
      <c r="B339" s="7"/>
      <c r="C339" s="2" t="s">
        <v>102</v>
      </c>
      <c r="E339">
        <v>0</v>
      </c>
      <c r="F339" s="2" t="s">
        <v>0</v>
      </c>
      <c r="K339">
        <v>0</v>
      </c>
      <c r="L339" s="2" t="s">
        <v>0</v>
      </c>
    </row>
    <row r="340" spans="1:12" x14ac:dyDescent="0.4">
      <c r="A340" s="1">
        <v>43898</v>
      </c>
      <c r="B340" s="7"/>
      <c r="C340" s="2" t="s">
        <v>116</v>
      </c>
      <c r="E340">
        <v>0</v>
      </c>
      <c r="F340" s="2" t="s">
        <v>0</v>
      </c>
      <c r="K340">
        <v>0</v>
      </c>
      <c r="L340" s="2" t="s">
        <v>0</v>
      </c>
    </row>
    <row r="341" spans="1:12" x14ac:dyDescent="0.4">
      <c r="A341" s="1">
        <v>43898</v>
      </c>
      <c r="B341" s="7"/>
      <c r="C341" s="2" t="s">
        <v>41</v>
      </c>
      <c r="E341">
        <v>6</v>
      </c>
      <c r="F341" s="2" t="s">
        <v>0</v>
      </c>
      <c r="K341">
        <v>0</v>
      </c>
      <c r="L341" s="2" t="s">
        <v>0</v>
      </c>
    </row>
    <row r="342" spans="1:12" x14ac:dyDescent="0.4">
      <c r="A342" s="1">
        <v>43898</v>
      </c>
      <c r="B342" s="7"/>
      <c r="C342" s="2" t="s">
        <v>165</v>
      </c>
      <c r="E342">
        <v>0</v>
      </c>
      <c r="F342" s="2" t="s">
        <v>0</v>
      </c>
      <c r="K342">
        <v>0</v>
      </c>
      <c r="L342" s="2" t="s">
        <v>0</v>
      </c>
    </row>
    <row r="343" spans="1:12" x14ac:dyDescent="0.4">
      <c r="A343" s="1">
        <v>43898</v>
      </c>
      <c r="B343" s="7"/>
      <c r="C343" s="2" t="s">
        <v>76</v>
      </c>
      <c r="E343">
        <v>2</v>
      </c>
      <c r="F343" s="2" t="s">
        <v>0</v>
      </c>
      <c r="K343">
        <v>0</v>
      </c>
      <c r="L343" s="2" t="s">
        <v>0</v>
      </c>
    </row>
    <row r="344" spans="1:12" x14ac:dyDescent="0.4">
      <c r="A344" s="1">
        <v>43898</v>
      </c>
      <c r="B344" s="7"/>
      <c r="C344" s="2" t="s">
        <v>48</v>
      </c>
      <c r="E344">
        <v>7</v>
      </c>
      <c r="F344" s="2" t="s">
        <v>0</v>
      </c>
      <c r="K344">
        <v>0</v>
      </c>
      <c r="L344" s="2" t="s">
        <v>0</v>
      </c>
    </row>
    <row r="345" spans="1:12" x14ac:dyDescent="0.4">
      <c r="A345" s="1">
        <v>43898</v>
      </c>
      <c r="B345" s="7"/>
      <c r="C345" s="2" t="s">
        <v>134</v>
      </c>
      <c r="E345">
        <v>1</v>
      </c>
      <c r="F345" s="2" t="s">
        <v>0</v>
      </c>
      <c r="K345">
        <v>0</v>
      </c>
      <c r="L345" s="2" t="s">
        <v>0</v>
      </c>
    </row>
    <row r="346" spans="1:12" x14ac:dyDescent="0.4">
      <c r="A346" s="1">
        <v>43898</v>
      </c>
      <c r="B346" s="7">
        <v>0</v>
      </c>
      <c r="C346" s="2" t="s">
        <v>10</v>
      </c>
      <c r="D346">
        <v>0</v>
      </c>
      <c r="E346">
        <v>58</v>
      </c>
      <c r="F346" s="2" t="s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 s="2" t="s">
        <v>85</v>
      </c>
    </row>
    <row r="347" spans="1:12" x14ac:dyDescent="0.4">
      <c r="A347" s="1">
        <v>43898</v>
      </c>
      <c r="B347" s="7"/>
      <c r="C347" s="2" t="s">
        <v>110</v>
      </c>
      <c r="E347">
        <v>0</v>
      </c>
      <c r="F347" s="2" t="s">
        <v>0</v>
      </c>
      <c r="K347">
        <v>0</v>
      </c>
      <c r="L347" s="2" t="s">
        <v>0</v>
      </c>
    </row>
    <row r="348" spans="1:12" x14ac:dyDescent="0.4">
      <c r="A348" s="1">
        <v>43898</v>
      </c>
      <c r="B348" s="7">
        <v>0</v>
      </c>
      <c r="C348" s="2" t="s">
        <v>21</v>
      </c>
      <c r="D348">
        <v>0</v>
      </c>
      <c r="E348">
        <v>40</v>
      </c>
      <c r="F348" s="2" t="s">
        <v>0</v>
      </c>
      <c r="G348">
        <v>22</v>
      </c>
      <c r="H348">
        <v>3</v>
      </c>
      <c r="I348">
        <v>0</v>
      </c>
      <c r="J348">
        <v>0</v>
      </c>
      <c r="K348">
        <v>1</v>
      </c>
      <c r="L348" s="2" t="s">
        <v>22</v>
      </c>
    </row>
    <row r="349" spans="1:12" x14ac:dyDescent="0.4">
      <c r="A349" s="1">
        <v>43898</v>
      </c>
      <c r="B349" s="7">
        <v>0</v>
      </c>
      <c r="C349" s="2" t="s">
        <v>23</v>
      </c>
      <c r="D349">
        <v>0</v>
      </c>
      <c r="E349">
        <v>7</v>
      </c>
      <c r="F349" s="2" t="s">
        <v>0</v>
      </c>
      <c r="G349">
        <v>3</v>
      </c>
      <c r="H349">
        <v>0</v>
      </c>
      <c r="I349">
        <v>0</v>
      </c>
      <c r="J349">
        <v>0</v>
      </c>
      <c r="K349">
        <v>0</v>
      </c>
      <c r="L349" s="2" t="s">
        <v>0</v>
      </c>
    </row>
    <row r="350" spans="1:12" x14ac:dyDescent="0.4">
      <c r="A350" s="1">
        <v>43898</v>
      </c>
      <c r="B350" s="7"/>
      <c r="C350" s="2" t="s">
        <v>51</v>
      </c>
      <c r="E350">
        <v>6</v>
      </c>
      <c r="F350" s="2" t="s">
        <v>0</v>
      </c>
      <c r="K350">
        <v>0</v>
      </c>
      <c r="L350" s="2" t="s">
        <v>0</v>
      </c>
    </row>
    <row r="351" spans="1:12" x14ac:dyDescent="0.4">
      <c r="A351" s="1">
        <v>43898</v>
      </c>
      <c r="B351" s="7">
        <v>0.60416666666666663</v>
      </c>
      <c r="C351" s="2" t="s">
        <v>14</v>
      </c>
      <c r="D351">
        <v>0</v>
      </c>
      <c r="E351">
        <v>41</v>
      </c>
      <c r="F351" s="2" t="s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 s="2" t="s">
        <v>268</v>
      </c>
    </row>
    <row r="352" spans="1:12" x14ac:dyDescent="0.4">
      <c r="A352" s="1">
        <v>43898</v>
      </c>
      <c r="B352" s="7"/>
      <c r="C352" s="2" t="s">
        <v>12</v>
      </c>
      <c r="E352">
        <v>1</v>
      </c>
      <c r="F352" s="2" t="s">
        <v>0</v>
      </c>
      <c r="K352">
        <v>0</v>
      </c>
      <c r="L352" s="2" t="s">
        <v>0</v>
      </c>
    </row>
    <row r="353" spans="1:12" x14ac:dyDescent="0.4">
      <c r="A353" s="1">
        <v>43899</v>
      </c>
      <c r="B353" s="7">
        <v>0.625</v>
      </c>
      <c r="C353" s="2" t="s">
        <v>26</v>
      </c>
      <c r="D353">
        <v>0</v>
      </c>
      <c r="E353">
        <v>14</v>
      </c>
      <c r="F353" s="2" t="s">
        <v>0</v>
      </c>
      <c r="G353">
        <v>0</v>
      </c>
      <c r="H353">
        <v>0</v>
      </c>
      <c r="I353">
        <v>0</v>
      </c>
      <c r="J353">
        <v>2</v>
      </c>
      <c r="K353">
        <v>0</v>
      </c>
      <c r="L353" s="2" t="s">
        <v>93</v>
      </c>
    </row>
    <row r="354" spans="1:12" x14ac:dyDescent="0.4">
      <c r="A354" s="1">
        <v>43899</v>
      </c>
      <c r="B354" s="7"/>
      <c r="C354" s="2" t="s">
        <v>121</v>
      </c>
      <c r="E354">
        <v>0</v>
      </c>
      <c r="F354" s="2" t="s">
        <v>0</v>
      </c>
      <c r="K354">
        <v>0</v>
      </c>
      <c r="L354" s="2" t="s">
        <v>0</v>
      </c>
    </row>
    <row r="355" spans="1:12" x14ac:dyDescent="0.4">
      <c r="A355" s="1">
        <v>43899</v>
      </c>
      <c r="B355" s="7">
        <v>0</v>
      </c>
      <c r="C355" s="2" t="s">
        <v>64</v>
      </c>
      <c r="D355">
        <v>0</v>
      </c>
      <c r="E355">
        <v>2</v>
      </c>
      <c r="F355" s="2" t="s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 s="2" t="s">
        <v>87</v>
      </c>
    </row>
    <row r="356" spans="1:12" x14ac:dyDescent="0.4">
      <c r="A356" s="1">
        <v>43899</v>
      </c>
      <c r="B356" s="7">
        <v>0</v>
      </c>
      <c r="C356" s="2" t="s">
        <v>17</v>
      </c>
      <c r="D356">
        <v>0</v>
      </c>
      <c r="E356">
        <v>34</v>
      </c>
      <c r="F356" s="2" t="s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 s="2" t="s">
        <v>88</v>
      </c>
    </row>
    <row r="357" spans="1:12" x14ac:dyDescent="0.4">
      <c r="A357" s="1">
        <v>43899</v>
      </c>
      <c r="B357" s="7">
        <v>0</v>
      </c>
      <c r="C357" s="2" t="s">
        <v>19</v>
      </c>
      <c r="D357">
        <v>0</v>
      </c>
      <c r="E357">
        <v>20</v>
      </c>
      <c r="F357" s="2" t="s">
        <v>0</v>
      </c>
      <c r="G357">
        <v>4</v>
      </c>
      <c r="H357">
        <v>4</v>
      </c>
      <c r="I357">
        <v>0</v>
      </c>
      <c r="J357">
        <v>1</v>
      </c>
      <c r="K357">
        <v>1</v>
      </c>
      <c r="L357" s="2" t="s">
        <v>89</v>
      </c>
    </row>
    <row r="358" spans="1:12" x14ac:dyDescent="0.4">
      <c r="A358" s="1">
        <v>43899</v>
      </c>
      <c r="B358" s="7">
        <v>0.5</v>
      </c>
      <c r="C358" s="2" t="s">
        <v>15</v>
      </c>
      <c r="D358">
        <v>0</v>
      </c>
      <c r="E358">
        <v>28</v>
      </c>
      <c r="F358" s="2" t="s">
        <v>0</v>
      </c>
      <c r="G358">
        <v>1</v>
      </c>
      <c r="H358">
        <v>0</v>
      </c>
      <c r="I358">
        <v>0</v>
      </c>
      <c r="J358">
        <v>0</v>
      </c>
      <c r="K358">
        <v>0</v>
      </c>
      <c r="L358" s="2" t="s">
        <v>92</v>
      </c>
    </row>
    <row r="359" spans="1:12" x14ac:dyDescent="0.4">
      <c r="A359" s="1">
        <v>43899</v>
      </c>
      <c r="B359" s="7">
        <v>0</v>
      </c>
      <c r="C359" s="2" t="s">
        <v>32</v>
      </c>
      <c r="D359">
        <v>0</v>
      </c>
      <c r="E359">
        <v>11</v>
      </c>
      <c r="F359" s="2" t="s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 s="2" t="s">
        <v>68</v>
      </c>
    </row>
    <row r="360" spans="1:12" x14ac:dyDescent="0.4">
      <c r="A360" s="1">
        <v>43899</v>
      </c>
      <c r="B360" s="7">
        <v>0</v>
      </c>
      <c r="C360" s="2" t="s">
        <v>8</v>
      </c>
      <c r="D360">
        <v>1512</v>
      </c>
      <c r="E360">
        <v>48</v>
      </c>
      <c r="F360" s="2" t="s">
        <v>0</v>
      </c>
      <c r="G360">
        <v>13</v>
      </c>
      <c r="H360">
        <v>3</v>
      </c>
      <c r="I360">
        <v>1</v>
      </c>
      <c r="J360">
        <v>0</v>
      </c>
      <c r="K360">
        <v>0</v>
      </c>
      <c r="L360" s="2" t="s">
        <v>9</v>
      </c>
    </row>
    <row r="361" spans="1:12" x14ac:dyDescent="0.4">
      <c r="A361" s="1">
        <v>43899</v>
      </c>
      <c r="B361" s="7"/>
      <c r="C361" s="2" t="s">
        <v>34</v>
      </c>
      <c r="E361">
        <v>0</v>
      </c>
      <c r="F361" s="2" t="s">
        <v>0</v>
      </c>
      <c r="K361">
        <v>0</v>
      </c>
      <c r="L361" s="2" t="s">
        <v>0</v>
      </c>
    </row>
    <row r="362" spans="1:12" x14ac:dyDescent="0.4">
      <c r="A362" s="1">
        <v>43899</v>
      </c>
      <c r="B362" s="7"/>
      <c r="C362" s="2" t="s">
        <v>147</v>
      </c>
      <c r="E362">
        <v>18</v>
      </c>
      <c r="F362" s="2" t="s">
        <v>0</v>
      </c>
      <c r="K362">
        <v>0</v>
      </c>
      <c r="L362" s="2" t="s">
        <v>0</v>
      </c>
    </row>
    <row r="363" spans="1:12" x14ac:dyDescent="0.4">
      <c r="A363" s="1">
        <v>43899</v>
      </c>
      <c r="B363" s="7">
        <v>0</v>
      </c>
      <c r="C363" s="2" t="s">
        <v>47</v>
      </c>
      <c r="D363">
        <v>0</v>
      </c>
      <c r="E363">
        <v>7</v>
      </c>
      <c r="F363" s="2" t="s">
        <v>0</v>
      </c>
      <c r="G363">
        <v>5</v>
      </c>
      <c r="H363">
        <v>0</v>
      </c>
      <c r="I363">
        <v>0</v>
      </c>
      <c r="J363">
        <v>0</v>
      </c>
      <c r="K363">
        <v>0</v>
      </c>
      <c r="L363" s="2" t="s">
        <v>219</v>
      </c>
    </row>
    <row r="364" spans="1:12" x14ac:dyDescent="0.4">
      <c r="A364" s="1">
        <v>43899</v>
      </c>
      <c r="B364" s="7"/>
      <c r="C364" s="2" t="s">
        <v>62</v>
      </c>
      <c r="E364">
        <v>5</v>
      </c>
      <c r="F364" s="2" t="s">
        <v>0</v>
      </c>
      <c r="K364">
        <v>0</v>
      </c>
      <c r="L364" s="2" t="s">
        <v>0</v>
      </c>
    </row>
    <row r="365" spans="1:12" x14ac:dyDescent="0.4">
      <c r="A365" s="1">
        <v>43899</v>
      </c>
      <c r="B365" s="7">
        <v>0</v>
      </c>
      <c r="C365" s="2" t="s">
        <v>36</v>
      </c>
      <c r="D365">
        <v>0</v>
      </c>
      <c r="E365">
        <v>27</v>
      </c>
      <c r="F365" s="2" t="s">
        <v>0</v>
      </c>
      <c r="G365">
        <v>4</v>
      </c>
      <c r="H365">
        <v>0</v>
      </c>
      <c r="I365">
        <v>0</v>
      </c>
      <c r="J365">
        <v>0</v>
      </c>
      <c r="K365">
        <v>0</v>
      </c>
      <c r="L365" s="2" t="s">
        <v>37</v>
      </c>
    </row>
    <row r="366" spans="1:12" x14ac:dyDescent="0.4">
      <c r="A366" s="1">
        <v>43899</v>
      </c>
      <c r="B366" s="7"/>
      <c r="C366" s="2" t="s">
        <v>102</v>
      </c>
      <c r="E366">
        <v>0</v>
      </c>
      <c r="F366" s="2" t="s">
        <v>0</v>
      </c>
      <c r="K366">
        <v>0</v>
      </c>
      <c r="L366" s="2" t="s">
        <v>0</v>
      </c>
    </row>
    <row r="367" spans="1:12" x14ac:dyDescent="0.4">
      <c r="A367" s="1">
        <v>43899</v>
      </c>
      <c r="B367" s="7"/>
      <c r="C367" s="2" t="s">
        <v>116</v>
      </c>
      <c r="E367">
        <v>0</v>
      </c>
      <c r="F367" s="2" t="s">
        <v>0</v>
      </c>
      <c r="K367">
        <v>0</v>
      </c>
      <c r="L367" s="2" t="s">
        <v>0</v>
      </c>
    </row>
    <row r="368" spans="1:12" x14ac:dyDescent="0.4">
      <c r="A368" s="1">
        <v>43899</v>
      </c>
      <c r="B368" s="7"/>
      <c r="C368" s="2" t="s">
        <v>41</v>
      </c>
      <c r="E368">
        <v>9</v>
      </c>
      <c r="F368" s="2" t="s">
        <v>0</v>
      </c>
      <c r="K368">
        <v>0</v>
      </c>
      <c r="L368" s="2" t="s">
        <v>0</v>
      </c>
    </row>
    <row r="369" spans="1:12" x14ac:dyDescent="0.4">
      <c r="A369" s="1">
        <v>43899</v>
      </c>
      <c r="B369" s="7"/>
      <c r="C369" s="2" t="s">
        <v>165</v>
      </c>
      <c r="E369">
        <v>0</v>
      </c>
      <c r="F369" s="2" t="s">
        <v>0</v>
      </c>
      <c r="K369">
        <v>0</v>
      </c>
      <c r="L369" s="2" t="s">
        <v>0</v>
      </c>
    </row>
    <row r="370" spans="1:12" x14ac:dyDescent="0.4">
      <c r="A370" s="1">
        <v>43899</v>
      </c>
      <c r="B370" s="7"/>
      <c r="C370" s="2" t="s">
        <v>76</v>
      </c>
      <c r="E370">
        <v>3</v>
      </c>
      <c r="F370" s="2" t="s">
        <v>0</v>
      </c>
      <c r="K370">
        <v>0</v>
      </c>
      <c r="L370" s="2" t="s">
        <v>0</v>
      </c>
    </row>
    <row r="371" spans="1:12" x14ac:dyDescent="0.4">
      <c r="A371" s="1">
        <v>43899</v>
      </c>
      <c r="B371" s="7"/>
      <c r="C371" s="2" t="s">
        <v>48</v>
      </c>
      <c r="E371">
        <v>7</v>
      </c>
      <c r="F371" s="2" t="s">
        <v>0</v>
      </c>
      <c r="K371">
        <v>0</v>
      </c>
      <c r="L371" s="2" t="s">
        <v>0</v>
      </c>
    </row>
    <row r="372" spans="1:12" x14ac:dyDescent="0.4">
      <c r="A372" s="1">
        <v>43899</v>
      </c>
      <c r="B372" s="7"/>
      <c r="C372" s="2" t="s">
        <v>134</v>
      </c>
      <c r="E372">
        <v>1</v>
      </c>
      <c r="F372" s="2" t="s">
        <v>0</v>
      </c>
      <c r="K372">
        <v>0</v>
      </c>
      <c r="L372" s="2" t="s">
        <v>0</v>
      </c>
    </row>
    <row r="373" spans="1:12" x14ac:dyDescent="0.4">
      <c r="A373" s="1">
        <v>43899</v>
      </c>
      <c r="B373" s="7">
        <v>0</v>
      </c>
      <c r="C373" s="2" t="s">
        <v>10</v>
      </c>
      <c r="D373">
        <v>0</v>
      </c>
      <c r="E373">
        <v>68</v>
      </c>
      <c r="F373" s="2" t="s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 s="2" t="s">
        <v>91</v>
      </c>
    </row>
    <row r="374" spans="1:12" x14ac:dyDescent="0.4">
      <c r="A374" s="1">
        <v>43899</v>
      </c>
      <c r="B374" s="7"/>
      <c r="C374" s="2" t="s">
        <v>110</v>
      </c>
      <c r="E374">
        <v>0</v>
      </c>
      <c r="F374" s="2" t="s">
        <v>0</v>
      </c>
      <c r="K374">
        <v>0</v>
      </c>
      <c r="L374" s="2" t="s">
        <v>0</v>
      </c>
    </row>
    <row r="375" spans="1:12" x14ac:dyDescent="0.4">
      <c r="A375" s="1">
        <v>43899</v>
      </c>
      <c r="B375" s="7">
        <v>0</v>
      </c>
      <c r="C375" s="2" t="s">
        <v>21</v>
      </c>
      <c r="D375">
        <v>0</v>
      </c>
      <c r="E375">
        <v>51</v>
      </c>
      <c r="F375" s="2" t="s">
        <v>0</v>
      </c>
      <c r="G375">
        <v>29</v>
      </c>
      <c r="H375">
        <v>5</v>
      </c>
      <c r="I375">
        <v>0</v>
      </c>
      <c r="J375">
        <v>0</v>
      </c>
      <c r="K375">
        <v>1</v>
      </c>
      <c r="L375" s="2" t="s">
        <v>22</v>
      </c>
    </row>
    <row r="376" spans="1:12" x14ac:dyDescent="0.4">
      <c r="A376" s="1">
        <v>43899</v>
      </c>
      <c r="B376" s="7">
        <v>0</v>
      </c>
      <c r="C376" s="2" t="s">
        <v>23</v>
      </c>
      <c r="D376">
        <v>0</v>
      </c>
      <c r="E376">
        <v>12</v>
      </c>
      <c r="F376" s="2" t="s">
        <v>0</v>
      </c>
      <c r="G376">
        <v>7</v>
      </c>
      <c r="H376">
        <v>1</v>
      </c>
      <c r="I376">
        <v>1</v>
      </c>
      <c r="J376">
        <v>0</v>
      </c>
      <c r="K376">
        <v>0</v>
      </c>
      <c r="L376" s="2" t="s">
        <v>0</v>
      </c>
    </row>
    <row r="377" spans="1:12" x14ac:dyDescent="0.4">
      <c r="A377" s="1">
        <v>43899</v>
      </c>
      <c r="B377" s="7"/>
      <c r="C377" s="2" t="s">
        <v>51</v>
      </c>
      <c r="E377">
        <v>7</v>
      </c>
      <c r="F377" s="2" t="s">
        <v>0</v>
      </c>
      <c r="K377">
        <v>0</v>
      </c>
      <c r="L377" s="2" t="s">
        <v>0</v>
      </c>
    </row>
    <row r="378" spans="1:12" x14ac:dyDescent="0.4">
      <c r="A378" s="1">
        <v>43899</v>
      </c>
      <c r="B378" s="7">
        <v>0.60416666666666663</v>
      </c>
      <c r="C378" s="2" t="s">
        <v>14</v>
      </c>
      <c r="D378">
        <v>0</v>
      </c>
      <c r="E378">
        <v>50</v>
      </c>
      <c r="F378" s="2" t="s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 s="2" t="s">
        <v>268</v>
      </c>
    </row>
    <row r="379" spans="1:12" x14ac:dyDescent="0.4">
      <c r="A379" s="1">
        <v>43899</v>
      </c>
      <c r="B379" s="7">
        <v>0</v>
      </c>
      <c r="C379" s="2" t="s">
        <v>12</v>
      </c>
      <c r="D379">
        <v>24</v>
      </c>
      <c r="E379">
        <v>1</v>
      </c>
      <c r="F379" s="2" t="s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 s="2" t="s">
        <v>90</v>
      </c>
    </row>
    <row r="380" spans="1:12" x14ac:dyDescent="0.4">
      <c r="A380" s="1">
        <v>43900</v>
      </c>
      <c r="B380" s="7">
        <v>0.625</v>
      </c>
      <c r="C380" s="2" t="s">
        <v>26</v>
      </c>
      <c r="D380">
        <v>0</v>
      </c>
      <c r="E380">
        <v>17</v>
      </c>
      <c r="F380" s="2" t="s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 s="2" t="s">
        <v>98</v>
      </c>
    </row>
    <row r="381" spans="1:12" x14ac:dyDescent="0.4">
      <c r="A381" s="1">
        <v>43900</v>
      </c>
      <c r="B381" s="7"/>
      <c r="C381" s="2" t="s">
        <v>121</v>
      </c>
      <c r="E381">
        <v>0</v>
      </c>
      <c r="F381" s="2" t="s">
        <v>0</v>
      </c>
      <c r="K381">
        <v>0</v>
      </c>
      <c r="L381" s="2" t="s">
        <v>0</v>
      </c>
    </row>
    <row r="382" spans="1:12" x14ac:dyDescent="0.4">
      <c r="A382" s="1">
        <v>43900</v>
      </c>
      <c r="B382" s="7"/>
      <c r="C382" s="2" t="s">
        <v>64</v>
      </c>
      <c r="E382">
        <v>3</v>
      </c>
      <c r="F382" s="2" t="s">
        <v>0</v>
      </c>
      <c r="K382">
        <v>0</v>
      </c>
      <c r="L382" s="2" t="s">
        <v>0</v>
      </c>
    </row>
    <row r="383" spans="1:12" x14ac:dyDescent="0.4">
      <c r="A383" s="1">
        <v>43900</v>
      </c>
      <c r="B383" s="7"/>
      <c r="C383" s="2" t="s">
        <v>17</v>
      </c>
      <c r="E383">
        <v>47</v>
      </c>
      <c r="F383" s="2" t="s">
        <v>0</v>
      </c>
      <c r="K383">
        <v>0</v>
      </c>
      <c r="L383" s="2" t="s">
        <v>0</v>
      </c>
    </row>
    <row r="384" spans="1:12" x14ac:dyDescent="0.4">
      <c r="A384" s="1">
        <v>43900</v>
      </c>
      <c r="B384" s="7">
        <v>0</v>
      </c>
      <c r="C384" s="2" t="s">
        <v>19</v>
      </c>
      <c r="D384">
        <v>0</v>
      </c>
      <c r="E384">
        <v>22</v>
      </c>
      <c r="F384" s="2" t="s">
        <v>0</v>
      </c>
      <c r="G384">
        <v>5</v>
      </c>
      <c r="H384">
        <v>1</v>
      </c>
      <c r="I384">
        <v>0</v>
      </c>
      <c r="J384">
        <v>2</v>
      </c>
      <c r="K384">
        <v>1</v>
      </c>
      <c r="L384" s="2" t="s">
        <v>94</v>
      </c>
    </row>
    <row r="385" spans="1:12" x14ac:dyDescent="0.4">
      <c r="A385" s="1">
        <v>43900</v>
      </c>
      <c r="B385" s="7">
        <v>0.5</v>
      </c>
      <c r="C385" s="2" t="s">
        <v>15</v>
      </c>
      <c r="D385">
        <v>0</v>
      </c>
      <c r="E385">
        <v>33</v>
      </c>
      <c r="F385" s="2" t="s">
        <v>0</v>
      </c>
      <c r="G385">
        <v>1</v>
      </c>
      <c r="H385">
        <v>0</v>
      </c>
      <c r="I385">
        <v>0</v>
      </c>
      <c r="J385">
        <v>0</v>
      </c>
      <c r="K385">
        <v>0</v>
      </c>
      <c r="L385" s="2" t="s">
        <v>97</v>
      </c>
    </row>
    <row r="386" spans="1:12" x14ac:dyDescent="0.4">
      <c r="A386" s="1">
        <v>43900</v>
      </c>
      <c r="B386" s="7"/>
      <c r="C386" s="2" t="s">
        <v>32</v>
      </c>
      <c r="E386">
        <v>14</v>
      </c>
      <c r="F386" s="2" t="s">
        <v>0</v>
      </c>
      <c r="K386">
        <v>0</v>
      </c>
      <c r="L386" s="2" t="s">
        <v>0</v>
      </c>
    </row>
    <row r="387" spans="1:12" x14ac:dyDescent="0.4">
      <c r="A387" s="1">
        <v>43900</v>
      </c>
      <c r="B387" s="7">
        <v>0</v>
      </c>
      <c r="C387" s="2" t="s">
        <v>8</v>
      </c>
      <c r="D387">
        <v>1725</v>
      </c>
      <c r="E387">
        <v>77</v>
      </c>
      <c r="F387" s="2" t="s">
        <v>0</v>
      </c>
      <c r="G387">
        <v>18</v>
      </c>
      <c r="H387">
        <v>4</v>
      </c>
      <c r="I387">
        <v>1</v>
      </c>
      <c r="J387">
        <v>0</v>
      </c>
      <c r="K387">
        <v>1</v>
      </c>
      <c r="L387" s="2" t="s">
        <v>9</v>
      </c>
    </row>
    <row r="388" spans="1:12" x14ac:dyDescent="0.4">
      <c r="A388" s="1">
        <v>43900</v>
      </c>
      <c r="B388" s="7"/>
      <c r="C388" s="2" t="s">
        <v>34</v>
      </c>
      <c r="E388">
        <v>1</v>
      </c>
      <c r="F388" s="2" t="s">
        <v>0</v>
      </c>
      <c r="K388">
        <v>0</v>
      </c>
      <c r="L388" s="2" t="s">
        <v>0</v>
      </c>
    </row>
    <row r="389" spans="1:12" x14ac:dyDescent="0.4">
      <c r="A389" s="1">
        <v>43900</v>
      </c>
      <c r="B389" s="7"/>
      <c r="C389" s="2" t="s">
        <v>147</v>
      </c>
      <c r="E389">
        <v>19</v>
      </c>
      <c r="F389" s="2" t="s">
        <v>0</v>
      </c>
      <c r="K389">
        <v>0</v>
      </c>
      <c r="L389" s="2" t="s">
        <v>0</v>
      </c>
    </row>
    <row r="390" spans="1:12" x14ac:dyDescent="0.4">
      <c r="A390" s="1">
        <v>43900</v>
      </c>
      <c r="B390" s="7">
        <v>0</v>
      </c>
      <c r="C390" s="2" t="s">
        <v>47</v>
      </c>
      <c r="D390">
        <v>0</v>
      </c>
      <c r="E390">
        <v>7</v>
      </c>
      <c r="F390" s="2" t="s">
        <v>0</v>
      </c>
      <c r="G390">
        <v>5</v>
      </c>
      <c r="H390">
        <v>0</v>
      </c>
      <c r="I390">
        <v>0</v>
      </c>
      <c r="J390">
        <v>0</v>
      </c>
      <c r="K390">
        <v>0</v>
      </c>
      <c r="L390" s="2" t="s">
        <v>219</v>
      </c>
    </row>
    <row r="391" spans="1:12" x14ac:dyDescent="0.4">
      <c r="A391" s="1">
        <v>43900</v>
      </c>
      <c r="B391" s="7"/>
      <c r="C391" s="2" t="s">
        <v>62</v>
      </c>
      <c r="E391">
        <v>8</v>
      </c>
      <c r="F391" s="2" t="s">
        <v>0</v>
      </c>
      <c r="K391">
        <v>0</v>
      </c>
      <c r="L391" s="2" t="s">
        <v>0</v>
      </c>
    </row>
    <row r="392" spans="1:12" x14ac:dyDescent="0.4">
      <c r="A392" s="1">
        <v>43900</v>
      </c>
      <c r="B392" s="7">
        <v>0</v>
      </c>
      <c r="C392" s="2" t="s">
        <v>36</v>
      </c>
      <c r="D392">
        <v>0</v>
      </c>
      <c r="E392">
        <v>31</v>
      </c>
      <c r="F392" s="2" t="s">
        <v>0</v>
      </c>
      <c r="G392">
        <v>4</v>
      </c>
      <c r="H392">
        <v>1</v>
      </c>
      <c r="I392">
        <v>0</v>
      </c>
      <c r="J392">
        <v>0</v>
      </c>
      <c r="K392">
        <v>0</v>
      </c>
      <c r="L392" s="2" t="s">
        <v>37</v>
      </c>
    </row>
    <row r="393" spans="1:12" x14ac:dyDescent="0.4">
      <c r="A393" s="1">
        <v>43900</v>
      </c>
      <c r="B393" s="7"/>
      <c r="C393" s="2" t="s">
        <v>102</v>
      </c>
      <c r="E393">
        <v>0</v>
      </c>
      <c r="F393" s="2" t="s">
        <v>0</v>
      </c>
      <c r="K393">
        <v>0</v>
      </c>
      <c r="L393" s="2" t="s">
        <v>0</v>
      </c>
    </row>
    <row r="394" spans="1:12" x14ac:dyDescent="0.4">
      <c r="A394" s="1">
        <v>43900</v>
      </c>
      <c r="B394" s="7"/>
      <c r="C394" s="2" t="s">
        <v>116</v>
      </c>
      <c r="E394">
        <v>0</v>
      </c>
      <c r="F394" s="2" t="s">
        <v>0</v>
      </c>
      <c r="K394">
        <v>0</v>
      </c>
      <c r="L394" s="2" t="s">
        <v>0</v>
      </c>
    </row>
    <row r="395" spans="1:12" x14ac:dyDescent="0.4">
      <c r="A395" s="1">
        <v>43900</v>
      </c>
      <c r="B395" s="7"/>
      <c r="C395" s="2" t="s">
        <v>41</v>
      </c>
      <c r="E395">
        <v>11</v>
      </c>
      <c r="F395" s="2" t="s">
        <v>0</v>
      </c>
      <c r="K395">
        <v>0</v>
      </c>
      <c r="L395" s="2" t="s">
        <v>0</v>
      </c>
    </row>
    <row r="396" spans="1:12" x14ac:dyDescent="0.4">
      <c r="A396" s="1">
        <v>43900</v>
      </c>
      <c r="B396" s="7"/>
      <c r="C396" s="2" t="s">
        <v>165</v>
      </c>
      <c r="E396">
        <v>0</v>
      </c>
      <c r="F396" s="2" t="s">
        <v>0</v>
      </c>
      <c r="K396">
        <v>0</v>
      </c>
      <c r="L396" s="2" t="s">
        <v>0</v>
      </c>
    </row>
    <row r="397" spans="1:12" x14ac:dyDescent="0.4">
      <c r="A397" s="1">
        <v>43900</v>
      </c>
      <c r="B397" s="7"/>
      <c r="C397" s="2" t="s">
        <v>76</v>
      </c>
      <c r="E397">
        <v>3</v>
      </c>
      <c r="F397" s="2" t="s">
        <v>0</v>
      </c>
      <c r="K397">
        <v>0</v>
      </c>
      <c r="L397" s="2" t="s">
        <v>0</v>
      </c>
    </row>
    <row r="398" spans="1:12" x14ac:dyDescent="0.4">
      <c r="A398" s="1">
        <v>43900</v>
      </c>
      <c r="B398" s="7"/>
      <c r="C398" s="2" t="s">
        <v>48</v>
      </c>
      <c r="E398">
        <v>7</v>
      </c>
      <c r="F398" s="2" t="s">
        <v>0</v>
      </c>
      <c r="K398">
        <v>0</v>
      </c>
      <c r="L398" s="2" t="s">
        <v>0</v>
      </c>
    </row>
    <row r="399" spans="1:12" x14ac:dyDescent="0.4">
      <c r="A399" s="1">
        <v>43900</v>
      </c>
      <c r="B399" s="7"/>
      <c r="C399" s="2" t="s">
        <v>134</v>
      </c>
      <c r="E399">
        <v>3</v>
      </c>
      <c r="F399" s="2" t="s">
        <v>0</v>
      </c>
      <c r="K399">
        <v>0</v>
      </c>
      <c r="L399" s="2" t="s">
        <v>0</v>
      </c>
    </row>
    <row r="400" spans="1:12" x14ac:dyDescent="0.4">
      <c r="A400" s="1">
        <v>43900</v>
      </c>
      <c r="B400" s="7">
        <v>0</v>
      </c>
      <c r="C400" s="2" t="s">
        <v>10</v>
      </c>
      <c r="D400">
        <v>0</v>
      </c>
      <c r="E400">
        <v>105</v>
      </c>
      <c r="F400" s="2" t="s">
        <v>0</v>
      </c>
      <c r="G400">
        <v>0</v>
      </c>
      <c r="H400">
        <v>0</v>
      </c>
      <c r="I400">
        <v>0</v>
      </c>
      <c r="J400">
        <v>0</v>
      </c>
      <c r="K400">
        <v>1</v>
      </c>
      <c r="L400" s="2" t="s">
        <v>96</v>
      </c>
    </row>
    <row r="401" spans="1:12" x14ac:dyDescent="0.4">
      <c r="A401" s="1">
        <v>43900</v>
      </c>
      <c r="B401" s="7"/>
      <c r="C401" s="2" t="s">
        <v>110</v>
      </c>
      <c r="E401">
        <v>0</v>
      </c>
      <c r="F401" s="2" t="s">
        <v>0</v>
      </c>
      <c r="K401">
        <v>0</v>
      </c>
      <c r="L401" s="2" t="s">
        <v>0</v>
      </c>
    </row>
    <row r="402" spans="1:12" x14ac:dyDescent="0.4">
      <c r="A402" s="1">
        <v>43900</v>
      </c>
      <c r="B402" s="7">
        <v>0</v>
      </c>
      <c r="C402" s="2" t="s">
        <v>21</v>
      </c>
      <c r="D402">
        <v>0</v>
      </c>
      <c r="E402">
        <v>130</v>
      </c>
      <c r="F402" s="2" t="s">
        <v>0</v>
      </c>
      <c r="G402">
        <v>48</v>
      </c>
      <c r="H402">
        <v>8</v>
      </c>
      <c r="I402">
        <v>0</v>
      </c>
      <c r="J402">
        <v>5</v>
      </c>
      <c r="K402">
        <v>1</v>
      </c>
      <c r="L402" s="2" t="s">
        <v>214</v>
      </c>
    </row>
    <row r="403" spans="1:12" x14ac:dyDescent="0.4">
      <c r="A403" s="1">
        <v>43900</v>
      </c>
      <c r="B403" s="7">
        <v>0</v>
      </c>
      <c r="C403" s="2" t="s">
        <v>23</v>
      </c>
      <c r="D403">
        <v>0</v>
      </c>
      <c r="E403">
        <v>17</v>
      </c>
      <c r="F403" s="2" t="s">
        <v>0</v>
      </c>
      <c r="G403">
        <v>8</v>
      </c>
      <c r="H403">
        <v>1</v>
      </c>
      <c r="I403">
        <v>1</v>
      </c>
      <c r="J403">
        <v>3</v>
      </c>
      <c r="K403">
        <v>0</v>
      </c>
      <c r="L403" s="2" t="s">
        <v>0</v>
      </c>
    </row>
    <row r="404" spans="1:12" x14ac:dyDescent="0.4">
      <c r="A404" s="1">
        <v>43900</v>
      </c>
      <c r="B404" s="7"/>
      <c r="C404" s="2" t="s">
        <v>51</v>
      </c>
      <c r="E404">
        <v>9</v>
      </c>
      <c r="F404" s="2" t="s">
        <v>0</v>
      </c>
      <c r="K404">
        <v>0</v>
      </c>
      <c r="L404" s="2" t="s">
        <v>0</v>
      </c>
    </row>
    <row r="405" spans="1:12" x14ac:dyDescent="0.4">
      <c r="A405" s="1">
        <v>43900</v>
      </c>
      <c r="B405" s="7">
        <v>0.60416666666666663</v>
      </c>
      <c r="C405" s="2" t="s">
        <v>14</v>
      </c>
      <c r="D405">
        <v>0</v>
      </c>
      <c r="E405">
        <v>63</v>
      </c>
      <c r="F405" s="2" t="s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s="2" t="s">
        <v>268</v>
      </c>
    </row>
    <row r="406" spans="1:12" x14ac:dyDescent="0.4">
      <c r="A406" s="1">
        <v>43900</v>
      </c>
      <c r="B406" s="7">
        <v>0</v>
      </c>
      <c r="C406" s="2" t="s">
        <v>12</v>
      </c>
      <c r="D406">
        <v>37</v>
      </c>
      <c r="E406">
        <v>1</v>
      </c>
      <c r="F406" s="2" t="s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 s="2" t="s">
        <v>95</v>
      </c>
    </row>
    <row r="407" spans="1:12" x14ac:dyDescent="0.4">
      <c r="A407" s="1">
        <v>43901</v>
      </c>
      <c r="B407" s="7">
        <v>0.625</v>
      </c>
      <c r="C407" s="2" t="s">
        <v>26</v>
      </c>
      <c r="D407">
        <v>0</v>
      </c>
      <c r="E407">
        <v>18</v>
      </c>
      <c r="F407" s="2" t="s">
        <v>0</v>
      </c>
      <c r="G407">
        <v>0</v>
      </c>
      <c r="H407">
        <v>0</v>
      </c>
      <c r="I407">
        <v>0</v>
      </c>
      <c r="J407">
        <v>2</v>
      </c>
      <c r="K407">
        <v>0</v>
      </c>
      <c r="L407" s="2" t="s">
        <v>105</v>
      </c>
    </row>
    <row r="408" spans="1:12" x14ac:dyDescent="0.4">
      <c r="A408" s="1">
        <v>43901</v>
      </c>
      <c r="B408" s="7"/>
      <c r="C408" s="2" t="s">
        <v>121</v>
      </c>
      <c r="E408">
        <v>0</v>
      </c>
      <c r="F408" s="2" t="s">
        <v>0</v>
      </c>
      <c r="K408">
        <v>0</v>
      </c>
      <c r="L408" s="2" t="s">
        <v>0</v>
      </c>
    </row>
    <row r="409" spans="1:12" x14ac:dyDescent="0.4">
      <c r="A409" s="1">
        <v>43901</v>
      </c>
      <c r="B409" s="7"/>
      <c r="C409" s="2" t="s">
        <v>64</v>
      </c>
      <c r="E409">
        <v>4</v>
      </c>
      <c r="F409" s="2" t="s">
        <v>0</v>
      </c>
      <c r="K409">
        <v>0</v>
      </c>
      <c r="L409" s="2" t="s">
        <v>0</v>
      </c>
    </row>
    <row r="410" spans="1:12" x14ac:dyDescent="0.4">
      <c r="A410" s="1">
        <v>43901</v>
      </c>
      <c r="B410" s="7"/>
      <c r="C410" s="2" t="s">
        <v>17</v>
      </c>
      <c r="E410">
        <v>59</v>
      </c>
      <c r="F410" s="2" t="s">
        <v>0</v>
      </c>
      <c r="K410">
        <v>0</v>
      </c>
      <c r="L410" s="2" t="s">
        <v>0</v>
      </c>
    </row>
    <row r="411" spans="1:12" x14ac:dyDescent="0.4">
      <c r="A411" s="1">
        <v>43901</v>
      </c>
      <c r="B411" s="7">
        <v>0</v>
      </c>
      <c r="C411" s="2" t="s">
        <v>19</v>
      </c>
      <c r="D411">
        <v>0</v>
      </c>
      <c r="E411">
        <v>26</v>
      </c>
      <c r="F411" s="2" t="s">
        <v>0</v>
      </c>
      <c r="G411">
        <v>3</v>
      </c>
      <c r="H411">
        <v>1</v>
      </c>
      <c r="I411">
        <v>0</v>
      </c>
      <c r="J411">
        <v>2</v>
      </c>
      <c r="K411">
        <v>2</v>
      </c>
      <c r="L411" s="2" t="s">
        <v>99</v>
      </c>
    </row>
    <row r="412" spans="1:12" x14ac:dyDescent="0.4">
      <c r="A412" s="1">
        <v>43901</v>
      </c>
      <c r="B412" s="7">
        <v>0.5</v>
      </c>
      <c r="C412" s="2" t="s">
        <v>15</v>
      </c>
      <c r="D412">
        <v>0</v>
      </c>
      <c r="E412">
        <v>49</v>
      </c>
      <c r="F412" s="2" t="s">
        <v>0</v>
      </c>
      <c r="G412">
        <v>13</v>
      </c>
      <c r="H412">
        <v>2</v>
      </c>
      <c r="I412">
        <v>0</v>
      </c>
      <c r="J412">
        <v>4</v>
      </c>
      <c r="K412">
        <v>0</v>
      </c>
      <c r="L412" s="2" t="s">
        <v>104</v>
      </c>
    </row>
    <row r="413" spans="1:12" x14ac:dyDescent="0.4">
      <c r="A413" s="1">
        <v>43901</v>
      </c>
      <c r="B413" s="7">
        <v>0</v>
      </c>
      <c r="C413" s="2" t="s">
        <v>32</v>
      </c>
      <c r="D413">
        <v>0</v>
      </c>
      <c r="E413">
        <v>16</v>
      </c>
      <c r="F413" s="2" t="s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 s="2" t="s">
        <v>101</v>
      </c>
    </row>
    <row r="414" spans="1:12" x14ac:dyDescent="0.4">
      <c r="A414" s="1">
        <v>43901</v>
      </c>
      <c r="B414" s="7">
        <v>0</v>
      </c>
      <c r="C414" s="2" t="s">
        <v>8</v>
      </c>
      <c r="D414">
        <v>1976</v>
      </c>
      <c r="E414">
        <v>88</v>
      </c>
      <c r="F414" s="2" t="s">
        <v>0</v>
      </c>
      <c r="G414">
        <v>20</v>
      </c>
      <c r="H414">
        <v>6</v>
      </c>
      <c r="I414">
        <v>4</v>
      </c>
      <c r="J414">
        <v>0</v>
      </c>
      <c r="K414">
        <v>1</v>
      </c>
      <c r="L414" s="2" t="s">
        <v>9</v>
      </c>
    </row>
    <row r="415" spans="1:12" x14ac:dyDescent="0.4">
      <c r="A415" s="1">
        <v>43901</v>
      </c>
      <c r="B415" s="7"/>
      <c r="C415" s="2" t="s">
        <v>34</v>
      </c>
      <c r="E415">
        <v>1</v>
      </c>
      <c r="F415" s="2" t="s">
        <v>0</v>
      </c>
      <c r="K415">
        <v>0</v>
      </c>
      <c r="L415" s="2" t="s">
        <v>0</v>
      </c>
    </row>
    <row r="416" spans="1:12" x14ac:dyDescent="0.4">
      <c r="A416" s="1">
        <v>43901</v>
      </c>
      <c r="B416" s="7"/>
      <c r="C416" s="2" t="s">
        <v>147</v>
      </c>
      <c r="E416">
        <v>27</v>
      </c>
      <c r="F416" s="2" t="s">
        <v>0</v>
      </c>
      <c r="K416">
        <v>0</v>
      </c>
      <c r="L416" s="2" t="s">
        <v>0</v>
      </c>
    </row>
    <row r="417" spans="1:12" x14ac:dyDescent="0.4">
      <c r="A417" s="1">
        <v>43901</v>
      </c>
      <c r="B417" s="7">
        <v>0</v>
      </c>
      <c r="C417" s="2" t="s">
        <v>47</v>
      </c>
      <c r="D417">
        <v>0</v>
      </c>
      <c r="E417">
        <v>7</v>
      </c>
      <c r="F417" s="2" t="s">
        <v>0</v>
      </c>
      <c r="G417">
        <v>6</v>
      </c>
      <c r="H417">
        <v>0</v>
      </c>
      <c r="I417">
        <v>0</v>
      </c>
      <c r="J417">
        <v>0</v>
      </c>
      <c r="K417">
        <v>0</v>
      </c>
      <c r="L417" s="2" t="s">
        <v>219</v>
      </c>
    </row>
    <row r="418" spans="1:12" x14ac:dyDescent="0.4">
      <c r="A418" s="1">
        <v>43901</v>
      </c>
      <c r="B418" s="7"/>
      <c r="C418" s="2" t="s">
        <v>62</v>
      </c>
      <c r="E418">
        <v>11</v>
      </c>
      <c r="F418" s="2" t="s">
        <v>0</v>
      </c>
      <c r="K418">
        <v>0</v>
      </c>
      <c r="L418" s="2" t="s">
        <v>0</v>
      </c>
    </row>
    <row r="419" spans="1:12" x14ac:dyDescent="0.4">
      <c r="A419" s="1">
        <v>43901</v>
      </c>
      <c r="B419" s="7">
        <v>0</v>
      </c>
      <c r="C419" s="2" t="s">
        <v>36</v>
      </c>
      <c r="D419">
        <v>0</v>
      </c>
      <c r="E419">
        <v>37</v>
      </c>
      <c r="F419" s="2" t="s">
        <v>0</v>
      </c>
      <c r="G419">
        <v>6</v>
      </c>
      <c r="H419">
        <v>1</v>
      </c>
      <c r="I419">
        <v>0</v>
      </c>
      <c r="J419">
        <v>0</v>
      </c>
      <c r="K419">
        <v>0</v>
      </c>
      <c r="L419" s="2" t="s">
        <v>37</v>
      </c>
    </row>
    <row r="420" spans="1:12" x14ac:dyDescent="0.4">
      <c r="A420" s="1">
        <v>43901</v>
      </c>
      <c r="B420" s="7">
        <v>0</v>
      </c>
      <c r="C420" s="2" t="s">
        <v>102</v>
      </c>
      <c r="D420">
        <v>0</v>
      </c>
      <c r="E420">
        <v>4</v>
      </c>
      <c r="F420" s="2" t="s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103</v>
      </c>
    </row>
    <row r="421" spans="1:12" x14ac:dyDescent="0.4">
      <c r="A421" s="1">
        <v>43901</v>
      </c>
      <c r="B421" s="7"/>
      <c r="C421" s="2" t="s">
        <v>116</v>
      </c>
      <c r="E421">
        <v>0</v>
      </c>
      <c r="F421" s="2" t="s">
        <v>0</v>
      </c>
      <c r="K421">
        <v>0</v>
      </c>
      <c r="L421" s="2" t="s">
        <v>0</v>
      </c>
    </row>
    <row r="422" spans="1:12" x14ac:dyDescent="0.4">
      <c r="A422" s="1">
        <v>43901</v>
      </c>
      <c r="B422" s="7"/>
      <c r="C422" s="2" t="s">
        <v>41</v>
      </c>
      <c r="E422">
        <v>13</v>
      </c>
      <c r="F422" s="2" t="s">
        <v>0</v>
      </c>
      <c r="K422">
        <v>0</v>
      </c>
      <c r="L422" s="2" t="s">
        <v>0</v>
      </c>
    </row>
    <row r="423" spans="1:12" x14ac:dyDescent="0.4">
      <c r="A423" s="1">
        <v>43901</v>
      </c>
      <c r="B423" s="7"/>
      <c r="C423" s="2" t="s">
        <v>165</v>
      </c>
      <c r="E423">
        <v>1</v>
      </c>
      <c r="F423" s="2" t="s">
        <v>0</v>
      </c>
      <c r="K423">
        <v>0</v>
      </c>
      <c r="L423" s="2" t="s">
        <v>0</v>
      </c>
    </row>
    <row r="424" spans="1:12" x14ac:dyDescent="0.4">
      <c r="A424" s="1">
        <v>43901</v>
      </c>
      <c r="B424" s="7"/>
      <c r="C424" s="2" t="s">
        <v>76</v>
      </c>
      <c r="E424">
        <v>4</v>
      </c>
      <c r="F424" s="2" t="s">
        <v>0</v>
      </c>
      <c r="K424">
        <v>0</v>
      </c>
      <c r="L424" s="2" t="s">
        <v>0</v>
      </c>
    </row>
    <row r="425" spans="1:12" x14ac:dyDescent="0.4">
      <c r="A425" s="1">
        <v>43901</v>
      </c>
      <c r="B425" s="7"/>
      <c r="C425" s="2" t="s">
        <v>48</v>
      </c>
      <c r="E425">
        <v>8</v>
      </c>
      <c r="F425" s="2" t="s">
        <v>0</v>
      </c>
      <c r="K425">
        <v>0</v>
      </c>
      <c r="L425" s="2" t="s">
        <v>0</v>
      </c>
    </row>
    <row r="426" spans="1:12" x14ac:dyDescent="0.4">
      <c r="A426" s="1">
        <v>43901</v>
      </c>
      <c r="B426" s="7"/>
      <c r="C426" s="2" t="s">
        <v>134</v>
      </c>
      <c r="E426">
        <v>5</v>
      </c>
      <c r="F426" s="2" t="s">
        <v>0</v>
      </c>
      <c r="K426">
        <v>0</v>
      </c>
      <c r="L426" s="2" t="s">
        <v>0</v>
      </c>
    </row>
    <row r="427" spans="1:12" x14ac:dyDescent="0.4">
      <c r="A427" s="1">
        <v>43901</v>
      </c>
      <c r="B427" s="7">
        <v>0</v>
      </c>
      <c r="C427" s="2" t="s">
        <v>10</v>
      </c>
      <c r="D427">
        <v>0</v>
      </c>
      <c r="E427">
        <v>143</v>
      </c>
      <c r="F427" s="2" t="s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 s="2" t="s">
        <v>0</v>
      </c>
    </row>
    <row r="428" spans="1:12" x14ac:dyDescent="0.4">
      <c r="A428" s="1">
        <v>43901</v>
      </c>
      <c r="B428" s="7"/>
      <c r="C428" s="2" t="s">
        <v>110</v>
      </c>
      <c r="E428">
        <v>0</v>
      </c>
      <c r="F428" s="2" t="s">
        <v>0</v>
      </c>
      <c r="K428">
        <v>0</v>
      </c>
      <c r="L428" s="2" t="s">
        <v>0</v>
      </c>
    </row>
    <row r="429" spans="1:12" x14ac:dyDescent="0.4">
      <c r="A429" s="1">
        <v>43901</v>
      </c>
      <c r="B429" s="7">
        <v>0</v>
      </c>
      <c r="C429" s="2" t="s">
        <v>21</v>
      </c>
      <c r="D429">
        <v>0</v>
      </c>
      <c r="E429">
        <v>200</v>
      </c>
      <c r="F429" s="2" t="s">
        <v>0</v>
      </c>
      <c r="G429">
        <v>51</v>
      </c>
      <c r="H429">
        <v>7</v>
      </c>
      <c r="I429">
        <v>0</v>
      </c>
      <c r="J429">
        <v>5</v>
      </c>
      <c r="K429">
        <v>1</v>
      </c>
      <c r="L429" s="2" t="s">
        <v>214</v>
      </c>
    </row>
    <row r="430" spans="1:12" x14ac:dyDescent="0.4">
      <c r="A430" s="1">
        <v>43901</v>
      </c>
      <c r="B430" s="7">
        <v>0</v>
      </c>
      <c r="C430" s="2" t="s">
        <v>23</v>
      </c>
      <c r="D430">
        <v>0</v>
      </c>
      <c r="E430">
        <v>22</v>
      </c>
      <c r="F430" s="2" t="s">
        <v>0</v>
      </c>
      <c r="G430">
        <v>11</v>
      </c>
      <c r="H430">
        <v>1</v>
      </c>
      <c r="I430">
        <v>1</v>
      </c>
      <c r="J430">
        <v>0</v>
      </c>
      <c r="K430">
        <v>0</v>
      </c>
      <c r="L430" s="2" t="s">
        <v>0</v>
      </c>
    </row>
    <row r="431" spans="1:12" x14ac:dyDescent="0.4">
      <c r="A431" s="1">
        <v>43901</v>
      </c>
      <c r="B431" s="7"/>
      <c r="C431" s="2" t="s">
        <v>51</v>
      </c>
      <c r="E431">
        <v>10</v>
      </c>
      <c r="F431" s="2" t="s">
        <v>0</v>
      </c>
      <c r="K431">
        <v>0</v>
      </c>
      <c r="L431" s="2" t="s">
        <v>0</v>
      </c>
    </row>
    <row r="432" spans="1:12" x14ac:dyDescent="0.4">
      <c r="A432" s="1">
        <v>43901</v>
      </c>
      <c r="B432" s="7">
        <v>0.60416666666666663</v>
      </c>
      <c r="C432" s="2" t="s">
        <v>14</v>
      </c>
      <c r="D432">
        <v>0</v>
      </c>
      <c r="E432">
        <v>102</v>
      </c>
      <c r="F432" s="2" t="s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s="2" t="s">
        <v>268</v>
      </c>
    </row>
    <row r="433" spans="1:12" x14ac:dyDescent="0.4">
      <c r="A433" s="1">
        <v>43901</v>
      </c>
      <c r="B433" s="7">
        <v>0</v>
      </c>
      <c r="C433" s="2" t="s">
        <v>12</v>
      </c>
      <c r="D433">
        <v>50</v>
      </c>
      <c r="E433">
        <v>3</v>
      </c>
      <c r="F433" s="2" t="s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 s="2" t="s">
        <v>100</v>
      </c>
    </row>
    <row r="434" spans="1:12" x14ac:dyDescent="0.4">
      <c r="A434" s="1">
        <v>43902</v>
      </c>
      <c r="B434" s="7">
        <v>0.625</v>
      </c>
      <c r="C434" s="2" t="s">
        <v>26</v>
      </c>
      <c r="D434">
        <v>0</v>
      </c>
      <c r="E434">
        <v>27</v>
      </c>
      <c r="F434" s="2" t="s">
        <v>0</v>
      </c>
      <c r="G434">
        <v>1</v>
      </c>
      <c r="H434">
        <v>0</v>
      </c>
      <c r="I434">
        <v>0</v>
      </c>
      <c r="J434">
        <v>3</v>
      </c>
      <c r="K434">
        <v>0</v>
      </c>
      <c r="L434" s="2" t="s">
        <v>112</v>
      </c>
    </row>
    <row r="435" spans="1:12" x14ac:dyDescent="0.4">
      <c r="A435" s="1">
        <v>43902</v>
      </c>
      <c r="B435" s="7"/>
      <c r="C435" s="2" t="s">
        <v>121</v>
      </c>
      <c r="E435">
        <v>0</v>
      </c>
      <c r="F435" s="2" t="s">
        <v>0</v>
      </c>
      <c r="K435">
        <v>0</v>
      </c>
      <c r="L435" s="2" t="s">
        <v>0</v>
      </c>
    </row>
    <row r="436" spans="1:12" x14ac:dyDescent="0.4">
      <c r="A436" s="1">
        <v>43902</v>
      </c>
      <c r="B436" s="7">
        <v>0</v>
      </c>
      <c r="C436" s="2" t="s">
        <v>64</v>
      </c>
      <c r="D436">
        <v>0</v>
      </c>
      <c r="E436">
        <v>5</v>
      </c>
      <c r="F436" s="2" t="s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 s="2" t="s">
        <v>106</v>
      </c>
    </row>
    <row r="437" spans="1:12" x14ac:dyDescent="0.4">
      <c r="A437" s="1">
        <v>43902</v>
      </c>
      <c r="B437" s="7"/>
      <c r="C437" s="2" t="s">
        <v>17</v>
      </c>
      <c r="E437">
        <v>72</v>
      </c>
      <c r="F437" s="2" t="s">
        <v>0</v>
      </c>
      <c r="K437">
        <v>0</v>
      </c>
      <c r="L437" s="2" t="s">
        <v>0</v>
      </c>
    </row>
    <row r="438" spans="1:12" x14ac:dyDescent="0.4">
      <c r="A438" s="1">
        <v>43902</v>
      </c>
      <c r="B438" s="7">
        <v>0</v>
      </c>
      <c r="C438" s="2" t="s">
        <v>19</v>
      </c>
      <c r="D438">
        <v>0</v>
      </c>
      <c r="E438">
        <v>26</v>
      </c>
      <c r="F438" s="2" t="s">
        <v>0</v>
      </c>
      <c r="G438">
        <v>9</v>
      </c>
      <c r="H438">
        <v>3</v>
      </c>
      <c r="I438">
        <v>0</v>
      </c>
      <c r="J438">
        <v>2</v>
      </c>
      <c r="K438">
        <v>2</v>
      </c>
      <c r="L438" s="2" t="s">
        <v>0</v>
      </c>
    </row>
    <row r="439" spans="1:12" x14ac:dyDescent="0.4">
      <c r="A439" s="1">
        <v>43902</v>
      </c>
      <c r="B439" s="7">
        <v>0.5</v>
      </c>
      <c r="C439" s="2" t="s">
        <v>15</v>
      </c>
      <c r="D439">
        <v>0</v>
      </c>
      <c r="E439">
        <v>73</v>
      </c>
      <c r="F439" s="2" t="s">
        <v>0</v>
      </c>
      <c r="G439">
        <v>13</v>
      </c>
      <c r="H439">
        <v>0</v>
      </c>
      <c r="I439">
        <v>0</v>
      </c>
      <c r="J439">
        <v>4</v>
      </c>
      <c r="K439">
        <v>1</v>
      </c>
      <c r="L439" s="2" t="s">
        <v>111</v>
      </c>
    </row>
    <row r="440" spans="1:12" x14ac:dyDescent="0.4">
      <c r="A440" s="1">
        <v>43902</v>
      </c>
      <c r="B440" s="7">
        <v>0</v>
      </c>
      <c r="C440" s="2" t="s">
        <v>32</v>
      </c>
      <c r="D440">
        <v>0</v>
      </c>
      <c r="E440">
        <v>22</v>
      </c>
      <c r="F440" s="2" t="s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 s="2" t="s">
        <v>101</v>
      </c>
    </row>
    <row r="441" spans="1:12" x14ac:dyDescent="0.4">
      <c r="A441" s="1">
        <v>43902</v>
      </c>
      <c r="B441" s="7">
        <v>0</v>
      </c>
      <c r="C441" s="2" t="s">
        <v>8</v>
      </c>
      <c r="D441">
        <v>2350</v>
      </c>
      <c r="E441">
        <v>119</v>
      </c>
      <c r="F441" s="2" t="s">
        <v>0</v>
      </c>
      <c r="G441">
        <v>23</v>
      </c>
      <c r="H441">
        <v>6</v>
      </c>
      <c r="I441">
        <v>4</v>
      </c>
      <c r="J441">
        <v>0</v>
      </c>
      <c r="K441">
        <v>1</v>
      </c>
      <c r="L441" s="2" t="s">
        <v>9</v>
      </c>
    </row>
    <row r="442" spans="1:12" x14ac:dyDescent="0.4">
      <c r="A442" s="1">
        <v>43902</v>
      </c>
      <c r="B442" s="7"/>
      <c r="C442" s="2" t="s">
        <v>34</v>
      </c>
      <c r="E442">
        <v>3</v>
      </c>
      <c r="F442" s="2" t="s">
        <v>0</v>
      </c>
      <c r="K442">
        <v>0</v>
      </c>
      <c r="L442" s="2" t="s">
        <v>0</v>
      </c>
    </row>
    <row r="443" spans="1:12" x14ac:dyDescent="0.4">
      <c r="A443" s="1">
        <v>43902</v>
      </c>
      <c r="B443" s="7"/>
      <c r="C443" s="2" t="s">
        <v>147</v>
      </c>
      <c r="E443">
        <v>35</v>
      </c>
      <c r="F443" s="2" t="s">
        <v>0</v>
      </c>
      <c r="K443">
        <v>0</v>
      </c>
      <c r="L443" s="2" t="s">
        <v>0</v>
      </c>
    </row>
    <row r="444" spans="1:12" x14ac:dyDescent="0.4">
      <c r="A444" s="1">
        <v>43902</v>
      </c>
      <c r="B444" s="7">
        <v>0</v>
      </c>
      <c r="C444" s="2" t="s">
        <v>47</v>
      </c>
      <c r="D444">
        <v>0</v>
      </c>
      <c r="E444">
        <v>12</v>
      </c>
      <c r="F444" s="2" t="s">
        <v>0</v>
      </c>
      <c r="G444">
        <v>6</v>
      </c>
      <c r="H444">
        <v>0</v>
      </c>
      <c r="I444">
        <v>0</v>
      </c>
      <c r="J444">
        <v>0</v>
      </c>
      <c r="K444">
        <v>0</v>
      </c>
      <c r="L444" s="2" t="s">
        <v>219</v>
      </c>
    </row>
    <row r="445" spans="1:12" x14ac:dyDescent="0.4">
      <c r="A445" s="1">
        <v>43902</v>
      </c>
      <c r="B445" s="7"/>
      <c r="C445" s="2" t="s">
        <v>62</v>
      </c>
      <c r="E445">
        <v>13</v>
      </c>
      <c r="F445" s="2" t="s">
        <v>0</v>
      </c>
      <c r="K445">
        <v>0</v>
      </c>
      <c r="L445" s="2" t="s">
        <v>0</v>
      </c>
    </row>
    <row r="446" spans="1:12" x14ac:dyDescent="0.4">
      <c r="A446" s="1">
        <v>43902</v>
      </c>
      <c r="B446" s="7">
        <v>0</v>
      </c>
      <c r="C446" s="2" t="s">
        <v>36</v>
      </c>
      <c r="D446">
        <v>0</v>
      </c>
      <c r="E446">
        <v>46</v>
      </c>
      <c r="F446" s="2" t="s">
        <v>0</v>
      </c>
      <c r="G446">
        <v>6</v>
      </c>
      <c r="H446">
        <v>1</v>
      </c>
      <c r="I446">
        <v>0</v>
      </c>
      <c r="J446">
        <v>0</v>
      </c>
      <c r="K446">
        <v>0</v>
      </c>
      <c r="L446" s="2" t="s">
        <v>37</v>
      </c>
    </row>
    <row r="447" spans="1:12" x14ac:dyDescent="0.4">
      <c r="A447" s="1">
        <v>43902</v>
      </c>
      <c r="B447" s="7"/>
      <c r="C447" s="2" t="s">
        <v>102</v>
      </c>
      <c r="E447">
        <v>5</v>
      </c>
      <c r="F447" s="2" t="s">
        <v>0</v>
      </c>
      <c r="K447">
        <v>0</v>
      </c>
      <c r="L447" s="2" t="s">
        <v>0</v>
      </c>
    </row>
    <row r="448" spans="1:12" x14ac:dyDescent="0.4">
      <c r="A448" s="1">
        <v>43902</v>
      </c>
      <c r="B448" s="7"/>
      <c r="C448" s="2" t="s">
        <v>116</v>
      </c>
      <c r="E448">
        <v>0</v>
      </c>
      <c r="F448" s="2" t="s">
        <v>0</v>
      </c>
      <c r="K448">
        <v>0</v>
      </c>
      <c r="L448" s="2" t="s">
        <v>0</v>
      </c>
    </row>
    <row r="449" spans="1:12" x14ac:dyDescent="0.4">
      <c r="A449" s="1">
        <v>43902</v>
      </c>
      <c r="B449" s="7">
        <v>0</v>
      </c>
      <c r="C449" s="2" t="s">
        <v>41</v>
      </c>
      <c r="D449">
        <v>0</v>
      </c>
      <c r="E449">
        <v>15</v>
      </c>
      <c r="F449" s="2" t="s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 s="2" t="s">
        <v>108</v>
      </c>
    </row>
    <row r="450" spans="1:12" x14ac:dyDescent="0.4">
      <c r="A450" s="1">
        <v>43902</v>
      </c>
      <c r="B450" s="7"/>
      <c r="C450" s="2" t="s">
        <v>165</v>
      </c>
      <c r="E450">
        <v>1</v>
      </c>
      <c r="F450" s="2" t="s">
        <v>0</v>
      </c>
      <c r="K450">
        <v>0</v>
      </c>
      <c r="L450" s="2" t="s">
        <v>0</v>
      </c>
    </row>
    <row r="451" spans="1:12" x14ac:dyDescent="0.4">
      <c r="A451" s="1">
        <v>43902</v>
      </c>
      <c r="B451" s="7"/>
      <c r="C451" s="2" t="s">
        <v>76</v>
      </c>
      <c r="E451">
        <v>6</v>
      </c>
      <c r="F451" s="2" t="s">
        <v>0</v>
      </c>
      <c r="K451">
        <v>0</v>
      </c>
      <c r="L451" s="2" t="s">
        <v>0</v>
      </c>
    </row>
    <row r="452" spans="1:12" x14ac:dyDescent="0.4">
      <c r="A452" s="1">
        <v>43902</v>
      </c>
      <c r="B452" s="7"/>
      <c r="C452" s="2" t="s">
        <v>48</v>
      </c>
      <c r="E452">
        <v>9</v>
      </c>
      <c r="F452" s="2" t="s">
        <v>0</v>
      </c>
      <c r="K452">
        <v>0</v>
      </c>
      <c r="L452" s="2" t="s">
        <v>0</v>
      </c>
    </row>
    <row r="453" spans="1:12" x14ac:dyDescent="0.4">
      <c r="A453" s="1">
        <v>43902</v>
      </c>
      <c r="B453" s="7"/>
      <c r="C453" s="2" t="s">
        <v>134</v>
      </c>
      <c r="E453">
        <v>7</v>
      </c>
      <c r="F453" s="2" t="s">
        <v>0</v>
      </c>
      <c r="K453">
        <v>0</v>
      </c>
      <c r="L453" s="2" t="s">
        <v>0</v>
      </c>
    </row>
    <row r="454" spans="1:12" x14ac:dyDescent="0.4">
      <c r="A454" s="1">
        <v>43902</v>
      </c>
      <c r="B454" s="7">
        <v>0</v>
      </c>
      <c r="C454" s="2" t="s">
        <v>10</v>
      </c>
      <c r="D454">
        <v>0</v>
      </c>
      <c r="E454">
        <v>180</v>
      </c>
      <c r="F454" s="2" t="s">
        <v>0</v>
      </c>
      <c r="G454">
        <v>0</v>
      </c>
      <c r="H454">
        <v>0</v>
      </c>
      <c r="I454">
        <v>0</v>
      </c>
      <c r="J454">
        <v>0</v>
      </c>
      <c r="K454">
        <v>1</v>
      </c>
      <c r="L454" s="2" t="s">
        <v>109</v>
      </c>
    </row>
    <row r="455" spans="1:12" x14ac:dyDescent="0.4">
      <c r="A455" s="1">
        <v>43902</v>
      </c>
      <c r="B455" s="7">
        <v>0</v>
      </c>
      <c r="C455" s="2" t="s">
        <v>110</v>
      </c>
      <c r="D455">
        <v>0</v>
      </c>
      <c r="E455">
        <v>2</v>
      </c>
      <c r="F455" s="2" t="s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 s="2" t="s">
        <v>0</v>
      </c>
    </row>
    <row r="456" spans="1:12" x14ac:dyDescent="0.4">
      <c r="A456" s="1">
        <v>43902</v>
      </c>
      <c r="B456" s="7">
        <v>0</v>
      </c>
      <c r="C456" s="2" t="s">
        <v>21</v>
      </c>
      <c r="D456">
        <v>0</v>
      </c>
      <c r="E456">
        <v>274</v>
      </c>
      <c r="F456" s="2" t="s">
        <v>0</v>
      </c>
      <c r="G456">
        <v>55</v>
      </c>
      <c r="H456">
        <v>7</v>
      </c>
      <c r="I456">
        <v>0</v>
      </c>
      <c r="J456">
        <v>5</v>
      </c>
      <c r="K456">
        <v>1</v>
      </c>
      <c r="L456" s="2" t="s">
        <v>214</v>
      </c>
    </row>
    <row r="457" spans="1:12" x14ac:dyDescent="0.4">
      <c r="A457" s="1">
        <v>43902</v>
      </c>
      <c r="B457" s="7">
        <v>0</v>
      </c>
      <c r="C457" s="2" t="s">
        <v>23</v>
      </c>
      <c r="D457">
        <v>0</v>
      </c>
      <c r="E457">
        <v>30</v>
      </c>
      <c r="F457" s="2" t="s">
        <v>0</v>
      </c>
      <c r="G457">
        <v>12</v>
      </c>
      <c r="H457">
        <v>1</v>
      </c>
      <c r="I457">
        <v>1</v>
      </c>
      <c r="J457">
        <v>0</v>
      </c>
      <c r="K457">
        <v>0</v>
      </c>
      <c r="L457" s="2" t="s">
        <v>29</v>
      </c>
    </row>
    <row r="458" spans="1:12" x14ac:dyDescent="0.4">
      <c r="A458" s="1">
        <v>43902</v>
      </c>
      <c r="B458" s="7"/>
      <c r="C458" s="2" t="s">
        <v>51</v>
      </c>
      <c r="E458">
        <v>12</v>
      </c>
      <c r="F458" s="2" t="s">
        <v>0</v>
      </c>
      <c r="K458">
        <v>0</v>
      </c>
      <c r="L458" s="2" t="s">
        <v>0</v>
      </c>
    </row>
    <row r="459" spans="1:12" x14ac:dyDescent="0.4">
      <c r="A459" s="1">
        <v>43902</v>
      </c>
      <c r="B459" s="7">
        <v>0.60416666666666663</v>
      </c>
      <c r="C459" s="2" t="s">
        <v>14</v>
      </c>
      <c r="D459">
        <v>0</v>
      </c>
      <c r="E459">
        <v>141</v>
      </c>
      <c r="F459" s="2" t="s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 s="2" t="s">
        <v>268</v>
      </c>
    </row>
    <row r="460" spans="1:12" x14ac:dyDescent="0.4">
      <c r="A460" s="1">
        <v>43902</v>
      </c>
      <c r="B460" s="7">
        <v>0</v>
      </c>
      <c r="C460" s="2" t="s">
        <v>12</v>
      </c>
      <c r="D460">
        <v>57</v>
      </c>
      <c r="E460">
        <v>3</v>
      </c>
      <c r="F460" s="2" t="s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 s="2" t="s">
        <v>107</v>
      </c>
    </row>
    <row r="461" spans="1:12" x14ac:dyDescent="0.4">
      <c r="A461" s="1">
        <v>43903</v>
      </c>
      <c r="B461" s="7">
        <v>0.54166666666666663</v>
      </c>
      <c r="C461" s="2" t="s">
        <v>26</v>
      </c>
      <c r="D461">
        <v>0</v>
      </c>
      <c r="E461">
        <v>32</v>
      </c>
      <c r="F461" s="2" t="s">
        <v>0</v>
      </c>
      <c r="G461">
        <v>0</v>
      </c>
      <c r="H461">
        <v>0</v>
      </c>
      <c r="I461">
        <v>0</v>
      </c>
      <c r="J461">
        <v>3</v>
      </c>
      <c r="K461">
        <v>0</v>
      </c>
      <c r="L461" s="2" t="s">
        <v>120</v>
      </c>
    </row>
    <row r="462" spans="1:12" x14ac:dyDescent="0.4">
      <c r="A462" s="1">
        <v>43903</v>
      </c>
      <c r="B462" s="7"/>
      <c r="C462" s="2" t="s">
        <v>121</v>
      </c>
      <c r="E462">
        <v>0</v>
      </c>
      <c r="F462" s="2" t="s">
        <v>0</v>
      </c>
      <c r="K462">
        <v>0</v>
      </c>
      <c r="L462" s="2" t="s">
        <v>0</v>
      </c>
    </row>
    <row r="463" spans="1:12" x14ac:dyDescent="0.4">
      <c r="A463" s="1">
        <v>43903</v>
      </c>
      <c r="B463" s="7"/>
      <c r="C463" s="2" t="s">
        <v>64</v>
      </c>
      <c r="E463">
        <v>6</v>
      </c>
      <c r="F463" s="2" t="s">
        <v>0</v>
      </c>
      <c r="K463">
        <v>0</v>
      </c>
      <c r="L463" s="2" t="s">
        <v>0</v>
      </c>
    </row>
    <row r="464" spans="1:12" x14ac:dyDescent="0.4">
      <c r="A464" s="1">
        <v>43903</v>
      </c>
      <c r="B464" s="7"/>
      <c r="C464" s="2" t="s">
        <v>17</v>
      </c>
      <c r="E464">
        <v>85</v>
      </c>
      <c r="F464" s="2" t="s">
        <v>0</v>
      </c>
      <c r="K464">
        <v>0</v>
      </c>
      <c r="L464" s="2" t="s">
        <v>0</v>
      </c>
    </row>
    <row r="465" spans="1:12" x14ac:dyDescent="0.4">
      <c r="A465" s="1">
        <v>43903</v>
      </c>
      <c r="B465" s="7">
        <v>0</v>
      </c>
      <c r="C465" s="2" t="s">
        <v>19</v>
      </c>
      <c r="D465">
        <v>0</v>
      </c>
      <c r="E465">
        <v>42</v>
      </c>
      <c r="F465" s="2" t="s">
        <v>0</v>
      </c>
      <c r="G465">
        <v>12</v>
      </c>
      <c r="H465">
        <v>3</v>
      </c>
      <c r="I465">
        <v>0</v>
      </c>
      <c r="J465">
        <v>2</v>
      </c>
      <c r="K465">
        <v>2</v>
      </c>
      <c r="L465" s="2" t="s">
        <v>113</v>
      </c>
    </row>
    <row r="466" spans="1:12" x14ac:dyDescent="0.4">
      <c r="A466" s="1">
        <v>43903</v>
      </c>
      <c r="B466" s="7">
        <v>0.52083333333333337</v>
      </c>
      <c r="C466" s="2" t="s">
        <v>15</v>
      </c>
      <c r="D466">
        <v>0</v>
      </c>
      <c r="E466">
        <v>92</v>
      </c>
      <c r="F466" s="2" t="s">
        <v>0</v>
      </c>
      <c r="G466">
        <v>13</v>
      </c>
      <c r="H466">
        <v>0</v>
      </c>
      <c r="I466">
        <v>0</v>
      </c>
      <c r="J466">
        <v>4</v>
      </c>
      <c r="K466">
        <v>1</v>
      </c>
      <c r="L466" s="2" t="s">
        <v>119</v>
      </c>
    </row>
    <row r="467" spans="1:12" x14ac:dyDescent="0.4">
      <c r="A467" s="1">
        <v>43903</v>
      </c>
      <c r="B467" s="7">
        <v>0</v>
      </c>
      <c r="C467" s="2" t="s">
        <v>32</v>
      </c>
      <c r="D467">
        <v>0</v>
      </c>
      <c r="E467">
        <v>29</v>
      </c>
      <c r="F467" s="2" t="s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 s="2" t="s">
        <v>101</v>
      </c>
    </row>
    <row r="468" spans="1:12" x14ac:dyDescent="0.4">
      <c r="A468" s="1">
        <v>43903</v>
      </c>
      <c r="B468" s="7">
        <v>0</v>
      </c>
      <c r="C468" s="2" t="s">
        <v>8</v>
      </c>
      <c r="D468">
        <v>2825</v>
      </c>
      <c r="E468">
        <v>186</v>
      </c>
      <c r="F468" s="2" t="s">
        <v>0</v>
      </c>
      <c r="G468">
        <v>33</v>
      </c>
      <c r="H468">
        <v>7</v>
      </c>
      <c r="I468">
        <v>5</v>
      </c>
      <c r="J468">
        <v>0</v>
      </c>
      <c r="K468">
        <v>1</v>
      </c>
      <c r="L468" s="2" t="s">
        <v>9</v>
      </c>
    </row>
    <row r="469" spans="1:12" x14ac:dyDescent="0.4">
      <c r="A469" s="1">
        <v>43903</v>
      </c>
      <c r="B469" s="7"/>
      <c r="C469" s="2" t="s">
        <v>34</v>
      </c>
      <c r="E469">
        <v>4</v>
      </c>
      <c r="F469" s="2" t="s">
        <v>0</v>
      </c>
      <c r="K469">
        <v>0</v>
      </c>
      <c r="L469" s="2" t="s">
        <v>0</v>
      </c>
    </row>
    <row r="470" spans="1:12" x14ac:dyDescent="0.4">
      <c r="A470" s="1">
        <v>43903</v>
      </c>
      <c r="B470" s="7"/>
      <c r="C470" s="2" t="s">
        <v>147</v>
      </c>
      <c r="E470">
        <v>43</v>
      </c>
      <c r="F470" s="2" t="s">
        <v>0</v>
      </c>
      <c r="K470">
        <v>0</v>
      </c>
      <c r="L470" s="2" t="s">
        <v>0</v>
      </c>
    </row>
    <row r="471" spans="1:12" x14ac:dyDescent="0.4">
      <c r="A471" s="1">
        <v>43903</v>
      </c>
      <c r="B471" s="7">
        <v>0</v>
      </c>
      <c r="C471" s="2" t="s">
        <v>47</v>
      </c>
      <c r="D471">
        <v>0</v>
      </c>
      <c r="E471">
        <v>17</v>
      </c>
      <c r="F471" s="2" t="s">
        <v>0</v>
      </c>
      <c r="G471">
        <v>8</v>
      </c>
      <c r="H471">
        <v>0</v>
      </c>
      <c r="I471">
        <v>0</v>
      </c>
      <c r="J471">
        <v>0</v>
      </c>
      <c r="K471">
        <v>0</v>
      </c>
      <c r="L471" s="2" t="s">
        <v>219</v>
      </c>
    </row>
    <row r="472" spans="1:12" x14ac:dyDescent="0.4">
      <c r="A472" s="1">
        <v>43903</v>
      </c>
      <c r="B472" s="7"/>
      <c r="C472" s="2" t="s">
        <v>62</v>
      </c>
      <c r="E472">
        <v>18</v>
      </c>
      <c r="F472" s="2" t="s">
        <v>0</v>
      </c>
      <c r="K472">
        <v>0</v>
      </c>
      <c r="L472" s="2" t="s">
        <v>0</v>
      </c>
    </row>
    <row r="473" spans="1:12" x14ac:dyDescent="0.4">
      <c r="A473" s="1">
        <v>43903</v>
      </c>
      <c r="B473" s="7">
        <v>0</v>
      </c>
      <c r="C473" s="2" t="s">
        <v>36</v>
      </c>
      <c r="D473">
        <v>0</v>
      </c>
      <c r="E473">
        <v>59</v>
      </c>
      <c r="F473" s="2" t="s">
        <v>0</v>
      </c>
      <c r="G473">
        <v>9</v>
      </c>
      <c r="H473">
        <v>1</v>
      </c>
      <c r="I473">
        <v>0</v>
      </c>
      <c r="J473">
        <v>0</v>
      </c>
      <c r="K473">
        <v>0</v>
      </c>
      <c r="L473" s="2" t="s">
        <v>37</v>
      </c>
    </row>
    <row r="474" spans="1:12" x14ac:dyDescent="0.4">
      <c r="A474" s="1">
        <v>43903</v>
      </c>
      <c r="B474" s="7"/>
      <c r="C474" s="2" t="s">
        <v>102</v>
      </c>
      <c r="E474">
        <v>6</v>
      </c>
      <c r="F474" s="2" t="s">
        <v>0</v>
      </c>
      <c r="K474">
        <v>0</v>
      </c>
      <c r="L474" s="2" t="s">
        <v>0</v>
      </c>
    </row>
    <row r="475" spans="1:12" x14ac:dyDescent="0.4">
      <c r="A475" s="1">
        <v>43903</v>
      </c>
      <c r="B475" s="7">
        <v>0.5</v>
      </c>
      <c r="C475" s="2" t="s">
        <v>116</v>
      </c>
      <c r="D475">
        <v>6</v>
      </c>
      <c r="E475">
        <v>1</v>
      </c>
      <c r="F475" s="2" t="s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 s="2" t="s">
        <v>117</v>
      </c>
    </row>
    <row r="476" spans="1:12" x14ac:dyDescent="0.4">
      <c r="A476" s="1">
        <v>43903</v>
      </c>
      <c r="B476" s="7"/>
      <c r="C476" s="2" t="s">
        <v>41</v>
      </c>
      <c r="E476">
        <v>21</v>
      </c>
      <c r="F476" s="2" t="s">
        <v>0</v>
      </c>
      <c r="K476">
        <v>0</v>
      </c>
      <c r="L476" s="2" t="s">
        <v>0</v>
      </c>
    </row>
    <row r="477" spans="1:12" x14ac:dyDescent="0.4">
      <c r="A477" s="1">
        <v>43903</v>
      </c>
      <c r="B477" s="7"/>
      <c r="C477" s="2" t="s">
        <v>165</v>
      </c>
      <c r="E477">
        <v>1</v>
      </c>
      <c r="F477" s="2" t="s">
        <v>0</v>
      </c>
      <c r="K477">
        <v>0</v>
      </c>
      <c r="L477" s="2" t="s">
        <v>0</v>
      </c>
    </row>
    <row r="478" spans="1:12" x14ac:dyDescent="0.4">
      <c r="A478" s="1">
        <v>43903</v>
      </c>
      <c r="B478" s="7"/>
      <c r="C478" s="2" t="s">
        <v>76</v>
      </c>
      <c r="E478">
        <v>8</v>
      </c>
      <c r="F478" s="2" t="s">
        <v>0</v>
      </c>
      <c r="K478">
        <v>0</v>
      </c>
      <c r="L478" s="2" t="s">
        <v>0</v>
      </c>
    </row>
    <row r="479" spans="1:12" x14ac:dyDescent="0.4">
      <c r="A479" s="1">
        <v>43903</v>
      </c>
      <c r="B479" s="7">
        <v>0.5</v>
      </c>
      <c r="C479" s="2" t="s">
        <v>48</v>
      </c>
      <c r="D479">
        <v>10</v>
      </c>
      <c r="E479">
        <v>9</v>
      </c>
      <c r="F479" s="2" t="s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 s="2" t="s">
        <v>118</v>
      </c>
    </row>
    <row r="480" spans="1:12" x14ac:dyDescent="0.4">
      <c r="A480" s="1">
        <v>43903</v>
      </c>
      <c r="B480" s="7"/>
      <c r="C480" s="2" t="s">
        <v>134</v>
      </c>
      <c r="E480">
        <v>10</v>
      </c>
      <c r="F480" s="2" t="s">
        <v>0</v>
      </c>
      <c r="K480">
        <v>0</v>
      </c>
      <c r="L480" s="2" t="s">
        <v>0</v>
      </c>
    </row>
    <row r="481" spans="1:12" x14ac:dyDescent="0.4">
      <c r="A481" s="1">
        <v>43903</v>
      </c>
      <c r="B481" s="7">
        <v>0</v>
      </c>
      <c r="C481" s="2" t="s">
        <v>10</v>
      </c>
      <c r="D481">
        <v>0</v>
      </c>
      <c r="E481">
        <v>258</v>
      </c>
      <c r="F481" s="2" t="s">
        <v>0</v>
      </c>
      <c r="G481">
        <v>65</v>
      </c>
      <c r="H481">
        <v>13</v>
      </c>
      <c r="I481">
        <v>0</v>
      </c>
      <c r="J481">
        <v>0</v>
      </c>
      <c r="K481">
        <v>2</v>
      </c>
      <c r="L481" s="2" t="s">
        <v>114</v>
      </c>
    </row>
    <row r="482" spans="1:12" x14ac:dyDescent="0.4">
      <c r="A482" s="1">
        <v>43903</v>
      </c>
      <c r="B482" s="7"/>
      <c r="C482" s="2" t="s">
        <v>110</v>
      </c>
      <c r="E482">
        <v>3</v>
      </c>
      <c r="F482" s="2" t="s">
        <v>0</v>
      </c>
      <c r="K482">
        <v>0</v>
      </c>
      <c r="L482" s="2" t="s">
        <v>0</v>
      </c>
    </row>
    <row r="483" spans="1:12" x14ac:dyDescent="0.4">
      <c r="A483" s="1">
        <v>43903</v>
      </c>
      <c r="B483" s="7">
        <v>0</v>
      </c>
      <c r="C483" s="2" t="s">
        <v>21</v>
      </c>
      <c r="D483">
        <v>0</v>
      </c>
      <c r="E483">
        <v>292</v>
      </c>
      <c r="F483" s="2" t="s">
        <v>0</v>
      </c>
      <c r="G483">
        <v>61</v>
      </c>
      <c r="H483">
        <v>8</v>
      </c>
      <c r="I483">
        <v>0</v>
      </c>
      <c r="J483">
        <v>5</v>
      </c>
      <c r="K483">
        <v>3</v>
      </c>
      <c r="L483" s="2" t="s">
        <v>214</v>
      </c>
    </row>
    <row r="484" spans="1:12" x14ac:dyDescent="0.4">
      <c r="A484" s="1">
        <v>43903</v>
      </c>
      <c r="B484" s="7">
        <v>0</v>
      </c>
      <c r="C484" s="2" t="s">
        <v>23</v>
      </c>
      <c r="D484">
        <v>0</v>
      </c>
      <c r="E484">
        <v>53</v>
      </c>
      <c r="F484" s="2" t="s">
        <v>0</v>
      </c>
      <c r="G484">
        <v>17</v>
      </c>
      <c r="H484">
        <v>1</v>
      </c>
      <c r="I484">
        <v>1</v>
      </c>
      <c r="J484">
        <v>0</v>
      </c>
      <c r="K484">
        <v>0</v>
      </c>
      <c r="L484" s="2" t="s">
        <v>0</v>
      </c>
    </row>
    <row r="485" spans="1:12" x14ac:dyDescent="0.4">
      <c r="A485" s="1">
        <v>43903</v>
      </c>
      <c r="B485" s="7">
        <v>0</v>
      </c>
      <c r="C485" s="2" t="s">
        <v>51</v>
      </c>
      <c r="D485">
        <v>0</v>
      </c>
      <c r="E485">
        <v>13</v>
      </c>
      <c r="F485" s="2" t="s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s="2" t="s">
        <v>115</v>
      </c>
    </row>
    <row r="486" spans="1:12" x14ac:dyDescent="0.4">
      <c r="A486" s="1">
        <v>43903</v>
      </c>
      <c r="B486" s="7">
        <v>0.60416666666666663</v>
      </c>
      <c r="C486" s="2" t="s">
        <v>14</v>
      </c>
      <c r="D486">
        <v>0</v>
      </c>
      <c r="E486">
        <v>164</v>
      </c>
      <c r="F486" s="2" t="s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268</v>
      </c>
    </row>
    <row r="487" spans="1:12" x14ac:dyDescent="0.4">
      <c r="A487" s="1">
        <v>43903</v>
      </c>
      <c r="B487" s="7"/>
      <c r="C487" s="2" t="s">
        <v>12</v>
      </c>
      <c r="E487">
        <v>3</v>
      </c>
      <c r="F487" s="2" t="s">
        <v>0</v>
      </c>
      <c r="K487">
        <v>0</v>
      </c>
      <c r="L487" s="2" t="s">
        <v>0</v>
      </c>
    </row>
    <row r="488" spans="1:12" x14ac:dyDescent="0.4">
      <c r="A488" s="1">
        <v>43904</v>
      </c>
      <c r="B488" s="7"/>
      <c r="C488" s="2" t="s">
        <v>26</v>
      </c>
      <c r="E488">
        <v>39</v>
      </c>
      <c r="F488" s="2" t="s">
        <v>0</v>
      </c>
      <c r="K488">
        <v>0</v>
      </c>
      <c r="L488" s="2" t="s">
        <v>0</v>
      </c>
    </row>
    <row r="489" spans="1:12" x14ac:dyDescent="0.4">
      <c r="A489" s="1">
        <v>43904</v>
      </c>
      <c r="B489" s="7">
        <v>0</v>
      </c>
      <c r="C489" s="2" t="s">
        <v>121</v>
      </c>
      <c r="D489">
        <v>0</v>
      </c>
      <c r="E489">
        <v>2</v>
      </c>
      <c r="F489" s="2" t="s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s="2" t="s">
        <v>122</v>
      </c>
    </row>
    <row r="490" spans="1:12" x14ac:dyDescent="0.4">
      <c r="A490" s="1">
        <v>43904</v>
      </c>
      <c r="B490" s="7"/>
      <c r="C490" s="2" t="s">
        <v>64</v>
      </c>
      <c r="E490">
        <v>7</v>
      </c>
      <c r="F490" s="2" t="s">
        <v>0</v>
      </c>
      <c r="K490">
        <v>0</v>
      </c>
      <c r="L490" s="2" t="s">
        <v>0</v>
      </c>
    </row>
    <row r="491" spans="1:12" x14ac:dyDescent="0.4">
      <c r="A491" s="1">
        <v>43904</v>
      </c>
      <c r="B491" s="7"/>
      <c r="C491" s="2" t="s">
        <v>17</v>
      </c>
      <c r="E491">
        <v>98</v>
      </c>
      <c r="F491" s="2" t="s">
        <v>0</v>
      </c>
      <c r="K491">
        <v>0</v>
      </c>
      <c r="L491" s="2" t="s">
        <v>0</v>
      </c>
    </row>
    <row r="492" spans="1:12" x14ac:dyDescent="0.4">
      <c r="A492" s="1">
        <v>43904</v>
      </c>
      <c r="B492" s="7">
        <v>0</v>
      </c>
      <c r="C492" s="2" t="s">
        <v>19</v>
      </c>
      <c r="D492">
        <v>0</v>
      </c>
      <c r="E492">
        <v>47</v>
      </c>
      <c r="F492" s="2" t="s">
        <v>0</v>
      </c>
      <c r="G492">
        <v>8</v>
      </c>
      <c r="H492">
        <v>2</v>
      </c>
      <c r="I492">
        <v>0</v>
      </c>
      <c r="J492">
        <v>2</v>
      </c>
      <c r="K492">
        <v>2</v>
      </c>
      <c r="L492" s="2" t="s">
        <v>123</v>
      </c>
    </row>
    <row r="493" spans="1:12" x14ac:dyDescent="0.4">
      <c r="A493" s="1">
        <v>43904</v>
      </c>
      <c r="B493" s="7">
        <v>0.47708333333333336</v>
      </c>
      <c r="C493" s="2" t="s">
        <v>15</v>
      </c>
      <c r="D493">
        <v>0</v>
      </c>
      <c r="E493">
        <v>100</v>
      </c>
      <c r="F493" s="2" t="s">
        <v>0</v>
      </c>
      <c r="G493">
        <v>13</v>
      </c>
      <c r="H493">
        <v>0</v>
      </c>
      <c r="I493">
        <v>0</v>
      </c>
      <c r="J493">
        <v>4</v>
      </c>
      <c r="K493">
        <v>1</v>
      </c>
      <c r="L493" s="2" t="s">
        <v>127</v>
      </c>
    </row>
    <row r="494" spans="1:12" x14ac:dyDescent="0.4">
      <c r="A494" s="1">
        <v>43904</v>
      </c>
      <c r="B494" s="7">
        <v>0</v>
      </c>
      <c r="C494" s="2" t="s">
        <v>32</v>
      </c>
      <c r="D494">
        <v>0</v>
      </c>
      <c r="E494">
        <v>36</v>
      </c>
      <c r="F494" s="2" t="s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101</v>
      </c>
    </row>
    <row r="495" spans="1:12" x14ac:dyDescent="0.4">
      <c r="A495" s="1">
        <v>43904</v>
      </c>
      <c r="B495" s="7">
        <v>0</v>
      </c>
      <c r="C495" s="2" t="s">
        <v>8</v>
      </c>
      <c r="D495">
        <v>3474</v>
      </c>
      <c r="E495">
        <v>294</v>
      </c>
      <c r="F495" s="2" t="s">
        <v>0</v>
      </c>
      <c r="G495">
        <v>43</v>
      </c>
      <c r="H495">
        <v>8</v>
      </c>
      <c r="I495">
        <v>5</v>
      </c>
      <c r="J495">
        <v>0</v>
      </c>
      <c r="K495">
        <v>1</v>
      </c>
      <c r="L495" s="2" t="s">
        <v>9</v>
      </c>
    </row>
    <row r="496" spans="1:12" x14ac:dyDescent="0.4">
      <c r="A496" s="1">
        <v>43904</v>
      </c>
      <c r="B496" s="7"/>
      <c r="C496" s="2" t="s">
        <v>34</v>
      </c>
      <c r="E496">
        <v>6</v>
      </c>
      <c r="F496" s="2" t="s">
        <v>0</v>
      </c>
      <c r="K496">
        <v>0</v>
      </c>
      <c r="L496" s="2" t="s">
        <v>0</v>
      </c>
    </row>
    <row r="497" spans="1:12" x14ac:dyDescent="0.4">
      <c r="A497" s="1">
        <v>43904</v>
      </c>
      <c r="B497" s="7"/>
      <c r="C497" s="2" t="s">
        <v>147</v>
      </c>
      <c r="E497">
        <v>49</v>
      </c>
      <c r="F497" s="2" t="s">
        <v>0</v>
      </c>
      <c r="K497">
        <v>0</v>
      </c>
      <c r="L497" s="2" t="s">
        <v>0</v>
      </c>
    </row>
    <row r="498" spans="1:12" x14ac:dyDescent="0.4">
      <c r="A498" s="1">
        <v>43904</v>
      </c>
      <c r="B498" s="7">
        <v>0</v>
      </c>
      <c r="C498" s="2" t="s">
        <v>47</v>
      </c>
      <c r="D498">
        <v>0</v>
      </c>
      <c r="E498">
        <v>18</v>
      </c>
      <c r="F498" s="2" t="s">
        <v>0</v>
      </c>
      <c r="G498">
        <v>8</v>
      </c>
      <c r="H498">
        <v>0</v>
      </c>
      <c r="I498">
        <v>0</v>
      </c>
      <c r="J498">
        <v>0</v>
      </c>
      <c r="K498">
        <v>0</v>
      </c>
      <c r="L498" s="2" t="s">
        <v>219</v>
      </c>
    </row>
    <row r="499" spans="1:12" x14ac:dyDescent="0.4">
      <c r="A499" s="1">
        <v>43904</v>
      </c>
      <c r="B499" s="7"/>
      <c r="C499" s="2" t="s">
        <v>62</v>
      </c>
      <c r="E499">
        <v>24</v>
      </c>
      <c r="F499" s="2" t="s">
        <v>0</v>
      </c>
      <c r="K499">
        <v>0</v>
      </c>
      <c r="L499" s="2" t="s">
        <v>0</v>
      </c>
    </row>
    <row r="500" spans="1:12" x14ac:dyDescent="0.4">
      <c r="A500" s="1">
        <v>43904</v>
      </c>
      <c r="B500" s="7">
        <v>0</v>
      </c>
      <c r="C500" s="2" t="s">
        <v>36</v>
      </c>
      <c r="D500">
        <v>0</v>
      </c>
      <c r="E500">
        <v>68</v>
      </c>
      <c r="F500" s="2" t="s">
        <v>0</v>
      </c>
      <c r="G500">
        <v>10</v>
      </c>
      <c r="H500">
        <v>1</v>
      </c>
      <c r="I500">
        <v>0</v>
      </c>
      <c r="J500">
        <v>0</v>
      </c>
      <c r="K500">
        <v>0</v>
      </c>
      <c r="L500" s="2" t="s">
        <v>37</v>
      </c>
    </row>
    <row r="501" spans="1:12" x14ac:dyDescent="0.4">
      <c r="A501" s="1">
        <v>43904</v>
      </c>
      <c r="B501" s="7"/>
      <c r="C501" s="2" t="s">
        <v>102</v>
      </c>
      <c r="E501">
        <v>8</v>
      </c>
      <c r="F501" s="2" t="s">
        <v>0</v>
      </c>
      <c r="K501">
        <v>0</v>
      </c>
      <c r="L501" s="2" t="s">
        <v>0</v>
      </c>
    </row>
    <row r="502" spans="1:12" x14ac:dyDescent="0.4">
      <c r="A502" s="1">
        <v>43904</v>
      </c>
      <c r="B502" s="7"/>
      <c r="C502" s="2" t="s">
        <v>116</v>
      </c>
      <c r="E502">
        <v>4</v>
      </c>
      <c r="F502" s="2" t="s">
        <v>0</v>
      </c>
      <c r="K502">
        <v>0</v>
      </c>
      <c r="L502" s="2" t="s">
        <v>0</v>
      </c>
    </row>
    <row r="503" spans="1:12" x14ac:dyDescent="0.4">
      <c r="A503" s="1">
        <v>43904</v>
      </c>
      <c r="B503" s="7"/>
      <c r="C503" s="2" t="s">
        <v>41</v>
      </c>
      <c r="E503">
        <v>28</v>
      </c>
      <c r="F503" s="2" t="s">
        <v>0</v>
      </c>
      <c r="K503">
        <v>0</v>
      </c>
      <c r="L503" s="2" t="s">
        <v>0</v>
      </c>
    </row>
    <row r="504" spans="1:12" x14ac:dyDescent="0.4">
      <c r="A504" s="1">
        <v>43904</v>
      </c>
      <c r="B504" s="7"/>
      <c r="C504" s="2" t="s">
        <v>165</v>
      </c>
      <c r="E504">
        <v>2</v>
      </c>
      <c r="F504" s="2" t="s">
        <v>0</v>
      </c>
      <c r="K504">
        <v>0</v>
      </c>
      <c r="L504" s="2" t="s">
        <v>0</v>
      </c>
    </row>
    <row r="505" spans="1:12" x14ac:dyDescent="0.4">
      <c r="A505" s="1">
        <v>43904</v>
      </c>
      <c r="B505" s="7"/>
      <c r="C505" s="2" t="s">
        <v>76</v>
      </c>
      <c r="E505">
        <v>15</v>
      </c>
      <c r="F505" s="2" t="s">
        <v>0</v>
      </c>
      <c r="K505">
        <v>0</v>
      </c>
      <c r="L505" s="2" t="s">
        <v>0</v>
      </c>
    </row>
    <row r="506" spans="1:12" x14ac:dyDescent="0.4">
      <c r="A506" s="1">
        <v>43904</v>
      </c>
      <c r="B506" s="7">
        <v>0.12708333333333333</v>
      </c>
      <c r="C506" s="2" t="s">
        <v>48</v>
      </c>
      <c r="D506">
        <v>10</v>
      </c>
      <c r="E506">
        <v>12</v>
      </c>
      <c r="F506" s="2" t="s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 s="2" t="s">
        <v>329</v>
      </c>
    </row>
    <row r="507" spans="1:12" x14ac:dyDescent="0.4">
      <c r="A507" s="1">
        <v>43904</v>
      </c>
      <c r="B507" s="7"/>
      <c r="C507" s="2" t="s">
        <v>134</v>
      </c>
      <c r="E507">
        <v>12</v>
      </c>
      <c r="F507" s="2" t="s">
        <v>0</v>
      </c>
      <c r="K507">
        <v>0</v>
      </c>
      <c r="L507" s="2" t="s">
        <v>0</v>
      </c>
    </row>
    <row r="508" spans="1:12" x14ac:dyDescent="0.4">
      <c r="A508" s="1">
        <v>43904</v>
      </c>
      <c r="B508" s="7">
        <v>0</v>
      </c>
      <c r="C508" s="2" t="s">
        <v>10</v>
      </c>
      <c r="D508">
        <v>0</v>
      </c>
      <c r="E508">
        <v>265</v>
      </c>
      <c r="F508" s="2" t="s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 s="2" t="s">
        <v>125</v>
      </c>
    </row>
    <row r="509" spans="1:12" x14ac:dyDescent="0.4">
      <c r="A509" s="1">
        <v>43904</v>
      </c>
      <c r="B509" s="7"/>
      <c r="C509" s="2" t="s">
        <v>110</v>
      </c>
      <c r="E509">
        <v>3</v>
      </c>
      <c r="F509" s="2" t="s">
        <v>0</v>
      </c>
      <c r="K509">
        <v>0</v>
      </c>
      <c r="L509" s="2" t="s">
        <v>0</v>
      </c>
    </row>
    <row r="510" spans="1:12" x14ac:dyDescent="0.4">
      <c r="A510" s="1">
        <v>43904</v>
      </c>
      <c r="B510" s="7">
        <v>0</v>
      </c>
      <c r="C510" s="2" t="s">
        <v>21</v>
      </c>
      <c r="D510">
        <v>0</v>
      </c>
      <c r="E510">
        <v>350</v>
      </c>
      <c r="F510" s="2" t="s">
        <v>0</v>
      </c>
      <c r="G510">
        <v>75</v>
      </c>
      <c r="H510">
        <v>11</v>
      </c>
      <c r="I510">
        <v>0</v>
      </c>
      <c r="J510">
        <v>5</v>
      </c>
      <c r="K510">
        <v>3</v>
      </c>
      <c r="L510" s="2" t="s">
        <v>214</v>
      </c>
    </row>
    <row r="511" spans="1:12" x14ac:dyDescent="0.4">
      <c r="A511" s="1">
        <v>43904</v>
      </c>
      <c r="B511" s="7">
        <v>0</v>
      </c>
      <c r="C511" s="2" t="s">
        <v>23</v>
      </c>
      <c r="D511">
        <v>0</v>
      </c>
      <c r="E511">
        <v>76</v>
      </c>
      <c r="F511" s="2" t="s">
        <v>0</v>
      </c>
      <c r="G511">
        <v>17</v>
      </c>
      <c r="H511">
        <v>1</v>
      </c>
      <c r="I511">
        <v>1</v>
      </c>
      <c r="J511">
        <v>0</v>
      </c>
      <c r="K511">
        <v>1</v>
      </c>
      <c r="L511" s="2" t="s">
        <v>29</v>
      </c>
    </row>
    <row r="512" spans="1:12" x14ac:dyDescent="0.4">
      <c r="A512" s="1">
        <v>43904</v>
      </c>
      <c r="B512" s="7">
        <v>0</v>
      </c>
      <c r="C512" s="2" t="s">
        <v>51</v>
      </c>
      <c r="D512">
        <v>0</v>
      </c>
      <c r="E512">
        <v>13</v>
      </c>
      <c r="F512" s="2" t="s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 s="2" t="s">
        <v>126</v>
      </c>
    </row>
    <row r="513" spans="1:12" x14ac:dyDescent="0.4">
      <c r="A513" s="1">
        <v>43904</v>
      </c>
      <c r="B513" s="7">
        <v>0.60416666666666663</v>
      </c>
      <c r="C513" s="2" t="s">
        <v>14</v>
      </c>
      <c r="D513">
        <v>0</v>
      </c>
      <c r="E513">
        <v>218</v>
      </c>
      <c r="F513" s="2" t="s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s="2" t="s">
        <v>268</v>
      </c>
    </row>
    <row r="514" spans="1:12" x14ac:dyDescent="0.4">
      <c r="A514" s="1">
        <v>43904</v>
      </c>
      <c r="B514" s="7">
        <v>0</v>
      </c>
      <c r="C514" s="2" t="s">
        <v>12</v>
      </c>
      <c r="D514">
        <v>99</v>
      </c>
      <c r="E514">
        <v>3</v>
      </c>
      <c r="F514" s="2" t="s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 s="2" t="s">
        <v>124</v>
      </c>
    </row>
    <row r="515" spans="1:12" x14ac:dyDescent="0.4">
      <c r="A515" s="1">
        <v>43905</v>
      </c>
      <c r="B515" s="7"/>
      <c r="C515" s="2" t="s">
        <v>26</v>
      </c>
      <c r="E515">
        <v>45</v>
      </c>
      <c r="F515" s="2" t="s">
        <v>0</v>
      </c>
      <c r="K515">
        <v>0</v>
      </c>
      <c r="L515" s="2" t="s">
        <v>0</v>
      </c>
    </row>
    <row r="516" spans="1:12" x14ac:dyDescent="0.4">
      <c r="A516" s="1">
        <v>43905</v>
      </c>
      <c r="B516" s="7"/>
      <c r="C516" s="2" t="s">
        <v>121</v>
      </c>
      <c r="E516">
        <v>3</v>
      </c>
      <c r="F516" s="2" t="s">
        <v>0</v>
      </c>
      <c r="K516">
        <v>0</v>
      </c>
      <c r="L516" s="2" t="s">
        <v>0</v>
      </c>
    </row>
    <row r="517" spans="1:12" x14ac:dyDescent="0.4">
      <c r="A517" s="1">
        <v>43905</v>
      </c>
      <c r="B517" s="7"/>
      <c r="C517" s="2" t="s">
        <v>64</v>
      </c>
      <c r="E517">
        <v>8</v>
      </c>
      <c r="F517" s="2" t="s">
        <v>0</v>
      </c>
      <c r="K517">
        <v>0</v>
      </c>
      <c r="L517" s="2" t="s">
        <v>0</v>
      </c>
    </row>
    <row r="518" spans="1:12" x14ac:dyDescent="0.4">
      <c r="A518" s="1">
        <v>43905</v>
      </c>
      <c r="B518" s="7"/>
      <c r="C518" s="2" t="s">
        <v>17</v>
      </c>
      <c r="E518">
        <v>110</v>
      </c>
      <c r="F518" s="2" t="s">
        <v>0</v>
      </c>
      <c r="K518">
        <v>0</v>
      </c>
      <c r="L518" s="2" t="s">
        <v>0</v>
      </c>
    </row>
    <row r="519" spans="1:12" x14ac:dyDescent="0.4">
      <c r="A519" s="1">
        <v>43905</v>
      </c>
      <c r="B519" s="7">
        <v>0</v>
      </c>
      <c r="C519" s="2" t="s">
        <v>19</v>
      </c>
      <c r="D519">
        <v>0</v>
      </c>
      <c r="E519">
        <v>54</v>
      </c>
      <c r="F519" s="2" t="s">
        <v>0</v>
      </c>
      <c r="G519">
        <v>12</v>
      </c>
      <c r="H519">
        <v>2</v>
      </c>
      <c r="I519">
        <v>0</v>
      </c>
      <c r="J519">
        <v>5</v>
      </c>
      <c r="K519">
        <v>2</v>
      </c>
      <c r="L519" s="2" t="s">
        <v>128</v>
      </c>
    </row>
    <row r="520" spans="1:12" x14ac:dyDescent="0.4">
      <c r="A520" s="1">
        <v>43905</v>
      </c>
      <c r="B520" s="7"/>
      <c r="C520" s="2" t="s">
        <v>15</v>
      </c>
      <c r="E520">
        <v>122</v>
      </c>
      <c r="F520" s="2" t="s">
        <v>0</v>
      </c>
      <c r="K520">
        <v>3</v>
      </c>
      <c r="L520" s="2" t="s">
        <v>0</v>
      </c>
    </row>
    <row r="521" spans="1:12" x14ac:dyDescent="0.4">
      <c r="A521" s="1">
        <v>43905</v>
      </c>
      <c r="B521" s="7">
        <v>0</v>
      </c>
      <c r="C521" s="2" t="s">
        <v>32</v>
      </c>
      <c r="D521">
        <v>0</v>
      </c>
      <c r="E521">
        <v>40</v>
      </c>
      <c r="F521" s="2" t="s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 s="2" t="s">
        <v>101</v>
      </c>
    </row>
    <row r="522" spans="1:12" x14ac:dyDescent="0.4">
      <c r="A522" s="1">
        <v>43905</v>
      </c>
      <c r="B522" s="7">
        <v>0</v>
      </c>
      <c r="C522" s="2" t="s">
        <v>8</v>
      </c>
      <c r="D522">
        <v>3915</v>
      </c>
      <c r="E522">
        <v>393</v>
      </c>
      <c r="F522" s="2" t="s">
        <v>0</v>
      </c>
      <c r="G522">
        <v>46</v>
      </c>
      <c r="H522">
        <v>12</v>
      </c>
      <c r="I522">
        <v>8</v>
      </c>
      <c r="J522">
        <v>0</v>
      </c>
      <c r="K522">
        <v>3</v>
      </c>
      <c r="L522" s="2" t="s">
        <v>9</v>
      </c>
    </row>
    <row r="523" spans="1:12" x14ac:dyDescent="0.4">
      <c r="A523" s="1">
        <v>43905</v>
      </c>
      <c r="B523" s="7"/>
      <c r="C523" s="2" t="s">
        <v>34</v>
      </c>
      <c r="E523">
        <v>7</v>
      </c>
      <c r="F523" s="2" t="s">
        <v>0</v>
      </c>
      <c r="K523">
        <v>0</v>
      </c>
      <c r="L523" s="2" t="s">
        <v>0</v>
      </c>
    </row>
    <row r="524" spans="1:12" x14ac:dyDescent="0.4">
      <c r="A524" s="1">
        <v>43905</v>
      </c>
      <c r="B524" s="7"/>
      <c r="C524" s="2" t="s">
        <v>147</v>
      </c>
      <c r="E524">
        <v>54</v>
      </c>
      <c r="F524" s="2" t="s">
        <v>0</v>
      </c>
      <c r="K524">
        <v>0</v>
      </c>
      <c r="L524" s="2" t="s">
        <v>0</v>
      </c>
    </row>
    <row r="525" spans="1:12" x14ac:dyDescent="0.4">
      <c r="A525" s="1">
        <v>43905</v>
      </c>
      <c r="B525" s="7">
        <v>0</v>
      </c>
      <c r="C525" s="2" t="s">
        <v>47</v>
      </c>
      <c r="D525">
        <v>0</v>
      </c>
      <c r="E525">
        <v>19</v>
      </c>
      <c r="F525" s="2" t="s">
        <v>0</v>
      </c>
      <c r="G525">
        <v>9</v>
      </c>
      <c r="H525">
        <v>0</v>
      </c>
      <c r="I525">
        <v>0</v>
      </c>
      <c r="J525">
        <v>0</v>
      </c>
      <c r="K525">
        <v>0</v>
      </c>
      <c r="L525" s="2" t="s">
        <v>219</v>
      </c>
    </row>
    <row r="526" spans="1:12" x14ac:dyDescent="0.4">
      <c r="A526" s="1">
        <v>43905</v>
      </c>
      <c r="B526" s="7"/>
      <c r="C526" s="2" t="s">
        <v>62</v>
      </c>
      <c r="E526">
        <v>31</v>
      </c>
      <c r="F526" s="2" t="s">
        <v>0</v>
      </c>
      <c r="K526">
        <v>0</v>
      </c>
      <c r="L526" s="2" t="s">
        <v>0</v>
      </c>
    </row>
    <row r="527" spans="1:12" x14ac:dyDescent="0.4">
      <c r="A527" s="1">
        <v>43905</v>
      </c>
      <c r="B527" s="7">
        <v>0</v>
      </c>
      <c r="C527" s="2" t="s">
        <v>36</v>
      </c>
      <c r="D527">
        <v>0</v>
      </c>
      <c r="E527">
        <v>74</v>
      </c>
      <c r="F527" s="2" t="s">
        <v>0</v>
      </c>
      <c r="G527">
        <v>9</v>
      </c>
      <c r="H527">
        <v>1</v>
      </c>
      <c r="I527">
        <v>0</v>
      </c>
      <c r="J527">
        <v>0</v>
      </c>
      <c r="K527">
        <v>0</v>
      </c>
      <c r="L527" s="2" t="s">
        <v>37</v>
      </c>
    </row>
    <row r="528" spans="1:12" x14ac:dyDescent="0.4">
      <c r="A528" s="1">
        <v>43905</v>
      </c>
      <c r="B528" s="7"/>
      <c r="C528" s="2" t="s">
        <v>102</v>
      </c>
      <c r="E528">
        <v>9</v>
      </c>
      <c r="F528" s="2" t="s">
        <v>0</v>
      </c>
      <c r="K528">
        <v>0</v>
      </c>
      <c r="L528" s="2" t="s">
        <v>0</v>
      </c>
    </row>
    <row r="529" spans="1:12" x14ac:dyDescent="0.4">
      <c r="A529" s="1">
        <v>43905</v>
      </c>
      <c r="B529" s="7"/>
      <c r="C529" s="2" t="s">
        <v>116</v>
      </c>
      <c r="E529">
        <v>7</v>
      </c>
      <c r="F529" s="2" t="s">
        <v>0</v>
      </c>
      <c r="K529">
        <v>0</v>
      </c>
      <c r="L529" s="2" t="s">
        <v>0</v>
      </c>
    </row>
    <row r="530" spans="1:12" x14ac:dyDescent="0.4">
      <c r="A530" s="1">
        <v>43905</v>
      </c>
      <c r="B530" s="7"/>
      <c r="C530" s="2" t="s">
        <v>41</v>
      </c>
      <c r="E530">
        <v>34</v>
      </c>
      <c r="F530" s="2" t="s">
        <v>0</v>
      </c>
      <c r="K530">
        <v>0</v>
      </c>
      <c r="L530" s="2" t="s">
        <v>0</v>
      </c>
    </row>
    <row r="531" spans="1:12" x14ac:dyDescent="0.4">
      <c r="A531" s="1">
        <v>43905</v>
      </c>
      <c r="B531" s="7"/>
      <c r="C531" s="2" t="s">
        <v>165</v>
      </c>
      <c r="E531">
        <v>3</v>
      </c>
      <c r="F531" s="2" t="s">
        <v>0</v>
      </c>
      <c r="K531">
        <v>0</v>
      </c>
      <c r="L531" s="2" t="s">
        <v>0</v>
      </c>
    </row>
    <row r="532" spans="1:12" x14ac:dyDescent="0.4">
      <c r="A532" s="1">
        <v>43905</v>
      </c>
      <c r="B532" s="7"/>
      <c r="C532" s="2" t="s">
        <v>76</v>
      </c>
      <c r="E532">
        <v>22</v>
      </c>
      <c r="F532" s="2" t="s">
        <v>0</v>
      </c>
      <c r="K532">
        <v>0</v>
      </c>
      <c r="L532" s="2" t="s">
        <v>0</v>
      </c>
    </row>
    <row r="533" spans="1:12" x14ac:dyDescent="0.4">
      <c r="A533" s="1">
        <v>43905</v>
      </c>
      <c r="B533" s="7">
        <v>0</v>
      </c>
      <c r="C533" s="2" t="s">
        <v>48</v>
      </c>
      <c r="D533">
        <v>0</v>
      </c>
      <c r="E533">
        <v>13</v>
      </c>
      <c r="F533" s="2" t="s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 s="2" t="s">
        <v>130</v>
      </c>
    </row>
    <row r="534" spans="1:12" x14ac:dyDescent="0.4">
      <c r="A534" s="1">
        <v>43905</v>
      </c>
      <c r="B534" s="7"/>
      <c r="C534" s="2" t="s">
        <v>134</v>
      </c>
      <c r="E534">
        <v>15</v>
      </c>
      <c r="F534" s="2" t="s">
        <v>0</v>
      </c>
      <c r="K534">
        <v>0</v>
      </c>
      <c r="L534" s="2" t="s">
        <v>0</v>
      </c>
    </row>
    <row r="535" spans="1:12" x14ac:dyDescent="0.4">
      <c r="A535" s="1">
        <v>43905</v>
      </c>
      <c r="B535" s="7">
        <v>0</v>
      </c>
      <c r="C535" s="2" t="s">
        <v>10</v>
      </c>
      <c r="D535">
        <v>0</v>
      </c>
      <c r="E535">
        <v>291</v>
      </c>
      <c r="F535" s="2" t="s">
        <v>0</v>
      </c>
      <c r="G535">
        <v>0</v>
      </c>
      <c r="H535">
        <v>0</v>
      </c>
      <c r="I535">
        <v>0</v>
      </c>
      <c r="J535">
        <v>0</v>
      </c>
      <c r="K535">
        <v>6</v>
      </c>
      <c r="L535" s="2" t="s">
        <v>131</v>
      </c>
    </row>
    <row r="536" spans="1:12" x14ac:dyDescent="0.4">
      <c r="A536" s="1">
        <v>43905</v>
      </c>
      <c r="B536" s="7"/>
      <c r="C536" s="2" t="s">
        <v>110</v>
      </c>
      <c r="E536">
        <v>4</v>
      </c>
      <c r="F536" s="2" t="s">
        <v>0</v>
      </c>
      <c r="K536">
        <v>0</v>
      </c>
      <c r="L536" s="2" t="s">
        <v>0</v>
      </c>
    </row>
    <row r="537" spans="1:12" x14ac:dyDescent="0.4">
      <c r="A537" s="1">
        <v>43905</v>
      </c>
      <c r="B537" s="7">
        <v>0</v>
      </c>
      <c r="C537" s="2" t="s">
        <v>21</v>
      </c>
      <c r="D537">
        <v>0</v>
      </c>
      <c r="E537">
        <v>406</v>
      </c>
      <c r="F537" s="2" t="s">
        <v>0</v>
      </c>
      <c r="G537">
        <v>90</v>
      </c>
      <c r="H537">
        <v>11</v>
      </c>
      <c r="I537">
        <v>0</v>
      </c>
      <c r="J537">
        <v>5</v>
      </c>
      <c r="K537">
        <v>3</v>
      </c>
      <c r="L537" s="2" t="s">
        <v>214</v>
      </c>
    </row>
    <row r="538" spans="1:12" x14ac:dyDescent="0.4">
      <c r="A538" s="1">
        <v>43905</v>
      </c>
      <c r="B538" s="7">
        <v>0</v>
      </c>
      <c r="C538" s="2" t="s">
        <v>23</v>
      </c>
      <c r="D538">
        <v>0</v>
      </c>
      <c r="E538">
        <v>98</v>
      </c>
      <c r="F538" s="2" t="s">
        <v>0</v>
      </c>
      <c r="G538">
        <v>22</v>
      </c>
      <c r="H538">
        <v>1</v>
      </c>
      <c r="I538">
        <v>1</v>
      </c>
      <c r="J538">
        <v>0</v>
      </c>
      <c r="K538">
        <v>1</v>
      </c>
      <c r="L538" s="2" t="s">
        <v>29</v>
      </c>
    </row>
    <row r="539" spans="1:12" x14ac:dyDescent="0.4">
      <c r="A539" s="1">
        <v>43905</v>
      </c>
      <c r="B539" s="7"/>
      <c r="C539" s="2" t="s">
        <v>51</v>
      </c>
      <c r="E539">
        <v>19</v>
      </c>
      <c r="F539" s="2" t="s">
        <v>0</v>
      </c>
      <c r="K539">
        <v>0</v>
      </c>
      <c r="L539" s="2" t="s">
        <v>0</v>
      </c>
    </row>
    <row r="540" spans="1:12" x14ac:dyDescent="0.4">
      <c r="A540" s="1">
        <v>43905</v>
      </c>
      <c r="B540" s="7">
        <v>0.60416666666666663</v>
      </c>
      <c r="C540" s="2" t="s">
        <v>14</v>
      </c>
      <c r="D540">
        <v>0</v>
      </c>
      <c r="E540">
        <v>273</v>
      </c>
      <c r="F540" s="2" t="s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s="2" t="s">
        <v>268</v>
      </c>
    </row>
    <row r="541" spans="1:12" x14ac:dyDescent="0.4">
      <c r="A541" s="1">
        <v>43905</v>
      </c>
      <c r="B541" s="7">
        <v>0</v>
      </c>
      <c r="C541" s="2" t="s">
        <v>12</v>
      </c>
      <c r="D541">
        <v>0</v>
      </c>
      <c r="E541">
        <v>7</v>
      </c>
      <c r="F541" s="2" t="s">
        <v>0</v>
      </c>
      <c r="G541">
        <v>0</v>
      </c>
      <c r="H541">
        <v>0</v>
      </c>
      <c r="I541">
        <v>0</v>
      </c>
      <c r="J541">
        <v>1</v>
      </c>
      <c r="K541">
        <v>0</v>
      </c>
      <c r="L541" s="2" t="s">
        <v>129</v>
      </c>
    </row>
    <row r="542" spans="1:12" x14ac:dyDescent="0.4">
      <c r="A542" s="1">
        <v>43906</v>
      </c>
      <c r="B542" s="7">
        <v>0.625</v>
      </c>
      <c r="C542" s="2" t="s">
        <v>26</v>
      </c>
      <c r="D542">
        <v>0</v>
      </c>
      <c r="E542">
        <v>52</v>
      </c>
      <c r="F542" s="2" t="s">
        <v>0</v>
      </c>
      <c r="G542">
        <v>2</v>
      </c>
      <c r="H542">
        <v>0</v>
      </c>
      <c r="I542">
        <v>0</v>
      </c>
      <c r="J542">
        <v>4</v>
      </c>
      <c r="K542">
        <v>0</v>
      </c>
      <c r="L542" s="2" t="s">
        <v>138</v>
      </c>
    </row>
    <row r="543" spans="1:12" x14ac:dyDescent="0.4">
      <c r="A543" s="1">
        <v>43906</v>
      </c>
      <c r="B543" s="7">
        <v>0</v>
      </c>
      <c r="C543" s="2" t="s">
        <v>121</v>
      </c>
      <c r="D543">
        <v>0</v>
      </c>
      <c r="E543">
        <v>4</v>
      </c>
      <c r="F543" s="2" t="s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 s="2" t="s">
        <v>330</v>
      </c>
    </row>
    <row r="544" spans="1:12" x14ac:dyDescent="0.4">
      <c r="A544" s="1">
        <v>43906</v>
      </c>
      <c r="B544" s="7"/>
      <c r="C544" s="2" t="s">
        <v>64</v>
      </c>
      <c r="E544">
        <v>9</v>
      </c>
      <c r="F544" s="2" t="s">
        <v>0</v>
      </c>
      <c r="K544">
        <v>0</v>
      </c>
      <c r="L544" s="2" t="s">
        <v>0</v>
      </c>
    </row>
    <row r="545" spans="1:12" x14ac:dyDescent="0.4">
      <c r="A545" s="1">
        <v>43906</v>
      </c>
      <c r="B545" s="7">
        <v>0</v>
      </c>
      <c r="C545" s="2" t="s">
        <v>17</v>
      </c>
      <c r="D545">
        <v>0</v>
      </c>
      <c r="E545">
        <v>123</v>
      </c>
      <c r="F545" s="2" t="s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 s="2" t="s">
        <v>132</v>
      </c>
    </row>
    <row r="546" spans="1:12" x14ac:dyDescent="0.4">
      <c r="A546" s="1">
        <v>43906</v>
      </c>
      <c r="B546" s="7">
        <v>0</v>
      </c>
      <c r="C546" s="2" t="s">
        <v>19</v>
      </c>
      <c r="D546">
        <v>0</v>
      </c>
      <c r="E546">
        <v>76</v>
      </c>
      <c r="F546" s="2" t="s">
        <v>0</v>
      </c>
      <c r="G546">
        <v>17</v>
      </c>
      <c r="H546">
        <v>4</v>
      </c>
      <c r="I546">
        <v>0</v>
      </c>
      <c r="J546">
        <v>5</v>
      </c>
      <c r="K546">
        <v>2</v>
      </c>
      <c r="L546" s="2" t="s">
        <v>133</v>
      </c>
    </row>
    <row r="547" spans="1:12" x14ac:dyDescent="0.4">
      <c r="A547" s="1">
        <v>43906</v>
      </c>
      <c r="B547" s="7">
        <v>0.5</v>
      </c>
      <c r="C547" s="2" t="s">
        <v>15</v>
      </c>
      <c r="D547">
        <v>0</v>
      </c>
      <c r="E547">
        <v>144</v>
      </c>
      <c r="F547" s="2" t="s">
        <v>0</v>
      </c>
      <c r="G547">
        <v>13</v>
      </c>
      <c r="H547">
        <v>0</v>
      </c>
      <c r="I547">
        <v>0</v>
      </c>
      <c r="J547">
        <v>4</v>
      </c>
      <c r="K547">
        <v>4</v>
      </c>
      <c r="L547" s="2" t="s">
        <v>137</v>
      </c>
    </row>
    <row r="548" spans="1:12" x14ac:dyDescent="0.4">
      <c r="A548" s="1">
        <v>43906</v>
      </c>
      <c r="B548" s="7">
        <v>0</v>
      </c>
      <c r="C548" s="2" t="s">
        <v>32</v>
      </c>
      <c r="D548">
        <v>0</v>
      </c>
      <c r="E548">
        <v>45</v>
      </c>
      <c r="F548" s="2" t="s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 s="2" t="s">
        <v>101</v>
      </c>
    </row>
    <row r="549" spans="1:12" x14ac:dyDescent="0.4">
      <c r="A549" s="1">
        <v>43906</v>
      </c>
      <c r="B549" s="7">
        <v>0</v>
      </c>
      <c r="C549" s="2" t="s">
        <v>8</v>
      </c>
      <c r="D549">
        <v>4368</v>
      </c>
      <c r="E549">
        <v>482</v>
      </c>
      <c r="F549" s="2" t="s">
        <v>0</v>
      </c>
      <c r="G549">
        <v>66</v>
      </c>
      <c r="H549">
        <v>10</v>
      </c>
      <c r="I549">
        <v>9</v>
      </c>
      <c r="J549">
        <v>0</v>
      </c>
      <c r="K549">
        <v>3</v>
      </c>
      <c r="L549" s="2" t="s">
        <v>9</v>
      </c>
    </row>
    <row r="550" spans="1:12" x14ac:dyDescent="0.4">
      <c r="A550" s="1">
        <v>43906</v>
      </c>
      <c r="B550" s="7"/>
      <c r="C550" s="2" t="s">
        <v>34</v>
      </c>
      <c r="E550">
        <v>9</v>
      </c>
      <c r="F550" s="2" t="s">
        <v>0</v>
      </c>
      <c r="K550">
        <v>0</v>
      </c>
      <c r="L550" s="2" t="s">
        <v>0</v>
      </c>
    </row>
    <row r="551" spans="1:12" x14ac:dyDescent="0.4">
      <c r="A551" s="1">
        <v>43906</v>
      </c>
      <c r="B551" s="7"/>
      <c r="C551" s="2" t="s">
        <v>147</v>
      </c>
      <c r="E551">
        <v>64</v>
      </c>
      <c r="F551" s="2" t="s">
        <v>0</v>
      </c>
      <c r="K551">
        <v>0</v>
      </c>
      <c r="L551" s="2" t="s">
        <v>0</v>
      </c>
    </row>
    <row r="552" spans="1:12" x14ac:dyDescent="0.4">
      <c r="A552" s="1">
        <v>43906</v>
      </c>
      <c r="B552" s="7">
        <v>0</v>
      </c>
      <c r="C552" s="2" t="s">
        <v>47</v>
      </c>
      <c r="D552">
        <v>0</v>
      </c>
      <c r="E552">
        <v>25</v>
      </c>
      <c r="F552" s="2" t="s">
        <v>0</v>
      </c>
      <c r="G552">
        <v>9</v>
      </c>
      <c r="H552">
        <v>0</v>
      </c>
      <c r="I552">
        <v>0</v>
      </c>
      <c r="J552">
        <v>0</v>
      </c>
      <c r="K552">
        <v>0</v>
      </c>
      <c r="L552" s="2" t="s">
        <v>219</v>
      </c>
    </row>
    <row r="553" spans="1:12" x14ac:dyDescent="0.4">
      <c r="A553" s="1">
        <v>43906</v>
      </c>
      <c r="B553" s="7"/>
      <c r="C553" s="2" t="s">
        <v>62</v>
      </c>
      <c r="E553">
        <v>37</v>
      </c>
      <c r="F553" s="2" t="s">
        <v>0</v>
      </c>
      <c r="K553">
        <v>0</v>
      </c>
      <c r="L553" s="2" t="s">
        <v>0</v>
      </c>
    </row>
    <row r="554" spans="1:12" x14ac:dyDescent="0.4">
      <c r="A554" s="1">
        <v>43906</v>
      </c>
      <c r="B554" s="7">
        <v>0</v>
      </c>
      <c r="C554" s="2" t="s">
        <v>36</v>
      </c>
      <c r="D554">
        <v>0</v>
      </c>
      <c r="E554">
        <v>93</v>
      </c>
      <c r="F554" s="2" t="s">
        <v>0</v>
      </c>
      <c r="G554">
        <v>13</v>
      </c>
      <c r="H554">
        <v>2</v>
      </c>
      <c r="I554">
        <v>0</v>
      </c>
      <c r="J554">
        <v>0</v>
      </c>
      <c r="K554">
        <v>0</v>
      </c>
      <c r="L554" s="2" t="s">
        <v>37</v>
      </c>
    </row>
    <row r="555" spans="1:12" x14ac:dyDescent="0.4">
      <c r="A555" s="1">
        <v>43906</v>
      </c>
      <c r="B555" s="7"/>
      <c r="C555" s="2" t="s">
        <v>102</v>
      </c>
      <c r="E555">
        <v>10</v>
      </c>
      <c r="F555" s="2" t="s">
        <v>0</v>
      </c>
      <c r="K555">
        <v>0</v>
      </c>
      <c r="L555" s="2" t="s">
        <v>0</v>
      </c>
    </row>
    <row r="556" spans="1:12" x14ac:dyDescent="0.4">
      <c r="A556" s="1">
        <v>43906</v>
      </c>
      <c r="B556" s="7"/>
      <c r="C556" s="2" t="s">
        <v>116</v>
      </c>
      <c r="E556">
        <v>11</v>
      </c>
      <c r="F556" s="2" t="s">
        <v>0</v>
      </c>
      <c r="K556">
        <v>0</v>
      </c>
      <c r="L556" s="2" t="s">
        <v>0</v>
      </c>
    </row>
    <row r="557" spans="1:12" x14ac:dyDescent="0.4">
      <c r="A557" s="1">
        <v>43906</v>
      </c>
      <c r="B557" s="7"/>
      <c r="C557" s="2" t="s">
        <v>41</v>
      </c>
      <c r="E557">
        <v>41</v>
      </c>
      <c r="F557" s="2" t="s">
        <v>0</v>
      </c>
      <c r="K557">
        <v>0</v>
      </c>
      <c r="L557" s="2" t="s">
        <v>0</v>
      </c>
    </row>
    <row r="558" spans="1:12" x14ac:dyDescent="0.4">
      <c r="A558" s="1">
        <v>43906</v>
      </c>
      <c r="B558" s="7"/>
      <c r="C558" s="2" t="s">
        <v>165</v>
      </c>
      <c r="E558">
        <v>4</v>
      </c>
      <c r="F558" s="2" t="s">
        <v>0</v>
      </c>
      <c r="K558">
        <v>0</v>
      </c>
      <c r="L558" s="2" t="s">
        <v>0</v>
      </c>
    </row>
    <row r="559" spans="1:12" x14ac:dyDescent="0.4">
      <c r="A559" s="1">
        <v>43906</v>
      </c>
      <c r="B559" s="7"/>
      <c r="C559" s="2" t="s">
        <v>76</v>
      </c>
      <c r="E559">
        <v>29</v>
      </c>
      <c r="F559" s="2" t="s">
        <v>0</v>
      </c>
      <c r="K559">
        <v>0</v>
      </c>
      <c r="L559" s="2" t="s">
        <v>0</v>
      </c>
    </row>
    <row r="560" spans="1:12" x14ac:dyDescent="0.4">
      <c r="A560" s="1">
        <v>43906</v>
      </c>
      <c r="B560" s="7"/>
      <c r="C560" s="2" t="s">
        <v>48</v>
      </c>
      <c r="E560">
        <v>20</v>
      </c>
      <c r="F560" s="2" t="s">
        <v>0</v>
      </c>
      <c r="K560">
        <v>0</v>
      </c>
      <c r="L560" s="2" t="s">
        <v>0</v>
      </c>
    </row>
    <row r="561" spans="1:12" x14ac:dyDescent="0.4">
      <c r="A561" s="1">
        <v>43906</v>
      </c>
      <c r="B561" s="7">
        <v>0</v>
      </c>
      <c r="C561" s="2" t="s">
        <v>134</v>
      </c>
      <c r="D561">
        <v>246</v>
      </c>
      <c r="E561">
        <v>17</v>
      </c>
      <c r="F561" s="2" t="s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 s="2" t="s">
        <v>0</v>
      </c>
    </row>
    <row r="562" spans="1:12" x14ac:dyDescent="0.4">
      <c r="A562" s="1">
        <v>43906</v>
      </c>
      <c r="B562" s="7">
        <v>0</v>
      </c>
      <c r="C562" s="2" t="s">
        <v>10</v>
      </c>
      <c r="D562">
        <v>0</v>
      </c>
      <c r="E562">
        <v>330</v>
      </c>
      <c r="F562" s="2" t="s">
        <v>0</v>
      </c>
      <c r="G562">
        <v>0</v>
      </c>
      <c r="H562">
        <v>0</v>
      </c>
      <c r="I562">
        <v>0</v>
      </c>
      <c r="J562">
        <v>0</v>
      </c>
      <c r="K562">
        <v>8</v>
      </c>
      <c r="L562" s="2" t="s">
        <v>135</v>
      </c>
    </row>
    <row r="563" spans="1:12" x14ac:dyDescent="0.4">
      <c r="A563" s="1">
        <v>43906</v>
      </c>
      <c r="B563" s="7"/>
      <c r="C563" s="2" t="s">
        <v>110</v>
      </c>
      <c r="E563">
        <v>4</v>
      </c>
      <c r="F563" s="2" t="s">
        <v>0</v>
      </c>
      <c r="K563">
        <v>0</v>
      </c>
      <c r="L563" s="2" t="s">
        <v>0</v>
      </c>
    </row>
    <row r="564" spans="1:12" x14ac:dyDescent="0.4">
      <c r="A564" s="1">
        <v>43906</v>
      </c>
      <c r="B564" s="7">
        <v>0</v>
      </c>
      <c r="C564" s="2" t="s">
        <v>21</v>
      </c>
      <c r="D564">
        <v>0</v>
      </c>
      <c r="E564">
        <v>508</v>
      </c>
      <c r="F564" s="2" t="s">
        <v>0</v>
      </c>
      <c r="G564">
        <v>126</v>
      </c>
      <c r="H564">
        <v>21</v>
      </c>
      <c r="I564">
        <v>0</v>
      </c>
      <c r="J564">
        <v>5</v>
      </c>
      <c r="K564">
        <v>3</v>
      </c>
      <c r="L564" s="2" t="s">
        <v>214</v>
      </c>
    </row>
    <row r="565" spans="1:12" x14ac:dyDescent="0.4">
      <c r="A565" s="1">
        <v>43906</v>
      </c>
      <c r="B565" s="7">
        <v>0</v>
      </c>
      <c r="C565" s="2" t="s">
        <v>23</v>
      </c>
      <c r="D565">
        <v>0</v>
      </c>
      <c r="E565">
        <v>116</v>
      </c>
      <c r="F565" s="2" t="s">
        <v>0</v>
      </c>
      <c r="G565">
        <v>24</v>
      </c>
      <c r="H565">
        <v>1</v>
      </c>
      <c r="I565">
        <v>1</v>
      </c>
      <c r="J565">
        <v>0</v>
      </c>
      <c r="K565">
        <v>2</v>
      </c>
      <c r="L565" s="2" t="s">
        <v>29</v>
      </c>
    </row>
    <row r="566" spans="1:12" x14ac:dyDescent="0.4">
      <c r="A566" s="1">
        <v>43906</v>
      </c>
      <c r="B566" s="7">
        <v>0</v>
      </c>
      <c r="C566" s="2" t="s">
        <v>51</v>
      </c>
      <c r="D566">
        <v>0</v>
      </c>
      <c r="E566">
        <v>24</v>
      </c>
      <c r="F566" s="2" t="s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 s="2" t="s">
        <v>136</v>
      </c>
    </row>
    <row r="567" spans="1:12" x14ac:dyDescent="0.4">
      <c r="A567" s="1">
        <v>43906</v>
      </c>
      <c r="B567" s="7">
        <v>0.60416666666666663</v>
      </c>
      <c r="C567" s="2" t="s">
        <v>14</v>
      </c>
      <c r="D567">
        <v>0</v>
      </c>
      <c r="E567">
        <v>327</v>
      </c>
      <c r="F567" s="2" t="s">
        <v>0</v>
      </c>
      <c r="G567">
        <v>0</v>
      </c>
      <c r="H567">
        <v>0</v>
      </c>
      <c r="I567">
        <v>0</v>
      </c>
      <c r="J567">
        <v>0</v>
      </c>
      <c r="K567">
        <v>1</v>
      </c>
      <c r="L567" s="2" t="s">
        <v>268</v>
      </c>
    </row>
    <row r="568" spans="1:12" x14ac:dyDescent="0.4">
      <c r="A568" s="1">
        <v>43906</v>
      </c>
      <c r="B568" s="7"/>
      <c r="C568" s="2" t="s">
        <v>12</v>
      </c>
      <c r="E568">
        <v>13</v>
      </c>
      <c r="F568" s="2" t="s">
        <v>0</v>
      </c>
      <c r="K568">
        <v>0</v>
      </c>
      <c r="L568" s="2" t="s">
        <v>0</v>
      </c>
    </row>
    <row r="569" spans="1:12" x14ac:dyDescent="0.4">
      <c r="A569" s="1">
        <v>43907</v>
      </c>
      <c r="B569" s="7">
        <v>0.66666666666666663</v>
      </c>
      <c r="C569" s="2" t="s">
        <v>26</v>
      </c>
      <c r="D569">
        <v>0</v>
      </c>
      <c r="E569">
        <v>67</v>
      </c>
      <c r="F569" s="2" t="s">
        <v>0</v>
      </c>
      <c r="G569">
        <v>2</v>
      </c>
      <c r="H569">
        <v>0</v>
      </c>
      <c r="I569">
        <v>0</v>
      </c>
      <c r="J569">
        <v>4</v>
      </c>
      <c r="K569">
        <v>0</v>
      </c>
      <c r="L569" s="2" t="s">
        <v>144</v>
      </c>
    </row>
    <row r="570" spans="1:12" x14ac:dyDescent="0.4">
      <c r="A570" s="1">
        <v>43907</v>
      </c>
      <c r="B570" s="7">
        <v>0</v>
      </c>
      <c r="C570" s="2" t="s">
        <v>121</v>
      </c>
      <c r="D570">
        <v>0</v>
      </c>
      <c r="E570">
        <v>5</v>
      </c>
      <c r="F570" s="2" t="s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330</v>
      </c>
    </row>
    <row r="571" spans="1:12" x14ac:dyDescent="0.4">
      <c r="A571" s="1">
        <v>43907</v>
      </c>
      <c r="B571" s="7"/>
      <c r="C571" s="2" t="s">
        <v>64</v>
      </c>
      <c r="E571">
        <v>10</v>
      </c>
      <c r="F571" s="2" t="s">
        <v>0</v>
      </c>
      <c r="K571">
        <v>0</v>
      </c>
      <c r="L571" s="2" t="s">
        <v>0</v>
      </c>
    </row>
    <row r="572" spans="1:12" x14ac:dyDescent="0.4">
      <c r="A572" s="1">
        <v>43907</v>
      </c>
      <c r="B572" s="7"/>
      <c r="C572" s="2" t="s">
        <v>17</v>
      </c>
      <c r="E572">
        <v>158</v>
      </c>
      <c r="F572" s="2" t="s">
        <v>0</v>
      </c>
      <c r="K572">
        <v>0</v>
      </c>
      <c r="L572" s="2" t="s">
        <v>0</v>
      </c>
    </row>
    <row r="573" spans="1:12" x14ac:dyDescent="0.4">
      <c r="A573" s="1">
        <v>43907</v>
      </c>
      <c r="B573" s="7">
        <v>0</v>
      </c>
      <c r="C573" s="2" t="s">
        <v>19</v>
      </c>
      <c r="D573">
        <v>0</v>
      </c>
      <c r="E573">
        <v>89</v>
      </c>
      <c r="F573" s="2" t="s">
        <v>0</v>
      </c>
      <c r="G573">
        <v>26</v>
      </c>
      <c r="H573">
        <v>5</v>
      </c>
      <c r="I573">
        <v>0</v>
      </c>
      <c r="J573">
        <v>13</v>
      </c>
      <c r="K573">
        <v>2</v>
      </c>
      <c r="L573" s="2" t="s">
        <v>139</v>
      </c>
    </row>
    <row r="574" spans="1:12" x14ac:dyDescent="0.4">
      <c r="A574" s="1">
        <v>43907</v>
      </c>
      <c r="B574" s="7">
        <v>0.5</v>
      </c>
      <c r="C574" s="2" t="s">
        <v>15</v>
      </c>
      <c r="D574">
        <v>0</v>
      </c>
      <c r="E574">
        <v>165</v>
      </c>
      <c r="F574" s="2" t="s">
        <v>0</v>
      </c>
      <c r="G574">
        <v>30</v>
      </c>
      <c r="H574">
        <v>0</v>
      </c>
      <c r="I574">
        <v>0</v>
      </c>
      <c r="J574">
        <v>25</v>
      </c>
      <c r="K574">
        <v>4</v>
      </c>
      <c r="L574" s="2" t="s">
        <v>143</v>
      </c>
    </row>
    <row r="575" spans="1:12" x14ac:dyDescent="0.4">
      <c r="A575" s="1">
        <v>43907</v>
      </c>
      <c r="B575" s="7">
        <v>0</v>
      </c>
      <c r="C575" s="2" t="s">
        <v>32</v>
      </c>
      <c r="D575">
        <v>0</v>
      </c>
      <c r="E575">
        <v>59</v>
      </c>
      <c r="F575" s="2" t="s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 s="2" t="s">
        <v>101</v>
      </c>
    </row>
    <row r="576" spans="1:12" x14ac:dyDescent="0.4">
      <c r="A576" s="1">
        <v>43907</v>
      </c>
      <c r="B576" s="7">
        <v>0</v>
      </c>
      <c r="C576" s="2" t="s">
        <v>8</v>
      </c>
      <c r="D576">
        <v>4972</v>
      </c>
      <c r="E576">
        <v>611</v>
      </c>
      <c r="F576" s="2" t="s">
        <v>0</v>
      </c>
      <c r="G576">
        <v>75</v>
      </c>
      <c r="H576">
        <v>19</v>
      </c>
      <c r="I576">
        <v>17</v>
      </c>
      <c r="J576">
        <v>0</v>
      </c>
      <c r="K576">
        <v>4</v>
      </c>
      <c r="L576" s="2" t="s">
        <v>9</v>
      </c>
    </row>
    <row r="577" spans="1:12" x14ac:dyDescent="0.4">
      <c r="A577" s="1">
        <v>43907</v>
      </c>
      <c r="B577" s="7">
        <v>0</v>
      </c>
      <c r="C577" s="2" t="s">
        <v>34</v>
      </c>
      <c r="D577">
        <v>0</v>
      </c>
      <c r="E577">
        <v>10</v>
      </c>
      <c r="F577" s="2" t="s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s="2" t="s">
        <v>141</v>
      </c>
    </row>
    <row r="578" spans="1:12" x14ac:dyDescent="0.4">
      <c r="A578" s="1">
        <v>43907</v>
      </c>
      <c r="B578" s="7"/>
      <c r="C578" s="2" t="s">
        <v>147</v>
      </c>
      <c r="E578">
        <v>90</v>
      </c>
      <c r="F578" s="2" t="s">
        <v>0</v>
      </c>
      <c r="K578">
        <v>1</v>
      </c>
      <c r="L578" s="2" t="s">
        <v>0</v>
      </c>
    </row>
    <row r="579" spans="1:12" x14ac:dyDescent="0.4">
      <c r="A579" s="1">
        <v>43907</v>
      </c>
      <c r="B579" s="7">
        <v>0</v>
      </c>
      <c r="C579" s="2" t="s">
        <v>47</v>
      </c>
      <c r="D579">
        <v>0</v>
      </c>
      <c r="E579">
        <v>29</v>
      </c>
      <c r="F579" s="2" t="s">
        <v>0</v>
      </c>
      <c r="G579">
        <v>11</v>
      </c>
      <c r="H579">
        <v>0</v>
      </c>
      <c r="I579">
        <v>0</v>
      </c>
      <c r="J579">
        <v>0</v>
      </c>
      <c r="K579">
        <v>0</v>
      </c>
      <c r="L579" s="2" t="s">
        <v>219</v>
      </c>
    </row>
    <row r="580" spans="1:12" x14ac:dyDescent="0.4">
      <c r="A580" s="1">
        <v>43907</v>
      </c>
      <c r="B580" s="7"/>
      <c r="C580" s="2" t="s">
        <v>62</v>
      </c>
      <c r="E580">
        <v>51</v>
      </c>
      <c r="F580" s="2" t="s">
        <v>0</v>
      </c>
      <c r="K580">
        <v>0</v>
      </c>
      <c r="L580" s="2" t="s">
        <v>0</v>
      </c>
    </row>
    <row r="581" spans="1:12" x14ac:dyDescent="0.4">
      <c r="A581" s="1">
        <v>43907</v>
      </c>
      <c r="B581" s="7">
        <v>0</v>
      </c>
      <c r="C581" s="2" t="s">
        <v>36</v>
      </c>
      <c r="D581">
        <v>0</v>
      </c>
      <c r="E581">
        <v>114</v>
      </c>
      <c r="F581" s="2" t="s">
        <v>0</v>
      </c>
      <c r="G581">
        <v>16</v>
      </c>
      <c r="H581">
        <v>4</v>
      </c>
      <c r="I581">
        <v>0</v>
      </c>
      <c r="J581">
        <v>0</v>
      </c>
      <c r="K581">
        <v>1</v>
      </c>
      <c r="L581" s="2" t="s">
        <v>37</v>
      </c>
    </row>
    <row r="582" spans="1:12" x14ac:dyDescent="0.4">
      <c r="A582" s="1">
        <v>43907</v>
      </c>
      <c r="B582" s="7"/>
      <c r="C582" s="2" t="s">
        <v>102</v>
      </c>
      <c r="E582">
        <v>15</v>
      </c>
      <c r="F582" s="2" t="s">
        <v>0</v>
      </c>
      <c r="K582">
        <v>0</v>
      </c>
      <c r="L582" s="2" t="s">
        <v>0</v>
      </c>
    </row>
    <row r="583" spans="1:12" x14ac:dyDescent="0.4">
      <c r="A583" s="1">
        <v>43907</v>
      </c>
      <c r="B583" s="7"/>
      <c r="C583" s="2" t="s">
        <v>116</v>
      </c>
      <c r="E583">
        <v>15</v>
      </c>
      <c r="F583" s="2" t="s">
        <v>0</v>
      </c>
      <c r="K583">
        <v>0</v>
      </c>
      <c r="L583" s="2" t="s">
        <v>0</v>
      </c>
    </row>
    <row r="584" spans="1:12" x14ac:dyDescent="0.4">
      <c r="A584" s="1">
        <v>43907</v>
      </c>
      <c r="B584" s="7">
        <v>0</v>
      </c>
      <c r="C584" s="2" t="s">
        <v>41</v>
      </c>
      <c r="D584">
        <v>0</v>
      </c>
      <c r="E584">
        <v>47</v>
      </c>
      <c r="F584" s="2" t="s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 s="2" t="s">
        <v>108</v>
      </c>
    </row>
    <row r="585" spans="1:12" x14ac:dyDescent="0.4">
      <c r="A585" s="1">
        <v>43907</v>
      </c>
      <c r="B585" s="7"/>
      <c r="C585" s="2" t="s">
        <v>165</v>
      </c>
      <c r="E585">
        <v>5</v>
      </c>
      <c r="F585" s="2" t="s">
        <v>0</v>
      </c>
      <c r="K585">
        <v>0</v>
      </c>
      <c r="L585" s="2" t="s">
        <v>0</v>
      </c>
    </row>
    <row r="586" spans="1:12" x14ac:dyDescent="0.4">
      <c r="A586" s="1">
        <v>43907</v>
      </c>
      <c r="B586" s="7"/>
      <c r="C586" s="2" t="s">
        <v>76</v>
      </c>
      <c r="E586">
        <v>36</v>
      </c>
      <c r="F586" s="2" t="s">
        <v>0</v>
      </c>
      <c r="K586">
        <v>0</v>
      </c>
      <c r="L586" s="2" t="s">
        <v>0</v>
      </c>
    </row>
    <row r="587" spans="1:12" x14ac:dyDescent="0.4">
      <c r="A587" s="1">
        <v>43907</v>
      </c>
      <c r="B587" s="7"/>
      <c r="C587" s="2" t="s">
        <v>48</v>
      </c>
      <c r="E587">
        <v>27</v>
      </c>
      <c r="F587" s="2" t="s">
        <v>0</v>
      </c>
      <c r="K587">
        <v>0</v>
      </c>
      <c r="L587" s="2" t="s">
        <v>0</v>
      </c>
    </row>
    <row r="588" spans="1:12" x14ac:dyDescent="0.4">
      <c r="A588" s="1">
        <v>43907</v>
      </c>
      <c r="B588" s="7">
        <v>0</v>
      </c>
      <c r="C588" s="2" t="s">
        <v>134</v>
      </c>
      <c r="D588">
        <v>276</v>
      </c>
      <c r="E588">
        <v>23</v>
      </c>
      <c r="F588" s="2" t="s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 s="2" t="s">
        <v>0</v>
      </c>
    </row>
    <row r="589" spans="1:12" x14ac:dyDescent="0.4">
      <c r="A589" s="1">
        <v>43907</v>
      </c>
      <c r="B589" s="7">
        <v>0</v>
      </c>
      <c r="C589" s="2" t="s">
        <v>10</v>
      </c>
      <c r="D589">
        <v>0</v>
      </c>
      <c r="E589">
        <v>422</v>
      </c>
      <c r="F589" s="2" t="s">
        <v>0</v>
      </c>
      <c r="G589">
        <v>0</v>
      </c>
      <c r="H589">
        <v>0</v>
      </c>
      <c r="I589">
        <v>0</v>
      </c>
      <c r="J589">
        <v>0</v>
      </c>
      <c r="K589">
        <v>10</v>
      </c>
      <c r="L589" s="2" t="s">
        <v>142</v>
      </c>
    </row>
    <row r="590" spans="1:12" x14ac:dyDescent="0.4">
      <c r="A590" s="1">
        <v>43907</v>
      </c>
      <c r="B590" s="7"/>
      <c r="C590" s="2" t="s">
        <v>110</v>
      </c>
      <c r="E590">
        <v>5</v>
      </c>
      <c r="F590" s="2" t="s">
        <v>0</v>
      </c>
      <c r="K590">
        <v>0</v>
      </c>
      <c r="L590" s="2" t="s">
        <v>0</v>
      </c>
    </row>
    <row r="591" spans="1:12" x14ac:dyDescent="0.4">
      <c r="A591" s="1">
        <v>43907</v>
      </c>
      <c r="B591" s="7">
        <v>0</v>
      </c>
      <c r="C591" s="2" t="s">
        <v>21</v>
      </c>
      <c r="D591">
        <v>0</v>
      </c>
      <c r="E591">
        <v>608</v>
      </c>
      <c r="F591" s="2" t="s">
        <v>0</v>
      </c>
      <c r="G591">
        <v>140</v>
      </c>
      <c r="H591">
        <v>25</v>
      </c>
      <c r="I591">
        <v>0</v>
      </c>
      <c r="J591">
        <v>9</v>
      </c>
      <c r="K591">
        <v>7</v>
      </c>
      <c r="L591" s="2" t="s">
        <v>214</v>
      </c>
    </row>
    <row r="592" spans="1:12" x14ac:dyDescent="0.4">
      <c r="A592" s="1">
        <v>43907</v>
      </c>
      <c r="B592" s="7">
        <v>0</v>
      </c>
      <c r="C592" s="2" t="s">
        <v>23</v>
      </c>
      <c r="D592">
        <v>0</v>
      </c>
      <c r="E592">
        <v>173</v>
      </c>
      <c r="F592" s="2" t="s">
        <v>0</v>
      </c>
      <c r="G592">
        <v>29</v>
      </c>
      <c r="H592">
        <v>2</v>
      </c>
      <c r="I592">
        <v>1</v>
      </c>
      <c r="J592">
        <v>0</v>
      </c>
      <c r="K592">
        <v>3</v>
      </c>
      <c r="L592" s="2" t="s">
        <v>0</v>
      </c>
    </row>
    <row r="593" spans="1:12" x14ac:dyDescent="0.4">
      <c r="A593" s="1">
        <v>43907</v>
      </c>
      <c r="B593" s="7"/>
      <c r="C593" s="2" t="s">
        <v>51</v>
      </c>
      <c r="E593">
        <v>30</v>
      </c>
      <c r="F593" s="2" t="s">
        <v>0</v>
      </c>
      <c r="K593">
        <v>0</v>
      </c>
      <c r="L593" s="2" t="s">
        <v>0</v>
      </c>
    </row>
    <row r="594" spans="1:12" x14ac:dyDescent="0.4">
      <c r="A594" s="1">
        <v>43907</v>
      </c>
      <c r="B594" s="7">
        <v>0.60416666666666663</v>
      </c>
      <c r="C594" s="2" t="s">
        <v>14</v>
      </c>
      <c r="D594">
        <v>0</v>
      </c>
      <c r="E594">
        <v>430</v>
      </c>
      <c r="F594" s="2" t="s">
        <v>0</v>
      </c>
      <c r="G594">
        <v>0</v>
      </c>
      <c r="H594">
        <v>0</v>
      </c>
      <c r="I594">
        <v>0</v>
      </c>
      <c r="J594">
        <v>0</v>
      </c>
      <c r="K594">
        <v>1</v>
      </c>
      <c r="L594" s="2" t="s">
        <v>268</v>
      </c>
    </row>
    <row r="595" spans="1:12" x14ac:dyDescent="0.4">
      <c r="A595" s="1">
        <v>43907</v>
      </c>
      <c r="B595" s="7">
        <v>0</v>
      </c>
      <c r="C595" s="2" t="s">
        <v>12</v>
      </c>
      <c r="D595">
        <v>0</v>
      </c>
      <c r="E595">
        <v>19</v>
      </c>
      <c r="F595" s="2" t="s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 s="2" t="s">
        <v>140</v>
      </c>
    </row>
    <row r="596" spans="1:12" x14ac:dyDescent="0.4">
      <c r="A596" s="1">
        <v>43908</v>
      </c>
      <c r="B596" s="7">
        <v>0.66666666666666663</v>
      </c>
      <c r="C596" s="2" t="s">
        <v>26</v>
      </c>
      <c r="D596">
        <v>0</v>
      </c>
      <c r="E596">
        <v>101</v>
      </c>
      <c r="F596" s="2" t="s">
        <v>0</v>
      </c>
      <c r="G596">
        <v>6</v>
      </c>
      <c r="H596">
        <v>0</v>
      </c>
      <c r="I596">
        <v>0</v>
      </c>
      <c r="J596">
        <v>4</v>
      </c>
      <c r="K596">
        <v>0</v>
      </c>
      <c r="L596" s="2" t="s">
        <v>154</v>
      </c>
    </row>
    <row r="597" spans="1:12" x14ac:dyDescent="0.4">
      <c r="A597" s="1">
        <v>43908</v>
      </c>
      <c r="B597" s="7"/>
      <c r="C597" s="2" t="s">
        <v>121</v>
      </c>
      <c r="E597">
        <v>6</v>
      </c>
      <c r="F597" s="2" t="s">
        <v>0</v>
      </c>
      <c r="K597">
        <v>0</v>
      </c>
      <c r="L597" s="2" t="s">
        <v>0</v>
      </c>
    </row>
    <row r="598" spans="1:12" x14ac:dyDescent="0.4">
      <c r="A598" s="1">
        <v>43908</v>
      </c>
      <c r="B598" s="7">
        <v>0</v>
      </c>
      <c r="C598" s="2" t="s">
        <v>64</v>
      </c>
      <c r="D598">
        <v>0</v>
      </c>
      <c r="E598">
        <v>11</v>
      </c>
      <c r="F598" s="2" t="s">
        <v>0</v>
      </c>
      <c r="G598">
        <v>3</v>
      </c>
      <c r="H598">
        <v>0</v>
      </c>
      <c r="I598">
        <v>0</v>
      </c>
      <c r="J598">
        <v>0</v>
      </c>
      <c r="K598">
        <v>0</v>
      </c>
      <c r="L598" s="2" t="s">
        <v>0</v>
      </c>
    </row>
    <row r="599" spans="1:12" x14ac:dyDescent="0.4">
      <c r="A599" s="1">
        <v>43908</v>
      </c>
      <c r="B599" s="7">
        <v>0</v>
      </c>
      <c r="C599" s="2" t="s">
        <v>17</v>
      </c>
      <c r="D599">
        <v>0</v>
      </c>
      <c r="E599">
        <v>193</v>
      </c>
      <c r="F599" s="2" t="s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 s="2" t="s">
        <v>132</v>
      </c>
    </row>
    <row r="600" spans="1:12" x14ac:dyDescent="0.4">
      <c r="A600" s="1">
        <v>43908</v>
      </c>
      <c r="B600" s="7">
        <v>0</v>
      </c>
      <c r="C600" s="2" t="s">
        <v>19</v>
      </c>
      <c r="D600">
        <v>0</v>
      </c>
      <c r="E600">
        <v>116</v>
      </c>
      <c r="F600" s="2" t="s">
        <v>0</v>
      </c>
      <c r="G600">
        <v>27</v>
      </c>
      <c r="H600">
        <v>2</v>
      </c>
      <c r="I600">
        <v>0</v>
      </c>
      <c r="J600">
        <v>16</v>
      </c>
      <c r="K600">
        <v>2</v>
      </c>
      <c r="L600" s="2" t="s">
        <v>145</v>
      </c>
    </row>
    <row r="601" spans="1:12" x14ac:dyDescent="0.4">
      <c r="A601" s="1">
        <v>43908</v>
      </c>
      <c r="B601" s="7">
        <v>0.46875</v>
      </c>
      <c r="C601" s="2" t="s">
        <v>15</v>
      </c>
      <c r="D601">
        <v>0</v>
      </c>
      <c r="E601">
        <v>182</v>
      </c>
      <c r="F601" s="2" t="s">
        <v>0</v>
      </c>
      <c r="G601">
        <v>40</v>
      </c>
      <c r="H601">
        <v>0</v>
      </c>
      <c r="I601">
        <v>0</v>
      </c>
      <c r="J601">
        <v>36</v>
      </c>
      <c r="K601">
        <v>4</v>
      </c>
      <c r="L601" s="2" t="s">
        <v>153</v>
      </c>
    </row>
    <row r="602" spans="1:12" x14ac:dyDescent="0.4">
      <c r="A602" s="1">
        <v>43908</v>
      </c>
      <c r="B602" s="7">
        <v>0.70833333333333337</v>
      </c>
      <c r="C602" s="2" t="s">
        <v>32</v>
      </c>
      <c r="D602">
        <v>0</v>
      </c>
      <c r="E602">
        <v>86</v>
      </c>
      <c r="F602" s="2" t="s">
        <v>0</v>
      </c>
      <c r="G602">
        <v>11</v>
      </c>
      <c r="H602">
        <v>5</v>
      </c>
      <c r="I602">
        <v>0</v>
      </c>
      <c r="J602">
        <v>0</v>
      </c>
      <c r="K602">
        <v>1</v>
      </c>
      <c r="L602" s="2" t="s">
        <v>156</v>
      </c>
    </row>
    <row r="603" spans="1:12" x14ac:dyDescent="0.4">
      <c r="A603" s="1">
        <v>43908</v>
      </c>
      <c r="B603" s="7">
        <v>0</v>
      </c>
      <c r="C603" s="2" t="s">
        <v>8</v>
      </c>
      <c r="D603">
        <v>5654</v>
      </c>
      <c r="E603">
        <v>783</v>
      </c>
      <c r="F603" s="2" t="s">
        <v>0</v>
      </c>
      <c r="G603">
        <v>78</v>
      </c>
      <c r="H603">
        <v>20</v>
      </c>
      <c r="I603">
        <v>17</v>
      </c>
      <c r="J603">
        <v>0</v>
      </c>
      <c r="K603">
        <v>5</v>
      </c>
      <c r="L603" s="2" t="s">
        <v>9</v>
      </c>
    </row>
    <row r="604" spans="1:12" x14ac:dyDescent="0.4">
      <c r="A604" s="1">
        <v>43908</v>
      </c>
      <c r="B604" s="7"/>
      <c r="C604" s="2" t="s">
        <v>34</v>
      </c>
      <c r="E604">
        <v>14</v>
      </c>
      <c r="F604" s="2" t="s">
        <v>0</v>
      </c>
      <c r="K604">
        <v>0</v>
      </c>
      <c r="L604" s="2" t="s">
        <v>0</v>
      </c>
    </row>
    <row r="605" spans="1:12" x14ac:dyDescent="0.4">
      <c r="A605" s="1">
        <v>43908</v>
      </c>
      <c r="B605" s="7">
        <v>0</v>
      </c>
      <c r="C605" s="2" t="s">
        <v>147</v>
      </c>
      <c r="D605">
        <v>0</v>
      </c>
      <c r="E605">
        <v>116</v>
      </c>
      <c r="F605" s="2" t="s">
        <v>0</v>
      </c>
      <c r="G605">
        <v>13</v>
      </c>
      <c r="H605">
        <v>0</v>
      </c>
      <c r="I605">
        <v>0</v>
      </c>
      <c r="J605">
        <v>0</v>
      </c>
      <c r="K605">
        <v>1</v>
      </c>
      <c r="L605" s="2" t="s">
        <v>148</v>
      </c>
    </row>
    <row r="606" spans="1:12" x14ac:dyDescent="0.4">
      <c r="A606" s="1">
        <v>43908</v>
      </c>
      <c r="B606" s="7">
        <v>0</v>
      </c>
      <c r="C606" s="2" t="s">
        <v>47</v>
      </c>
      <c r="D606">
        <v>0</v>
      </c>
      <c r="E606">
        <v>32</v>
      </c>
      <c r="F606" s="2" t="s">
        <v>0</v>
      </c>
      <c r="G606">
        <v>11</v>
      </c>
      <c r="H606">
        <v>0</v>
      </c>
      <c r="I606">
        <v>0</v>
      </c>
      <c r="J606">
        <v>0</v>
      </c>
      <c r="K606">
        <v>0</v>
      </c>
      <c r="L606" s="2" t="s">
        <v>219</v>
      </c>
    </row>
    <row r="607" spans="1:12" x14ac:dyDescent="0.4">
      <c r="A607" s="1">
        <v>43908</v>
      </c>
      <c r="B607" s="7">
        <v>0.66666666666666663</v>
      </c>
      <c r="C607" s="2" t="s">
        <v>62</v>
      </c>
      <c r="D607">
        <v>0</v>
      </c>
      <c r="E607">
        <v>65</v>
      </c>
      <c r="F607" s="2" t="s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 s="2" t="s">
        <v>155</v>
      </c>
    </row>
    <row r="608" spans="1:12" x14ac:dyDescent="0.4">
      <c r="A608" s="1">
        <v>43908</v>
      </c>
      <c r="B608" s="7">
        <v>0</v>
      </c>
      <c r="C608" s="2" t="s">
        <v>36</v>
      </c>
      <c r="D608">
        <v>0</v>
      </c>
      <c r="E608">
        <v>146</v>
      </c>
      <c r="F608" s="2" t="s">
        <v>0</v>
      </c>
      <c r="G608">
        <v>18</v>
      </c>
      <c r="H608">
        <v>3</v>
      </c>
      <c r="I608">
        <v>0</v>
      </c>
      <c r="J608">
        <v>0</v>
      </c>
      <c r="K608">
        <v>1</v>
      </c>
      <c r="L608" s="2" t="s">
        <v>37</v>
      </c>
    </row>
    <row r="609" spans="1:12" x14ac:dyDescent="0.4">
      <c r="A609" s="1">
        <v>43908</v>
      </c>
      <c r="B609" s="7"/>
      <c r="C609" s="2" t="s">
        <v>102</v>
      </c>
      <c r="E609">
        <v>20</v>
      </c>
      <c r="F609" s="2" t="s">
        <v>0</v>
      </c>
      <c r="K609">
        <v>0</v>
      </c>
      <c r="L609" s="2" t="s">
        <v>0</v>
      </c>
    </row>
    <row r="610" spans="1:12" x14ac:dyDescent="0.4">
      <c r="A610" s="1">
        <v>43908</v>
      </c>
      <c r="B610" s="7"/>
      <c r="C610" s="2" t="s">
        <v>116</v>
      </c>
      <c r="E610">
        <v>17</v>
      </c>
      <c r="F610" s="2" t="s">
        <v>0</v>
      </c>
      <c r="K610">
        <v>0</v>
      </c>
      <c r="L610" s="2" t="s">
        <v>0</v>
      </c>
    </row>
    <row r="611" spans="1:12" x14ac:dyDescent="0.4">
      <c r="A611" s="1">
        <v>43908</v>
      </c>
      <c r="B611" s="7">
        <v>0</v>
      </c>
      <c r="C611" s="2" t="s">
        <v>41</v>
      </c>
      <c r="D611">
        <v>0</v>
      </c>
      <c r="E611">
        <v>61</v>
      </c>
      <c r="F611" s="2" t="s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s="2" t="s">
        <v>108</v>
      </c>
    </row>
    <row r="612" spans="1:12" x14ac:dyDescent="0.4">
      <c r="A612" s="1">
        <v>43908</v>
      </c>
      <c r="B612" s="7"/>
      <c r="C612" s="2" t="s">
        <v>165</v>
      </c>
      <c r="E612">
        <v>6</v>
      </c>
      <c r="F612" s="2" t="s">
        <v>0</v>
      </c>
      <c r="K612">
        <v>0</v>
      </c>
      <c r="L612" s="2" t="s">
        <v>0</v>
      </c>
    </row>
    <row r="613" spans="1:12" x14ac:dyDescent="0.4">
      <c r="A613" s="1">
        <v>43908</v>
      </c>
      <c r="B613" s="7">
        <v>0</v>
      </c>
      <c r="C613" s="2" t="s">
        <v>76</v>
      </c>
      <c r="D613">
        <v>0</v>
      </c>
      <c r="E613">
        <v>43</v>
      </c>
      <c r="F613" s="2" t="s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2" t="s">
        <v>149</v>
      </c>
    </row>
    <row r="614" spans="1:12" x14ac:dyDescent="0.4">
      <c r="A614" s="1">
        <v>43908</v>
      </c>
      <c r="B614" s="7"/>
      <c r="C614" s="2" t="s">
        <v>48</v>
      </c>
      <c r="E614">
        <v>35</v>
      </c>
      <c r="F614" s="2" t="s">
        <v>0</v>
      </c>
      <c r="K614">
        <v>0</v>
      </c>
      <c r="L614" s="2" t="s">
        <v>0</v>
      </c>
    </row>
    <row r="615" spans="1:12" x14ac:dyDescent="0.4">
      <c r="A615" s="1">
        <v>43908</v>
      </c>
      <c r="B615" s="7">
        <v>0</v>
      </c>
      <c r="C615" s="2" t="s">
        <v>134</v>
      </c>
      <c r="D615">
        <v>0</v>
      </c>
      <c r="E615">
        <v>32</v>
      </c>
      <c r="F615" s="2" t="s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2" t="s">
        <v>150</v>
      </c>
    </row>
    <row r="616" spans="1:12" x14ac:dyDescent="0.4">
      <c r="A616" s="1">
        <v>43908</v>
      </c>
      <c r="B616" s="7">
        <v>0</v>
      </c>
      <c r="C616" s="2" t="s">
        <v>10</v>
      </c>
      <c r="D616">
        <v>0</v>
      </c>
      <c r="E616">
        <v>511</v>
      </c>
      <c r="F616" s="2" t="s">
        <v>0</v>
      </c>
      <c r="G616">
        <v>0</v>
      </c>
      <c r="H616">
        <v>0</v>
      </c>
      <c r="I616">
        <v>0</v>
      </c>
      <c r="J616">
        <v>0</v>
      </c>
      <c r="K616">
        <v>14</v>
      </c>
      <c r="L616" s="2" t="s">
        <v>151</v>
      </c>
    </row>
    <row r="617" spans="1:12" x14ac:dyDescent="0.4">
      <c r="A617" s="1">
        <v>43908</v>
      </c>
      <c r="B617" s="7">
        <v>0</v>
      </c>
      <c r="C617" s="2" t="s">
        <v>110</v>
      </c>
      <c r="D617">
        <v>85</v>
      </c>
      <c r="E617">
        <v>5</v>
      </c>
      <c r="F617" s="2" t="s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2" t="s">
        <v>152</v>
      </c>
    </row>
    <row r="618" spans="1:12" x14ac:dyDescent="0.4">
      <c r="A618" s="1">
        <v>43908</v>
      </c>
      <c r="B618" s="7">
        <v>0</v>
      </c>
      <c r="C618" s="2" t="s">
        <v>21</v>
      </c>
      <c r="D618">
        <v>0</v>
      </c>
      <c r="E618">
        <v>796</v>
      </c>
      <c r="F618" s="2" t="s">
        <v>0</v>
      </c>
      <c r="G618">
        <v>153</v>
      </c>
      <c r="H618">
        <v>25</v>
      </c>
      <c r="I618">
        <v>0</v>
      </c>
      <c r="J618">
        <v>16</v>
      </c>
      <c r="K618">
        <v>11</v>
      </c>
      <c r="L618" s="2" t="s">
        <v>214</v>
      </c>
    </row>
    <row r="619" spans="1:12" x14ac:dyDescent="0.4">
      <c r="A619" s="1">
        <v>43908</v>
      </c>
      <c r="B619" s="7">
        <v>0</v>
      </c>
      <c r="C619" s="2" t="s">
        <v>23</v>
      </c>
      <c r="D619">
        <v>0</v>
      </c>
      <c r="E619">
        <v>225</v>
      </c>
      <c r="F619" s="2" t="s">
        <v>0</v>
      </c>
      <c r="G619">
        <v>33</v>
      </c>
      <c r="H619">
        <v>2</v>
      </c>
      <c r="I619">
        <v>2</v>
      </c>
      <c r="J619">
        <v>0</v>
      </c>
      <c r="K619">
        <v>3</v>
      </c>
      <c r="L619" s="2" t="s">
        <v>29</v>
      </c>
    </row>
    <row r="620" spans="1:12" x14ac:dyDescent="0.4">
      <c r="A620" s="1">
        <v>43908</v>
      </c>
      <c r="B620" s="7"/>
      <c r="C620" s="2" t="s">
        <v>51</v>
      </c>
      <c r="E620">
        <v>36</v>
      </c>
      <c r="F620" s="2" t="s">
        <v>0</v>
      </c>
      <c r="K620">
        <v>0</v>
      </c>
      <c r="L620" s="2" t="s">
        <v>0</v>
      </c>
    </row>
    <row r="621" spans="1:12" x14ac:dyDescent="0.4">
      <c r="A621" s="1">
        <v>43908</v>
      </c>
      <c r="B621" s="7">
        <v>0.60416666666666663</v>
      </c>
      <c r="C621" s="2" t="s">
        <v>14</v>
      </c>
      <c r="D621">
        <v>0</v>
      </c>
      <c r="E621">
        <v>569</v>
      </c>
      <c r="F621" s="2" t="s">
        <v>0</v>
      </c>
      <c r="G621">
        <v>0</v>
      </c>
      <c r="H621">
        <v>0</v>
      </c>
      <c r="I621">
        <v>0</v>
      </c>
      <c r="J621">
        <v>0</v>
      </c>
      <c r="K621">
        <v>1</v>
      </c>
      <c r="L621" s="2" t="s">
        <v>268</v>
      </c>
    </row>
    <row r="622" spans="1:12" x14ac:dyDescent="0.4">
      <c r="A622" s="1">
        <v>43908</v>
      </c>
      <c r="B622" s="7">
        <v>0</v>
      </c>
      <c r="C622" s="2" t="s">
        <v>12</v>
      </c>
      <c r="D622">
        <v>0</v>
      </c>
      <c r="E622">
        <v>28</v>
      </c>
      <c r="F622" s="2" t="s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 s="2" t="s">
        <v>146</v>
      </c>
    </row>
    <row r="623" spans="1:12" x14ac:dyDescent="0.4">
      <c r="A623" s="1">
        <v>43909</v>
      </c>
      <c r="B623" s="7">
        <v>0.625</v>
      </c>
      <c r="C623" s="2" t="s">
        <v>26</v>
      </c>
      <c r="D623">
        <v>0</v>
      </c>
      <c r="E623">
        <v>118</v>
      </c>
      <c r="F623" s="2" t="s">
        <v>0</v>
      </c>
      <c r="G623">
        <v>17</v>
      </c>
      <c r="H623">
        <v>6</v>
      </c>
      <c r="I623">
        <v>3</v>
      </c>
      <c r="J623">
        <v>0</v>
      </c>
      <c r="K623">
        <v>0</v>
      </c>
      <c r="L623" s="2" t="s">
        <v>162</v>
      </c>
    </row>
    <row r="624" spans="1:12" x14ac:dyDescent="0.4">
      <c r="A624" s="1">
        <v>43909</v>
      </c>
      <c r="B624" s="7">
        <v>0</v>
      </c>
      <c r="C624" s="2" t="s">
        <v>121</v>
      </c>
      <c r="D624">
        <v>0</v>
      </c>
      <c r="E624">
        <v>6</v>
      </c>
      <c r="F624" s="2" t="s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 s="2" t="s">
        <v>330</v>
      </c>
    </row>
    <row r="625" spans="1:12" x14ac:dyDescent="0.4">
      <c r="A625" s="1">
        <v>43909</v>
      </c>
      <c r="B625" s="7"/>
      <c r="C625" s="2" t="s">
        <v>64</v>
      </c>
      <c r="E625">
        <v>15</v>
      </c>
      <c r="F625" s="2" t="s">
        <v>0</v>
      </c>
      <c r="K625">
        <v>0</v>
      </c>
      <c r="L625" s="2" t="s">
        <v>0</v>
      </c>
    </row>
    <row r="626" spans="1:12" x14ac:dyDescent="0.4">
      <c r="A626" s="1">
        <v>43909</v>
      </c>
      <c r="B626" s="7">
        <v>0</v>
      </c>
      <c r="C626" s="2" t="s">
        <v>17</v>
      </c>
      <c r="D626">
        <v>0</v>
      </c>
      <c r="E626">
        <v>282</v>
      </c>
      <c r="F626" s="2" t="s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 s="2" t="s">
        <v>132</v>
      </c>
    </row>
    <row r="627" spans="1:12" x14ac:dyDescent="0.4">
      <c r="A627" s="1">
        <v>43909</v>
      </c>
      <c r="B627" s="7">
        <v>0</v>
      </c>
      <c r="C627" s="2" t="s">
        <v>19</v>
      </c>
      <c r="D627">
        <v>0</v>
      </c>
      <c r="E627">
        <v>134</v>
      </c>
      <c r="F627" s="2" t="s">
        <v>0</v>
      </c>
      <c r="G627">
        <v>19</v>
      </c>
      <c r="H627">
        <v>2</v>
      </c>
      <c r="I627">
        <v>0</v>
      </c>
      <c r="J627">
        <v>16</v>
      </c>
      <c r="K627">
        <v>2</v>
      </c>
      <c r="L627" s="2" t="s">
        <v>157</v>
      </c>
    </row>
    <row r="628" spans="1:12" x14ac:dyDescent="0.4">
      <c r="A628" s="1">
        <v>43909</v>
      </c>
      <c r="B628" s="7">
        <v>0.45833333333333331</v>
      </c>
      <c r="C628" s="2" t="s">
        <v>15</v>
      </c>
      <c r="D628">
        <v>0</v>
      </c>
      <c r="E628">
        <v>222</v>
      </c>
      <c r="F628" s="2" t="s">
        <v>0</v>
      </c>
      <c r="G628">
        <v>40</v>
      </c>
      <c r="H628">
        <v>0</v>
      </c>
      <c r="I628">
        <v>0</v>
      </c>
      <c r="J628">
        <v>44</v>
      </c>
      <c r="K628">
        <v>4</v>
      </c>
      <c r="L628" s="2" t="s">
        <v>161</v>
      </c>
    </row>
    <row r="629" spans="1:12" x14ac:dyDescent="0.4">
      <c r="A629" s="1">
        <v>43909</v>
      </c>
      <c r="B629" s="7">
        <v>0</v>
      </c>
      <c r="C629" s="2" t="s">
        <v>32</v>
      </c>
      <c r="D629">
        <v>0</v>
      </c>
      <c r="E629">
        <v>111</v>
      </c>
      <c r="F629" s="2" t="s">
        <v>0</v>
      </c>
      <c r="G629">
        <v>12</v>
      </c>
      <c r="H629">
        <v>5</v>
      </c>
      <c r="I629">
        <v>0</v>
      </c>
      <c r="J629">
        <v>0</v>
      </c>
      <c r="K629">
        <v>1</v>
      </c>
      <c r="L629" s="2" t="s">
        <v>101</v>
      </c>
    </row>
    <row r="630" spans="1:12" x14ac:dyDescent="0.4">
      <c r="A630" s="1">
        <v>43909</v>
      </c>
      <c r="B630" s="7">
        <v>0</v>
      </c>
      <c r="C630" s="2" t="s">
        <v>8</v>
      </c>
      <c r="D630">
        <v>6232</v>
      </c>
      <c r="E630">
        <v>1006</v>
      </c>
      <c r="F630" s="2" t="s">
        <v>0</v>
      </c>
      <c r="G630">
        <v>92</v>
      </c>
      <c r="H630">
        <v>19</v>
      </c>
      <c r="I630">
        <v>18</v>
      </c>
      <c r="J630">
        <v>0</v>
      </c>
      <c r="K630">
        <v>6</v>
      </c>
      <c r="L630" s="2" t="s">
        <v>9</v>
      </c>
    </row>
    <row r="631" spans="1:12" x14ac:dyDescent="0.4">
      <c r="A631" s="1">
        <v>43909</v>
      </c>
      <c r="B631" s="7">
        <v>0</v>
      </c>
      <c r="C631" s="2" t="s">
        <v>34</v>
      </c>
      <c r="D631">
        <v>0</v>
      </c>
      <c r="E631">
        <v>17</v>
      </c>
      <c r="F631" s="2" t="s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 s="2" t="s">
        <v>141</v>
      </c>
    </row>
    <row r="632" spans="1:12" x14ac:dyDescent="0.4">
      <c r="A632" s="1">
        <v>43909</v>
      </c>
      <c r="B632" s="7">
        <v>0</v>
      </c>
      <c r="C632" s="2" t="s">
        <v>147</v>
      </c>
      <c r="D632">
        <v>0</v>
      </c>
      <c r="E632">
        <v>145</v>
      </c>
      <c r="F632" s="2" t="s">
        <v>0</v>
      </c>
      <c r="G632">
        <v>18</v>
      </c>
      <c r="H632">
        <v>0</v>
      </c>
      <c r="I632">
        <v>0</v>
      </c>
      <c r="J632">
        <v>0</v>
      </c>
      <c r="K632">
        <v>2</v>
      </c>
      <c r="L632" s="2" t="s">
        <v>148</v>
      </c>
    </row>
    <row r="633" spans="1:12" x14ac:dyDescent="0.4">
      <c r="A633" s="1">
        <v>43909</v>
      </c>
      <c r="B633" s="7">
        <v>0.66666666666666663</v>
      </c>
      <c r="C633" s="2" t="s">
        <v>47</v>
      </c>
      <c r="D633">
        <v>0</v>
      </c>
      <c r="E633">
        <v>36</v>
      </c>
      <c r="F633" s="2" t="s">
        <v>0</v>
      </c>
      <c r="G633">
        <v>12</v>
      </c>
      <c r="H633">
        <v>0</v>
      </c>
      <c r="I633">
        <v>0</v>
      </c>
      <c r="J633">
        <v>0</v>
      </c>
      <c r="K633">
        <v>0</v>
      </c>
      <c r="L633" s="2" t="s">
        <v>219</v>
      </c>
    </row>
    <row r="634" spans="1:12" x14ac:dyDescent="0.4">
      <c r="A634" s="1">
        <v>43909</v>
      </c>
      <c r="B634" s="7"/>
      <c r="C634" s="2" t="s">
        <v>62</v>
      </c>
      <c r="E634">
        <v>79</v>
      </c>
      <c r="F634" s="2" t="s">
        <v>0</v>
      </c>
      <c r="K634">
        <v>0</v>
      </c>
      <c r="L634" s="2" t="s">
        <v>0</v>
      </c>
    </row>
    <row r="635" spans="1:12" x14ac:dyDescent="0.4">
      <c r="A635" s="1">
        <v>43909</v>
      </c>
      <c r="B635" s="7">
        <v>0</v>
      </c>
      <c r="C635" s="2" t="s">
        <v>36</v>
      </c>
      <c r="D635">
        <v>0</v>
      </c>
      <c r="E635">
        <v>175</v>
      </c>
      <c r="F635" s="2" t="s">
        <v>0</v>
      </c>
      <c r="G635">
        <v>19</v>
      </c>
      <c r="H635">
        <v>3</v>
      </c>
      <c r="I635">
        <v>0</v>
      </c>
      <c r="J635">
        <v>0</v>
      </c>
      <c r="K635">
        <v>2</v>
      </c>
      <c r="L635" s="2" t="s">
        <v>37</v>
      </c>
    </row>
    <row r="636" spans="1:12" x14ac:dyDescent="0.4">
      <c r="A636" s="1">
        <v>43909</v>
      </c>
      <c r="B636" s="7">
        <v>0</v>
      </c>
      <c r="C636" s="2" t="s">
        <v>102</v>
      </c>
      <c r="D636">
        <v>0</v>
      </c>
      <c r="E636">
        <v>25</v>
      </c>
      <c r="F636" s="2" t="s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s="2" t="s">
        <v>158</v>
      </c>
    </row>
    <row r="637" spans="1:12" x14ac:dyDescent="0.4">
      <c r="A637" s="1">
        <v>43909</v>
      </c>
      <c r="B637" s="7"/>
      <c r="C637" s="2" t="s">
        <v>116</v>
      </c>
      <c r="E637">
        <v>18</v>
      </c>
      <c r="F637" s="2" t="s">
        <v>0</v>
      </c>
      <c r="K637">
        <v>0</v>
      </c>
      <c r="L637" s="2" t="s">
        <v>0</v>
      </c>
    </row>
    <row r="638" spans="1:12" x14ac:dyDescent="0.4">
      <c r="A638" s="1">
        <v>43909</v>
      </c>
      <c r="B638" s="7">
        <v>0</v>
      </c>
      <c r="C638" s="2" t="s">
        <v>41</v>
      </c>
      <c r="D638">
        <v>0</v>
      </c>
      <c r="E638">
        <v>85</v>
      </c>
      <c r="F638" s="2" t="s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 s="2" t="s">
        <v>108</v>
      </c>
    </row>
    <row r="639" spans="1:12" x14ac:dyDescent="0.4">
      <c r="A639" s="1">
        <v>43909</v>
      </c>
      <c r="B639" s="7"/>
      <c r="C639" s="2" t="s">
        <v>165</v>
      </c>
      <c r="E639">
        <v>10</v>
      </c>
      <c r="F639" s="2" t="s">
        <v>0</v>
      </c>
      <c r="K639">
        <v>0</v>
      </c>
      <c r="L639" s="2" t="s">
        <v>0</v>
      </c>
    </row>
    <row r="640" spans="1:12" x14ac:dyDescent="0.4">
      <c r="A640" s="1">
        <v>43909</v>
      </c>
      <c r="B640" s="7"/>
      <c r="C640" s="2" t="s">
        <v>76</v>
      </c>
      <c r="E640">
        <v>55</v>
      </c>
      <c r="F640" s="2" t="s">
        <v>0</v>
      </c>
      <c r="K640">
        <v>0</v>
      </c>
      <c r="L640" s="2" t="s">
        <v>0</v>
      </c>
    </row>
    <row r="641" spans="1:12" x14ac:dyDescent="0.4">
      <c r="A641" s="1">
        <v>43909</v>
      </c>
      <c r="B641" s="7"/>
      <c r="C641" s="2" t="s">
        <v>48</v>
      </c>
      <c r="E641">
        <v>44</v>
      </c>
      <c r="F641" s="2" t="s">
        <v>0</v>
      </c>
      <c r="K641">
        <v>0</v>
      </c>
      <c r="L641" s="2" t="s">
        <v>0</v>
      </c>
    </row>
    <row r="642" spans="1:12" x14ac:dyDescent="0.4">
      <c r="A642" s="1">
        <v>43909</v>
      </c>
      <c r="B642" s="7">
        <v>0</v>
      </c>
      <c r="C642" s="2" t="s">
        <v>134</v>
      </c>
      <c r="D642">
        <v>0</v>
      </c>
      <c r="E642">
        <v>36</v>
      </c>
      <c r="F642" s="2" t="s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 s="2" t="s">
        <v>150</v>
      </c>
    </row>
    <row r="643" spans="1:12" x14ac:dyDescent="0.4">
      <c r="A643" s="1">
        <v>43909</v>
      </c>
      <c r="B643" s="7">
        <v>0</v>
      </c>
      <c r="C643" s="2" t="s">
        <v>10</v>
      </c>
      <c r="D643">
        <v>0</v>
      </c>
      <c r="E643">
        <v>638</v>
      </c>
      <c r="F643" s="2" t="s">
        <v>0</v>
      </c>
      <c r="G643">
        <v>155</v>
      </c>
      <c r="H643">
        <v>33</v>
      </c>
      <c r="I643">
        <v>0</v>
      </c>
      <c r="J643">
        <v>0</v>
      </c>
      <c r="K643">
        <v>15</v>
      </c>
      <c r="L643" s="2" t="s">
        <v>0</v>
      </c>
    </row>
    <row r="644" spans="1:12" x14ac:dyDescent="0.4">
      <c r="A644" s="1">
        <v>43909</v>
      </c>
      <c r="B644" s="7">
        <v>0</v>
      </c>
      <c r="C644" s="2" t="s">
        <v>110</v>
      </c>
      <c r="D644">
        <v>0</v>
      </c>
      <c r="E644">
        <v>7</v>
      </c>
      <c r="F644" s="2" t="s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 s="2" t="s">
        <v>159</v>
      </c>
    </row>
    <row r="645" spans="1:12" x14ac:dyDescent="0.4">
      <c r="A645" s="1">
        <v>43909</v>
      </c>
      <c r="B645" s="7">
        <v>0</v>
      </c>
      <c r="C645" s="2" t="s">
        <v>21</v>
      </c>
      <c r="D645">
        <v>0</v>
      </c>
      <c r="E645">
        <v>1212</v>
      </c>
      <c r="F645" s="2" t="s">
        <v>0</v>
      </c>
      <c r="G645">
        <v>169</v>
      </c>
      <c r="H645">
        <v>24</v>
      </c>
      <c r="I645">
        <v>0</v>
      </c>
      <c r="J645">
        <v>52</v>
      </c>
      <c r="K645">
        <v>14</v>
      </c>
      <c r="L645" s="2" t="s">
        <v>214</v>
      </c>
    </row>
    <row r="646" spans="1:12" x14ac:dyDescent="0.4">
      <c r="A646" s="1">
        <v>43909</v>
      </c>
      <c r="B646" s="7">
        <v>0</v>
      </c>
      <c r="C646" s="2" t="s">
        <v>23</v>
      </c>
      <c r="D646">
        <v>0</v>
      </c>
      <c r="E646">
        <v>311</v>
      </c>
      <c r="F646" s="2" t="s">
        <v>0</v>
      </c>
      <c r="G646">
        <v>42</v>
      </c>
      <c r="H646">
        <v>2</v>
      </c>
      <c r="I646">
        <v>2</v>
      </c>
      <c r="J646">
        <v>0</v>
      </c>
      <c r="K646">
        <v>4</v>
      </c>
      <c r="L646" s="2" t="s">
        <v>160</v>
      </c>
    </row>
    <row r="647" spans="1:12" x14ac:dyDescent="0.4">
      <c r="A647" s="1">
        <v>43909</v>
      </c>
      <c r="B647" s="7"/>
      <c r="C647" s="2" t="s">
        <v>51</v>
      </c>
      <c r="E647">
        <v>42</v>
      </c>
      <c r="F647" s="2" t="s">
        <v>0</v>
      </c>
      <c r="K647">
        <v>0</v>
      </c>
      <c r="L647" s="2" t="s">
        <v>0</v>
      </c>
    </row>
    <row r="648" spans="1:12" x14ac:dyDescent="0.4">
      <c r="A648" s="1">
        <v>43909</v>
      </c>
      <c r="B648" s="7">
        <v>0.60416666666666663</v>
      </c>
      <c r="C648" s="2" t="s">
        <v>14</v>
      </c>
      <c r="D648">
        <v>0</v>
      </c>
      <c r="E648">
        <v>680</v>
      </c>
      <c r="F648" s="2" t="s">
        <v>0</v>
      </c>
      <c r="G648">
        <v>60</v>
      </c>
      <c r="H648">
        <v>0</v>
      </c>
      <c r="I648">
        <v>12</v>
      </c>
      <c r="J648">
        <v>0</v>
      </c>
      <c r="K648">
        <v>3</v>
      </c>
      <c r="L648" s="2" t="s">
        <v>268</v>
      </c>
    </row>
    <row r="649" spans="1:12" x14ac:dyDescent="0.4">
      <c r="A649" s="1">
        <v>43909</v>
      </c>
      <c r="B649" s="7"/>
      <c r="C649" s="2" t="s">
        <v>12</v>
      </c>
      <c r="E649">
        <v>33</v>
      </c>
      <c r="F649" s="2" t="s">
        <v>0</v>
      </c>
      <c r="K649">
        <v>0</v>
      </c>
      <c r="L649" s="2" t="s">
        <v>0</v>
      </c>
    </row>
    <row r="650" spans="1:12" x14ac:dyDescent="0.4">
      <c r="A650" s="1">
        <v>43910</v>
      </c>
      <c r="B650" s="7">
        <v>0.625</v>
      </c>
      <c r="C650" s="2" t="s">
        <v>26</v>
      </c>
      <c r="D650">
        <v>0</v>
      </c>
      <c r="E650">
        <v>168</v>
      </c>
      <c r="F650" s="2" t="s">
        <v>0</v>
      </c>
      <c r="G650">
        <v>25</v>
      </c>
      <c r="H650">
        <v>4</v>
      </c>
      <c r="I650">
        <v>2</v>
      </c>
      <c r="J650">
        <v>0</v>
      </c>
      <c r="K650">
        <v>1</v>
      </c>
      <c r="L650" s="2" t="s">
        <v>173</v>
      </c>
    </row>
    <row r="651" spans="1:12" x14ac:dyDescent="0.4">
      <c r="A651" s="1">
        <v>43910</v>
      </c>
      <c r="B651" s="7"/>
      <c r="C651" s="2" t="s">
        <v>121</v>
      </c>
      <c r="E651">
        <v>6</v>
      </c>
      <c r="F651" s="2" t="s">
        <v>0</v>
      </c>
      <c r="K651">
        <v>0</v>
      </c>
      <c r="L651" s="2" t="s">
        <v>0</v>
      </c>
    </row>
    <row r="652" spans="1:12" x14ac:dyDescent="0.4">
      <c r="A652" s="1">
        <v>43910</v>
      </c>
      <c r="B652" s="7"/>
      <c r="C652" s="2" t="s">
        <v>64</v>
      </c>
      <c r="E652">
        <v>19</v>
      </c>
      <c r="F652" s="2" t="s">
        <v>0</v>
      </c>
      <c r="K652">
        <v>0</v>
      </c>
      <c r="L652" s="2" t="s">
        <v>0</v>
      </c>
    </row>
    <row r="653" spans="1:12" x14ac:dyDescent="0.4">
      <c r="A653" s="1">
        <v>43910</v>
      </c>
      <c r="B653" s="7">
        <v>0</v>
      </c>
      <c r="C653" s="2" t="s">
        <v>17</v>
      </c>
      <c r="D653">
        <v>0</v>
      </c>
      <c r="E653">
        <v>377</v>
      </c>
      <c r="F653" s="2" t="s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 s="2" t="s">
        <v>132</v>
      </c>
    </row>
    <row r="654" spans="1:12" x14ac:dyDescent="0.4">
      <c r="A654" s="1">
        <v>43910</v>
      </c>
      <c r="B654" s="7">
        <v>0</v>
      </c>
      <c r="C654" s="2" t="s">
        <v>19</v>
      </c>
      <c r="D654">
        <v>0</v>
      </c>
      <c r="E654">
        <v>184</v>
      </c>
      <c r="F654" s="2" t="s">
        <v>0</v>
      </c>
      <c r="G654">
        <v>27</v>
      </c>
      <c r="H654">
        <v>2</v>
      </c>
      <c r="I654">
        <v>0</v>
      </c>
      <c r="J654">
        <v>18</v>
      </c>
      <c r="K654">
        <v>3</v>
      </c>
      <c r="L654" s="2" t="s">
        <v>163</v>
      </c>
    </row>
    <row r="655" spans="1:12" x14ac:dyDescent="0.4">
      <c r="A655" s="1">
        <v>43910</v>
      </c>
      <c r="B655" s="7">
        <v>0.41666666666666669</v>
      </c>
      <c r="C655" s="2" t="s">
        <v>15</v>
      </c>
      <c r="D655">
        <v>0</v>
      </c>
      <c r="E655">
        <v>272</v>
      </c>
      <c r="F655" s="2" t="s">
        <v>0</v>
      </c>
      <c r="G655">
        <v>45</v>
      </c>
      <c r="H655">
        <v>0</v>
      </c>
      <c r="I655">
        <v>0</v>
      </c>
      <c r="J655">
        <v>46</v>
      </c>
      <c r="K655">
        <v>4</v>
      </c>
      <c r="L655" s="2" t="s">
        <v>171</v>
      </c>
    </row>
    <row r="656" spans="1:12" x14ac:dyDescent="0.4">
      <c r="A656" s="1">
        <v>43910</v>
      </c>
      <c r="B656" s="7">
        <v>0</v>
      </c>
      <c r="C656" s="2" t="s">
        <v>32</v>
      </c>
      <c r="D656">
        <v>0</v>
      </c>
      <c r="E656">
        <v>145</v>
      </c>
      <c r="F656" s="2" t="s">
        <v>0</v>
      </c>
      <c r="G656">
        <v>20</v>
      </c>
      <c r="H656">
        <v>6</v>
      </c>
      <c r="I656">
        <v>0</v>
      </c>
      <c r="J656">
        <v>0</v>
      </c>
      <c r="K656">
        <v>1</v>
      </c>
      <c r="L656" s="2" t="s">
        <v>101</v>
      </c>
    </row>
    <row r="657" spans="1:12" x14ac:dyDescent="0.4">
      <c r="A657" s="1">
        <v>43910</v>
      </c>
      <c r="B657" s="7">
        <v>0</v>
      </c>
      <c r="C657" s="2" t="s">
        <v>8</v>
      </c>
      <c r="D657">
        <v>6639</v>
      </c>
      <c r="E657">
        <v>1132</v>
      </c>
      <c r="F657" s="2" t="s">
        <v>0</v>
      </c>
      <c r="G657">
        <v>109</v>
      </c>
      <c r="H657">
        <v>22</v>
      </c>
      <c r="I657">
        <v>21</v>
      </c>
      <c r="J657">
        <v>0</v>
      </c>
      <c r="K657">
        <v>8</v>
      </c>
      <c r="L657" s="2" t="s">
        <v>9</v>
      </c>
    </row>
    <row r="658" spans="1:12" x14ac:dyDescent="0.4">
      <c r="A658" s="1">
        <v>43910</v>
      </c>
      <c r="B658" s="7"/>
      <c r="C658" s="2" t="s">
        <v>34</v>
      </c>
      <c r="E658">
        <v>22</v>
      </c>
      <c r="F658" s="2" t="s">
        <v>0</v>
      </c>
      <c r="K658">
        <v>0</v>
      </c>
      <c r="L658" s="2" t="s">
        <v>0</v>
      </c>
    </row>
    <row r="659" spans="1:12" x14ac:dyDescent="0.4">
      <c r="A659" s="1">
        <v>43910</v>
      </c>
      <c r="B659" s="7">
        <v>0</v>
      </c>
      <c r="C659" s="2" t="s">
        <v>147</v>
      </c>
      <c r="D659">
        <v>0</v>
      </c>
      <c r="E659">
        <v>213</v>
      </c>
      <c r="F659" s="2" t="s">
        <v>0</v>
      </c>
      <c r="G659">
        <v>24</v>
      </c>
      <c r="H659">
        <v>0</v>
      </c>
      <c r="I659">
        <v>0</v>
      </c>
      <c r="J659">
        <v>0</v>
      </c>
      <c r="K659">
        <v>3</v>
      </c>
      <c r="L659" s="2" t="s">
        <v>148</v>
      </c>
    </row>
    <row r="660" spans="1:12" x14ac:dyDescent="0.4">
      <c r="A660" s="1">
        <v>43910</v>
      </c>
      <c r="B660" s="7">
        <v>0.66666666666666663</v>
      </c>
      <c r="C660" s="2" t="s">
        <v>47</v>
      </c>
      <c r="D660">
        <v>0</v>
      </c>
      <c r="E660">
        <v>44</v>
      </c>
      <c r="F660" s="2" t="s">
        <v>0</v>
      </c>
      <c r="G660">
        <v>14</v>
      </c>
      <c r="H660">
        <v>1</v>
      </c>
      <c r="I660">
        <v>0</v>
      </c>
      <c r="J660">
        <v>0</v>
      </c>
      <c r="K660">
        <v>0</v>
      </c>
      <c r="L660" s="2" t="s">
        <v>219</v>
      </c>
    </row>
    <row r="661" spans="1:12" x14ac:dyDescent="0.4">
      <c r="A661" s="1">
        <v>43910</v>
      </c>
      <c r="B661" s="7">
        <v>0.40277777777777779</v>
      </c>
      <c r="C661" s="2" t="s">
        <v>62</v>
      </c>
      <c r="D661">
        <v>0</v>
      </c>
      <c r="E661">
        <v>92</v>
      </c>
      <c r="F661" s="2" t="s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 s="2" t="s">
        <v>170</v>
      </c>
    </row>
    <row r="662" spans="1:12" x14ac:dyDescent="0.4">
      <c r="A662" s="1">
        <v>43910</v>
      </c>
      <c r="B662" s="7">
        <v>0.66666666666666663</v>
      </c>
      <c r="C662" s="2" t="s">
        <v>36</v>
      </c>
      <c r="D662">
        <v>0</v>
      </c>
      <c r="E662">
        <v>189</v>
      </c>
      <c r="F662" s="2" t="s">
        <v>0</v>
      </c>
      <c r="G662">
        <v>21</v>
      </c>
      <c r="H662">
        <v>4</v>
      </c>
      <c r="I662">
        <v>0</v>
      </c>
      <c r="J662">
        <v>0</v>
      </c>
      <c r="K662">
        <v>3</v>
      </c>
      <c r="L662" s="2" t="s">
        <v>37</v>
      </c>
    </row>
    <row r="663" spans="1:12" x14ac:dyDescent="0.4">
      <c r="A663" s="1">
        <v>43910</v>
      </c>
      <c r="B663" s="7">
        <v>0.63888888888888884</v>
      </c>
      <c r="C663" s="2" t="s">
        <v>102</v>
      </c>
      <c r="D663">
        <v>0</v>
      </c>
      <c r="E663">
        <v>28</v>
      </c>
      <c r="F663" s="2" t="s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 s="2" t="s">
        <v>158</v>
      </c>
    </row>
    <row r="664" spans="1:12" x14ac:dyDescent="0.4">
      <c r="A664" s="1">
        <v>43910</v>
      </c>
      <c r="B664" s="7"/>
      <c r="C664" s="2" t="s">
        <v>116</v>
      </c>
      <c r="E664">
        <v>20</v>
      </c>
      <c r="F664" s="2" t="s">
        <v>0</v>
      </c>
      <c r="K664">
        <v>0</v>
      </c>
      <c r="L664" s="2" t="s">
        <v>0</v>
      </c>
    </row>
    <row r="665" spans="1:12" x14ac:dyDescent="0.4">
      <c r="A665" s="1">
        <v>43910</v>
      </c>
      <c r="B665" s="7">
        <v>0</v>
      </c>
      <c r="C665" s="2" t="s">
        <v>41</v>
      </c>
      <c r="D665">
        <v>0</v>
      </c>
      <c r="E665">
        <v>98</v>
      </c>
      <c r="F665" s="2" t="s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s="2" t="s">
        <v>108</v>
      </c>
    </row>
    <row r="666" spans="1:12" x14ac:dyDescent="0.4">
      <c r="A666" s="1">
        <v>43910</v>
      </c>
      <c r="B666" s="7">
        <v>0</v>
      </c>
      <c r="C666" s="2" t="s">
        <v>165</v>
      </c>
      <c r="D666">
        <v>0</v>
      </c>
      <c r="E666">
        <v>14</v>
      </c>
      <c r="F666" s="2" t="s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s="2" t="s">
        <v>166</v>
      </c>
    </row>
    <row r="667" spans="1:12" x14ac:dyDescent="0.4">
      <c r="A667" s="1">
        <v>43910</v>
      </c>
      <c r="B667" s="7">
        <v>0.73402777777777772</v>
      </c>
      <c r="C667" s="2" t="s">
        <v>76</v>
      </c>
      <c r="D667">
        <v>0</v>
      </c>
      <c r="E667">
        <v>66</v>
      </c>
      <c r="F667" s="2" t="s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174</v>
      </c>
    </row>
    <row r="668" spans="1:12" x14ac:dyDescent="0.4">
      <c r="A668" s="1">
        <v>43910</v>
      </c>
      <c r="B668" s="7"/>
      <c r="C668" s="2" t="s">
        <v>48</v>
      </c>
      <c r="E668">
        <v>52</v>
      </c>
      <c r="F668" s="2" t="s">
        <v>0</v>
      </c>
      <c r="K668">
        <v>0</v>
      </c>
      <c r="L668" s="2" t="s">
        <v>0</v>
      </c>
    </row>
    <row r="669" spans="1:12" x14ac:dyDescent="0.4">
      <c r="A669" s="1">
        <v>43910</v>
      </c>
      <c r="B669" s="7">
        <v>0</v>
      </c>
      <c r="C669" s="2" t="s">
        <v>134</v>
      </c>
      <c r="D669">
        <v>0</v>
      </c>
      <c r="E669">
        <v>49</v>
      </c>
      <c r="F669" s="2" t="s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 s="2" t="s">
        <v>150</v>
      </c>
    </row>
    <row r="670" spans="1:12" x14ac:dyDescent="0.4">
      <c r="A670" s="1">
        <v>43910</v>
      </c>
      <c r="B670" s="7">
        <v>0.33333333333333331</v>
      </c>
      <c r="C670" s="2" t="s">
        <v>10</v>
      </c>
      <c r="D670">
        <v>0</v>
      </c>
      <c r="E670">
        <v>834</v>
      </c>
      <c r="F670" s="2" t="s">
        <v>0</v>
      </c>
      <c r="G670">
        <v>168</v>
      </c>
      <c r="H670">
        <v>35</v>
      </c>
      <c r="I670">
        <v>0</v>
      </c>
      <c r="J670">
        <v>0</v>
      </c>
      <c r="K670">
        <v>22</v>
      </c>
      <c r="L670" s="2" t="s">
        <v>169</v>
      </c>
    </row>
    <row r="671" spans="1:12" x14ac:dyDescent="0.4">
      <c r="A671" s="1">
        <v>43910</v>
      </c>
      <c r="B671" s="7">
        <v>0.5</v>
      </c>
      <c r="C671" s="2" t="s">
        <v>110</v>
      </c>
      <c r="D671">
        <v>0</v>
      </c>
      <c r="E671">
        <v>7</v>
      </c>
      <c r="F671" s="2" t="s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 s="2" t="s">
        <v>172</v>
      </c>
    </row>
    <row r="672" spans="1:12" x14ac:dyDescent="0.4">
      <c r="A672" s="1">
        <v>43910</v>
      </c>
      <c r="B672" s="7">
        <v>0</v>
      </c>
      <c r="C672" s="2" t="s">
        <v>21</v>
      </c>
      <c r="D672">
        <v>0</v>
      </c>
      <c r="E672">
        <v>1432</v>
      </c>
      <c r="F672" s="2" t="s">
        <v>0</v>
      </c>
      <c r="G672">
        <v>182</v>
      </c>
      <c r="H672">
        <v>24</v>
      </c>
      <c r="I672">
        <v>0</v>
      </c>
      <c r="J672">
        <v>62</v>
      </c>
      <c r="K672">
        <v>18</v>
      </c>
      <c r="L672" s="2" t="s">
        <v>214</v>
      </c>
    </row>
    <row r="673" spans="1:12" x14ac:dyDescent="0.4">
      <c r="A673" s="1">
        <v>43910</v>
      </c>
      <c r="B673" s="7">
        <v>0</v>
      </c>
      <c r="C673" s="2" t="s">
        <v>23</v>
      </c>
      <c r="D673">
        <v>0</v>
      </c>
      <c r="E673">
        <v>346</v>
      </c>
      <c r="F673" s="2" t="s">
        <v>0</v>
      </c>
      <c r="G673">
        <v>47</v>
      </c>
      <c r="H673">
        <v>5</v>
      </c>
      <c r="I673">
        <v>5</v>
      </c>
      <c r="J673">
        <v>0</v>
      </c>
      <c r="K673">
        <v>6</v>
      </c>
      <c r="L673" s="2" t="s">
        <v>167</v>
      </c>
    </row>
    <row r="674" spans="1:12" x14ac:dyDescent="0.4">
      <c r="A674" s="1">
        <v>43910</v>
      </c>
      <c r="B674" s="7">
        <v>0</v>
      </c>
      <c r="C674" s="2" t="s">
        <v>51</v>
      </c>
      <c r="D674">
        <v>0</v>
      </c>
      <c r="E674">
        <v>48</v>
      </c>
      <c r="F674" s="2" t="s">
        <v>0</v>
      </c>
      <c r="G674">
        <v>1</v>
      </c>
      <c r="H674">
        <v>0</v>
      </c>
      <c r="I674">
        <v>0</v>
      </c>
      <c r="J674">
        <v>5</v>
      </c>
      <c r="K674">
        <v>0</v>
      </c>
      <c r="L674" s="2" t="s">
        <v>168</v>
      </c>
    </row>
    <row r="675" spans="1:12" x14ac:dyDescent="0.4">
      <c r="A675" s="1">
        <v>43910</v>
      </c>
      <c r="B675" s="7">
        <v>0.60416666666666663</v>
      </c>
      <c r="C675" s="2" t="s">
        <v>14</v>
      </c>
      <c r="D675">
        <v>0</v>
      </c>
      <c r="E675">
        <v>712</v>
      </c>
      <c r="F675" s="2" t="s">
        <v>0</v>
      </c>
      <c r="G675">
        <v>78</v>
      </c>
      <c r="H675">
        <v>0</v>
      </c>
      <c r="I675">
        <v>15</v>
      </c>
      <c r="J675">
        <v>0</v>
      </c>
      <c r="K675">
        <v>4</v>
      </c>
      <c r="L675" s="2" t="s">
        <v>268</v>
      </c>
    </row>
    <row r="676" spans="1:12" x14ac:dyDescent="0.4">
      <c r="A676" s="1">
        <v>43910</v>
      </c>
      <c r="B676" s="7">
        <v>0</v>
      </c>
      <c r="C676" s="2" t="s">
        <v>12</v>
      </c>
      <c r="D676">
        <v>0</v>
      </c>
      <c r="E676">
        <v>37</v>
      </c>
      <c r="F676" s="2" t="s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 s="2" t="s">
        <v>164</v>
      </c>
    </row>
    <row r="677" spans="1:12" x14ac:dyDescent="0.4">
      <c r="A677" s="1">
        <v>43911</v>
      </c>
      <c r="B677" s="7"/>
      <c r="C677" s="2" t="s">
        <v>26</v>
      </c>
      <c r="E677">
        <v>200</v>
      </c>
      <c r="F677" s="2" t="s">
        <v>0</v>
      </c>
      <c r="K677">
        <v>1</v>
      </c>
      <c r="L677" s="2" t="s">
        <v>0</v>
      </c>
    </row>
    <row r="678" spans="1:12" x14ac:dyDescent="0.4">
      <c r="A678" s="1">
        <v>43911</v>
      </c>
      <c r="B678" s="7"/>
      <c r="C678" s="2" t="s">
        <v>121</v>
      </c>
      <c r="E678">
        <v>7</v>
      </c>
      <c r="F678" s="2" t="s">
        <v>0</v>
      </c>
      <c r="K678">
        <v>0</v>
      </c>
      <c r="L678" s="2" t="s">
        <v>0</v>
      </c>
    </row>
    <row r="679" spans="1:12" x14ac:dyDescent="0.4">
      <c r="A679" s="1">
        <v>43911</v>
      </c>
      <c r="B679" s="7">
        <v>0</v>
      </c>
      <c r="C679" s="2" t="s">
        <v>64</v>
      </c>
      <c r="D679">
        <v>0</v>
      </c>
      <c r="E679">
        <v>22</v>
      </c>
      <c r="F679" s="2" t="s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 s="2" t="s">
        <v>175</v>
      </c>
    </row>
    <row r="680" spans="1:12" x14ac:dyDescent="0.4">
      <c r="A680" s="1">
        <v>43911</v>
      </c>
      <c r="B680" s="7">
        <v>0</v>
      </c>
      <c r="C680" s="2" t="s">
        <v>17</v>
      </c>
      <c r="D680">
        <v>0</v>
      </c>
      <c r="E680">
        <v>418</v>
      </c>
      <c r="F680" s="2" t="s">
        <v>0</v>
      </c>
      <c r="G680">
        <v>0</v>
      </c>
      <c r="H680">
        <v>0</v>
      </c>
      <c r="I680">
        <v>0</v>
      </c>
      <c r="J680">
        <v>0</v>
      </c>
      <c r="K680">
        <v>3</v>
      </c>
      <c r="L680" s="2" t="s">
        <v>132</v>
      </c>
    </row>
    <row r="681" spans="1:12" x14ac:dyDescent="0.4">
      <c r="A681" s="1">
        <v>43911</v>
      </c>
      <c r="B681" s="7">
        <v>0</v>
      </c>
      <c r="C681" s="2" t="s">
        <v>19</v>
      </c>
      <c r="D681">
        <v>0</v>
      </c>
      <c r="E681">
        <v>282</v>
      </c>
      <c r="F681" s="2" t="s">
        <v>0</v>
      </c>
      <c r="G681">
        <v>30</v>
      </c>
      <c r="H681">
        <v>4</v>
      </c>
      <c r="I681">
        <v>0</v>
      </c>
      <c r="J681">
        <v>21</v>
      </c>
      <c r="K681">
        <v>3</v>
      </c>
      <c r="L681" s="2" t="s">
        <v>176</v>
      </c>
    </row>
    <row r="682" spans="1:12" x14ac:dyDescent="0.4">
      <c r="A682" s="1">
        <v>43911</v>
      </c>
      <c r="B682" s="7">
        <v>0.41666666666666669</v>
      </c>
      <c r="C682" s="2" t="s">
        <v>15</v>
      </c>
      <c r="D682">
        <v>0</v>
      </c>
      <c r="E682">
        <v>299</v>
      </c>
      <c r="F682" s="2" t="s">
        <v>0</v>
      </c>
      <c r="G682">
        <v>46</v>
      </c>
      <c r="H682">
        <v>0</v>
      </c>
      <c r="I682">
        <v>0</v>
      </c>
      <c r="J682">
        <v>57</v>
      </c>
      <c r="K682">
        <v>5</v>
      </c>
      <c r="L682" s="2" t="s">
        <v>179</v>
      </c>
    </row>
    <row r="683" spans="1:12" x14ac:dyDescent="0.4">
      <c r="A683" s="1">
        <v>43911</v>
      </c>
      <c r="B683" s="7">
        <v>0</v>
      </c>
      <c r="C683" s="2" t="s">
        <v>32</v>
      </c>
      <c r="D683">
        <v>0</v>
      </c>
      <c r="E683">
        <v>167</v>
      </c>
      <c r="F683" s="2" t="s">
        <v>0</v>
      </c>
      <c r="G683">
        <v>28</v>
      </c>
      <c r="H683">
        <v>6</v>
      </c>
      <c r="I683">
        <v>0</v>
      </c>
      <c r="J683">
        <v>0</v>
      </c>
      <c r="K683">
        <v>2</v>
      </c>
      <c r="L683" s="2" t="s">
        <v>101</v>
      </c>
    </row>
    <row r="684" spans="1:12" x14ac:dyDescent="0.4">
      <c r="A684" s="1">
        <v>43911</v>
      </c>
      <c r="B684" s="7">
        <v>0</v>
      </c>
      <c r="C684" s="2" t="s">
        <v>8</v>
      </c>
      <c r="D684">
        <v>7007</v>
      </c>
      <c r="E684">
        <v>1261</v>
      </c>
      <c r="F684" s="2" t="s">
        <v>0</v>
      </c>
      <c r="G684">
        <v>145</v>
      </c>
      <c r="H684">
        <v>25</v>
      </c>
      <c r="I684">
        <v>24</v>
      </c>
      <c r="J684">
        <v>0</v>
      </c>
      <c r="K684">
        <v>8</v>
      </c>
      <c r="L684" s="2" t="s">
        <v>9</v>
      </c>
    </row>
    <row r="685" spans="1:12" x14ac:dyDescent="0.4">
      <c r="A685" s="1">
        <v>43911</v>
      </c>
      <c r="B685" s="7"/>
      <c r="C685" s="2" t="s">
        <v>34</v>
      </c>
      <c r="E685">
        <v>26</v>
      </c>
      <c r="F685" s="2" t="s">
        <v>0</v>
      </c>
      <c r="K685">
        <v>0</v>
      </c>
      <c r="L685" s="2" t="s">
        <v>0</v>
      </c>
    </row>
    <row r="686" spans="1:12" x14ac:dyDescent="0.4">
      <c r="A686" s="1">
        <v>43911</v>
      </c>
      <c r="B686" s="7">
        <v>0</v>
      </c>
      <c r="C686" s="2" t="s">
        <v>147</v>
      </c>
      <c r="D686">
        <v>0</v>
      </c>
      <c r="E686">
        <v>239</v>
      </c>
      <c r="F686" s="2" t="s">
        <v>0</v>
      </c>
      <c r="G686">
        <v>24</v>
      </c>
      <c r="H686">
        <v>0</v>
      </c>
      <c r="I686">
        <v>0</v>
      </c>
      <c r="J686">
        <v>0</v>
      </c>
      <c r="K686">
        <v>3</v>
      </c>
      <c r="L686" s="2" t="s">
        <v>148</v>
      </c>
    </row>
    <row r="687" spans="1:12" x14ac:dyDescent="0.4">
      <c r="A687" s="1">
        <v>43911</v>
      </c>
      <c r="B687" s="7">
        <v>0.75</v>
      </c>
      <c r="C687" s="2" t="s">
        <v>47</v>
      </c>
      <c r="D687">
        <v>0</v>
      </c>
      <c r="E687">
        <v>54</v>
      </c>
      <c r="F687" s="2" t="s">
        <v>0</v>
      </c>
      <c r="G687">
        <v>13</v>
      </c>
      <c r="H687">
        <v>1</v>
      </c>
      <c r="I687">
        <v>0</v>
      </c>
      <c r="J687">
        <v>0</v>
      </c>
      <c r="K687">
        <v>0</v>
      </c>
      <c r="L687" s="2" t="s">
        <v>219</v>
      </c>
    </row>
    <row r="688" spans="1:12" x14ac:dyDescent="0.4">
      <c r="A688" s="1">
        <v>43911</v>
      </c>
      <c r="B688" s="7">
        <v>0.45833333333333331</v>
      </c>
      <c r="C688" s="2" t="s">
        <v>62</v>
      </c>
      <c r="D688">
        <v>0</v>
      </c>
      <c r="E688">
        <v>109</v>
      </c>
      <c r="F688" s="2" t="s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 s="2" t="s">
        <v>170</v>
      </c>
    </row>
    <row r="689" spans="1:12" x14ac:dyDescent="0.4">
      <c r="A689" s="1">
        <v>43911</v>
      </c>
      <c r="B689" s="7">
        <v>0.64583333333333337</v>
      </c>
      <c r="C689" s="2" t="s">
        <v>36</v>
      </c>
      <c r="D689">
        <v>0</v>
      </c>
      <c r="E689">
        <v>200</v>
      </c>
      <c r="F689" s="2" t="s">
        <v>0</v>
      </c>
      <c r="G689">
        <v>20</v>
      </c>
      <c r="H689">
        <v>5</v>
      </c>
      <c r="I689">
        <v>0</v>
      </c>
      <c r="J689">
        <v>0</v>
      </c>
      <c r="K689">
        <v>4</v>
      </c>
      <c r="L689" s="2" t="s">
        <v>37</v>
      </c>
    </row>
    <row r="690" spans="1:12" x14ac:dyDescent="0.4">
      <c r="A690" s="1">
        <v>43911</v>
      </c>
      <c r="B690" s="7">
        <v>0.76041666666666663</v>
      </c>
      <c r="C690" s="2" t="s">
        <v>102</v>
      </c>
      <c r="D690">
        <v>0</v>
      </c>
      <c r="E690">
        <v>33</v>
      </c>
      <c r="F690" s="2" t="s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s="2" t="s">
        <v>158</v>
      </c>
    </row>
    <row r="691" spans="1:12" x14ac:dyDescent="0.4">
      <c r="A691" s="1">
        <v>43911</v>
      </c>
      <c r="B691" s="7"/>
      <c r="C691" s="2" t="s">
        <v>116</v>
      </c>
      <c r="E691">
        <v>22</v>
      </c>
      <c r="F691" s="2" t="s">
        <v>0</v>
      </c>
      <c r="K691">
        <v>0</v>
      </c>
      <c r="L691" s="2" t="s">
        <v>0</v>
      </c>
    </row>
    <row r="692" spans="1:12" x14ac:dyDescent="0.4">
      <c r="A692" s="1">
        <v>43911</v>
      </c>
      <c r="B692" s="7"/>
      <c r="C692" s="2" t="s">
        <v>41</v>
      </c>
      <c r="E692">
        <v>141</v>
      </c>
      <c r="F692" s="2" t="s">
        <v>0</v>
      </c>
      <c r="K692">
        <v>0</v>
      </c>
      <c r="L692" s="2" t="s">
        <v>0</v>
      </c>
    </row>
    <row r="693" spans="1:12" x14ac:dyDescent="0.4">
      <c r="A693" s="1">
        <v>43911</v>
      </c>
      <c r="B693" s="7"/>
      <c r="C693" s="2" t="s">
        <v>165</v>
      </c>
      <c r="E693">
        <v>19</v>
      </c>
      <c r="F693" s="2" t="s">
        <v>0</v>
      </c>
      <c r="K693">
        <v>0</v>
      </c>
      <c r="L693" s="2" t="s">
        <v>0</v>
      </c>
    </row>
    <row r="694" spans="1:12" x14ac:dyDescent="0.4">
      <c r="A694" s="1">
        <v>43911</v>
      </c>
      <c r="B694" s="7"/>
      <c r="C694" s="2" t="s">
        <v>76</v>
      </c>
      <c r="E694">
        <v>76</v>
      </c>
      <c r="F694" s="2" t="s">
        <v>0</v>
      </c>
      <c r="K694">
        <v>0</v>
      </c>
      <c r="L694" s="2" t="s">
        <v>0</v>
      </c>
    </row>
    <row r="695" spans="1:12" x14ac:dyDescent="0.4">
      <c r="A695" s="1">
        <v>43911</v>
      </c>
      <c r="B695" s="7"/>
      <c r="C695" s="2" t="s">
        <v>48</v>
      </c>
      <c r="E695">
        <v>60</v>
      </c>
      <c r="F695" s="2" t="s">
        <v>0</v>
      </c>
      <c r="K695">
        <v>0</v>
      </c>
      <c r="L695" s="2" t="s">
        <v>0</v>
      </c>
    </row>
    <row r="696" spans="1:12" x14ac:dyDescent="0.4">
      <c r="A696" s="1">
        <v>43911</v>
      </c>
      <c r="B696" s="7">
        <v>0</v>
      </c>
      <c r="C696" s="2" t="s">
        <v>134</v>
      </c>
      <c r="D696">
        <v>0</v>
      </c>
      <c r="E696">
        <v>56</v>
      </c>
      <c r="F696" s="2" t="s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 s="2" t="s">
        <v>150</v>
      </c>
    </row>
    <row r="697" spans="1:12" x14ac:dyDescent="0.4">
      <c r="A697" s="1">
        <v>43911</v>
      </c>
      <c r="B697" s="7">
        <v>0.33333333333333331</v>
      </c>
      <c r="C697" s="2" t="s">
        <v>10</v>
      </c>
      <c r="D697">
        <v>0</v>
      </c>
      <c r="E697">
        <v>918</v>
      </c>
      <c r="F697" s="2" t="s">
        <v>0</v>
      </c>
      <c r="G697">
        <v>184</v>
      </c>
      <c r="H697">
        <v>40</v>
      </c>
      <c r="I697">
        <v>37</v>
      </c>
      <c r="J697">
        <v>0</v>
      </c>
      <c r="K697">
        <v>28</v>
      </c>
      <c r="L697" s="2" t="s">
        <v>178</v>
      </c>
    </row>
    <row r="698" spans="1:12" x14ac:dyDescent="0.4">
      <c r="A698" s="1">
        <v>43911</v>
      </c>
      <c r="B698" s="7">
        <v>0.33333333333333331</v>
      </c>
      <c r="C698" s="2" t="s">
        <v>110</v>
      </c>
      <c r="D698">
        <v>0</v>
      </c>
      <c r="E698">
        <v>12</v>
      </c>
      <c r="F698" s="2" t="s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 s="2" t="s">
        <v>172</v>
      </c>
    </row>
    <row r="699" spans="1:12" x14ac:dyDescent="0.4">
      <c r="A699" s="1">
        <v>43911</v>
      </c>
      <c r="B699" s="7">
        <v>0</v>
      </c>
      <c r="C699" s="2" t="s">
        <v>21</v>
      </c>
      <c r="D699">
        <v>0</v>
      </c>
      <c r="E699">
        <v>1676</v>
      </c>
      <c r="F699" s="2" t="s">
        <v>0</v>
      </c>
      <c r="G699">
        <v>210</v>
      </c>
      <c r="H699">
        <v>24</v>
      </c>
      <c r="I699">
        <v>0</v>
      </c>
      <c r="J699">
        <v>70</v>
      </c>
      <c r="K699">
        <v>20</v>
      </c>
      <c r="L699" s="2" t="s">
        <v>214</v>
      </c>
    </row>
    <row r="700" spans="1:12" x14ac:dyDescent="0.4">
      <c r="A700" s="1">
        <v>43911</v>
      </c>
      <c r="B700" s="7">
        <v>0</v>
      </c>
      <c r="C700" s="2" t="s">
        <v>23</v>
      </c>
      <c r="D700">
        <v>0</v>
      </c>
      <c r="E700">
        <v>433</v>
      </c>
      <c r="F700" s="2" t="s">
        <v>0</v>
      </c>
      <c r="G700">
        <v>55</v>
      </c>
      <c r="H700">
        <v>6</v>
      </c>
      <c r="I700">
        <v>5</v>
      </c>
      <c r="J700">
        <v>0</v>
      </c>
      <c r="K700">
        <v>7</v>
      </c>
      <c r="L700" s="2" t="s">
        <v>167</v>
      </c>
    </row>
    <row r="701" spans="1:12" x14ac:dyDescent="0.4">
      <c r="A701" s="1">
        <v>43911</v>
      </c>
      <c r="B701" s="7"/>
      <c r="C701" s="2" t="s">
        <v>51</v>
      </c>
      <c r="E701">
        <v>53</v>
      </c>
      <c r="F701" s="2" t="s">
        <v>0</v>
      </c>
      <c r="K701">
        <v>0</v>
      </c>
      <c r="L701" s="2" t="s">
        <v>0</v>
      </c>
    </row>
    <row r="702" spans="1:12" x14ac:dyDescent="0.4">
      <c r="A702" s="1">
        <v>43911</v>
      </c>
      <c r="B702" s="7">
        <v>0.60416666666666663</v>
      </c>
      <c r="C702" s="2" t="s">
        <v>14</v>
      </c>
      <c r="D702">
        <v>0</v>
      </c>
      <c r="E702">
        <v>833</v>
      </c>
      <c r="F702" s="2" t="s">
        <v>0</v>
      </c>
      <c r="G702">
        <v>83</v>
      </c>
      <c r="H702">
        <v>0</v>
      </c>
      <c r="I702">
        <v>23</v>
      </c>
      <c r="J702">
        <v>0</v>
      </c>
      <c r="K702">
        <v>4</v>
      </c>
      <c r="L702" s="2" t="s">
        <v>268</v>
      </c>
    </row>
    <row r="703" spans="1:12" x14ac:dyDescent="0.4">
      <c r="A703" s="1">
        <v>43911</v>
      </c>
      <c r="B703" s="7">
        <v>0</v>
      </c>
      <c r="C703" s="2" t="s">
        <v>12</v>
      </c>
      <c r="D703">
        <v>0</v>
      </c>
      <c r="E703">
        <v>44</v>
      </c>
      <c r="F703" s="2" t="s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 s="2" t="s">
        <v>177</v>
      </c>
    </row>
    <row r="704" spans="1:12" x14ac:dyDescent="0.4">
      <c r="A704" s="1">
        <v>43912</v>
      </c>
      <c r="B704" s="7">
        <v>0.5</v>
      </c>
      <c r="C704" s="2" t="s">
        <v>26</v>
      </c>
      <c r="D704">
        <v>0</v>
      </c>
      <c r="E704">
        <v>232</v>
      </c>
      <c r="F704" s="2" t="s">
        <v>0</v>
      </c>
      <c r="G704">
        <v>0</v>
      </c>
      <c r="H704">
        <v>0</v>
      </c>
      <c r="I704">
        <v>0</v>
      </c>
      <c r="J704">
        <v>0</v>
      </c>
      <c r="K704">
        <v>1</v>
      </c>
      <c r="L704" s="2" t="s">
        <v>185</v>
      </c>
    </row>
    <row r="705" spans="1:12" x14ac:dyDescent="0.4">
      <c r="A705" s="1">
        <v>43912</v>
      </c>
      <c r="B705" s="7"/>
      <c r="C705" s="2" t="s">
        <v>121</v>
      </c>
      <c r="E705">
        <v>7</v>
      </c>
      <c r="F705" s="2" t="s">
        <v>0</v>
      </c>
      <c r="K705">
        <v>0</v>
      </c>
      <c r="L705" s="2" t="s">
        <v>0</v>
      </c>
    </row>
    <row r="706" spans="1:12" x14ac:dyDescent="0.4">
      <c r="A706" s="1">
        <v>43912</v>
      </c>
      <c r="B706" s="7"/>
      <c r="C706" s="2" t="s">
        <v>64</v>
      </c>
      <c r="E706">
        <v>26</v>
      </c>
      <c r="F706" s="2" t="s">
        <v>0</v>
      </c>
      <c r="K706">
        <v>1</v>
      </c>
      <c r="L706" s="2" t="s">
        <v>0</v>
      </c>
    </row>
    <row r="707" spans="1:12" x14ac:dyDescent="0.4">
      <c r="A707" s="1">
        <v>43912</v>
      </c>
      <c r="B707" s="7"/>
      <c r="C707" s="2" t="s">
        <v>17</v>
      </c>
      <c r="E707">
        <v>444</v>
      </c>
      <c r="F707" s="2" t="s">
        <v>0</v>
      </c>
      <c r="K707">
        <v>4</v>
      </c>
      <c r="L707" s="2" t="s">
        <v>0</v>
      </c>
    </row>
    <row r="708" spans="1:12" x14ac:dyDescent="0.4">
      <c r="A708" s="1">
        <v>43912</v>
      </c>
      <c r="B708" s="7">
        <v>0</v>
      </c>
      <c r="C708" s="2" t="s">
        <v>19</v>
      </c>
      <c r="D708">
        <v>0</v>
      </c>
      <c r="E708">
        <v>289</v>
      </c>
      <c r="F708" s="2" t="s">
        <v>0</v>
      </c>
      <c r="G708">
        <v>40</v>
      </c>
      <c r="H708">
        <v>7</v>
      </c>
      <c r="I708">
        <v>0</v>
      </c>
      <c r="J708">
        <v>21</v>
      </c>
      <c r="K708">
        <v>3</v>
      </c>
      <c r="L708" s="2" t="s">
        <v>181</v>
      </c>
    </row>
    <row r="709" spans="1:12" x14ac:dyDescent="0.4">
      <c r="A709" s="1">
        <v>43912</v>
      </c>
      <c r="B709" s="7">
        <v>0.4375</v>
      </c>
      <c r="C709" s="2" t="s">
        <v>15</v>
      </c>
      <c r="D709">
        <v>0</v>
      </c>
      <c r="E709">
        <v>358</v>
      </c>
      <c r="F709" s="2" t="s">
        <v>0</v>
      </c>
      <c r="G709">
        <v>50</v>
      </c>
      <c r="H709">
        <v>0</v>
      </c>
      <c r="I709">
        <v>0</v>
      </c>
      <c r="J709">
        <v>73</v>
      </c>
      <c r="K709">
        <v>5</v>
      </c>
      <c r="L709" s="2" t="s">
        <v>184</v>
      </c>
    </row>
    <row r="710" spans="1:12" x14ac:dyDescent="0.4">
      <c r="A710" s="1">
        <v>43912</v>
      </c>
      <c r="B710" s="7">
        <v>0</v>
      </c>
      <c r="C710" s="2" t="s">
        <v>32</v>
      </c>
      <c r="D710">
        <v>0</v>
      </c>
      <c r="E710">
        <v>202</v>
      </c>
      <c r="F710" s="2" t="s">
        <v>0</v>
      </c>
      <c r="G710">
        <v>32</v>
      </c>
      <c r="H710">
        <v>8</v>
      </c>
      <c r="I710">
        <v>0</v>
      </c>
      <c r="J710">
        <v>0</v>
      </c>
      <c r="K710">
        <v>3</v>
      </c>
      <c r="L710" s="2" t="s">
        <v>101</v>
      </c>
    </row>
    <row r="711" spans="1:12" x14ac:dyDescent="0.4">
      <c r="A711" s="1">
        <v>43912</v>
      </c>
      <c r="B711" s="7">
        <v>0</v>
      </c>
      <c r="C711" s="2" t="s">
        <v>8</v>
      </c>
      <c r="D711">
        <v>7252</v>
      </c>
      <c r="E711">
        <v>1408</v>
      </c>
      <c r="F711" s="2" t="s">
        <v>0</v>
      </c>
      <c r="G711">
        <v>179</v>
      </c>
      <c r="H711">
        <v>36</v>
      </c>
      <c r="I711">
        <v>36</v>
      </c>
      <c r="J711">
        <v>0</v>
      </c>
      <c r="K711">
        <v>9</v>
      </c>
      <c r="L711" s="2" t="s">
        <v>9</v>
      </c>
    </row>
    <row r="712" spans="1:12" x14ac:dyDescent="0.4">
      <c r="A712" s="1">
        <v>43912</v>
      </c>
      <c r="B712" s="7">
        <v>0.5625</v>
      </c>
      <c r="C712" s="2" t="s">
        <v>34</v>
      </c>
      <c r="D712">
        <v>0</v>
      </c>
      <c r="E712">
        <v>31</v>
      </c>
      <c r="F712" s="2" t="s">
        <v>0</v>
      </c>
      <c r="G712">
        <v>3</v>
      </c>
      <c r="H712">
        <v>0</v>
      </c>
      <c r="I712">
        <v>0</v>
      </c>
      <c r="J712">
        <v>0</v>
      </c>
      <c r="K712">
        <v>0</v>
      </c>
      <c r="L712" s="2" t="s">
        <v>186</v>
      </c>
    </row>
    <row r="713" spans="1:12" x14ac:dyDescent="0.4">
      <c r="A713" s="1">
        <v>43912</v>
      </c>
      <c r="B713" s="7">
        <v>0</v>
      </c>
      <c r="C713" s="2" t="s">
        <v>147</v>
      </c>
      <c r="D713">
        <v>0</v>
      </c>
      <c r="E713">
        <v>266</v>
      </c>
      <c r="F713" s="2" t="s">
        <v>0</v>
      </c>
      <c r="G713">
        <v>27</v>
      </c>
      <c r="H713">
        <v>0</v>
      </c>
      <c r="I713">
        <v>0</v>
      </c>
      <c r="J713">
        <v>0</v>
      </c>
      <c r="K713">
        <v>6</v>
      </c>
      <c r="L713" s="2" t="s">
        <v>148</v>
      </c>
    </row>
    <row r="714" spans="1:12" x14ac:dyDescent="0.4">
      <c r="A714" s="1">
        <v>43912</v>
      </c>
      <c r="B714" s="7">
        <v>0.70833333333333337</v>
      </c>
      <c r="C714" s="2" t="s">
        <v>47</v>
      </c>
      <c r="D714">
        <v>0</v>
      </c>
      <c r="E714">
        <v>61</v>
      </c>
      <c r="F714" s="2" t="s">
        <v>0</v>
      </c>
      <c r="G714">
        <v>18</v>
      </c>
      <c r="H714">
        <v>2</v>
      </c>
      <c r="I714">
        <v>0</v>
      </c>
      <c r="J714">
        <v>0</v>
      </c>
      <c r="K714">
        <v>0</v>
      </c>
      <c r="L714" s="2" t="s">
        <v>219</v>
      </c>
    </row>
    <row r="715" spans="1:12" x14ac:dyDescent="0.4">
      <c r="A715" s="1">
        <v>43912</v>
      </c>
      <c r="B715" s="7">
        <v>0.45833333333333331</v>
      </c>
      <c r="C715" s="2" t="s">
        <v>62</v>
      </c>
      <c r="D715">
        <v>0</v>
      </c>
      <c r="E715">
        <v>131</v>
      </c>
      <c r="F715" s="2" t="s">
        <v>0</v>
      </c>
      <c r="G715">
        <v>0</v>
      </c>
      <c r="H715">
        <v>0</v>
      </c>
      <c r="I715">
        <v>0</v>
      </c>
      <c r="J715">
        <v>0</v>
      </c>
      <c r="K715">
        <v>1</v>
      </c>
      <c r="L715" s="2" t="s">
        <v>170</v>
      </c>
    </row>
    <row r="716" spans="1:12" x14ac:dyDescent="0.4">
      <c r="A716" s="1">
        <v>43912</v>
      </c>
      <c r="B716" s="7">
        <v>0.625</v>
      </c>
      <c r="C716" s="2" t="s">
        <v>36</v>
      </c>
      <c r="D716">
        <v>0</v>
      </c>
      <c r="E716">
        <v>216</v>
      </c>
      <c r="F716" s="2" t="s">
        <v>0</v>
      </c>
      <c r="G716">
        <v>28</v>
      </c>
      <c r="H716">
        <v>6</v>
      </c>
      <c r="I716">
        <v>0</v>
      </c>
      <c r="J716">
        <v>0</v>
      </c>
      <c r="K716">
        <v>4</v>
      </c>
      <c r="L716" s="2" t="s">
        <v>37</v>
      </c>
    </row>
    <row r="717" spans="1:12" x14ac:dyDescent="0.4">
      <c r="A717" s="1">
        <v>43912</v>
      </c>
      <c r="B717" s="7">
        <v>0.68402777777777779</v>
      </c>
      <c r="C717" s="2" t="s">
        <v>102</v>
      </c>
      <c r="D717">
        <v>0</v>
      </c>
      <c r="E717">
        <v>36</v>
      </c>
      <c r="F717" s="2" t="s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 s="2" t="s">
        <v>158</v>
      </c>
    </row>
    <row r="718" spans="1:12" x14ac:dyDescent="0.4">
      <c r="A718" s="1">
        <v>43912</v>
      </c>
      <c r="B718" s="7"/>
      <c r="C718" s="2" t="s">
        <v>116</v>
      </c>
      <c r="E718">
        <v>23</v>
      </c>
      <c r="F718" s="2" t="s">
        <v>0</v>
      </c>
      <c r="K718">
        <v>0</v>
      </c>
      <c r="L718" s="2" t="s">
        <v>0</v>
      </c>
    </row>
    <row r="719" spans="1:12" x14ac:dyDescent="0.4">
      <c r="A719" s="1">
        <v>43912</v>
      </c>
      <c r="B719" s="7"/>
      <c r="C719" s="2" t="s">
        <v>41</v>
      </c>
      <c r="E719">
        <v>185</v>
      </c>
      <c r="F719" s="2" t="s">
        <v>0</v>
      </c>
      <c r="K719">
        <v>0</v>
      </c>
      <c r="L719" s="2" t="s">
        <v>0</v>
      </c>
    </row>
    <row r="720" spans="1:12" x14ac:dyDescent="0.4">
      <c r="A720" s="1">
        <v>43912</v>
      </c>
      <c r="B720" s="7"/>
      <c r="C720" s="2" t="s">
        <v>165</v>
      </c>
      <c r="E720">
        <v>25</v>
      </c>
      <c r="F720" s="2" t="s">
        <v>0</v>
      </c>
      <c r="K720">
        <v>0</v>
      </c>
      <c r="L720" s="2" t="s">
        <v>0</v>
      </c>
    </row>
    <row r="721" spans="1:12" x14ac:dyDescent="0.4">
      <c r="A721" s="1">
        <v>43912</v>
      </c>
      <c r="B721" s="7"/>
      <c r="C721" s="2" t="s">
        <v>76</v>
      </c>
      <c r="E721">
        <v>85</v>
      </c>
      <c r="F721" s="2" t="s">
        <v>0</v>
      </c>
      <c r="K721">
        <v>0</v>
      </c>
      <c r="L721" s="2" t="s">
        <v>0</v>
      </c>
    </row>
    <row r="722" spans="1:12" x14ac:dyDescent="0.4">
      <c r="A722" s="1">
        <v>43912</v>
      </c>
      <c r="B722" s="7"/>
      <c r="C722" s="2" t="s">
        <v>48</v>
      </c>
      <c r="E722">
        <v>69</v>
      </c>
      <c r="F722" s="2" t="s">
        <v>0</v>
      </c>
      <c r="K722">
        <v>0</v>
      </c>
      <c r="L722" s="2" t="s">
        <v>0</v>
      </c>
    </row>
    <row r="723" spans="1:12" x14ac:dyDescent="0.4">
      <c r="A723" s="1">
        <v>43912</v>
      </c>
      <c r="B723" s="7">
        <v>0</v>
      </c>
      <c r="C723" s="2" t="s">
        <v>134</v>
      </c>
      <c r="D723">
        <v>0</v>
      </c>
      <c r="E723">
        <v>75</v>
      </c>
      <c r="F723" s="2" t="s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150</v>
      </c>
    </row>
    <row r="724" spans="1:12" x14ac:dyDescent="0.4">
      <c r="A724" s="1">
        <v>43912</v>
      </c>
      <c r="B724" s="7">
        <v>0.33333333333333331</v>
      </c>
      <c r="C724" s="2" t="s">
        <v>10</v>
      </c>
      <c r="D724">
        <v>0</v>
      </c>
      <c r="E724">
        <v>939</v>
      </c>
      <c r="F724" s="2" t="s">
        <v>0</v>
      </c>
      <c r="G724">
        <v>246</v>
      </c>
      <c r="H724">
        <v>46</v>
      </c>
      <c r="I724">
        <v>43</v>
      </c>
      <c r="J724">
        <v>0</v>
      </c>
      <c r="K724">
        <v>37</v>
      </c>
      <c r="L724" s="2" t="s">
        <v>183</v>
      </c>
    </row>
    <row r="725" spans="1:12" x14ac:dyDescent="0.4">
      <c r="A725" s="1">
        <v>43912</v>
      </c>
      <c r="B725" s="7"/>
      <c r="C725" s="2" t="s">
        <v>110</v>
      </c>
      <c r="E725">
        <v>17</v>
      </c>
      <c r="F725" s="2" t="s">
        <v>0</v>
      </c>
      <c r="K725">
        <v>0</v>
      </c>
      <c r="L725" s="2" t="s">
        <v>0</v>
      </c>
    </row>
    <row r="726" spans="1:12" x14ac:dyDescent="0.4">
      <c r="A726" s="1">
        <v>43912</v>
      </c>
      <c r="B726" s="7">
        <v>0</v>
      </c>
      <c r="C726" s="2" t="s">
        <v>21</v>
      </c>
      <c r="D726">
        <v>0</v>
      </c>
      <c r="E726">
        <v>1782</v>
      </c>
      <c r="F726" s="2" t="s">
        <v>0</v>
      </c>
      <c r="G726">
        <v>232</v>
      </c>
      <c r="H726">
        <v>31</v>
      </c>
      <c r="I726">
        <v>0</v>
      </c>
      <c r="J726">
        <v>75</v>
      </c>
      <c r="K726">
        <v>21</v>
      </c>
      <c r="L726" s="2" t="s">
        <v>214</v>
      </c>
    </row>
    <row r="727" spans="1:12" x14ac:dyDescent="0.4">
      <c r="A727" s="1">
        <v>43912</v>
      </c>
      <c r="B727" s="7">
        <v>0</v>
      </c>
      <c r="C727" s="2" t="s">
        <v>23</v>
      </c>
      <c r="D727">
        <v>0</v>
      </c>
      <c r="E727">
        <v>490</v>
      </c>
      <c r="F727" s="2" t="s">
        <v>0</v>
      </c>
      <c r="G727">
        <v>64</v>
      </c>
      <c r="H727">
        <v>7</v>
      </c>
      <c r="I727">
        <v>6</v>
      </c>
      <c r="J727">
        <v>0</v>
      </c>
      <c r="K727">
        <v>10</v>
      </c>
      <c r="L727" s="2" t="s">
        <v>167</v>
      </c>
    </row>
    <row r="728" spans="1:12" x14ac:dyDescent="0.4">
      <c r="A728" s="1">
        <v>43912</v>
      </c>
      <c r="B728" s="7"/>
      <c r="C728" s="2" t="s">
        <v>51</v>
      </c>
      <c r="E728">
        <v>57</v>
      </c>
      <c r="F728" s="2" t="s">
        <v>0</v>
      </c>
      <c r="K728">
        <v>0</v>
      </c>
      <c r="L728" s="2" t="s">
        <v>0</v>
      </c>
    </row>
    <row r="729" spans="1:12" x14ac:dyDescent="0.4">
      <c r="A729" s="1">
        <v>43912</v>
      </c>
      <c r="B729" s="7">
        <v>0.60416666666666663</v>
      </c>
      <c r="C729" s="2" t="s">
        <v>14</v>
      </c>
      <c r="D729">
        <v>0</v>
      </c>
      <c r="E729">
        <v>955</v>
      </c>
      <c r="F729" s="2" t="s">
        <v>0</v>
      </c>
      <c r="G729">
        <v>110</v>
      </c>
      <c r="H729">
        <v>0</v>
      </c>
      <c r="I729">
        <v>22</v>
      </c>
      <c r="J729">
        <v>0</v>
      </c>
      <c r="K729">
        <v>5</v>
      </c>
      <c r="L729" s="2" t="s">
        <v>268</v>
      </c>
    </row>
    <row r="730" spans="1:12" x14ac:dyDescent="0.4">
      <c r="A730" s="1">
        <v>43912</v>
      </c>
      <c r="B730" s="7">
        <v>0</v>
      </c>
      <c r="C730" s="2" t="s">
        <v>12</v>
      </c>
      <c r="D730">
        <v>0</v>
      </c>
      <c r="E730">
        <v>46</v>
      </c>
      <c r="F730" s="2" t="s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 s="2" t="s">
        <v>182</v>
      </c>
    </row>
    <row r="731" spans="1:12" x14ac:dyDescent="0.4">
      <c r="A731" s="1">
        <v>43913</v>
      </c>
      <c r="B731" s="7">
        <v>0.625</v>
      </c>
      <c r="C731" s="2" t="s">
        <v>26</v>
      </c>
      <c r="D731">
        <v>0</v>
      </c>
      <c r="E731">
        <v>241</v>
      </c>
      <c r="F731" s="2" t="s">
        <v>0</v>
      </c>
      <c r="G731">
        <v>10</v>
      </c>
      <c r="H731">
        <v>3</v>
      </c>
      <c r="I731">
        <v>2</v>
      </c>
      <c r="J731">
        <v>0</v>
      </c>
      <c r="K731">
        <v>1</v>
      </c>
      <c r="L731" s="2" t="s">
        <v>194</v>
      </c>
    </row>
    <row r="732" spans="1:12" x14ac:dyDescent="0.4">
      <c r="A732" s="1">
        <v>43913</v>
      </c>
      <c r="B732" s="7"/>
      <c r="C732" s="2" t="s">
        <v>121</v>
      </c>
      <c r="E732">
        <v>8</v>
      </c>
      <c r="F732" s="2" t="s">
        <v>0</v>
      </c>
      <c r="K732">
        <v>0</v>
      </c>
      <c r="L732" s="2" t="s">
        <v>0</v>
      </c>
    </row>
    <row r="733" spans="1:12" x14ac:dyDescent="0.4">
      <c r="A733" s="1">
        <v>43913</v>
      </c>
      <c r="B733" s="7">
        <v>0.41666666666666669</v>
      </c>
      <c r="C733" s="2" t="s">
        <v>64</v>
      </c>
      <c r="D733">
        <v>0</v>
      </c>
      <c r="E733">
        <v>30</v>
      </c>
      <c r="F733" s="2" t="s">
        <v>0</v>
      </c>
      <c r="G733">
        <v>7</v>
      </c>
      <c r="H733">
        <v>0</v>
      </c>
      <c r="I733">
        <v>0</v>
      </c>
      <c r="J733">
        <v>0</v>
      </c>
      <c r="K733">
        <v>1</v>
      </c>
      <c r="L733" s="2" t="s">
        <v>191</v>
      </c>
    </row>
    <row r="734" spans="1:12" x14ac:dyDescent="0.4">
      <c r="A734" s="1">
        <v>43913</v>
      </c>
      <c r="B734" s="7">
        <v>0</v>
      </c>
      <c r="C734" s="2" t="s">
        <v>17</v>
      </c>
      <c r="D734">
        <v>0</v>
      </c>
      <c r="E734">
        <v>470</v>
      </c>
      <c r="F734" s="2" t="s">
        <v>0</v>
      </c>
      <c r="G734">
        <v>0</v>
      </c>
      <c r="H734">
        <v>0</v>
      </c>
      <c r="I734">
        <v>0</v>
      </c>
      <c r="J734">
        <v>0</v>
      </c>
      <c r="K734">
        <v>5</v>
      </c>
      <c r="L734" s="2" t="s">
        <v>132</v>
      </c>
    </row>
    <row r="735" spans="1:12" x14ac:dyDescent="0.4">
      <c r="A735" s="1">
        <v>43913</v>
      </c>
      <c r="B735" s="7">
        <v>0</v>
      </c>
      <c r="C735" s="2" t="s">
        <v>19</v>
      </c>
      <c r="D735">
        <v>0</v>
      </c>
      <c r="E735">
        <v>302</v>
      </c>
      <c r="F735" s="2" t="s">
        <v>0</v>
      </c>
      <c r="G735">
        <v>51</v>
      </c>
      <c r="H735">
        <v>10</v>
      </c>
      <c r="I735">
        <v>0</v>
      </c>
      <c r="J735">
        <v>35</v>
      </c>
      <c r="K735">
        <v>3</v>
      </c>
      <c r="L735" s="2" t="s">
        <v>187</v>
      </c>
    </row>
    <row r="736" spans="1:12" x14ac:dyDescent="0.4">
      <c r="A736" s="1">
        <v>43913</v>
      </c>
      <c r="B736" s="7">
        <v>0.41666666666666669</v>
      </c>
      <c r="C736" s="2" t="s">
        <v>15</v>
      </c>
      <c r="D736">
        <v>0</v>
      </c>
      <c r="E736">
        <v>376</v>
      </c>
      <c r="F736" s="2" t="s">
        <v>0</v>
      </c>
      <c r="G736">
        <v>56</v>
      </c>
      <c r="H736">
        <v>0</v>
      </c>
      <c r="I736">
        <v>0</v>
      </c>
      <c r="J736">
        <v>78</v>
      </c>
      <c r="K736">
        <v>5</v>
      </c>
      <c r="L736" s="2" t="s">
        <v>192</v>
      </c>
    </row>
    <row r="737" spans="1:12" x14ac:dyDescent="0.4">
      <c r="A737" s="1">
        <v>43913</v>
      </c>
      <c r="B737" s="7">
        <v>0</v>
      </c>
      <c r="C737" s="2" t="s">
        <v>32</v>
      </c>
      <c r="D737">
        <v>0</v>
      </c>
      <c r="E737">
        <v>226</v>
      </c>
      <c r="F737" s="2" t="s">
        <v>0</v>
      </c>
      <c r="G737">
        <v>35</v>
      </c>
      <c r="H737">
        <v>7</v>
      </c>
      <c r="I737">
        <v>0</v>
      </c>
      <c r="J737">
        <v>0</v>
      </c>
      <c r="K737">
        <v>4</v>
      </c>
      <c r="L737" s="2" t="s">
        <v>101</v>
      </c>
    </row>
    <row r="738" spans="1:12" x14ac:dyDescent="0.4">
      <c r="A738" s="1">
        <v>43913</v>
      </c>
      <c r="B738" s="7">
        <v>0.5</v>
      </c>
      <c r="C738" s="2" t="s">
        <v>8</v>
      </c>
      <c r="D738">
        <v>7649</v>
      </c>
      <c r="E738">
        <v>1556</v>
      </c>
      <c r="F738" s="2" t="s">
        <v>0</v>
      </c>
      <c r="G738">
        <v>214</v>
      </c>
      <c r="H738">
        <v>43</v>
      </c>
      <c r="I738">
        <v>41</v>
      </c>
      <c r="J738">
        <v>0</v>
      </c>
      <c r="K738">
        <v>13</v>
      </c>
      <c r="L738" s="2" t="s">
        <v>9</v>
      </c>
    </row>
    <row r="739" spans="1:12" x14ac:dyDescent="0.4">
      <c r="A739" s="1">
        <v>43913</v>
      </c>
      <c r="B739" s="7"/>
      <c r="C739" s="2" t="s">
        <v>34</v>
      </c>
      <c r="E739">
        <v>32</v>
      </c>
      <c r="F739" s="2" t="s">
        <v>0</v>
      </c>
      <c r="K739">
        <v>0</v>
      </c>
      <c r="L739" s="2" t="s">
        <v>0</v>
      </c>
    </row>
    <row r="740" spans="1:12" x14ac:dyDescent="0.4">
      <c r="A740" s="1">
        <v>43913</v>
      </c>
      <c r="B740" s="7"/>
      <c r="C740" s="2" t="s">
        <v>147</v>
      </c>
      <c r="E740">
        <v>271</v>
      </c>
      <c r="F740" s="2" t="s">
        <v>0</v>
      </c>
      <c r="K740">
        <v>6</v>
      </c>
      <c r="L740" s="2" t="s">
        <v>0</v>
      </c>
    </row>
    <row r="741" spans="1:12" x14ac:dyDescent="0.4">
      <c r="A741" s="1">
        <v>43913</v>
      </c>
      <c r="B741" s="7">
        <v>0.75</v>
      </c>
      <c r="C741" s="2" t="s">
        <v>47</v>
      </c>
      <c r="D741">
        <v>0</v>
      </c>
      <c r="E741">
        <v>69</v>
      </c>
      <c r="F741" s="2" t="s">
        <v>0</v>
      </c>
      <c r="G741">
        <v>18</v>
      </c>
      <c r="H741">
        <v>3</v>
      </c>
      <c r="I741">
        <v>0</v>
      </c>
      <c r="J741">
        <v>0</v>
      </c>
      <c r="K741">
        <v>0</v>
      </c>
      <c r="L741" s="2" t="s">
        <v>219</v>
      </c>
    </row>
    <row r="742" spans="1:12" x14ac:dyDescent="0.4">
      <c r="A742" s="1">
        <v>43913</v>
      </c>
      <c r="B742" s="7">
        <v>0.45833333333333331</v>
      </c>
      <c r="C742" s="2" t="s">
        <v>62</v>
      </c>
      <c r="D742">
        <v>0</v>
      </c>
      <c r="E742">
        <v>156</v>
      </c>
      <c r="F742" s="2" t="s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 s="2" t="s">
        <v>170</v>
      </c>
    </row>
    <row r="743" spans="1:12" x14ac:dyDescent="0.4">
      <c r="A743" s="1">
        <v>43913</v>
      </c>
      <c r="B743" s="7">
        <v>0.625</v>
      </c>
      <c r="C743" s="2" t="s">
        <v>36</v>
      </c>
      <c r="D743">
        <v>0</v>
      </c>
      <c r="E743">
        <v>247</v>
      </c>
      <c r="F743" s="2" t="s">
        <v>0</v>
      </c>
      <c r="G743">
        <v>33</v>
      </c>
      <c r="H743">
        <v>11</v>
      </c>
      <c r="I743">
        <v>6</v>
      </c>
      <c r="J743">
        <v>0</v>
      </c>
      <c r="K743">
        <v>5</v>
      </c>
      <c r="L743" s="2" t="s">
        <v>37</v>
      </c>
    </row>
    <row r="744" spans="1:12" x14ac:dyDescent="0.4">
      <c r="A744" s="1">
        <v>43913</v>
      </c>
      <c r="B744" s="7">
        <v>0.79166666666666663</v>
      </c>
      <c r="C744" s="2" t="s">
        <v>102</v>
      </c>
      <c r="D744">
        <v>0</v>
      </c>
      <c r="E744">
        <v>39</v>
      </c>
      <c r="F744" s="2" t="s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s="2" t="s">
        <v>158</v>
      </c>
    </row>
    <row r="745" spans="1:12" x14ac:dyDescent="0.4">
      <c r="A745" s="1">
        <v>43913</v>
      </c>
      <c r="B745" s="7">
        <v>0</v>
      </c>
      <c r="C745" s="2" t="s">
        <v>116</v>
      </c>
      <c r="D745">
        <v>0</v>
      </c>
      <c r="E745">
        <v>25</v>
      </c>
      <c r="F745" s="2" t="s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 s="2" t="s">
        <v>188</v>
      </c>
    </row>
    <row r="746" spans="1:12" x14ac:dyDescent="0.4">
      <c r="A746" s="1">
        <v>43913</v>
      </c>
      <c r="B746" s="7">
        <v>0</v>
      </c>
      <c r="C746" s="2" t="s">
        <v>41</v>
      </c>
      <c r="D746">
        <v>0</v>
      </c>
      <c r="E746">
        <v>228</v>
      </c>
      <c r="F746" s="2" t="s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 s="2" t="s">
        <v>108</v>
      </c>
    </row>
    <row r="747" spans="1:12" x14ac:dyDescent="0.4">
      <c r="A747" s="1">
        <v>43913</v>
      </c>
      <c r="B747" s="7">
        <v>0</v>
      </c>
      <c r="C747" s="2" t="s">
        <v>165</v>
      </c>
      <c r="D747">
        <v>0</v>
      </c>
      <c r="E747">
        <v>30</v>
      </c>
      <c r="F747" s="2" t="s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 s="2" t="s">
        <v>166</v>
      </c>
    </row>
    <row r="748" spans="1:12" x14ac:dyDescent="0.4">
      <c r="A748" s="1">
        <v>43913</v>
      </c>
      <c r="B748" s="7">
        <v>0.5</v>
      </c>
      <c r="C748" s="2" t="s">
        <v>76</v>
      </c>
      <c r="D748">
        <v>0</v>
      </c>
      <c r="E748">
        <v>95</v>
      </c>
      <c r="F748" s="2" t="s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 s="2" t="s">
        <v>193</v>
      </c>
    </row>
    <row r="749" spans="1:12" x14ac:dyDescent="0.4">
      <c r="A749" s="1">
        <v>43913</v>
      </c>
      <c r="B749" s="7"/>
      <c r="C749" s="2" t="s">
        <v>48</v>
      </c>
      <c r="E749">
        <v>77</v>
      </c>
      <c r="F749" s="2" t="s">
        <v>0</v>
      </c>
      <c r="K749">
        <v>0</v>
      </c>
      <c r="L749" s="2" t="s">
        <v>0</v>
      </c>
    </row>
    <row r="750" spans="1:12" x14ac:dyDescent="0.4">
      <c r="A750" s="1">
        <v>43913</v>
      </c>
      <c r="B750" s="7">
        <v>0</v>
      </c>
      <c r="C750" s="2" t="s">
        <v>134</v>
      </c>
      <c r="D750">
        <v>0</v>
      </c>
      <c r="E750">
        <v>81</v>
      </c>
      <c r="F750" s="2" t="s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 s="2" t="s">
        <v>150</v>
      </c>
    </row>
    <row r="751" spans="1:12" x14ac:dyDescent="0.4">
      <c r="A751" s="1">
        <v>43913</v>
      </c>
      <c r="B751" s="7">
        <v>0.33333333333333331</v>
      </c>
      <c r="C751" s="2" t="s">
        <v>10</v>
      </c>
      <c r="D751">
        <v>0</v>
      </c>
      <c r="E751">
        <v>1165</v>
      </c>
      <c r="F751" s="2" t="s">
        <v>0</v>
      </c>
      <c r="G751">
        <v>261</v>
      </c>
      <c r="H751">
        <v>45</v>
      </c>
      <c r="I751">
        <v>43</v>
      </c>
      <c r="J751">
        <v>0</v>
      </c>
      <c r="K751">
        <v>48</v>
      </c>
      <c r="L751" s="2" t="s">
        <v>189</v>
      </c>
    </row>
    <row r="752" spans="1:12" x14ac:dyDescent="0.4">
      <c r="A752" s="1">
        <v>43913</v>
      </c>
      <c r="B752" s="7">
        <v>0</v>
      </c>
      <c r="C752" s="2" t="s">
        <v>110</v>
      </c>
      <c r="D752">
        <v>0</v>
      </c>
      <c r="E752">
        <v>22</v>
      </c>
      <c r="F752" s="2" t="s">
        <v>0</v>
      </c>
      <c r="G752">
        <v>1</v>
      </c>
      <c r="H752">
        <v>0</v>
      </c>
      <c r="I752">
        <v>0</v>
      </c>
      <c r="J752">
        <v>1</v>
      </c>
      <c r="K752">
        <v>0</v>
      </c>
      <c r="L752" s="2" t="s">
        <v>172</v>
      </c>
    </row>
    <row r="753" spans="1:12" x14ac:dyDescent="0.4">
      <c r="A753" s="1">
        <v>43913</v>
      </c>
      <c r="B753" s="7">
        <v>0</v>
      </c>
      <c r="C753" s="2" t="s">
        <v>21</v>
      </c>
      <c r="D753">
        <v>0</v>
      </c>
      <c r="E753">
        <v>1822</v>
      </c>
      <c r="F753" s="2" t="s">
        <v>0</v>
      </c>
      <c r="G753">
        <v>250</v>
      </c>
      <c r="H753">
        <v>39</v>
      </c>
      <c r="I753">
        <v>0</v>
      </c>
      <c r="J753">
        <v>91</v>
      </c>
      <c r="K753">
        <v>25</v>
      </c>
      <c r="L753" s="2" t="s">
        <v>214</v>
      </c>
    </row>
    <row r="754" spans="1:12" x14ac:dyDescent="0.4">
      <c r="A754" s="1">
        <v>43913</v>
      </c>
      <c r="B754" s="7">
        <v>0</v>
      </c>
      <c r="C754" s="2" t="s">
        <v>23</v>
      </c>
      <c r="D754">
        <v>0</v>
      </c>
      <c r="E754">
        <v>527</v>
      </c>
      <c r="F754" s="2" t="s">
        <v>0</v>
      </c>
      <c r="G754">
        <v>70</v>
      </c>
      <c r="H754">
        <v>10</v>
      </c>
      <c r="I754">
        <v>7</v>
      </c>
      <c r="J754">
        <v>0</v>
      </c>
      <c r="K754">
        <v>12</v>
      </c>
      <c r="L754" s="2" t="s">
        <v>167</v>
      </c>
    </row>
    <row r="755" spans="1:12" x14ac:dyDescent="0.4">
      <c r="A755" s="1">
        <v>43913</v>
      </c>
      <c r="B755" s="7">
        <v>0.33333333333333331</v>
      </c>
      <c r="C755" s="2" t="s">
        <v>51</v>
      </c>
      <c r="D755">
        <v>0</v>
      </c>
      <c r="E755">
        <v>62</v>
      </c>
      <c r="F755" s="2" t="s">
        <v>0</v>
      </c>
      <c r="G755">
        <v>3</v>
      </c>
      <c r="H755">
        <v>0</v>
      </c>
      <c r="I755">
        <v>0</v>
      </c>
      <c r="J755">
        <v>10</v>
      </c>
      <c r="K755">
        <v>0</v>
      </c>
      <c r="L755" s="2" t="s">
        <v>190</v>
      </c>
    </row>
    <row r="756" spans="1:12" x14ac:dyDescent="0.4">
      <c r="A756" s="1">
        <v>43913</v>
      </c>
      <c r="B756" s="7">
        <v>0.60416666666666663</v>
      </c>
      <c r="C756" s="2" t="s">
        <v>14</v>
      </c>
      <c r="D756">
        <v>0</v>
      </c>
      <c r="E756">
        <v>1076</v>
      </c>
      <c r="F756" s="2" t="s">
        <v>0</v>
      </c>
      <c r="G756">
        <v>127</v>
      </c>
      <c r="H756">
        <v>0</v>
      </c>
      <c r="I756">
        <v>27</v>
      </c>
      <c r="J756">
        <v>0</v>
      </c>
      <c r="K756">
        <v>6</v>
      </c>
      <c r="L756" s="2" t="s">
        <v>268</v>
      </c>
    </row>
    <row r="757" spans="1:12" x14ac:dyDescent="0.4">
      <c r="A757" s="1">
        <v>43913</v>
      </c>
      <c r="B757" s="7">
        <v>0.75</v>
      </c>
      <c r="C757" s="2" t="s">
        <v>12</v>
      </c>
      <c r="D757">
        <v>0</v>
      </c>
      <c r="E757">
        <v>51</v>
      </c>
      <c r="F757" s="2" t="s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2" t="s">
        <v>195</v>
      </c>
    </row>
    <row r="758" spans="1:12" x14ac:dyDescent="0.4">
      <c r="A758" s="1">
        <v>43914</v>
      </c>
      <c r="B758" s="7">
        <v>0.625</v>
      </c>
      <c r="C758" s="2" t="s">
        <v>26</v>
      </c>
      <c r="D758">
        <v>0</v>
      </c>
      <c r="E758">
        <v>266</v>
      </c>
      <c r="F758" s="2" t="s">
        <v>0</v>
      </c>
      <c r="G758">
        <v>24</v>
      </c>
      <c r="H758">
        <v>2</v>
      </c>
      <c r="I758">
        <v>2</v>
      </c>
      <c r="J758">
        <v>0</v>
      </c>
      <c r="K758">
        <v>2</v>
      </c>
      <c r="L758" s="2" t="s">
        <v>201</v>
      </c>
    </row>
    <row r="759" spans="1:12" x14ac:dyDescent="0.4">
      <c r="A759" s="1">
        <v>43914</v>
      </c>
      <c r="B759" s="7">
        <v>0.70833333333333337</v>
      </c>
      <c r="C759" s="2" t="s">
        <v>121</v>
      </c>
      <c r="D759">
        <v>0</v>
      </c>
      <c r="E759">
        <v>8</v>
      </c>
      <c r="F759" s="2" t="s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2" t="s">
        <v>202</v>
      </c>
    </row>
    <row r="760" spans="1:12" x14ac:dyDescent="0.4">
      <c r="A760" s="1">
        <v>43914</v>
      </c>
      <c r="B760" s="7">
        <v>0.41666666666666669</v>
      </c>
      <c r="C760" s="2" t="s">
        <v>64</v>
      </c>
      <c r="D760">
        <v>0</v>
      </c>
      <c r="E760">
        <v>33</v>
      </c>
      <c r="F760" s="2" t="s">
        <v>0</v>
      </c>
      <c r="G760">
        <v>6</v>
      </c>
      <c r="H760">
        <v>0</v>
      </c>
      <c r="I760">
        <v>0</v>
      </c>
      <c r="J760">
        <v>0</v>
      </c>
      <c r="K760">
        <v>2</v>
      </c>
      <c r="L760" s="2" t="s">
        <v>191</v>
      </c>
    </row>
    <row r="761" spans="1:12" x14ac:dyDescent="0.4">
      <c r="A761" s="1">
        <v>43914</v>
      </c>
      <c r="B761" s="7">
        <v>0</v>
      </c>
      <c r="C761" s="2" t="s">
        <v>17</v>
      </c>
      <c r="D761">
        <v>0</v>
      </c>
      <c r="E761">
        <v>532</v>
      </c>
      <c r="F761" s="2" t="s">
        <v>0</v>
      </c>
      <c r="G761">
        <v>0</v>
      </c>
      <c r="H761">
        <v>0</v>
      </c>
      <c r="I761">
        <v>0</v>
      </c>
      <c r="J761">
        <v>0</v>
      </c>
      <c r="K761">
        <v>6</v>
      </c>
      <c r="L761" s="2" t="s">
        <v>132</v>
      </c>
    </row>
    <row r="762" spans="1:12" x14ac:dyDescent="0.4">
      <c r="A762" s="1">
        <v>43914</v>
      </c>
      <c r="B762" s="7">
        <v>0</v>
      </c>
      <c r="C762" s="2" t="s">
        <v>19</v>
      </c>
      <c r="D762">
        <v>0</v>
      </c>
      <c r="E762">
        <v>306</v>
      </c>
      <c r="F762" s="2" t="s">
        <v>0</v>
      </c>
      <c r="G762">
        <v>66</v>
      </c>
      <c r="H762">
        <v>11</v>
      </c>
      <c r="I762">
        <v>0</v>
      </c>
      <c r="J762">
        <v>40</v>
      </c>
      <c r="K762">
        <v>4</v>
      </c>
      <c r="L762" s="2" t="s">
        <v>196</v>
      </c>
    </row>
    <row r="763" spans="1:12" x14ac:dyDescent="0.4">
      <c r="A763" s="1">
        <v>43914</v>
      </c>
      <c r="B763" s="7">
        <v>0.375</v>
      </c>
      <c r="C763" s="2" t="s">
        <v>15</v>
      </c>
      <c r="D763">
        <v>0</v>
      </c>
      <c r="E763">
        <v>414</v>
      </c>
      <c r="F763" s="2" t="s">
        <v>0</v>
      </c>
      <c r="G763">
        <v>58</v>
      </c>
      <c r="H763">
        <v>0</v>
      </c>
      <c r="I763">
        <v>0</v>
      </c>
      <c r="J763">
        <v>105</v>
      </c>
      <c r="K763">
        <v>5</v>
      </c>
      <c r="L763" s="2" t="s">
        <v>200</v>
      </c>
    </row>
    <row r="764" spans="1:12" x14ac:dyDescent="0.4">
      <c r="A764" s="1">
        <v>43914</v>
      </c>
      <c r="B764" s="7">
        <v>0</v>
      </c>
      <c r="C764" s="2" t="s">
        <v>32</v>
      </c>
      <c r="D764">
        <v>0</v>
      </c>
      <c r="E764">
        <v>255</v>
      </c>
      <c r="F764" s="2" t="s">
        <v>0</v>
      </c>
      <c r="G764">
        <v>35</v>
      </c>
      <c r="H764">
        <v>7</v>
      </c>
      <c r="I764">
        <v>0</v>
      </c>
      <c r="J764">
        <v>0</v>
      </c>
      <c r="K764">
        <v>5</v>
      </c>
      <c r="L764" s="2" t="s">
        <v>101</v>
      </c>
    </row>
    <row r="765" spans="1:12" x14ac:dyDescent="0.4">
      <c r="A765" s="1">
        <v>43914</v>
      </c>
      <c r="B765" s="7">
        <v>0.5</v>
      </c>
      <c r="C765" s="2" t="s">
        <v>8</v>
      </c>
      <c r="D765">
        <v>7998</v>
      </c>
      <c r="E765">
        <v>1659</v>
      </c>
      <c r="F765" s="2" t="s">
        <v>0</v>
      </c>
      <c r="G765">
        <v>238</v>
      </c>
      <c r="H765">
        <v>41</v>
      </c>
      <c r="I765">
        <v>41</v>
      </c>
      <c r="J765">
        <v>103</v>
      </c>
      <c r="K765">
        <v>14</v>
      </c>
      <c r="L765" s="2" t="s">
        <v>9</v>
      </c>
    </row>
    <row r="766" spans="1:12" x14ac:dyDescent="0.4">
      <c r="A766" s="1">
        <v>43914</v>
      </c>
      <c r="B766" s="7">
        <v>0.5625</v>
      </c>
      <c r="C766" s="2" t="s">
        <v>34</v>
      </c>
      <c r="D766">
        <v>0</v>
      </c>
      <c r="E766">
        <v>33</v>
      </c>
      <c r="F766" s="2" t="s">
        <v>0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186</v>
      </c>
    </row>
    <row r="767" spans="1:12" x14ac:dyDescent="0.4">
      <c r="A767" s="1">
        <v>43914</v>
      </c>
      <c r="B767" s="7">
        <v>0</v>
      </c>
      <c r="C767" s="2" t="s">
        <v>147</v>
      </c>
      <c r="D767">
        <v>0</v>
      </c>
      <c r="E767">
        <v>276</v>
      </c>
      <c r="F767" s="2" t="s">
        <v>0</v>
      </c>
      <c r="G767">
        <v>29</v>
      </c>
      <c r="H767">
        <v>0</v>
      </c>
      <c r="I767">
        <v>0</v>
      </c>
      <c r="J767">
        <v>0</v>
      </c>
      <c r="K767">
        <v>6</v>
      </c>
      <c r="L767" s="2" t="s">
        <v>148</v>
      </c>
    </row>
    <row r="768" spans="1:12" x14ac:dyDescent="0.4">
      <c r="A768" s="1">
        <v>43914</v>
      </c>
      <c r="B768" s="7">
        <v>0.70833333333333337</v>
      </c>
      <c r="C768" s="2" t="s">
        <v>47</v>
      </c>
      <c r="D768">
        <v>0</v>
      </c>
      <c r="E768">
        <v>82</v>
      </c>
      <c r="F768" s="2" t="s">
        <v>0</v>
      </c>
      <c r="G768">
        <v>22</v>
      </c>
      <c r="H768">
        <v>4</v>
      </c>
      <c r="I768">
        <v>0</v>
      </c>
      <c r="J768">
        <v>0</v>
      </c>
      <c r="K768">
        <v>0</v>
      </c>
      <c r="L768" s="2" t="s">
        <v>219</v>
      </c>
    </row>
    <row r="769" spans="1:12" x14ac:dyDescent="0.4">
      <c r="A769" s="1">
        <v>43914</v>
      </c>
      <c r="B769" s="7">
        <v>0.45833333333333331</v>
      </c>
      <c r="C769" s="2" t="s">
        <v>62</v>
      </c>
      <c r="D769">
        <v>0</v>
      </c>
      <c r="E769">
        <v>205</v>
      </c>
      <c r="F769" s="2" t="s">
        <v>0</v>
      </c>
      <c r="G769">
        <v>0</v>
      </c>
      <c r="H769">
        <v>0</v>
      </c>
      <c r="I769">
        <v>0</v>
      </c>
      <c r="J769">
        <v>0</v>
      </c>
      <c r="K769">
        <v>2</v>
      </c>
      <c r="L769" s="2" t="s">
        <v>170</v>
      </c>
    </row>
    <row r="770" spans="1:12" x14ac:dyDescent="0.4">
      <c r="A770" s="1">
        <v>43914</v>
      </c>
      <c r="B770" s="7">
        <v>0.625</v>
      </c>
      <c r="C770" s="2" t="s">
        <v>36</v>
      </c>
      <c r="D770">
        <v>0</v>
      </c>
      <c r="E770">
        <v>265</v>
      </c>
      <c r="F770" s="2" t="s">
        <v>0</v>
      </c>
      <c r="G770">
        <v>32</v>
      </c>
      <c r="H770">
        <v>8</v>
      </c>
      <c r="I770">
        <v>6</v>
      </c>
      <c r="J770">
        <v>0</v>
      </c>
      <c r="K770">
        <v>6</v>
      </c>
      <c r="L770" s="2" t="s">
        <v>37</v>
      </c>
    </row>
    <row r="771" spans="1:12" x14ac:dyDescent="0.4">
      <c r="A771" s="1">
        <v>43914</v>
      </c>
      <c r="B771" s="7">
        <v>0.63541666666666663</v>
      </c>
      <c r="C771" s="2" t="s">
        <v>102</v>
      </c>
      <c r="D771">
        <v>0</v>
      </c>
      <c r="E771">
        <v>42</v>
      </c>
      <c r="F771" s="2" t="s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 s="2" t="s">
        <v>158</v>
      </c>
    </row>
    <row r="772" spans="1:12" x14ac:dyDescent="0.4">
      <c r="A772" s="1">
        <v>43914</v>
      </c>
      <c r="B772" s="7">
        <v>0</v>
      </c>
      <c r="C772" s="2" t="s">
        <v>116</v>
      </c>
      <c r="D772">
        <v>0</v>
      </c>
      <c r="E772">
        <v>25</v>
      </c>
      <c r="F772" s="2" t="s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188</v>
      </c>
    </row>
    <row r="773" spans="1:12" x14ac:dyDescent="0.4">
      <c r="A773" s="1">
        <v>43914</v>
      </c>
      <c r="B773" s="7"/>
      <c r="C773" s="2" t="s">
        <v>41</v>
      </c>
      <c r="E773">
        <v>228</v>
      </c>
      <c r="F773" s="2" t="s">
        <v>0</v>
      </c>
      <c r="K773">
        <v>1</v>
      </c>
      <c r="L773" s="2" t="s">
        <v>0</v>
      </c>
    </row>
    <row r="774" spans="1:12" x14ac:dyDescent="0.4">
      <c r="A774" s="1">
        <v>43914</v>
      </c>
      <c r="B774" s="7">
        <v>0</v>
      </c>
      <c r="C774" s="2" t="s">
        <v>165</v>
      </c>
      <c r="D774">
        <v>0</v>
      </c>
      <c r="E774">
        <v>32</v>
      </c>
      <c r="F774" s="2" t="s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s="2" t="s">
        <v>166</v>
      </c>
    </row>
    <row r="775" spans="1:12" x14ac:dyDescent="0.4">
      <c r="A775" s="1">
        <v>43914</v>
      </c>
      <c r="B775" s="7">
        <v>0</v>
      </c>
      <c r="C775" s="2" t="s">
        <v>76</v>
      </c>
      <c r="D775">
        <v>0</v>
      </c>
      <c r="E775">
        <v>104</v>
      </c>
      <c r="F775" s="2" t="s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193</v>
      </c>
    </row>
    <row r="776" spans="1:12" x14ac:dyDescent="0.4">
      <c r="A776" s="1">
        <v>43914</v>
      </c>
      <c r="B776" s="7"/>
      <c r="C776" s="2" t="s">
        <v>48</v>
      </c>
      <c r="E776">
        <v>88</v>
      </c>
      <c r="F776" s="2" t="s">
        <v>0</v>
      </c>
      <c r="K776">
        <v>0</v>
      </c>
      <c r="L776" s="2" t="s">
        <v>0</v>
      </c>
    </row>
    <row r="777" spans="1:12" x14ac:dyDescent="0.4">
      <c r="A777" s="1">
        <v>43914</v>
      </c>
      <c r="B777" s="7">
        <v>0</v>
      </c>
      <c r="C777" s="2" t="s">
        <v>134</v>
      </c>
      <c r="D777">
        <v>0</v>
      </c>
      <c r="E777">
        <v>87</v>
      </c>
      <c r="F777" s="2" t="s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 s="2" t="s">
        <v>198</v>
      </c>
    </row>
    <row r="778" spans="1:12" x14ac:dyDescent="0.4">
      <c r="A778" s="1">
        <v>43914</v>
      </c>
      <c r="B778" s="7">
        <v>0.33333333333333331</v>
      </c>
      <c r="C778" s="2" t="s">
        <v>10</v>
      </c>
      <c r="D778">
        <v>0</v>
      </c>
      <c r="E778">
        <v>1211</v>
      </c>
      <c r="F778" s="2" t="s">
        <v>0</v>
      </c>
      <c r="G778">
        <v>285</v>
      </c>
      <c r="H778">
        <v>50</v>
      </c>
      <c r="I778">
        <v>48</v>
      </c>
      <c r="J778">
        <v>0</v>
      </c>
      <c r="K778">
        <v>53</v>
      </c>
      <c r="L778" s="2" t="s">
        <v>199</v>
      </c>
    </row>
    <row r="779" spans="1:12" x14ac:dyDescent="0.4">
      <c r="A779" s="1">
        <v>43914</v>
      </c>
      <c r="B779" s="7">
        <v>0.5</v>
      </c>
      <c r="C779" s="2" t="s">
        <v>110</v>
      </c>
      <c r="D779">
        <v>0</v>
      </c>
      <c r="E779">
        <v>25</v>
      </c>
      <c r="F779" s="2" t="s">
        <v>0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172</v>
      </c>
    </row>
    <row r="780" spans="1:12" x14ac:dyDescent="0.4">
      <c r="A780" s="1">
        <v>43914</v>
      </c>
      <c r="B780" s="7">
        <v>0</v>
      </c>
      <c r="C780" s="2" t="s">
        <v>21</v>
      </c>
      <c r="D780">
        <v>0</v>
      </c>
      <c r="E780">
        <v>2162</v>
      </c>
      <c r="F780" s="2" t="s">
        <v>0</v>
      </c>
      <c r="G780">
        <v>286</v>
      </c>
      <c r="H780">
        <v>41</v>
      </c>
      <c r="I780">
        <v>0</v>
      </c>
      <c r="J780">
        <v>100</v>
      </c>
      <c r="K780">
        <v>29</v>
      </c>
      <c r="L780" s="2" t="s">
        <v>214</v>
      </c>
    </row>
    <row r="781" spans="1:12" x14ac:dyDescent="0.4">
      <c r="A781" s="1">
        <v>43914</v>
      </c>
      <c r="B781" s="7">
        <v>0.66666666666666663</v>
      </c>
      <c r="C781" s="2" t="s">
        <v>23</v>
      </c>
      <c r="D781">
        <v>0</v>
      </c>
      <c r="E781">
        <v>606</v>
      </c>
      <c r="F781" s="2" t="s">
        <v>0</v>
      </c>
      <c r="G781">
        <v>80</v>
      </c>
      <c r="H781">
        <v>11</v>
      </c>
      <c r="I781">
        <v>9</v>
      </c>
      <c r="J781">
        <v>0</v>
      </c>
      <c r="K781">
        <v>13</v>
      </c>
      <c r="L781" s="2" t="s">
        <v>167</v>
      </c>
    </row>
    <row r="782" spans="1:12" x14ac:dyDescent="0.4">
      <c r="A782" s="1">
        <v>43914</v>
      </c>
      <c r="B782" s="7">
        <v>0.33333333333333331</v>
      </c>
      <c r="C782" s="2" t="s">
        <v>51</v>
      </c>
      <c r="D782">
        <v>0</v>
      </c>
      <c r="E782">
        <v>72</v>
      </c>
      <c r="F782" s="2" t="s">
        <v>0</v>
      </c>
      <c r="G782">
        <v>6</v>
      </c>
      <c r="H782">
        <v>0</v>
      </c>
      <c r="I782">
        <v>0</v>
      </c>
      <c r="J782">
        <v>12</v>
      </c>
      <c r="K782">
        <v>0</v>
      </c>
      <c r="L782" s="2" t="s">
        <v>190</v>
      </c>
    </row>
    <row r="783" spans="1:12" x14ac:dyDescent="0.4">
      <c r="A783" s="1">
        <v>43914</v>
      </c>
      <c r="B783" s="7">
        <v>0.60416666666666663</v>
      </c>
      <c r="C783" s="2" t="s">
        <v>14</v>
      </c>
      <c r="D783">
        <v>0</v>
      </c>
      <c r="E783">
        <v>1224</v>
      </c>
      <c r="F783" s="2" t="s">
        <v>0</v>
      </c>
      <c r="G783">
        <v>138</v>
      </c>
      <c r="H783">
        <v>0</v>
      </c>
      <c r="I783">
        <v>26</v>
      </c>
      <c r="J783">
        <v>0</v>
      </c>
      <c r="K783">
        <v>8</v>
      </c>
      <c r="L783" s="2" t="s">
        <v>268</v>
      </c>
    </row>
    <row r="784" spans="1:12" x14ac:dyDescent="0.4">
      <c r="A784" s="1">
        <v>43914</v>
      </c>
      <c r="B784" s="7">
        <v>0</v>
      </c>
      <c r="C784" s="2" t="s">
        <v>12</v>
      </c>
      <c r="D784">
        <v>0</v>
      </c>
      <c r="E784">
        <v>51</v>
      </c>
      <c r="F784" s="2" t="s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 s="2" t="s">
        <v>197</v>
      </c>
    </row>
    <row r="785" spans="1:12" x14ac:dyDescent="0.4">
      <c r="A785" s="1">
        <v>43915</v>
      </c>
      <c r="B785" s="7">
        <v>0.625</v>
      </c>
      <c r="C785" s="2" t="s">
        <v>26</v>
      </c>
      <c r="D785">
        <v>0</v>
      </c>
      <c r="E785">
        <v>319</v>
      </c>
      <c r="F785" s="2" t="s">
        <v>0</v>
      </c>
      <c r="G785">
        <v>16</v>
      </c>
      <c r="H785">
        <v>5</v>
      </c>
      <c r="I785">
        <v>5</v>
      </c>
      <c r="J785">
        <v>0</v>
      </c>
      <c r="K785">
        <v>2</v>
      </c>
      <c r="L785" s="2" t="s">
        <v>207</v>
      </c>
    </row>
    <row r="786" spans="1:12" x14ac:dyDescent="0.4">
      <c r="A786" s="1">
        <v>43915</v>
      </c>
      <c r="B786" s="7">
        <v>0.70833333333333337</v>
      </c>
      <c r="C786" s="2" t="s">
        <v>121</v>
      </c>
      <c r="D786">
        <v>0</v>
      </c>
      <c r="E786">
        <v>9</v>
      </c>
      <c r="F786" s="2" t="s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 s="2" t="s">
        <v>202</v>
      </c>
    </row>
    <row r="787" spans="1:12" x14ac:dyDescent="0.4">
      <c r="A787" s="1">
        <v>43915</v>
      </c>
      <c r="B787" s="7">
        <v>0.33333333333333331</v>
      </c>
      <c r="C787" s="2" t="s">
        <v>64</v>
      </c>
      <c r="D787">
        <v>0</v>
      </c>
      <c r="E787">
        <v>34</v>
      </c>
      <c r="F787" s="2" t="s">
        <v>0</v>
      </c>
      <c r="G787">
        <v>0</v>
      </c>
      <c r="H787">
        <v>0</v>
      </c>
      <c r="I787">
        <v>0</v>
      </c>
      <c r="J787">
        <v>0</v>
      </c>
      <c r="K787">
        <v>2</v>
      </c>
      <c r="L787" s="2" t="s">
        <v>191</v>
      </c>
    </row>
    <row r="788" spans="1:12" x14ac:dyDescent="0.4">
      <c r="A788" s="1">
        <v>43915</v>
      </c>
      <c r="B788" s="7">
        <v>0</v>
      </c>
      <c r="C788" s="2" t="s">
        <v>17</v>
      </c>
      <c r="D788">
        <v>0</v>
      </c>
      <c r="E788">
        <v>624</v>
      </c>
      <c r="F788" s="2" t="s">
        <v>0</v>
      </c>
      <c r="G788">
        <v>0</v>
      </c>
      <c r="H788">
        <v>0</v>
      </c>
      <c r="I788">
        <v>0</v>
      </c>
      <c r="J788">
        <v>0</v>
      </c>
      <c r="K788">
        <v>6</v>
      </c>
      <c r="L788" s="2" t="s">
        <v>132</v>
      </c>
    </row>
    <row r="789" spans="1:12" x14ac:dyDescent="0.4">
      <c r="A789" s="1">
        <v>43915</v>
      </c>
      <c r="B789" s="7">
        <v>0</v>
      </c>
      <c r="C789" s="2" t="s">
        <v>19</v>
      </c>
      <c r="D789">
        <v>0</v>
      </c>
      <c r="E789">
        <v>341</v>
      </c>
      <c r="F789" s="2" t="s">
        <v>0</v>
      </c>
      <c r="G789">
        <v>68</v>
      </c>
      <c r="H789">
        <v>8</v>
      </c>
      <c r="I789">
        <v>0</v>
      </c>
      <c r="J789">
        <v>46</v>
      </c>
      <c r="K789">
        <v>5</v>
      </c>
      <c r="L789" s="2" t="s">
        <v>196</v>
      </c>
    </row>
    <row r="790" spans="1:12" x14ac:dyDescent="0.4">
      <c r="A790" s="1">
        <v>43915</v>
      </c>
      <c r="B790" s="7">
        <v>0.41666666666666669</v>
      </c>
      <c r="C790" s="2" t="s">
        <v>15</v>
      </c>
      <c r="D790">
        <v>0</v>
      </c>
      <c r="E790">
        <v>466</v>
      </c>
      <c r="F790" s="2" t="s">
        <v>0</v>
      </c>
      <c r="G790">
        <v>58</v>
      </c>
      <c r="H790">
        <v>0</v>
      </c>
      <c r="I790">
        <v>0</v>
      </c>
      <c r="J790">
        <v>128</v>
      </c>
      <c r="K790">
        <v>8</v>
      </c>
      <c r="L790" s="2" t="s">
        <v>206</v>
      </c>
    </row>
    <row r="791" spans="1:12" x14ac:dyDescent="0.4">
      <c r="A791" s="1">
        <v>43915</v>
      </c>
      <c r="B791" s="7">
        <v>0</v>
      </c>
      <c r="C791" s="2" t="s">
        <v>32</v>
      </c>
      <c r="D791">
        <v>0</v>
      </c>
      <c r="E791">
        <v>293</v>
      </c>
      <c r="F791" s="2" t="s">
        <v>0</v>
      </c>
      <c r="G791">
        <v>39</v>
      </c>
      <c r="H791">
        <v>7</v>
      </c>
      <c r="I791">
        <v>0</v>
      </c>
      <c r="J791">
        <v>0</v>
      </c>
      <c r="K791">
        <v>6</v>
      </c>
      <c r="L791" s="2" t="s">
        <v>101</v>
      </c>
    </row>
    <row r="792" spans="1:12" x14ac:dyDescent="0.4">
      <c r="A792" s="1">
        <v>43915</v>
      </c>
      <c r="B792" s="7">
        <v>0.5</v>
      </c>
      <c r="C792" s="2" t="s">
        <v>8</v>
      </c>
      <c r="D792">
        <v>8429</v>
      </c>
      <c r="E792">
        <v>1780</v>
      </c>
      <c r="F792" s="2" t="s">
        <v>0</v>
      </c>
      <c r="G792">
        <v>258</v>
      </c>
      <c r="H792">
        <v>50</v>
      </c>
      <c r="I792">
        <v>48</v>
      </c>
      <c r="J792">
        <v>122</v>
      </c>
      <c r="K792">
        <v>21</v>
      </c>
      <c r="L792" s="2" t="s">
        <v>9</v>
      </c>
    </row>
    <row r="793" spans="1:12" x14ac:dyDescent="0.4">
      <c r="A793" s="1">
        <v>43915</v>
      </c>
      <c r="B793" s="7">
        <v>0.5625</v>
      </c>
      <c r="C793" s="2" t="s">
        <v>34</v>
      </c>
      <c r="D793">
        <v>0</v>
      </c>
      <c r="E793">
        <v>40</v>
      </c>
      <c r="F793" s="2" t="s">
        <v>0</v>
      </c>
      <c r="G793">
        <v>2</v>
      </c>
      <c r="H793">
        <v>0</v>
      </c>
      <c r="I793">
        <v>0</v>
      </c>
      <c r="J793">
        <v>0</v>
      </c>
      <c r="K793">
        <v>0</v>
      </c>
      <c r="L793" s="2" t="s">
        <v>186</v>
      </c>
    </row>
    <row r="794" spans="1:12" x14ac:dyDescent="0.4">
      <c r="A794" s="1">
        <v>43915</v>
      </c>
      <c r="B794" s="7">
        <v>0</v>
      </c>
      <c r="C794" s="2" t="s">
        <v>147</v>
      </c>
      <c r="D794">
        <v>0</v>
      </c>
      <c r="E794">
        <v>322</v>
      </c>
      <c r="F794" s="2" t="s">
        <v>0</v>
      </c>
      <c r="G794">
        <v>43</v>
      </c>
      <c r="H794">
        <v>0</v>
      </c>
      <c r="I794">
        <v>0</v>
      </c>
      <c r="J794">
        <v>0</v>
      </c>
      <c r="K794">
        <v>6</v>
      </c>
      <c r="L794" s="2" t="s">
        <v>148</v>
      </c>
    </row>
    <row r="795" spans="1:12" x14ac:dyDescent="0.4">
      <c r="A795" s="1">
        <v>43915</v>
      </c>
      <c r="B795" s="7">
        <v>0.75</v>
      </c>
      <c r="C795" s="2" t="s">
        <v>47</v>
      </c>
      <c r="D795">
        <v>0</v>
      </c>
      <c r="E795">
        <v>92</v>
      </c>
      <c r="F795" s="2" t="s">
        <v>0</v>
      </c>
      <c r="G795">
        <v>23</v>
      </c>
      <c r="H795">
        <v>4</v>
      </c>
      <c r="I795">
        <v>0</v>
      </c>
      <c r="J795">
        <v>0</v>
      </c>
      <c r="K795">
        <v>0</v>
      </c>
      <c r="L795" s="2" t="s">
        <v>219</v>
      </c>
    </row>
    <row r="796" spans="1:12" x14ac:dyDescent="0.4">
      <c r="A796" s="1">
        <v>43915</v>
      </c>
      <c r="B796" s="7">
        <v>0.45833333333333331</v>
      </c>
      <c r="C796" s="2" t="s">
        <v>62</v>
      </c>
      <c r="D796">
        <v>0</v>
      </c>
      <c r="E796">
        <v>228</v>
      </c>
      <c r="F796" s="2" t="s">
        <v>0</v>
      </c>
      <c r="G796">
        <v>0</v>
      </c>
      <c r="H796">
        <v>0</v>
      </c>
      <c r="I796">
        <v>0</v>
      </c>
      <c r="J796">
        <v>0</v>
      </c>
      <c r="K796">
        <v>2</v>
      </c>
      <c r="L796" s="2" t="s">
        <v>170</v>
      </c>
    </row>
    <row r="797" spans="1:12" x14ac:dyDescent="0.4">
      <c r="A797" s="1">
        <v>43915</v>
      </c>
      <c r="B797" s="7">
        <v>0.58333333333333337</v>
      </c>
      <c r="C797" s="2" t="s">
        <v>36</v>
      </c>
      <c r="D797">
        <v>0</v>
      </c>
      <c r="E797">
        <v>280</v>
      </c>
      <c r="F797" s="2" t="s">
        <v>0</v>
      </c>
      <c r="G797">
        <v>41</v>
      </c>
      <c r="H797">
        <v>10</v>
      </c>
      <c r="I797">
        <v>7</v>
      </c>
      <c r="J797">
        <v>0</v>
      </c>
      <c r="K797">
        <v>9</v>
      </c>
      <c r="L797" s="2" t="s">
        <v>37</v>
      </c>
    </row>
    <row r="798" spans="1:12" x14ac:dyDescent="0.4">
      <c r="A798" s="1">
        <v>43915</v>
      </c>
      <c r="B798" s="7">
        <v>0.64583333333333337</v>
      </c>
      <c r="C798" s="2" t="s">
        <v>102</v>
      </c>
      <c r="D798">
        <v>0</v>
      </c>
      <c r="E798">
        <v>44</v>
      </c>
      <c r="F798" s="2" t="s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 s="2" t="s">
        <v>158</v>
      </c>
    </row>
    <row r="799" spans="1:12" x14ac:dyDescent="0.4">
      <c r="A799" s="1">
        <v>43915</v>
      </c>
      <c r="B799" s="7">
        <v>0</v>
      </c>
      <c r="C799" s="2" t="s">
        <v>116</v>
      </c>
      <c r="D799">
        <v>0</v>
      </c>
      <c r="E799">
        <v>27</v>
      </c>
      <c r="F799" s="2" t="s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 s="2" t="s">
        <v>188</v>
      </c>
    </row>
    <row r="800" spans="1:12" x14ac:dyDescent="0.4">
      <c r="A800" s="1">
        <v>43915</v>
      </c>
      <c r="B800" s="7">
        <v>0</v>
      </c>
      <c r="C800" s="2" t="s">
        <v>41</v>
      </c>
      <c r="D800">
        <v>0</v>
      </c>
      <c r="E800">
        <v>228</v>
      </c>
      <c r="F800" s="2" t="s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 s="2" t="s">
        <v>108</v>
      </c>
    </row>
    <row r="801" spans="1:12" x14ac:dyDescent="0.4">
      <c r="A801" s="1">
        <v>43915</v>
      </c>
      <c r="B801" s="7">
        <v>0.33333333333333331</v>
      </c>
      <c r="C801" s="2" t="s">
        <v>165</v>
      </c>
      <c r="D801">
        <v>0</v>
      </c>
      <c r="E801">
        <v>34</v>
      </c>
      <c r="F801" s="2" t="s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s="2" t="s">
        <v>166</v>
      </c>
    </row>
    <row r="802" spans="1:12" x14ac:dyDescent="0.4">
      <c r="A802" s="1">
        <v>43915</v>
      </c>
      <c r="B802" s="7">
        <v>0</v>
      </c>
      <c r="C802" s="2" t="s">
        <v>76</v>
      </c>
      <c r="D802">
        <v>0</v>
      </c>
      <c r="E802">
        <v>129</v>
      </c>
      <c r="F802" s="2" t="s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 s="2" t="s">
        <v>193</v>
      </c>
    </row>
    <row r="803" spans="1:12" x14ac:dyDescent="0.4">
      <c r="A803" s="1">
        <v>43915</v>
      </c>
      <c r="B803" s="7">
        <v>0</v>
      </c>
      <c r="C803" s="2" t="s">
        <v>48</v>
      </c>
      <c r="D803">
        <v>0</v>
      </c>
      <c r="E803">
        <v>99</v>
      </c>
      <c r="F803" s="2" t="s">
        <v>0</v>
      </c>
      <c r="G803">
        <v>0</v>
      </c>
      <c r="H803">
        <v>0</v>
      </c>
      <c r="I803">
        <v>0</v>
      </c>
      <c r="J803">
        <v>10</v>
      </c>
      <c r="K803">
        <v>0</v>
      </c>
      <c r="L803" s="2" t="s">
        <v>204</v>
      </c>
    </row>
    <row r="804" spans="1:12" x14ac:dyDescent="0.4">
      <c r="A804" s="1">
        <v>43915</v>
      </c>
      <c r="B804" s="7">
        <v>0</v>
      </c>
      <c r="C804" s="2" t="s">
        <v>134</v>
      </c>
      <c r="D804">
        <v>0</v>
      </c>
      <c r="E804">
        <v>96</v>
      </c>
      <c r="F804" s="2" t="s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 s="2" t="s">
        <v>150</v>
      </c>
    </row>
    <row r="805" spans="1:12" x14ac:dyDescent="0.4">
      <c r="A805" s="1">
        <v>43915</v>
      </c>
      <c r="B805" s="7">
        <v>0.33333333333333331</v>
      </c>
      <c r="C805" s="2" t="s">
        <v>10</v>
      </c>
      <c r="D805">
        <v>0</v>
      </c>
      <c r="E805">
        <v>1354</v>
      </c>
      <c r="F805" s="2" t="s">
        <v>0</v>
      </c>
      <c r="G805">
        <v>306</v>
      </c>
      <c r="H805">
        <v>57</v>
      </c>
      <c r="I805">
        <v>55</v>
      </c>
      <c r="J805">
        <v>0</v>
      </c>
      <c r="K805">
        <v>60</v>
      </c>
      <c r="L805" s="2" t="s">
        <v>205</v>
      </c>
    </row>
    <row r="806" spans="1:12" x14ac:dyDescent="0.4">
      <c r="A806" s="1">
        <v>43915</v>
      </c>
      <c r="B806" s="7"/>
      <c r="C806" s="2" t="s">
        <v>110</v>
      </c>
      <c r="E806">
        <v>32</v>
      </c>
      <c r="F806" s="2" t="s">
        <v>0</v>
      </c>
      <c r="K806">
        <v>0</v>
      </c>
      <c r="L806" s="2" t="s">
        <v>0</v>
      </c>
    </row>
    <row r="807" spans="1:12" x14ac:dyDescent="0.4">
      <c r="A807" s="1">
        <v>43915</v>
      </c>
      <c r="B807" s="7">
        <v>0</v>
      </c>
      <c r="C807" s="2" t="s">
        <v>21</v>
      </c>
      <c r="D807">
        <v>0</v>
      </c>
      <c r="E807">
        <v>2215</v>
      </c>
      <c r="F807" s="2" t="s">
        <v>0</v>
      </c>
      <c r="G807">
        <v>315</v>
      </c>
      <c r="H807">
        <v>54</v>
      </c>
      <c r="I807">
        <v>0</v>
      </c>
      <c r="J807">
        <v>117</v>
      </c>
      <c r="K807">
        <v>36</v>
      </c>
      <c r="L807" s="2" t="s">
        <v>214</v>
      </c>
    </row>
    <row r="808" spans="1:12" x14ac:dyDescent="0.4">
      <c r="A808" s="1">
        <v>43915</v>
      </c>
      <c r="B808" s="7">
        <v>0.625</v>
      </c>
      <c r="C808" s="2" t="s">
        <v>23</v>
      </c>
      <c r="D808">
        <v>0</v>
      </c>
      <c r="E808">
        <v>651</v>
      </c>
      <c r="F808" s="2" t="s">
        <v>0</v>
      </c>
      <c r="G808">
        <v>84</v>
      </c>
      <c r="H808">
        <v>11</v>
      </c>
      <c r="I808">
        <v>9</v>
      </c>
      <c r="J808">
        <v>0</v>
      </c>
      <c r="K808">
        <v>14</v>
      </c>
      <c r="L808" s="2" t="s">
        <v>29</v>
      </c>
    </row>
    <row r="809" spans="1:12" x14ac:dyDescent="0.4">
      <c r="A809" s="1">
        <v>43915</v>
      </c>
      <c r="B809" s="7">
        <v>0.33333333333333331</v>
      </c>
      <c r="C809" s="2" t="s">
        <v>51</v>
      </c>
      <c r="D809">
        <v>0</v>
      </c>
      <c r="E809">
        <v>80</v>
      </c>
      <c r="F809" s="2" t="s">
        <v>0</v>
      </c>
      <c r="G809">
        <v>9</v>
      </c>
      <c r="H809">
        <v>0</v>
      </c>
      <c r="I809">
        <v>0</v>
      </c>
      <c r="J809">
        <v>0</v>
      </c>
      <c r="K809">
        <v>0</v>
      </c>
      <c r="L809" s="2" t="s">
        <v>190</v>
      </c>
    </row>
    <row r="810" spans="1:12" x14ac:dyDescent="0.4">
      <c r="A810" s="1">
        <v>43915</v>
      </c>
      <c r="B810" s="7">
        <v>0.60416666666666663</v>
      </c>
      <c r="C810" s="2" t="s">
        <v>14</v>
      </c>
      <c r="D810">
        <v>0</v>
      </c>
      <c r="E810">
        <v>1371</v>
      </c>
      <c r="F810" s="2" t="s">
        <v>0</v>
      </c>
      <c r="G810">
        <v>146</v>
      </c>
      <c r="H810">
        <v>0</v>
      </c>
      <c r="I810">
        <v>28</v>
      </c>
      <c r="J810">
        <v>0</v>
      </c>
      <c r="K810">
        <v>10</v>
      </c>
      <c r="L810" s="2" t="s">
        <v>268</v>
      </c>
    </row>
    <row r="811" spans="1:12" x14ac:dyDescent="0.4">
      <c r="A811" s="1">
        <v>43915</v>
      </c>
      <c r="B811" s="7">
        <v>0</v>
      </c>
      <c r="C811" s="2" t="s">
        <v>12</v>
      </c>
      <c r="D811">
        <v>0</v>
      </c>
      <c r="E811">
        <v>53</v>
      </c>
      <c r="F811" s="2" t="s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s="2" t="s">
        <v>203</v>
      </c>
    </row>
    <row r="812" spans="1:12" x14ac:dyDescent="0.4">
      <c r="A812" s="1">
        <v>43916</v>
      </c>
      <c r="B812" s="7">
        <v>0.625</v>
      </c>
      <c r="C812" s="2" t="s">
        <v>26</v>
      </c>
      <c r="D812">
        <v>0</v>
      </c>
      <c r="E812">
        <v>349</v>
      </c>
      <c r="F812" s="2" t="s">
        <v>0</v>
      </c>
      <c r="G812">
        <v>38</v>
      </c>
      <c r="H812">
        <v>10</v>
      </c>
      <c r="I812">
        <v>9</v>
      </c>
      <c r="J812">
        <v>0</v>
      </c>
      <c r="K812">
        <v>2</v>
      </c>
      <c r="L812" s="2" t="s">
        <v>211</v>
      </c>
    </row>
    <row r="813" spans="1:12" x14ac:dyDescent="0.4">
      <c r="A813" s="1">
        <v>43916</v>
      </c>
      <c r="B813" s="7">
        <v>0.75</v>
      </c>
      <c r="C813" s="2" t="s">
        <v>121</v>
      </c>
      <c r="D813">
        <v>0</v>
      </c>
      <c r="E813">
        <v>11</v>
      </c>
      <c r="F813" s="2" t="s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s="2" t="s">
        <v>202</v>
      </c>
    </row>
    <row r="814" spans="1:12" x14ac:dyDescent="0.4">
      <c r="A814" s="1">
        <v>43916</v>
      </c>
      <c r="B814" s="7">
        <v>0.66666666666666663</v>
      </c>
      <c r="C814" s="2" t="s">
        <v>64</v>
      </c>
      <c r="D814">
        <v>0</v>
      </c>
      <c r="E814">
        <v>42</v>
      </c>
      <c r="F814" s="2" t="s">
        <v>0</v>
      </c>
      <c r="G814">
        <v>0</v>
      </c>
      <c r="H814">
        <v>0</v>
      </c>
      <c r="I814">
        <v>0</v>
      </c>
      <c r="J814">
        <v>0</v>
      </c>
      <c r="K814">
        <v>2</v>
      </c>
      <c r="L814" s="2" t="s">
        <v>191</v>
      </c>
    </row>
    <row r="815" spans="1:12" x14ac:dyDescent="0.4">
      <c r="A815" s="1">
        <v>43916</v>
      </c>
      <c r="B815" s="7">
        <v>0</v>
      </c>
      <c r="C815" s="2" t="s">
        <v>17</v>
      </c>
      <c r="D815">
        <v>0</v>
      </c>
      <c r="E815">
        <v>660</v>
      </c>
      <c r="F815" s="2" t="s">
        <v>0</v>
      </c>
      <c r="G815">
        <v>0</v>
      </c>
      <c r="H815">
        <v>0</v>
      </c>
      <c r="I815">
        <v>0</v>
      </c>
      <c r="J815">
        <v>0</v>
      </c>
      <c r="K815">
        <v>7</v>
      </c>
      <c r="L815" s="2" t="s">
        <v>132</v>
      </c>
    </row>
    <row r="816" spans="1:12" x14ac:dyDescent="0.4">
      <c r="A816" s="1">
        <v>43916</v>
      </c>
      <c r="B816" s="7">
        <v>0</v>
      </c>
      <c r="C816" s="2" t="s">
        <v>19</v>
      </c>
      <c r="D816">
        <v>0</v>
      </c>
      <c r="E816">
        <v>422</v>
      </c>
      <c r="F816" s="2" t="s">
        <v>0</v>
      </c>
      <c r="G816">
        <v>68</v>
      </c>
      <c r="H816">
        <v>9</v>
      </c>
      <c r="I816">
        <v>0</v>
      </c>
      <c r="J816">
        <v>65</v>
      </c>
      <c r="K816">
        <v>5</v>
      </c>
      <c r="L816" s="2" t="s">
        <v>196</v>
      </c>
    </row>
    <row r="817" spans="1:12" x14ac:dyDescent="0.4">
      <c r="A817" s="1">
        <v>43916</v>
      </c>
      <c r="B817" s="7">
        <v>0.4375</v>
      </c>
      <c r="C817" s="2" t="s">
        <v>15</v>
      </c>
      <c r="D817">
        <v>0</v>
      </c>
      <c r="E817">
        <v>505</v>
      </c>
      <c r="F817" s="2" t="s">
        <v>0</v>
      </c>
      <c r="G817">
        <v>74</v>
      </c>
      <c r="H817">
        <v>8</v>
      </c>
      <c r="I817">
        <v>0</v>
      </c>
      <c r="J817">
        <v>155</v>
      </c>
      <c r="K817">
        <v>12</v>
      </c>
      <c r="L817" s="2" t="s">
        <v>210</v>
      </c>
    </row>
    <row r="818" spans="1:12" x14ac:dyDescent="0.4">
      <c r="A818" s="1">
        <v>43916</v>
      </c>
      <c r="B818" s="7">
        <v>0</v>
      </c>
      <c r="C818" s="2" t="s">
        <v>32</v>
      </c>
      <c r="D818">
        <v>0</v>
      </c>
      <c r="E818">
        <v>309</v>
      </c>
      <c r="F818" s="2" t="s">
        <v>0</v>
      </c>
      <c r="G818">
        <v>44</v>
      </c>
      <c r="H818">
        <v>5</v>
      </c>
      <c r="I818">
        <v>0</v>
      </c>
      <c r="J818">
        <v>0</v>
      </c>
      <c r="K818">
        <v>11</v>
      </c>
      <c r="L818" s="2" t="s">
        <v>101</v>
      </c>
    </row>
    <row r="819" spans="1:12" x14ac:dyDescent="0.4">
      <c r="A819" s="1">
        <v>43916</v>
      </c>
      <c r="B819" s="7">
        <v>0.5</v>
      </c>
      <c r="C819" s="2" t="s">
        <v>8</v>
      </c>
      <c r="D819">
        <v>8944</v>
      </c>
      <c r="E819">
        <v>2007</v>
      </c>
      <c r="F819" s="2" t="s">
        <v>0</v>
      </c>
      <c r="G819">
        <v>272</v>
      </c>
      <c r="H819">
        <v>52</v>
      </c>
      <c r="I819">
        <v>48</v>
      </c>
      <c r="J819">
        <v>144</v>
      </c>
      <c r="K819">
        <v>23</v>
      </c>
      <c r="L819" s="2" t="s">
        <v>9</v>
      </c>
    </row>
    <row r="820" spans="1:12" x14ac:dyDescent="0.4">
      <c r="A820" s="1">
        <v>43916</v>
      </c>
      <c r="B820" s="7">
        <v>0.5625</v>
      </c>
      <c r="C820" s="2" t="s">
        <v>34</v>
      </c>
      <c r="D820">
        <v>0</v>
      </c>
      <c r="E820">
        <v>43</v>
      </c>
      <c r="F820" s="2" t="s">
        <v>0</v>
      </c>
      <c r="G820">
        <v>2</v>
      </c>
      <c r="H820">
        <v>0</v>
      </c>
      <c r="I820">
        <v>0</v>
      </c>
      <c r="J820">
        <v>0</v>
      </c>
      <c r="K820">
        <v>0</v>
      </c>
      <c r="L820" s="2" t="s">
        <v>186</v>
      </c>
    </row>
    <row r="821" spans="1:12" x14ac:dyDescent="0.4">
      <c r="A821" s="1">
        <v>43916</v>
      </c>
      <c r="B821" s="7">
        <v>0</v>
      </c>
      <c r="C821" s="2" t="s">
        <v>147</v>
      </c>
      <c r="D821">
        <v>0</v>
      </c>
      <c r="E821">
        <v>373</v>
      </c>
      <c r="F821" s="2" t="s">
        <v>0</v>
      </c>
      <c r="G821">
        <v>45</v>
      </c>
      <c r="H821">
        <v>0</v>
      </c>
      <c r="I821">
        <v>0</v>
      </c>
      <c r="J821">
        <v>0</v>
      </c>
      <c r="K821">
        <v>9</v>
      </c>
      <c r="L821" s="2" t="s">
        <v>148</v>
      </c>
    </row>
    <row r="822" spans="1:12" x14ac:dyDescent="0.4">
      <c r="A822" s="1">
        <v>43916</v>
      </c>
      <c r="B822" s="7">
        <v>0.66666666666666663</v>
      </c>
      <c r="C822" s="2" t="s">
        <v>47</v>
      </c>
      <c r="D822">
        <v>0</v>
      </c>
      <c r="E822">
        <v>100</v>
      </c>
      <c r="F822" s="2" t="s">
        <v>0</v>
      </c>
      <c r="G822">
        <v>22</v>
      </c>
      <c r="H822">
        <v>4</v>
      </c>
      <c r="I822">
        <v>0</v>
      </c>
      <c r="J822">
        <v>0</v>
      </c>
      <c r="K822">
        <v>0</v>
      </c>
      <c r="L822" s="2" t="s">
        <v>219</v>
      </c>
    </row>
    <row r="823" spans="1:12" x14ac:dyDescent="0.4">
      <c r="A823" s="1">
        <v>43916</v>
      </c>
      <c r="B823" s="7">
        <v>0.45833333333333331</v>
      </c>
      <c r="C823" s="2" t="s">
        <v>62</v>
      </c>
      <c r="D823">
        <v>0</v>
      </c>
      <c r="E823">
        <v>253</v>
      </c>
      <c r="F823" s="2" t="s">
        <v>0</v>
      </c>
      <c r="G823">
        <v>0</v>
      </c>
      <c r="H823">
        <v>0</v>
      </c>
      <c r="I823">
        <v>0</v>
      </c>
      <c r="J823">
        <v>0</v>
      </c>
      <c r="K823">
        <v>3</v>
      </c>
      <c r="L823" s="2" t="s">
        <v>170</v>
      </c>
    </row>
    <row r="824" spans="1:12" x14ac:dyDescent="0.4">
      <c r="A824" s="1">
        <v>43916</v>
      </c>
      <c r="B824" s="7">
        <v>0.60416666666666663</v>
      </c>
      <c r="C824" s="2" t="s">
        <v>36</v>
      </c>
      <c r="D824">
        <v>0</v>
      </c>
      <c r="E824">
        <v>299</v>
      </c>
      <c r="F824" s="2" t="s">
        <v>0</v>
      </c>
      <c r="G824">
        <v>42</v>
      </c>
      <c r="H824">
        <v>9</v>
      </c>
      <c r="I824">
        <v>7</v>
      </c>
      <c r="J824">
        <v>0</v>
      </c>
      <c r="K824">
        <v>12</v>
      </c>
      <c r="L824" s="2" t="s">
        <v>37</v>
      </c>
    </row>
    <row r="825" spans="1:12" x14ac:dyDescent="0.4">
      <c r="A825" s="1">
        <v>43916</v>
      </c>
      <c r="B825" s="7">
        <v>0.66666666666666663</v>
      </c>
      <c r="C825" s="2" t="s">
        <v>102</v>
      </c>
      <c r="D825">
        <v>0</v>
      </c>
      <c r="E825">
        <v>48</v>
      </c>
      <c r="F825" s="2" t="s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 s="2" t="s">
        <v>158</v>
      </c>
    </row>
    <row r="826" spans="1:12" x14ac:dyDescent="0.4">
      <c r="A826" s="1">
        <v>43916</v>
      </c>
      <c r="B826" s="7">
        <v>0</v>
      </c>
      <c r="C826" s="2" t="s">
        <v>116</v>
      </c>
      <c r="D826">
        <v>0</v>
      </c>
      <c r="E826">
        <v>30</v>
      </c>
      <c r="F826" s="2" t="s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 s="2" t="s">
        <v>188</v>
      </c>
    </row>
    <row r="827" spans="1:12" x14ac:dyDescent="0.4">
      <c r="A827" s="1">
        <v>43916</v>
      </c>
      <c r="B827" s="7">
        <v>0</v>
      </c>
      <c r="C827" s="2" t="s">
        <v>41</v>
      </c>
      <c r="D827">
        <v>0</v>
      </c>
      <c r="E827">
        <v>306</v>
      </c>
      <c r="F827" s="2" t="s">
        <v>0</v>
      </c>
      <c r="G827">
        <v>0</v>
      </c>
      <c r="H827">
        <v>0</v>
      </c>
      <c r="I827">
        <v>0</v>
      </c>
      <c r="J827">
        <v>0</v>
      </c>
      <c r="K827">
        <v>2</v>
      </c>
      <c r="L827" s="2" t="s">
        <v>108</v>
      </c>
    </row>
    <row r="828" spans="1:12" x14ac:dyDescent="0.4">
      <c r="A828" s="1">
        <v>43916</v>
      </c>
      <c r="B828" s="7">
        <v>0.29166666666666669</v>
      </c>
      <c r="C828" s="2" t="s">
        <v>165</v>
      </c>
      <c r="D828">
        <v>0</v>
      </c>
      <c r="E828">
        <v>35</v>
      </c>
      <c r="F828" s="2" t="s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 s="2" t="s">
        <v>166</v>
      </c>
    </row>
    <row r="829" spans="1:12" x14ac:dyDescent="0.4">
      <c r="A829" s="1">
        <v>43916</v>
      </c>
      <c r="B829" s="7">
        <v>0</v>
      </c>
      <c r="C829" s="2" t="s">
        <v>76</v>
      </c>
      <c r="D829">
        <v>0</v>
      </c>
      <c r="E829">
        <v>141</v>
      </c>
      <c r="F829" s="2" t="s">
        <v>0</v>
      </c>
      <c r="G829">
        <v>0</v>
      </c>
      <c r="H829">
        <v>0</v>
      </c>
      <c r="I829">
        <v>0</v>
      </c>
      <c r="J829">
        <v>0</v>
      </c>
      <c r="K829">
        <v>1</v>
      </c>
      <c r="L829" s="2" t="s">
        <v>193</v>
      </c>
    </row>
    <row r="830" spans="1:12" x14ac:dyDescent="0.4">
      <c r="A830" s="1">
        <v>43916</v>
      </c>
      <c r="B830" s="7">
        <v>0</v>
      </c>
      <c r="C830" s="2" t="s">
        <v>48</v>
      </c>
      <c r="D830">
        <v>0</v>
      </c>
      <c r="E830">
        <v>99</v>
      </c>
      <c r="F830" s="2" t="s">
        <v>0</v>
      </c>
      <c r="G830">
        <v>0</v>
      </c>
      <c r="H830">
        <v>0</v>
      </c>
      <c r="I830">
        <v>0</v>
      </c>
      <c r="J830">
        <v>10</v>
      </c>
      <c r="K830">
        <v>1</v>
      </c>
      <c r="L830" s="2" t="s">
        <v>204</v>
      </c>
    </row>
    <row r="831" spans="1:12" x14ac:dyDescent="0.4">
      <c r="A831" s="1">
        <v>43916</v>
      </c>
      <c r="B831" s="7">
        <v>0</v>
      </c>
      <c r="C831" s="2" t="s">
        <v>134</v>
      </c>
      <c r="D831">
        <v>0</v>
      </c>
      <c r="E831">
        <v>110</v>
      </c>
      <c r="F831" s="2" t="s">
        <v>0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150</v>
      </c>
    </row>
    <row r="832" spans="1:12" x14ac:dyDescent="0.4">
      <c r="A832" s="1">
        <v>43916</v>
      </c>
      <c r="B832" s="7">
        <v>0.33333333333333331</v>
      </c>
      <c r="C832" s="2" t="s">
        <v>10</v>
      </c>
      <c r="D832">
        <v>0</v>
      </c>
      <c r="E832">
        <v>1401</v>
      </c>
      <c r="F832" s="2" t="s">
        <v>0</v>
      </c>
      <c r="G832">
        <v>358</v>
      </c>
      <c r="H832">
        <v>60</v>
      </c>
      <c r="I832">
        <v>56</v>
      </c>
      <c r="J832">
        <v>0</v>
      </c>
      <c r="K832">
        <v>67</v>
      </c>
      <c r="L832" s="2" t="s">
        <v>209</v>
      </c>
    </row>
    <row r="833" spans="1:12" x14ac:dyDescent="0.4">
      <c r="A833" s="1">
        <v>43916</v>
      </c>
      <c r="B833" s="7">
        <v>0</v>
      </c>
      <c r="C833" s="2" t="s">
        <v>110</v>
      </c>
      <c r="D833">
        <v>0</v>
      </c>
      <c r="E833">
        <v>38</v>
      </c>
      <c r="F833" s="2" t="s">
        <v>0</v>
      </c>
      <c r="G833">
        <v>4</v>
      </c>
      <c r="H833">
        <v>0</v>
      </c>
      <c r="I833">
        <v>0</v>
      </c>
      <c r="J833">
        <v>2</v>
      </c>
      <c r="K833">
        <v>0</v>
      </c>
      <c r="L833" s="2" t="s">
        <v>172</v>
      </c>
    </row>
    <row r="834" spans="1:12" x14ac:dyDescent="0.4">
      <c r="A834" s="1">
        <v>43916</v>
      </c>
      <c r="B834" s="7">
        <v>0</v>
      </c>
      <c r="C834" s="2" t="s">
        <v>21</v>
      </c>
      <c r="D834">
        <v>0</v>
      </c>
      <c r="E834">
        <v>2532</v>
      </c>
      <c r="F834" s="2" t="s">
        <v>0</v>
      </c>
      <c r="G834">
        <v>328</v>
      </c>
      <c r="H834">
        <v>59</v>
      </c>
      <c r="I834">
        <v>0</v>
      </c>
      <c r="J834">
        <v>148</v>
      </c>
      <c r="K834">
        <v>47</v>
      </c>
      <c r="L834" s="2" t="s">
        <v>214</v>
      </c>
    </row>
    <row r="835" spans="1:12" x14ac:dyDescent="0.4">
      <c r="A835" s="1">
        <v>43916</v>
      </c>
      <c r="B835" s="7">
        <v>0.625</v>
      </c>
      <c r="C835" s="2" t="s">
        <v>23</v>
      </c>
      <c r="D835">
        <v>0</v>
      </c>
      <c r="E835">
        <v>715</v>
      </c>
      <c r="F835" s="2" t="s">
        <v>0</v>
      </c>
      <c r="G835">
        <v>96</v>
      </c>
      <c r="H835">
        <v>11</v>
      </c>
      <c r="I835">
        <v>9</v>
      </c>
      <c r="J835">
        <v>0</v>
      </c>
      <c r="K835">
        <v>15</v>
      </c>
      <c r="L835" s="2" t="s">
        <v>331</v>
      </c>
    </row>
    <row r="836" spans="1:12" x14ac:dyDescent="0.4">
      <c r="A836" s="1">
        <v>43916</v>
      </c>
      <c r="B836" s="7">
        <v>0.33333333333333331</v>
      </c>
      <c r="C836" s="2" t="s">
        <v>51</v>
      </c>
      <c r="D836">
        <v>0</v>
      </c>
      <c r="E836">
        <v>87</v>
      </c>
      <c r="F836" s="2" t="s">
        <v>0</v>
      </c>
      <c r="G836">
        <v>10</v>
      </c>
      <c r="H836">
        <v>1</v>
      </c>
      <c r="I836">
        <v>0</v>
      </c>
      <c r="J836">
        <v>15</v>
      </c>
      <c r="K836">
        <v>0</v>
      </c>
      <c r="L836" s="2" t="s">
        <v>190</v>
      </c>
    </row>
    <row r="837" spans="1:12" x14ac:dyDescent="0.4">
      <c r="A837" s="1">
        <v>43916</v>
      </c>
      <c r="B837" s="7">
        <v>0.60416666666666663</v>
      </c>
      <c r="C837" s="2" t="s">
        <v>14</v>
      </c>
      <c r="D837">
        <v>0</v>
      </c>
      <c r="E837">
        <v>1503</v>
      </c>
      <c r="F837" s="2" t="s">
        <v>0</v>
      </c>
      <c r="G837">
        <v>156</v>
      </c>
      <c r="H837">
        <v>0</v>
      </c>
      <c r="I837">
        <v>35</v>
      </c>
      <c r="J837">
        <v>0</v>
      </c>
      <c r="K837">
        <v>13</v>
      </c>
      <c r="L837" s="2" t="s">
        <v>268</v>
      </c>
    </row>
    <row r="838" spans="1:12" x14ac:dyDescent="0.4">
      <c r="A838" s="1">
        <v>43916</v>
      </c>
      <c r="B838" s="7">
        <v>0</v>
      </c>
      <c r="C838" s="2" t="s">
        <v>12</v>
      </c>
      <c r="D838">
        <v>900</v>
      </c>
      <c r="E838">
        <v>56</v>
      </c>
      <c r="F838" s="2" t="s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 s="2" t="s">
        <v>208</v>
      </c>
    </row>
    <row r="839" spans="1:12" x14ac:dyDescent="0.4">
      <c r="A839" s="1">
        <v>43917</v>
      </c>
      <c r="B839" s="7">
        <v>0.625</v>
      </c>
      <c r="C839" s="2" t="s">
        <v>26</v>
      </c>
      <c r="D839">
        <v>0</v>
      </c>
      <c r="E839">
        <v>364</v>
      </c>
      <c r="F839" s="2" t="s">
        <v>0</v>
      </c>
      <c r="G839">
        <v>50</v>
      </c>
      <c r="H839">
        <v>12</v>
      </c>
      <c r="I839">
        <v>10</v>
      </c>
      <c r="J839">
        <v>0</v>
      </c>
      <c r="K839">
        <v>3</v>
      </c>
      <c r="L839" s="2" t="s">
        <v>217</v>
      </c>
    </row>
    <row r="840" spans="1:12" x14ac:dyDescent="0.4">
      <c r="A840" s="1">
        <v>43917</v>
      </c>
      <c r="B840" s="7">
        <v>0.75</v>
      </c>
      <c r="C840" s="2" t="s">
        <v>121</v>
      </c>
      <c r="D840">
        <v>0</v>
      </c>
      <c r="E840">
        <v>12</v>
      </c>
      <c r="F840" s="2" t="s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s="2" t="s">
        <v>202</v>
      </c>
    </row>
    <row r="841" spans="1:12" x14ac:dyDescent="0.4">
      <c r="A841" s="1">
        <v>43917</v>
      </c>
      <c r="B841" s="7">
        <v>0.54166666666666663</v>
      </c>
      <c r="C841" s="2" t="s">
        <v>64</v>
      </c>
      <c r="D841">
        <v>0</v>
      </c>
      <c r="E841">
        <v>44</v>
      </c>
      <c r="F841" s="2" t="s">
        <v>0</v>
      </c>
      <c r="G841">
        <v>0</v>
      </c>
      <c r="H841">
        <v>0</v>
      </c>
      <c r="I841">
        <v>0</v>
      </c>
      <c r="J841">
        <v>0</v>
      </c>
      <c r="K841">
        <v>2</v>
      </c>
      <c r="L841" s="2" t="s">
        <v>191</v>
      </c>
    </row>
    <row r="842" spans="1:12" x14ac:dyDescent="0.4">
      <c r="A842" s="1">
        <v>43917</v>
      </c>
      <c r="B842" s="7">
        <v>0</v>
      </c>
      <c r="C842" s="2" t="s">
        <v>17</v>
      </c>
      <c r="D842">
        <v>0</v>
      </c>
      <c r="E842">
        <v>718</v>
      </c>
      <c r="F842" s="2" t="s">
        <v>0</v>
      </c>
      <c r="G842">
        <v>0</v>
      </c>
      <c r="H842">
        <v>0</v>
      </c>
      <c r="I842">
        <v>0</v>
      </c>
      <c r="J842">
        <v>0</v>
      </c>
      <c r="K842">
        <v>8</v>
      </c>
      <c r="L842" s="2" t="s">
        <v>132</v>
      </c>
    </row>
    <row r="843" spans="1:12" x14ac:dyDescent="0.4">
      <c r="A843" s="1">
        <v>43917</v>
      </c>
      <c r="B843" s="7">
        <v>0</v>
      </c>
      <c r="C843" s="2" t="s">
        <v>19</v>
      </c>
      <c r="D843">
        <v>0</v>
      </c>
      <c r="E843">
        <v>466</v>
      </c>
      <c r="F843" s="2" t="s">
        <v>0</v>
      </c>
      <c r="G843">
        <v>79</v>
      </c>
      <c r="H843">
        <v>11</v>
      </c>
      <c r="I843">
        <v>0</v>
      </c>
      <c r="J843">
        <v>76</v>
      </c>
      <c r="K843">
        <v>5</v>
      </c>
      <c r="L843" s="2" t="s">
        <v>196</v>
      </c>
    </row>
    <row r="844" spans="1:12" x14ac:dyDescent="0.4">
      <c r="A844" s="1">
        <v>43917</v>
      </c>
      <c r="B844" s="7">
        <v>0.41666666666666669</v>
      </c>
      <c r="C844" s="2" t="s">
        <v>15</v>
      </c>
      <c r="D844">
        <v>0</v>
      </c>
      <c r="E844">
        <v>534</v>
      </c>
      <c r="F844" s="2" t="s">
        <v>0</v>
      </c>
      <c r="G844">
        <v>76</v>
      </c>
      <c r="H844">
        <v>8</v>
      </c>
      <c r="I844">
        <v>0</v>
      </c>
      <c r="J844">
        <v>191</v>
      </c>
      <c r="K844">
        <v>13</v>
      </c>
      <c r="L844" s="2" t="s">
        <v>216</v>
      </c>
    </row>
    <row r="845" spans="1:12" x14ac:dyDescent="0.4">
      <c r="A845" s="1">
        <v>43917</v>
      </c>
      <c r="B845" s="7">
        <v>0</v>
      </c>
      <c r="C845" s="2" t="s">
        <v>32</v>
      </c>
      <c r="D845">
        <v>0</v>
      </c>
      <c r="E845">
        <v>369</v>
      </c>
      <c r="F845" s="2" t="s">
        <v>0</v>
      </c>
      <c r="G845">
        <v>50</v>
      </c>
      <c r="H845">
        <v>8</v>
      </c>
      <c r="I845">
        <v>0</v>
      </c>
      <c r="J845">
        <v>0</v>
      </c>
      <c r="K845">
        <v>15</v>
      </c>
      <c r="L845" s="2" t="s">
        <v>101</v>
      </c>
    </row>
    <row r="846" spans="1:12" x14ac:dyDescent="0.4">
      <c r="A846" s="1">
        <v>43917</v>
      </c>
      <c r="B846" s="7">
        <v>0.5</v>
      </c>
      <c r="C846" s="2" t="s">
        <v>8</v>
      </c>
      <c r="D846">
        <v>9435</v>
      </c>
      <c r="E846">
        <v>2194</v>
      </c>
      <c r="F846" s="2" t="s">
        <v>0</v>
      </c>
      <c r="G846">
        <v>313</v>
      </c>
      <c r="H846">
        <v>54</v>
      </c>
      <c r="I846">
        <v>54</v>
      </c>
      <c r="J846">
        <v>153</v>
      </c>
      <c r="K846">
        <v>30</v>
      </c>
      <c r="L846" s="2" t="s">
        <v>9</v>
      </c>
    </row>
    <row r="847" spans="1:12" x14ac:dyDescent="0.4">
      <c r="A847" s="1">
        <v>43917</v>
      </c>
      <c r="B847" s="7">
        <v>0.5625</v>
      </c>
      <c r="C847" s="2" t="s">
        <v>34</v>
      </c>
      <c r="D847">
        <v>0</v>
      </c>
      <c r="E847">
        <v>44</v>
      </c>
      <c r="F847" s="2" t="s">
        <v>0</v>
      </c>
      <c r="G847">
        <v>3</v>
      </c>
      <c r="H847">
        <v>0</v>
      </c>
      <c r="I847">
        <v>0</v>
      </c>
      <c r="J847">
        <v>0</v>
      </c>
      <c r="K847">
        <v>0</v>
      </c>
      <c r="L847" s="2" t="s">
        <v>186</v>
      </c>
    </row>
    <row r="848" spans="1:12" x14ac:dyDescent="0.4">
      <c r="A848" s="1">
        <v>43917</v>
      </c>
      <c r="B848" s="7">
        <v>0</v>
      </c>
      <c r="C848" s="2" t="s">
        <v>147</v>
      </c>
      <c r="D848">
        <v>0</v>
      </c>
      <c r="E848">
        <v>409</v>
      </c>
      <c r="F848" s="2" t="s">
        <v>0</v>
      </c>
      <c r="G848">
        <v>52</v>
      </c>
      <c r="H848">
        <v>0</v>
      </c>
      <c r="I848">
        <v>0</v>
      </c>
      <c r="J848">
        <v>0</v>
      </c>
      <c r="K848">
        <v>9</v>
      </c>
      <c r="L848" s="2" t="s">
        <v>148</v>
      </c>
    </row>
    <row r="849" spans="1:12" x14ac:dyDescent="0.4">
      <c r="A849" s="1">
        <v>43917</v>
      </c>
      <c r="B849" s="7">
        <v>0.66666666666666663</v>
      </c>
      <c r="C849" s="2" t="s">
        <v>47</v>
      </c>
      <c r="D849">
        <v>0</v>
      </c>
      <c r="E849">
        <v>114</v>
      </c>
      <c r="F849" s="2" t="s">
        <v>0</v>
      </c>
      <c r="G849">
        <v>25</v>
      </c>
      <c r="H849">
        <v>6</v>
      </c>
      <c r="I849">
        <v>0</v>
      </c>
      <c r="J849">
        <v>0</v>
      </c>
      <c r="K849">
        <v>0</v>
      </c>
      <c r="L849" s="2" t="s">
        <v>219</v>
      </c>
    </row>
    <row r="850" spans="1:12" x14ac:dyDescent="0.4">
      <c r="A850" s="1">
        <v>43917</v>
      </c>
      <c r="B850" s="7">
        <v>0.45833333333333331</v>
      </c>
      <c r="C850" s="2" t="s">
        <v>62</v>
      </c>
      <c r="D850">
        <v>0</v>
      </c>
      <c r="E850">
        <v>287</v>
      </c>
      <c r="F850" s="2" t="s">
        <v>0</v>
      </c>
      <c r="G850">
        <v>0</v>
      </c>
      <c r="H850">
        <v>0</v>
      </c>
      <c r="I850">
        <v>0</v>
      </c>
      <c r="J850">
        <v>0</v>
      </c>
      <c r="K850">
        <v>3</v>
      </c>
      <c r="L850" s="2" t="s">
        <v>170</v>
      </c>
    </row>
    <row r="851" spans="1:12" x14ac:dyDescent="0.4">
      <c r="A851" s="1">
        <v>43917</v>
      </c>
      <c r="B851" s="7">
        <v>0.58333333333333337</v>
      </c>
      <c r="C851" s="2" t="s">
        <v>36</v>
      </c>
      <c r="D851">
        <v>0</v>
      </c>
      <c r="E851">
        <v>316</v>
      </c>
      <c r="F851" s="2" t="s">
        <v>0</v>
      </c>
      <c r="G851">
        <v>45</v>
      </c>
      <c r="H851">
        <v>9</v>
      </c>
      <c r="I851">
        <v>7</v>
      </c>
      <c r="J851">
        <v>0</v>
      </c>
      <c r="K851">
        <v>13</v>
      </c>
      <c r="L851" s="2" t="s">
        <v>37</v>
      </c>
    </row>
    <row r="852" spans="1:12" x14ac:dyDescent="0.4">
      <c r="A852" s="1">
        <v>43917</v>
      </c>
      <c r="B852" s="7">
        <v>0.63541666666666663</v>
      </c>
      <c r="C852" s="2" t="s">
        <v>102</v>
      </c>
      <c r="D852">
        <v>0</v>
      </c>
      <c r="E852">
        <v>54</v>
      </c>
      <c r="F852" s="2" t="s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s="2" t="s">
        <v>158</v>
      </c>
    </row>
    <row r="853" spans="1:12" x14ac:dyDescent="0.4">
      <c r="A853" s="1">
        <v>43917</v>
      </c>
      <c r="B853" s="7">
        <v>0</v>
      </c>
      <c r="C853" s="2" t="s">
        <v>116</v>
      </c>
      <c r="D853">
        <v>0</v>
      </c>
      <c r="E853">
        <v>37</v>
      </c>
      <c r="F853" s="2" t="s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s="2" t="s">
        <v>188</v>
      </c>
    </row>
    <row r="854" spans="1:12" x14ac:dyDescent="0.4">
      <c r="A854" s="1">
        <v>43917</v>
      </c>
      <c r="B854" s="7"/>
      <c r="C854" s="2" t="s">
        <v>41</v>
      </c>
      <c r="E854">
        <v>323</v>
      </c>
      <c r="F854" s="2" t="s">
        <v>0</v>
      </c>
      <c r="K854">
        <v>4</v>
      </c>
      <c r="L854" s="2" t="s">
        <v>0</v>
      </c>
    </row>
    <row r="855" spans="1:12" x14ac:dyDescent="0.4">
      <c r="A855" s="1">
        <v>43917</v>
      </c>
      <c r="B855" s="7">
        <v>0.3125</v>
      </c>
      <c r="C855" s="2" t="s">
        <v>165</v>
      </c>
      <c r="D855">
        <v>0</v>
      </c>
      <c r="E855">
        <v>36</v>
      </c>
      <c r="F855" s="2" t="s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s="2" t="s">
        <v>166</v>
      </c>
    </row>
    <row r="856" spans="1:12" x14ac:dyDescent="0.4">
      <c r="A856" s="1">
        <v>43917</v>
      </c>
      <c r="B856" s="7">
        <v>0</v>
      </c>
      <c r="C856" s="2" t="s">
        <v>76</v>
      </c>
      <c r="D856">
        <v>0</v>
      </c>
      <c r="E856">
        <v>157</v>
      </c>
      <c r="F856" s="2" t="s">
        <v>0</v>
      </c>
      <c r="G856">
        <v>0</v>
      </c>
      <c r="H856">
        <v>0</v>
      </c>
      <c r="I856">
        <v>0</v>
      </c>
      <c r="J856">
        <v>0</v>
      </c>
      <c r="K856">
        <v>1</v>
      </c>
      <c r="L856" s="2" t="s">
        <v>193</v>
      </c>
    </row>
    <row r="857" spans="1:12" x14ac:dyDescent="0.4">
      <c r="A857" s="1">
        <v>43917</v>
      </c>
      <c r="B857" s="7">
        <v>0</v>
      </c>
      <c r="C857" s="2" t="s">
        <v>48</v>
      </c>
      <c r="D857">
        <v>0</v>
      </c>
      <c r="E857">
        <v>119</v>
      </c>
      <c r="F857" s="2" t="s">
        <v>0</v>
      </c>
      <c r="G857">
        <v>0</v>
      </c>
      <c r="H857">
        <v>0</v>
      </c>
      <c r="I857">
        <v>0</v>
      </c>
      <c r="J857">
        <v>32</v>
      </c>
      <c r="K857">
        <v>1</v>
      </c>
      <c r="L857" s="2" t="s">
        <v>204</v>
      </c>
    </row>
    <row r="858" spans="1:12" x14ac:dyDescent="0.4">
      <c r="A858" s="1">
        <v>43917</v>
      </c>
      <c r="B858" s="7">
        <v>0</v>
      </c>
      <c r="C858" s="2" t="s">
        <v>134</v>
      </c>
      <c r="D858">
        <v>0</v>
      </c>
      <c r="E858">
        <v>117</v>
      </c>
      <c r="F858" s="2" t="s">
        <v>0</v>
      </c>
      <c r="G858">
        <v>0</v>
      </c>
      <c r="H858">
        <v>0</v>
      </c>
      <c r="I858">
        <v>0</v>
      </c>
      <c r="J858">
        <v>0</v>
      </c>
      <c r="K858">
        <v>2</v>
      </c>
      <c r="L858" s="2" t="s">
        <v>213</v>
      </c>
    </row>
    <row r="859" spans="1:12" x14ac:dyDescent="0.4">
      <c r="A859" s="1">
        <v>43917</v>
      </c>
      <c r="B859" s="7">
        <v>0.33333333333333331</v>
      </c>
      <c r="C859" s="2" t="s">
        <v>10</v>
      </c>
      <c r="D859">
        <v>0</v>
      </c>
      <c r="E859">
        <v>1688</v>
      </c>
      <c r="F859" s="2" t="s">
        <v>0</v>
      </c>
      <c r="G859">
        <v>386</v>
      </c>
      <c r="H859">
        <v>61</v>
      </c>
      <c r="I859">
        <v>51</v>
      </c>
      <c r="J859">
        <v>0</v>
      </c>
      <c r="K859">
        <v>76</v>
      </c>
      <c r="L859" s="2" t="s">
        <v>215</v>
      </c>
    </row>
    <row r="860" spans="1:12" x14ac:dyDescent="0.4">
      <c r="A860" s="1">
        <v>43917</v>
      </c>
      <c r="B860" s="7">
        <v>0</v>
      </c>
      <c r="C860" s="2" t="s">
        <v>110</v>
      </c>
      <c r="D860">
        <v>0</v>
      </c>
      <c r="E860">
        <v>40</v>
      </c>
      <c r="F860" s="2" t="s">
        <v>0</v>
      </c>
      <c r="G860">
        <v>7</v>
      </c>
      <c r="H860">
        <v>0</v>
      </c>
      <c r="I860">
        <v>0</v>
      </c>
      <c r="J860">
        <v>3</v>
      </c>
      <c r="K860">
        <v>0</v>
      </c>
      <c r="L860" s="2" t="s">
        <v>172</v>
      </c>
    </row>
    <row r="861" spans="1:12" x14ac:dyDescent="0.4">
      <c r="A861" s="1">
        <v>43917</v>
      </c>
      <c r="B861" s="7">
        <v>0</v>
      </c>
      <c r="C861" s="2" t="s">
        <v>21</v>
      </c>
      <c r="D861">
        <v>0</v>
      </c>
      <c r="E861">
        <v>2745</v>
      </c>
      <c r="F861" s="2" t="s">
        <v>0</v>
      </c>
      <c r="G861">
        <v>362</v>
      </c>
      <c r="H861">
        <v>63</v>
      </c>
      <c r="I861">
        <v>0</v>
      </c>
      <c r="J861">
        <v>174</v>
      </c>
      <c r="K861">
        <v>48</v>
      </c>
      <c r="L861" s="2" t="s">
        <v>214</v>
      </c>
    </row>
    <row r="862" spans="1:12" x14ac:dyDescent="0.4">
      <c r="A862" s="1">
        <v>43917</v>
      </c>
      <c r="B862" s="7">
        <v>0.625</v>
      </c>
      <c r="C862" s="2" t="s">
        <v>23</v>
      </c>
      <c r="D862">
        <v>0</v>
      </c>
      <c r="E862">
        <v>808</v>
      </c>
      <c r="F862" s="2" t="s">
        <v>0</v>
      </c>
      <c r="G862">
        <v>104</v>
      </c>
      <c r="H862">
        <v>15</v>
      </c>
      <c r="I862">
        <v>14</v>
      </c>
      <c r="J862">
        <v>0</v>
      </c>
      <c r="K862">
        <v>20</v>
      </c>
      <c r="L862" s="2" t="s">
        <v>218</v>
      </c>
    </row>
    <row r="863" spans="1:12" x14ac:dyDescent="0.4">
      <c r="A863" s="1">
        <v>43917</v>
      </c>
      <c r="B863" s="7">
        <v>0.75</v>
      </c>
      <c r="C863" s="2" t="s">
        <v>51</v>
      </c>
      <c r="D863">
        <v>0</v>
      </c>
      <c r="E863">
        <v>94</v>
      </c>
      <c r="F863" s="2" t="s">
        <v>0</v>
      </c>
      <c r="G863">
        <v>12</v>
      </c>
      <c r="H863">
        <v>5</v>
      </c>
      <c r="I863">
        <v>0</v>
      </c>
      <c r="J863">
        <v>18</v>
      </c>
      <c r="K863">
        <v>0</v>
      </c>
      <c r="L863" s="2" t="s">
        <v>190</v>
      </c>
    </row>
    <row r="864" spans="1:12" x14ac:dyDescent="0.4">
      <c r="A864" s="1">
        <v>43917</v>
      </c>
      <c r="B864" s="7">
        <v>0.60416666666666663</v>
      </c>
      <c r="C864" s="2" t="s">
        <v>14</v>
      </c>
      <c r="D864">
        <v>0</v>
      </c>
      <c r="E864">
        <v>1630</v>
      </c>
      <c r="F864" s="2" t="s">
        <v>0</v>
      </c>
      <c r="G864">
        <v>171</v>
      </c>
      <c r="H864">
        <v>0</v>
      </c>
      <c r="I864">
        <v>38</v>
      </c>
      <c r="J864">
        <v>0</v>
      </c>
      <c r="K864">
        <v>15</v>
      </c>
      <c r="L864" s="2" t="s">
        <v>268</v>
      </c>
    </row>
    <row r="865" spans="1:12" x14ac:dyDescent="0.4">
      <c r="A865" s="1">
        <v>43917</v>
      </c>
      <c r="B865" s="7">
        <v>0</v>
      </c>
      <c r="C865" s="2" t="s">
        <v>12</v>
      </c>
      <c r="D865">
        <v>0</v>
      </c>
      <c r="E865">
        <v>60</v>
      </c>
      <c r="F865" s="2" t="s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 s="2" t="s">
        <v>212</v>
      </c>
    </row>
    <row r="866" spans="1:12" x14ac:dyDescent="0.4">
      <c r="A866" s="1">
        <v>43918</v>
      </c>
      <c r="B866" s="7"/>
      <c r="C866" s="2" t="s">
        <v>26</v>
      </c>
      <c r="E866">
        <v>403</v>
      </c>
      <c r="F866" s="2" t="s">
        <v>0</v>
      </c>
      <c r="K866">
        <v>5</v>
      </c>
      <c r="L866" s="2" t="s">
        <v>0</v>
      </c>
    </row>
    <row r="867" spans="1:12" x14ac:dyDescent="0.4">
      <c r="A867" s="1">
        <v>43918</v>
      </c>
      <c r="B867" s="7">
        <v>0.75</v>
      </c>
      <c r="C867" s="2" t="s">
        <v>121</v>
      </c>
      <c r="D867">
        <v>0</v>
      </c>
      <c r="E867">
        <v>13</v>
      </c>
      <c r="F867" s="2" t="s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2" t="s">
        <v>202</v>
      </c>
    </row>
    <row r="868" spans="1:12" x14ac:dyDescent="0.4">
      <c r="A868" s="1">
        <v>43918</v>
      </c>
      <c r="B868" s="7">
        <v>0.33333333333333331</v>
      </c>
      <c r="C868" s="2" t="s">
        <v>64</v>
      </c>
      <c r="D868">
        <v>0</v>
      </c>
      <c r="E868">
        <v>45</v>
      </c>
      <c r="F868" s="2" t="s">
        <v>0</v>
      </c>
      <c r="G868">
        <v>0</v>
      </c>
      <c r="H868">
        <v>0</v>
      </c>
      <c r="I868">
        <v>0</v>
      </c>
      <c r="J868">
        <v>0</v>
      </c>
      <c r="K868">
        <v>2</v>
      </c>
      <c r="L868" s="2" t="s">
        <v>191</v>
      </c>
    </row>
    <row r="869" spans="1:12" x14ac:dyDescent="0.4">
      <c r="A869" s="1">
        <v>43918</v>
      </c>
      <c r="B869" s="7">
        <v>0</v>
      </c>
      <c r="C869" s="2" t="s">
        <v>17</v>
      </c>
      <c r="D869">
        <v>0</v>
      </c>
      <c r="E869">
        <v>767</v>
      </c>
      <c r="F869" s="2" t="s">
        <v>0</v>
      </c>
      <c r="G869">
        <v>0</v>
      </c>
      <c r="H869">
        <v>0</v>
      </c>
      <c r="I869">
        <v>0</v>
      </c>
      <c r="J869">
        <v>0</v>
      </c>
      <c r="K869">
        <v>9</v>
      </c>
      <c r="L869" s="2" t="s">
        <v>132</v>
      </c>
    </row>
    <row r="870" spans="1:12" x14ac:dyDescent="0.4">
      <c r="A870" s="1">
        <v>43918</v>
      </c>
      <c r="B870" s="7">
        <v>0</v>
      </c>
      <c r="C870" s="2" t="s">
        <v>19</v>
      </c>
      <c r="D870">
        <v>0</v>
      </c>
      <c r="E870">
        <v>502</v>
      </c>
      <c r="F870" s="2" t="s">
        <v>0</v>
      </c>
      <c r="G870">
        <v>75</v>
      </c>
      <c r="H870">
        <v>14</v>
      </c>
      <c r="I870">
        <v>13</v>
      </c>
      <c r="J870">
        <v>100</v>
      </c>
      <c r="K870">
        <v>6</v>
      </c>
      <c r="L870" s="2" t="s">
        <v>196</v>
      </c>
    </row>
    <row r="871" spans="1:12" x14ac:dyDescent="0.4">
      <c r="A871" s="1">
        <v>43918</v>
      </c>
      <c r="B871" s="7">
        <v>0.41666666666666669</v>
      </c>
      <c r="C871" s="2" t="s">
        <v>15</v>
      </c>
      <c r="D871">
        <v>0</v>
      </c>
      <c r="E871">
        <v>573</v>
      </c>
      <c r="F871" s="2" t="s">
        <v>0</v>
      </c>
      <c r="G871">
        <v>79</v>
      </c>
      <c r="H871">
        <v>11</v>
      </c>
      <c r="I871">
        <v>0</v>
      </c>
      <c r="J871">
        <v>211</v>
      </c>
      <c r="K871">
        <v>13</v>
      </c>
      <c r="L871" s="2" t="s">
        <v>222</v>
      </c>
    </row>
    <row r="872" spans="1:12" x14ac:dyDescent="0.4">
      <c r="A872" s="1">
        <v>43918</v>
      </c>
      <c r="B872" s="7">
        <v>0</v>
      </c>
      <c r="C872" s="2" t="s">
        <v>32</v>
      </c>
      <c r="D872">
        <v>0</v>
      </c>
      <c r="E872">
        <v>421</v>
      </c>
      <c r="F872" s="2" t="s">
        <v>0</v>
      </c>
      <c r="G872">
        <v>67</v>
      </c>
      <c r="H872">
        <v>12</v>
      </c>
      <c r="I872">
        <v>0</v>
      </c>
      <c r="J872">
        <v>0</v>
      </c>
      <c r="K872">
        <v>15</v>
      </c>
      <c r="L872" s="2" t="s">
        <v>101</v>
      </c>
    </row>
    <row r="873" spans="1:12" x14ac:dyDescent="0.4">
      <c r="A873" s="1">
        <v>43918</v>
      </c>
      <c r="B873" s="7">
        <v>0.5</v>
      </c>
      <c r="C873" s="2" t="s">
        <v>8</v>
      </c>
      <c r="D873">
        <v>10045</v>
      </c>
      <c r="E873">
        <v>2393</v>
      </c>
      <c r="F873" s="2" t="s">
        <v>0</v>
      </c>
      <c r="G873">
        <v>339</v>
      </c>
      <c r="H873">
        <v>59</v>
      </c>
      <c r="I873">
        <v>54</v>
      </c>
      <c r="J873">
        <v>175</v>
      </c>
      <c r="K873">
        <v>37</v>
      </c>
      <c r="L873" s="2" t="s">
        <v>9</v>
      </c>
    </row>
    <row r="874" spans="1:12" x14ac:dyDescent="0.4">
      <c r="A874" s="1">
        <v>43918</v>
      </c>
      <c r="B874" s="7">
        <v>0.5625</v>
      </c>
      <c r="C874" s="2" t="s">
        <v>34</v>
      </c>
      <c r="D874">
        <v>0</v>
      </c>
      <c r="E874">
        <v>47</v>
      </c>
      <c r="F874" s="2" t="s">
        <v>0</v>
      </c>
      <c r="G874">
        <v>3</v>
      </c>
      <c r="H874">
        <v>0</v>
      </c>
      <c r="I874">
        <v>0</v>
      </c>
      <c r="J874">
        <v>0</v>
      </c>
      <c r="K874">
        <v>1</v>
      </c>
      <c r="L874" s="2" t="s">
        <v>186</v>
      </c>
    </row>
    <row r="875" spans="1:12" x14ac:dyDescent="0.4">
      <c r="A875" s="1">
        <v>43918</v>
      </c>
      <c r="B875" s="7"/>
      <c r="C875" s="2" t="s">
        <v>147</v>
      </c>
      <c r="E875">
        <v>438</v>
      </c>
      <c r="F875" s="2" t="s">
        <v>0</v>
      </c>
      <c r="K875">
        <v>10</v>
      </c>
      <c r="L875" s="2" t="s">
        <v>0</v>
      </c>
    </row>
    <row r="876" spans="1:12" x14ac:dyDescent="0.4">
      <c r="A876" s="1">
        <v>43918</v>
      </c>
      <c r="B876" s="7">
        <v>0.66666666666666663</v>
      </c>
      <c r="C876" s="2" t="s">
        <v>47</v>
      </c>
      <c r="D876">
        <v>0</v>
      </c>
      <c r="E876">
        <v>119</v>
      </c>
      <c r="F876" s="2" t="s">
        <v>0</v>
      </c>
      <c r="G876">
        <v>27</v>
      </c>
      <c r="H876">
        <v>5</v>
      </c>
      <c r="I876">
        <v>0</v>
      </c>
      <c r="J876">
        <v>0</v>
      </c>
      <c r="K876">
        <v>0</v>
      </c>
      <c r="L876" s="2" t="s">
        <v>219</v>
      </c>
    </row>
    <row r="877" spans="1:12" x14ac:dyDescent="0.4">
      <c r="A877" s="1">
        <v>43918</v>
      </c>
      <c r="B877" s="7">
        <v>0.45833333333333331</v>
      </c>
      <c r="C877" s="2" t="s">
        <v>62</v>
      </c>
      <c r="D877">
        <v>0</v>
      </c>
      <c r="E877">
        <v>317</v>
      </c>
      <c r="F877" s="2" t="s">
        <v>0</v>
      </c>
      <c r="G877">
        <v>0</v>
      </c>
      <c r="H877">
        <v>0</v>
      </c>
      <c r="I877">
        <v>0</v>
      </c>
      <c r="J877">
        <v>0</v>
      </c>
      <c r="K877">
        <v>4</v>
      </c>
      <c r="L877" s="2" t="s">
        <v>170</v>
      </c>
    </row>
    <row r="878" spans="1:12" x14ac:dyDescent="0.4">
      <c r="A878" s="1">
        <v>43918</v>
      </c>
      <c r="B878" s="7">
        <v>0.58333333333333337</v>
      </c>
      <c r="C878" s="2" t="s">
        <v>36</v>
      </c>
      <c r="D878">
        <v>0</v>
      </c>
      <c r="E878">
        <v>337</v>
      </c>
      <c r="F878" s="2" t="s">
        <v>0</v>
      </c>
      <c r="G878">
        <v>50</v>
      </c>
      <c r="H878">
        <v>11</v>
      </c>
      <c r="I878">
        <v>8</v>
      </c>
      <c r="J878">
        <v>0</v>
      </c>
      <c r="K878">
        <v>15</v>
      </c>
      <c r="L878" s="2" t="s">
        <v>37</v>
      </c>
    </row>
    <row r="879" spans="1:12" x14ac:dyDescent="0.4">
      <c r="A879" s="1">
        <v>43918</v>
      </c>
      <c r="B879" s="7">
        <v>0.64583333333333337</v>
      </c>
      <c r="C879" s="2" t="s">
        <v>102</v>
      </c>
      <c r="D879">
        <v>0</v>
      </c>
      <c r="E879">
        <v>55</v>
      </c>
      <c r="F879" s="2" t="s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s="2" t="s">
        <v>158</v>
      </c>
    </row>
    <row r="880" spans="1:12" x14ac:dyDescent="0.4">
      <c r="A880" s="1">
        <v>43918</v>
      </c>
      <c r="B880" s="7"/>
      <c r="C880" s="2" t="s">
        <v>116</v>
      </c>
      <c r="E880">
        <v>40</v>
      </c>
      <c r="F880" s="2" t="s">
        <v>0</v>
      </c>
      <c r="K880">
        <v>0</v>
      </c>
      <c r="L880" s="2" t="s">
        <v>0</v>
      </c>
    </row>
    <row r="881" spans="1:12" x14ac:dyDescent="0.4">
      <c r="A881" s="1">
        <v>43918</v>
      </c>
      <c r="B881" s="7">
        <v>0</v>
      </c>
      <c r="C881" s="2" t="s">
        <v>41</v>
      </c>
      <c r="D881">
        <v>0</v>
      </c>
      <c r="E881">
        <v>339</v>
      </c>
      <c r="F881" s="2" t="s">
        <v>0</v>
      </c>
      <c r="G881">
        <v>0</v>
      </c>
      <c r="H881">
        <v>0</v>
      </c>
      <c r="I881">
        <v>0</v>
      </c>
      <c r="J881">
        <v>0</v>
      </c>
      <c r="K881">
        <v>5</v>
      </c>
      <c r="L881" s="2" t="s">
        <v>108</v>
      </c>
    </row>
    <row r="882" spans="1:12" x14ac:dyDescent="0.4">
      <c r="A882" s="1">
        <v>43918</v>
      </c>
      <c r="B882" s="7">
        <v>0.3125</v>
      </c>
      <c r="C882" s="2" t="s">
        <v>165</v>
      </c>
      <c r="D882">
        <v>0</v>
      </c>
      <c r="E882">
        <v>37</v>
      </c>
      <c r="F882" s="2" t="s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 s="2" t="s">
        <v>166</v>
      </c>
    </row>
    <row r="883" spans="1:12" x14ac:dyDescent="0.4">
      <c r="A883" s="1">
        <v>43918</v>
      </c>
      <c r="B883" s="7">
        <v>0</v>
      </c>
      <c r="C883" s="2" t="s">
        <v>76</v>
      </c>
      <c r="D883">
        <v>0</v>
      </c>
      <c r="E883">
        <v>173</v>
      </c>
      <c r="F883" s="2" t="s">
        <v>0</v>
      </c>
      <c r="G883">
        <v>0</v>
      </c>
      <c r="H883">
        <v>0</v>
      </c>
      <c r="I883">
        <v>0</v>
      </c>
      <c r="J883">
        <v>0</v>
      </c>
      <c r="K883">
        <v>1</v>
      </c>
      <c r="L883" s="2" t="s">
        <v>193</v>
      </c>
    </row>
    <row r="884" spans="1:12" x14ac:dyDescent="0.4">
      <c r="A884" s="1">
        <v>43918</v>
      </c>
      <c r="B884" s="7">
        <v>0</v>
      </c>
      <c r="C884" s="2" t="s">
        <v>48</v>
      </c>
      <c r="D884">
        <v>0</v>
      </c>
      <c r="E884">
        <v>122</v>
      </c>
      <c r="F884" s="2" t="s">
        <v>0</v>
      </c>
      <c r="G884">
        <v>0</v>
      </c>
      <c r="H884">
        <v>0</v>
      </c>
      <c r="I884">
        <v>0</v>
      </c>
      <c r="J884">
        <v>33</v>
      </c>
      <c r="K884">
        <v>2</v>
      </c>
      <c r="L884" s="2" t="s">
        <v>204</v>
      </c>
    </row>
    <row r="885" spans="1:12" x14ac:dyDescent="0.4">
      <c r="A885" s="1">
        <v>43918</v>
      </c>
      <c r="B885" s="7">
        <v>0</v>
      </c>
      <c r="C885" s="2" t="s">
        <v>134</v>
      </c>
      <c r="D885">
        <v>0</v>
      </c>
      <c r="E885">
        <v>134</v>
      </c>
      <c r="F885" s="2" t="s">
        <v>0</v>
      </c>
      <c r="G885">
        <v>0</v>
      </c>
      <c r="H885">
        <v>0</v>
      </c>
      <c r="I885">
        <v>0</v>
      </c>
      <c r="J885">
        <v>0</v>
      </c>
      <c r="K885">
        <v>2</v>
      </c>
      <c r="L885" s="2" t="s">
        <v>150</v>
      </c>
    </row>
    <row r="886" spans="1:12" x14ac:dyDescent="0.4">
      <c r="A886" s="1">
        <v>43918</v>
      </c>
      <c r="B886" s="7">
        <v>0.33333333333333331</v>
      </c>
      <c r="C886" s="2" t="s">
        <v>10</v>
      </c>
      <c r="D886">
        <v>0</v>
      </c>
      <c r="E886">
        <v>1727</v>
      </c>
      <c r="F886" s="2" t="s">
        <v>0</v>
      </c>
      <c r="G886">
        <v>385</v>
      </c>
      <c r="H886">
        <v>69</v>
      </c>
      <c r="I886">
        <v>60</v>
      </c>
      <c r="J886">
        <v>0</v>
      </c>
      <c r="K886">
        <v>87</v>
      </c>
      <c r="L886" s="2" t="s">
        <v>221</v>
      </c>
    </row>
    <row r="887" spans="1:12" x14ac:dyDescent="0.4">
      <c r="A887" s="1">
        <v>43918</v>
      </c>
      <c r="B887" s="7">
        <v>0</v>
      </c>
      <c r="C887" s="2" t="s">
        <v>110</v>
      </c>
      <c r="D887">
        <v>0</v>
      </c>
      <c r="E887">
        <v>48</v>
      </c>
      <c r="F887" s="2" t="s">
        <v>0</v>
      </c>
      <c r="G887">
        <v>7</v>
      </c>
      <c r="H887">
        <v>0</v>
      </c>
      <c r="I887">
        <v>0</v>
      </c>
      <c r="J887">
        <v>3</v>
      </c>
      <c r="K887">
        <v>0</v>
      </c>
      <c r="L887" s="2" t="s">
        <v>172</v>
      </c>
    </row>
    <row r="888" spans="1:12" x14ac:dyDescent="0.4">
      <c r="A888" s="1">
        <v>43918</v>
      </c>
      <c r="B888" s="7">
        <v>0</v>
      </c>
      <c r="C888" s="2" t="s">
        <v>21</v>
      </c>
      <c r="D888">
        <v>0</v>
      </c>
      <c r="E888">
        <v>2936</v>
      </c>
      <c r="F888" s="2" t="s">
        <v>0</v>
      </c>
      <c r="G888">
        <v>371</v>
      </c>
      <c r="H888">
        <v>65</v>
      </c>
      <c r="I888">
        <v>0</v>
      </c>
      <c r="J888">
        <v>187</v>
      </c>
      <c r="K888">
        <v>55</v>
      </c>
      <c r="L888" s="2" t="s">
        <v>214</v>
      </c>
    </row>
    <row r="889" spans="1:12" x14ac:dyDescent="0.4">
      <c r="A889" s="1">
        <v>43918</v>
      </c>
      <c r="B889" s="7">
        <v>0.625</v>
      </c>
      <c r="C889" s="2" t="s">
        <v>23</v>
      </c>
      <c r="D889">
        <v>0</v>
      </c>
      <c r="E889">
        <v>902</v>
      </c>
      <c r="F889" s="2" t="s">
        <v>0</v>
      </c>
      <c r="G889">
        <v>110</v>
      </c>
      <c r="H889">
        <v>19</v>
      </c>
      <c r="I889">
        <v>15</v>
      </c>
      <c r="J889">
        <v>0</v>
      </c>
      <c r="K889">
        <v>21</v>
      </c>
      <c r="L889" s="2" t="s">
        <v>223</v>
      </c>
    </row>
    <row r="890" spans="1:12" x14ac:dyDescent="0.4">
      <c r="A890" s="1">
        <v>43918</v>
      </c>
      <c r="B890" s="7">
        <v>0</v>
      </c>
      <c r="C890" s="2" t="s">
        <v>51</v>
      </c>
      <c r="D890">
        <v>0</v>
      </c>
      <c r="E890">
        <v>100</v>
      </c>
      <c r="F890" s="2" t="s">
        <v>0</v>
      </c>
      <c r="G890">
        <v>12</v>
      </c>
      <c r="H890">
        <v>5</v>
      </c>
      <c r="I890">
        <v>0</v>
      </c>
      <c r="J890">
        <v>18</v>
      </c>
      <c r="K890">
        <v>0</v>
      </c>
      <c r="L890" s="2" t="s">
        <v>190</v>
      </c>
    </row>
    <row r="891" spans="1:12" x14ac:dyDescent="0.4">
      <c r="A891" s="1">
        <v>43918</v>
      </c>
      <c r="B891" s="7">
        <v>0.60416666666666663</v>
      </c>
      <c r="C891" s="2" t="s">
        <v>14</v>
      </c>
      <c r="D891">
        <v>0</v>
      </c>
      <c r="E891">
        <v>1704</v>
      </c>
      <c r="F891" s="2" t="s">
        <v>0</v>
      </c>
      <c r="G891">
        <v>187</v>
      </c>
      <c r="H891">
        <v>0</v>
      </c>
      <c r="I891">
        <v>42</v>
      </c>
      <c r="J891">
        <v>0</v>
      </c>
      <c r="K891">
        <v>19</v>
      </c>
      <c r="L891" s="2" t="s">
        <v>268</v>
      </c>
    </row>
    <row r="892" spans="1:12" x14ac:dyDescent="0.4">
      <c r="A892" s="1">
        <v>43918</v>
      </c>
      <c r="B892" s="7">
        <v>0</v>
      </c>
      <c r="C892" s="2" t="s">
        <v>12</v>
      </c>
      <c r="D892">
        <v>0</v>
      </c>
      <c r="E892">
        <v>61</v>
      </c>
      <c r="F892" s="2" t="s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2" t="s">
        <v>220</v>
      </c>
    </row>
    <row r="893" spans="1:12" x14ac:dyDescent="0.4">
      <c r="A893" s="1">
        <v>43919</v>
      </c>
      <c r="B893" s="7"/>
      <c r="C893" s="2" t="s">
        <v>26</v>
      </c>
      <c r="E893">
        <v>442</v>
      </c>
      <c r="F893" s="2" t="s">
        <v>0</v>
      </c>
      <c r="K893">
        <v>6</v>
      </c>
      <c r="L893" s="2" t="s">
        <v>0</v>
      </c>
    </row>
    <row r="894" spans="1:12" x14ac:dyDescent="0.4">
      <c r="A894" s="1">
        <v>43919</v>
      </c>
      <c r="B894" s="7"/>
      <c r="C894" s="2" t="s">
        <v>121</v>
      </c>
      <c r="E894">
        <v>14</v>
      </c>
      <c r="F894" s="2" t="s">
        <v>0</v>
      </c>
      <c r="K894">
        <v>0</v>
      </c>
      <c r="L894" s="2" t="s">
        <v>0</v>
      </c>
    </row>
    <row r="895" spans="1:12" x14ac:dyDescent="0.4">
      <c r="A895" s="1">
        <v>43919</v>
      </c>
      <c r="B895" s="7">
        <v>0.33333333333333331</v>
      </c>
      <c r="C895" s="2" t="s">
        <v>64</v>
      </c>
      <c r="D895">
        <v>0</v>
      </c>
      <c r="E895">
        <v>48</v>
      </c>
      <c r="F895" s="2" t="s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 s="2" t="s">
        <v>191</v>
      </c>
    </row>
    <row r="896" spans="1:12" x14ac:dyDescent="0.4">
      <c r="A896" s="1">
        <v>43919</v>
      </c>
      <c r="B896" s="7">
        <v>0</v>
      </c>
      <c r="C896" s="2" t="s">
        <v>17</v>
      </c>
      <c r="D896">
        <v>0</v>
      </c>
      <c r="E896">
        <v>798</v>
      </c>
      <c r="F896" s="2" t="s">
        <v>0</v>
      </c>
      <c r="G896">
        <v>0</v>
      </c>
      <c r="H896">
        <v>0</v>
      </c>
      <c r="I896">
        <v>0</v>
      </c>
      <c r="J896">
        <v>0</v>
      </c>
      <c r="K896">
        <v>10</v>
      </c>
      <c r="L896" s="2" t="s">
        <v>132</v>
      </c>
    </row>
    <row r="897" spans="1:12" x14ac:dyDescent="0.4">
      <c r="A897" s="1">
        <v>43919</v>
      </c>
      <c r="B897" s="7">
        <v>0</v>
      </c>
      <c r="C897" s="2" t="s">
        <v>19</v>
      </c>
      <c r="D897">
        <v>0</v>
      </c>
      <c r="E897">
        <v>511</v>
      </c>
      <c r="F897" s="2" t="s">
        <v>0</v>
      </c>
      <c r="G897">
        <v>99</v>
      </c>
      <c r="H897">
        <v>15</v>
      </c>
      <c r="I897">
        <v>14</v>
      </c>
      <c r="J897">
        <v>115</v>
      </c>
      <c r="K897">
        <v>6</v>
      </c>
      <c r="L897" s="2" t="s">
        <v>196</v>
      </c>
    </row>
    <row r="898" spans="1:12" x14ac:dyDescent="0.4">
      <c r="A898" s="1">
        <v>43919</v>
      </c>
      <c r="B898" s="7">
        <v>0.41666666666666669</v>
      </c>
      <c r="C898" s="2" t="s">
        <v>15</v>
      </c>
      <c r="D898">
        <v>0</v>
      </c>
      <c r="E898">
        <v>609</v>
      </c>
      <c r="F898" s="2" t="s">
        <v>0</v>
      </c>
      <c r="G898">
        <v>87</v>
      </c>
      <c r="H898">
        <v>12</v>
      </c>
      <c r="I898">
        <v>0</v>
      </c>
      <c r="J898">
        <v>228</v>
      </c>
      <c r="K898">
        <v>15</v>
      </c>
      <c r="L898" s="2" t="s">
        <v>226</v>
      </c>
    </row>
    <row r="899" spans="1:12" x14ac:dyDescent="0.4">
      <c r="A899" s="1">
        <v>43919</v>
      </c>
      <c r="B899" s="7">
        <v>0</v>
      </c>
      <c r="C899" s="2" t="s">
        <v>32</v>
      </c>
      <c r="D899">
        <v>0</v>
      </c>
      <c r="E899">
        <v>442</v>
      </c>
      <c r="F899" s="2" t="s">
        <v>0</v>
      </c>
      <c r="G899">
        <v>76</v>
      </c>
      <c r="H899">
        <v>13</v>
      </c>
      <c r="I899">
        <v>0</v>
      </c>
      <c r="J899">
        <v>0</v>
      </c>
      <c r="K899">
        <v>16</v>
      </c>
      <c r="L899" s="2" t="s">
        <v>101</v>
      </c>
    </row>
    <row r="900" spans="1:12" x14ac:dyDescent="0.4">
      <c r="A900" s="1">
        <v>43919</v>
      </c>
      <c r="B900" s="7">
        <v>0.5</v>
      </c>
      <c r="C900" s="2" t="s">
        <v>8</v>
      </c>
      <c r="D900">
        <v>10358</v>
      </c>
      <c r="E900">
        <v>2503</v>
      </c>
      <c r="F900" s="2" t="s">
        <v>0</v>
      </c>
      <c r="G900">
        <v>365</v>
      </c>
      <c r="H900">
        <v>59</v>
      </c>
      <c r="I900">
        <v>55</v>
      </c>
      <c r="J900">
        <v>193</v>
      </c>
      <c r="K900">
        <v>44</v>
      </c>
      <c r="L900" s="2" t="s">
        <v>9</v>
      </c>
    </row>
    <row r="901" spans="1:12" x14ac:dyDescent="0.4">
      <c r="A901" s="1">
        <v>43919</v>
      </c>
      <c r="B901" s="7"/>
      <c r="C901" s="2" t="s">
        <v>34</v>
      </c>
      <c r="E901">
        <v>49</v>
      </c>
      <c r="F901" s="2" t="s">
        <v>0</v>
      </c>
      <c r="K901">
        <v>1</v>
      </c>
      <c r="L901" s="2" t="s">
        <v>0</v>
      </c>
    </row>
    <row r="902" spans="1:12" x14ac:dyDescent="0.4">
      <c r="A902" s="1">
        <v>43919</v>
      </c>
      <c r="B902" s="7"/>
      <c r="C902" s="2" t="s">
        <v>147</v>
      </c>
      <c r="E902">
        <v>468</v>
      </c>
      <c r="F902" s="2" t="s">
        <v>0</v>
      </c>
      <c r="K902">
        <v>11</v>
      </c>
      <c r="L902" s="2" t="s">
        <v>0</v>
      </c>
    </row>
    <row r="903" spans="1:12" x14ac:dyDescent="0.4">
      <c r="A903" s="1">
        <v>43919</v>
      </c>
      <c r="B903" s="7">
        <v>0.66666666666666663</v>
      </c>
      <c r="C903" s="2" t="s">
        <v>47</v>
      </c>
      <c r="D903">
        <v>0</v>
      </c>
      <c r="E903">
        <v>127</v>
      </c>
      <c r="F903" s="2" t="s">
        <v>0</v>
      </c>
      <c r="G903">
        <v>28</v>
      </c>
      <c r="H903">
        <v>5</v>
      </c>
      <c r="I903">
        <v>0</v>
      </c>
      <c r="J903">
        <v>0</v>
      </c>
      <c r="K903">
        <v>0</v>
      </c>
      <c r="L903" s="2" t="s">
        <v>219</v>
      </c>
    </row>
    <row r="904" spans="1:12" x14ac:dyDescent="0.4">
      <c r="A904" s="1">
        <v>43919</v>
      </c>
      <c r="B904" s="7">
        <v>0.45833333333333331</v>
      </c>
      <c r="C904" s="2" t="s">
        <v>62</v>
      </c>
      <c r="D904">
        <v>0</v>
      </c>
      <c r="E904">
        <v>339</v>
      </c>
      <c r="F904" s="2" t="s">
        <v>0</v>
      </c>
      <c r="G904">
        <v>0</v>
      </c>
      <c r="H904">
        <v>0</v>
      </c>
      <c r="I904">
        <v>0</v>
      </c>
      <c r="J904">
        <v>0</v>
      </c>
      <c r="K904">
        <v>5</v>
      </c>
      <c r="L904" s="2" t="s">
        <v>170</v>
      </c>
    </row>
    <row r="905" spans="1:12" x14ac:dyDescent="0.4">
      <c r="A905" s="1">
        <v>43919</v>
      </c>
      <c r="B905" s="7">
        <v>0.58333333333333337</v>
      </c>
      <c r="C905" s="2" t="s">
        <v>36</v>
      </c>
      <c r="D905">
        <v>0</v>
      </c>
      <c r="E905">
        <v>346</v>
      </c>
      <c r="F905" s="2" t="s">
        <v>0</v>
      </c>
      <c r="G905">
        <v>60</v>
      </c>
      <c r="H905">
        <v>16</v>
      </c>
      <c r="I905">
        <v>6</v>
      </c>
      <c r="J905">
        <v>0</v>
      </c>
      <c r="K905">
        <v>18</v>
      </c>
      <c r="L905" s="2" t="s">
        <v>37</v>
      </c>
    </row>
    <row r="906" spans="1:12" x14ac:dyDescent="0.4">
      <c r="A906" s="1">
        <v>43919</v>
      </c>
      <c r="B906" s="7">
        <v>0.67708333333333337</v>
      </c>
      <c r="C906" s="2" t="s">
        <v>102</v>
      </c>
      <c r="D906">
        <v>0</v>
      </c>
      <c r="E906">
        <v>59</v>
      </c>
      <c r="F906" s="2" t="s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 s="2" t="s">
        <v>158</v>
      </c>
    </row>
    <row r="907" spans="1:12" x14ac:dyDescent="0.4">
      <c r="A907" s="1">
        <v>43919</v>
      </c>
      <c r="B907" s="7"/>
      <c r="C907" s="2" t="s">
        <v>116</v>
      </c>
      <c r="E907">
        <v>43</v>
      </c>
      <c r="F907" s="2" t="s">
        <v>0</v>
      </c>
      <c r="K907">
        <v>0</v>
      </c>
      <c r="L907" s="2" t="s">
        <v>0</v>
      </c>
    </row>
    <row r="908" spans="1:12" x14ac:dyDescent="0.4">
      <c r="A908" s="1">
        <v>43919</v>
      </c>
      <c r="B908" s="7">
        <v>0</v>
      </c>
      <c r="C908" s="2" t="s">
        <v>41</v>
      </c>
      <c r="D908">
        <v>0</v>
      </c>
      <c r="E908">
        <v>365</v>
      </c>
      <c r="F908" s="2" t="s">
        <v>0</v>
      </c>
      <c r="G908">
        <v>0</v>
      </c>
      <c r="H908">
        <v>0</v>
      </c>
      <c r="I908">
        <v>0</v>
      </c>
      <c r="J908">
        <v>0</v>
      </c>
      <c r="K908">
        <v>5</v>
      </c>
      <c r="L908" s="2" t="s">
        <v>108</v>
      </c>
    </row>
    <row r="909" spans="1:12" x14ac:dyDescent="0.4">
      <c r="A909" s="1">
        <v>43919</v>
      </c>
      <c r="B909" s="7">
        <v>0.33333333333333331</v>
      </c>
      <c r="C909" s="2" t="s">
        <v>165</v>
      </c>
      <c r="D909">
        <v>0</v>
      </c>
      <c r="E909">
        <v>40</v>
      </c>
      <c r="F909" s="2" t="s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 s="2" t="s">
        <v>166</v>
      </c>
    </row>
    <row r="910" spans="1:12" x14ac:dyDescent="0.4">
      <c r="A910" s="1">
        <v>43919</v>
      </c>
      <c r="B910" s="7">
        <v>0</v>
      </c>
      <c r="C910" s="2" t="s">
        <v>76</v>
      </c>
      <c r="D910">
        <v>0</v>
      </c>
      <c r="E910">
        <v>190</v>
      </c>
      <c r="F910" s="2" t="s">
        <v>0</v>
      </c>
      <c r="G910">
        <v>0</v>
      </c>
      <c r="H910">
        <v>0</v>
      </c>
      <c r="I910">
        <v>0</v>
      </c>
      <c r="J910">
        <v>0</v>
      </c>
      <c r="K910">
        <v>2</v>
      </c>
      <c r="L910" s="2" t="s">
        <v>193</v>
      </c>
    </row>
    <row r="911" spans="1:12" x14ac:dyDescent="0.4">
      <c r="A911" s="1">
        <v>43919</v>
      </c>
      <c r="B911" s="7">
        <v>0</v>
      </c>
      <c r="C911" s="2" t="s">
        <v>48</v>
      </c>
      <c r="D911">
        <v>0</v>
      </c>
      <c r="E911">
        <v>128</v>
      </c>
      <c r="F911" s="2" t="s">
        <v>0</v>
      </c>
      <c r="G911">
        <v>0</v>
      </c>
      <c r="H911">
        <v>0</v>
      </c>
      <c r="I911">
        <v>0</v>
      </c>
      <c r="J911">
        <v>33</v>
      </c>
      <c r="K911">
        <v>2</v>
      </c>
      <c r="L911" s="2" t="s">
        <v>204</v>
      </c>
    </row>
    <row r="912" spans="1:12" x14ac:dyDescent="0.4">
      <c r="A912" s="1">
        <v>43919</v>
      </c>
      <c r="B912" s="7">
        <v>0</v>
      </c>
      <c r="C912" s="2" t="s">
        <v>134</v>
      </c>
      <c r="D912">
        <v>0</v>
      </c>
      <c r="E912">
        <v>138</v>
      </c>
      <c r="F912" s="2" t="s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 s="2" t="s">
        <v>150</v>
      </c>
    </row>
    <row r="913" spans="1:12" x14ac:dyDescent="0.4">
      <c r="A913" s="1">
        <v>43919</v>
      </c>
      <c r="B913" s="7">
        <v>0.33333333333333331</v>
      </c>
      <c r="C913" s="2" t="s">
        <v>10</v>
      </c>
      <c r="D913">
        <v>0</v>
      </c>
      <c r="E913">
        <v>1837</v>
      </c>
      <c r="F913" s="2" t="s">
        <v>0</v>
      </c>
      <c r="G913">
        <v>402</v>
      </c>
      <c r="H913">
        <v>69</v>
      </c>
      <c r="I913">
        <v>59</v>
      </c>
      <c r="J913">
        <v>0</v>
      </c>
      <c r="K913">
        <v>93</v>
      </c>
      <c r="L913" s="2" t="s">
        <v>225</v>
      </c>
    </row>
    <row r="914" spans="1:12" x14ac:dyDescent="0.4">
      <c r="A914" s="1">
        <v>43919</v>
      </c>
      <c r="B914" s="7">
        <v>0</v>
      </c>
      <c r="C914" s="2" t="s">
        <v>110</v>
      </c>
      <c r="D914">
        <v>0</v>
      </c>
      <c r="E914">
        <v>50</v>
      </c>
      <c r="F914" s="2" t="s">
        <v>0</v>
      </c>
      <c r="G914">
        <v>7</v>
      </c>
      <c r="H914">
        <v>0</v>
      </c>
      <c r="I914">
        <v>0</v>
      </c>
      <c r="J914">
        <v>3</v>
      </c>
      <c r="K914">
        <v>0</v>
      </c>
      <c r="L914" s="2" t="s">
        <v>172</v>
      </c>
    </row>
    <row r="915" spans="1:12" x14ac:dyDescent="0.4">
      <c r="A915" s="1">
        <v>43919</v>
      </c>
      <c r="B915" s="7">
        <v>0</v>
      </c>
      <c r="C915" s="2" t="s">
        <v>21</v>
      </c>
      <c r="D915">
        <v>0</v>
      </c>
      <c r="E915">
        <v>3168</v>
      </c>
      <c r="F915" s="2" t="s">
        <v>0</v>
      </c>
      <c r="G915">
        <v>376</v>
      </c>
      <c r="H915">
        <v>68</v>
      </c>
      <c r="I915">
        <v>0</v>
      </c>
      <c r="J915">
        <v>203</v>
      </c>
      <c r="K915">
        <v>66</v>
      </c>
      <c r="L915" s="2" t="s">
        <v>214</v>
      </c>
    </row>
    <row r="916" spans="1:12" x14ac:dyDescent="0.4">
      <c r="A916" s="1">
        <v>43919</v>
      </c>
      <c r="B916" s="7">
        <v>0.625</v>
      </c>
      <c r="C916" s="2" t="s">
        <v>23</v>
      </c>
      <c r="D916">
        <v>0</v>
      </c>
      <c r="E916">
        <v>964</v>
      </c>
      <c r="F916" s="2" t="s">
        <v>0</v>
      </c>
      <c r="G916">
        <v>112</v>
      </c>
      <c r="H916">
        <v>23</v>
      </c>
      <c r="I916">
        <v>14</v>
      </c>
      <c r="J916">
        <v>0</v>
      </c>
      <c r="K916">
        <v>21</v>
      </c>
      <c r="L916" s="2" t="s">
        <v>227</v>
      </c>
    </row>
    <row r="917" spans="1:12" x14ac:dyDescent="0.4">
      <c r="A917" s="1">
        <v>43919</v>
      </c>
      <c r="B917" s="7">
        <v>0</v>
      </c>
      <c r="C917" s="2" t="s">
        <v>51</v>
      </c>
      <c r="D917">
        <v>0</v>
      </c>
      <c r="E917">
        <v>106</v>
      </c>
      <c r="F917" s="2" t="s">
        <v>0</v>
      </c>
      <c r="G917">
        <v>12</v>
      </c>
      <c r="H917">
        <v>5</v>
      </c>
      <c r="I917">
        <v>0</v>
      </c>
      <c r="J917">
        <v>18</v>
      </c>
      <c r="K917">
        <v>0</v>
      </c>
      <c r="L917" s="2" t="s">
        <v>190</v>
      </c>
    </row>
    <row r="918" spans="1:12" x14ac:dyDescent="0.4">
      <c r="A918" s="1">
        <v>43919</v>
      </c>
      <c r="B918" s="7">
        <v>0.60416666666666663</v>
      </c>
      <c r="C918" s="2" t="s">
        <v>14</v>
      </c>
      <c r="D918">
        <v>0</v>
      </c>
      <c r="E918">
        <v>1736</v>
      </c>
      <c r="F918" s="2" t="s">
        <v>0</v>
      </c>
      <c r="G918">
        <v>194</v>
      </c>
      <c r="H918">
        <v>0</v>
      </c>
      <c r="I918">
        <v>46</v>
      </c>
      <c r="J918">
        <v>0</v>
      </c>
      <c r="K918">
        <v>22</v>
      </c>
      <c r="L918" s="2" t="s">
        <v>268</v>
      </c>
    </row>
    <row r="919" spans="1:12" x14ac:dyDescent="0.4">
      <c r="A919" s="1">
        <v>43919</v>
      </c>
      <c r="B919" s="7">
        <v>0</v>
      </c>
      <c r="C919" s="2" t="s">
        <v>12</v>
      </c>
      <c r="D919">
        <v>0</v>
      </c>
      <c r="E919">
        <v>62</v>
      </c>
      <c r="F919" s="2" t="s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 s="2" t="s">
        <v>224</v>
      </c>
    </row>
    <row r="920" spans="1:12" x14ac:dyDescent="0.4">
      <c r="A920" s="1">
        <v>43920</v>
      </c>
      <c r="B920" s="7">
        <v>0.625</v>
      </c>
      <c r="C920" s="2" t="s">
        <v>26</v>
      </c>
      <c r="D920">
        <v>0</v>
      </c>
      <c r="E920">
        <v>481</v>
      </c>
      <c r="F920" s="2" t="s">
        <v>0</v>
      </c>
      <c r="G920">
        <v>94</v>
      </c>
      <c r="H920">
        <v>25</v>
      </c>
      <c r="I920">
        <v>23</v>
      </c>
      <c r="J920">
        <v>0</v>
      </c>
      <c r="K920">
        <v>8</v>
      </c>
      <c r="L920" s="2" t="s">
        <v>231</v>
      </c>
    </row>
    <row r="921" spans="1:12" x14ac:dyDescent="0.4">
      <c r="A921" s="1">
        <v>43920</v>
      </c>
      <c r="B921" s="7">
        <v>0.5</v>
      </c>
      <c r="C921" s="2" t="s">
        <v>121</v>
      </c>
      <c r="D921">
        <v>0</v>
      </c>
      <c r="E921">
        <v>14</v>
      </c>
      <c r="F921" s="2" t="s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 s="2" t="s">
        <v>202</v>
      </c>
    </row>
    <row r="922" spans="1:12" x14ac:dyDescent="0.4">
      <c r="A922" s="1">
        <v>43920</v>
      </c>
      <c r="B922" s="7">
        <v>0.75</v>
      </c>
      <c r="C922" s="2" t="s">
        <v>64</v>
      </c>
      <c r="D922">
        <v>0</v>
      </c>
      <c r="E922">
        <v>50</v>
      </c>
      <c r="F922" s="2" t="s">
        <v>0</v>
      </c>
      <c r="G922">
        <v>0</v>
      </c>
      <c r="H922">
        <v>0</v>
      </c>
      <c r="I922">
        <v>0</v>
      </c>
      <c r="J922">
        <v>0</v>
      </c>
      <c r="K922">
        <v>2</v>
      </c>
      <c r="L922" s="2" t="s">
        <v>191</v>
      </c>
    </row>
    <row r="923" spans="1:12" x14ac:dyDescent="0.4">
      <c r="A923" s="1">
        <v>43920</v>
      </c>
      <c r="B923" s="7">
        <v>0.29166666666666669</v>
      </c>
      <c r="C923" s="2" t="s">
        <v>17</v>
      </c>
      <c r="D923">
        <v>0</v>
      </c>
      <c r="E923">
        <v>826</v>
      </c>
      <c r="F923" s="2" t="s">
        <v>0</v>
      </c>
      <c r="G923">
        <v>112</v>
      </c>
      <c r="H923">
        <v>21</v>
      </c>
      <c r="I923">
        <v>17</v>
      </c>
      <c r="J923">
        <v>0</v>
      </c>
      <c r="K923">
        <v>13</v>
      </c>
      <c r="L923" s="2" t="s">
        <v>132</v>
      </c>
    </row>
    <row r="924" spans="1:12" x14ac:dyDescent="0.4">
      <c r="A924" s="1">
        <v>43920</v>
      </c>
      <c r="B924" s="7">
        <v>0</v>
      </c>
      <c r="C924" s="2" t="s">
        <v>19</v>
      </c>
      <c r="D924">
        <v>0</v>
      </c>
      <c r="E924">
        <v>539</v>
      </c>
      <c r="F924" s="2" t="s">
        <v>0</v>
      </c>
      <c r="G924">
        <v>86</v>
      </c>
      <c r="H924">
        <v>17</v>
      </c>
      <c r="I924">
        <v>16</v>
      </c>
      <c r="J924">
        <v>158</v>
      </c>
      <c r="K924">
        <v>7</v>
      </c>
      <c r="L924" s="2" t="s">
        <v>196</v>
      </c>
    </row>
    <row r="925" spans="1:12" x14ac:dyDescent="0.4">
      <c r="A925" s="1">
        <v>43920</v>
      </c>
      <c r="B925" s="7">
        <v>0.41666666666666669</v>
      </c>
      <c r="C925" s="2" t="s">
        <v>15</v>
      </c>
      <c r="D925">
        <v>0</v>
      </c>
      <c r="E925">
        <v>621</v>
      </c>
      <c r="F925" s="2" t="s">
        <v>0</v>
      </c>
      <c r="G925">
        <v>90</v>
      </c>
      <c r="H925">
        <v>12</v>
      </c>
      <c r="I925">
        <v>0</v>
      </c>
      <c r="J925">
        <v>263</v>
      </c>
      <c r="K925">
        <v>15</v>
      </c>
      <c r="L925" s="2" t="s">
        <v>230</v>
      </c>
    </row>
    <row r="926" spans="1:12" x14ac:dyDescent="0.4">
      <c r="A926" s="1">
        <v>43920</v>
      </c>
      <c r="B926" s="7">
        <v>0</v>
      </c>
      <c r="C926" s="2" t="s">
        <v>32</v>
      </c>
      <c r="D926">
        <v>0</v>
      </c>
      <c r="E926">
        <v>477</v>
      </c>
      <c r="F926" s="2" t="s">
        <v>0</v>
      </c>
      <c r="G926">
        <v>77</v>
      </c>
      <c r="H926">
        <v>16</v>
      </c>
      <c r="I926">
        <v>0</v>
      </c>
      <c r="J926">
        <v>0</v>
      </c>
      <c r="K926">
        <v>17</v>
      </c>
      <c r="L926" s="2" t="s">
        <v>101</v>
      </c>
    </row>
    <row r="927" spans="1:12" x14ac:dyDescent="0.4">
      <c r="A927" s="1">
        <v>43920</v>
      </c>
      <c r="B927" s="7">
        <v>0.5</v>
      </c>
      <c r="C927" s="2" t="s">
        <v>8</v>
      </c>
      <c r="D927">
        <v>11020</v>
      </c>
      <c r="E927">
        <v>2712</v>
      </c>
      <c r="F927" s="2" t="s">
        <v>0</v>
      </c>
      <c r="G927">
        <v>382</v>
      </c>
      <c r="H927">
        <v>57</v>
      </c>
      <c r="I927">
        <v>54</v>
      </c>
      <c r="J927">
        <v>216</v>
      </c>
      <c r="K927">
        <v>53</v>
      </c>
      <c r="L927" s="2" t="s">
        <v>9</v>
      </c>
    </row>
    <row r="928" spans="1:12" x14ac:dyDescent="0.4">
      <c r="A928" s="1">
        <v>43920</v>
      </c>
      <c r="B928" s="7">
        <v>0.5625</v>
      </c>
      <c r="C928" s="2" t="s">
        <v>34</v>
      </c>
      <c r="D928">
        <v>0</v>
      </c>
      <c r="E928">
        <v>50</v>
      </c>
      <c r="F928" s="2" t="s">
        <v>0</v>
      </c>
      <c r="G928">
        <v>1</v>
      </c>
      <c r="H928">
        <v>0</v>
      </c>
      <c r="I928">
        <v>0</v>
      </c>
      <c r="J928">
        <v>0</v>
      </c>
      <c r="K928">
        <v>1</v>
      </c>
      <c r="L928" s="2" t="s">
        <v>186</v>
      </c>
    </row>
    <row r="929" spans="1:12" x14ac:dyDescent="0.4">
      <c r="A929" s="1">
        <v>43920</v>
      </c>
      <c r="B929" s="7">
        <v>0</v>
      </c>
      <c r="C929" s="2" t="s">
        <v>147</v>
      </c>
      <c r="D929">
        <v>0</v>
      </c>
      <c r="E929">
        <v>497</v>
      </c>
      <c r="F929" s="2" t="s">
        <v>0</v>
      </c>
      <c r="G929">
        <v>63</v>
      </c>
      <c r="H929">
        <v>0</v>
      </c>
      <c r="I929">
        <v>0</v>
      </c>
      <c r="J929">
        <v>0</v>
      </c>
      <c r="K929">
        <v>12</v>
      </c>
      <c r="L929" s="2" t="s">
        <v>148</v>
      </c>
    </row>
    <row r="930" spans="1:12" x14ac:dyDescent="0.4">
      <c r="A930" s="1">
        <v>43920</v>
      </c>
      <c r="B930" s="7">
        <v>0.66666666666666663</v>
      </c>
      <c r="C930" s="2" t="s">
        <v>47</v>
      </c>
      <c r="D930">
        <v>0</v>
      </c>
      <c r="E930">
        <v>128</v>
      </c>
      <c r="F930" s="2" t="s">
        <v>0</v>
      </c>
      <c r="G930">
        <v>28</v>
      </c>
      <c r="H930">
        <v>5</v>
      </c>
      <c r="I930">
        <v>0</v>
      </c>
      <c r="J930">
        <v>0</v>
      </c>
      <c r="K930">
        <v>0</v>
      </c>
      <c r="L930" s="2" t="s">
        <v>219</v>
      </c>
    </row>
    <row r="931" spans="1:12" x14ac:dyDescent="0.4">
      <c r="A931" s="1">
        <v>43920</v>
      </c>
      <c r="B931" s="7">
        <v>0.45833333333333331</v>
      </c>
      <c r="C931" s="2" t="s">
        <v>62</v>
      </c>
      <c r="D931">
        <v>0</v>
      </c>
      <c r="E931">
        <v>351</v>
      </c>
      <c r="F931" s="2" t="s">
        <v>0</v>
      </c>
      <c r="G931">
        <v>0</v>
      </c>
      <c r="H931">
        <v>0</v>
      </c>
      <c r="I931">
        <v>0</v>
      </c>
      <c r="J931">
        <v>0</v>
      </c>
      <c r="K931">
        <v>6</v>
      </c>
      <c r="L931" s="2" t="s">
        <v>170</v>
      </c>
    </row>
    <row r="932" spans="1:12" x14ac:dyDescent="0.4">
      <c r="A932" s="1">
        <v>43920</v>
      </c>
      <c r="B932" s="7">
        <v>0.58333333333333337</v>
      </c>
      <c r="C932" s="2" t="s">
        <v>36</v>
      </c>
      <c r="D932">
        <v>0</v>
      </c>
      <c r="E932">
        <v>378</v>
      </c>
      <c r="F932" s="2" t="s">
        <v>0</v>
      </c>
      <c r="G932">
        <v>57</v>
      </c>
      <c r="H932">
        <v>12</v>
      </c>
      <c r="I932">
        <v>6</v>
      </c>
      <c r="J932">
        <v>0</v>
      </c>
      <c r="K932">
        <v>21</v>
      </c>
      <c r="L932" s="2" t="s">
        <v>37</v>
      </c>
    </row>
    <row r="933" spans="1:12" x14ac:dyDescent="0.4">
      <c r="A933" s="1">
        <v>43920</v>
      </c>
      <c r="B933" s="7">
        <v>0.71875</v>
      </c>
      <c r="C933" s="2" t="s">
        <v>102</v>
      </c>
      <c r="D933">
        <v>0</v>
      </c>
      <c r="E933">
        <v>63</v>
      </c>
      <c r="F933" s="2" t="s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 s="2" t="s">
        <v>158</v>
      </c>
    </row>
    <row r="934" spans="1:12" x14ac:dyDescent="0.4">
      <c r="A934" s="1">
        <v>43920</v>
      </c>
      <c r="B934" s="7">
        <v>0</v>
      </c>
      <c r="C934" s="2" t="s">
        <v>116</v>
      </c>
      <c r="D934">
        <v>0</v>
      </c>
      <c r="E934">
        <v>46</v>
      </c>
      <c r="F934" s="2" t="s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 s="2" t="s">
        <v>188</v>
      </c>
    </row>
    <row r="935" spans="1:12" x14ac:dyDescent="0.4">
      <c r="A935" s="1">
        <v>43920</v>
      </c>
      <c r="B935" s="7">
        <v>0</v>
      </c>
      <c r="C935" s="2" t="s">
        <v>41</v>
      </c>
      <c r="D935">
        <v>0</v>
      </c>
      <c r="E935">
        <v>389</v>
      </c>
      <c r="F935" s="2" t="s">
        <v>0</v>
      </c>
      <c r="G935">
        <v>0</v>
      </c>
      <c r="H935">
        <v>0</v>
      </c>
      <c r="I935">
        <v>0</v>
      </c>
      <c r="J935">
        <v>0</v>
      </c>
      <c r="K935">
        <v>5</v>
      </c>
      <c r="L935" s="2" t="s">
        <v>108</v>
      </c>
    </row>
    <row r="936" spans="1:12" x14ac:dyDescent="0.4">
      <c r="A936" s="1">
        <v>43920</v>
      </c>
      <c r="B936" s="7">
        <v>0.29166666666666669</v>
      </c>
      <c r="C936" s="2" t="s">
        <v>165</v>
      </c>
      <c r="D936">
        <v>0</v>
      </c>
      <c r="E936">
        <v>41</v>
      </c>
      <c r="F936" s="2" t="s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s="2" t="s">
        <v>166</v>
      </c>
    </row>
    <row r="937" spans="1:12" x14ac:dyDescent="0.4">
      <c r="A937" s="1">
        <v>43920</v>
      </c>
      <c r="B937" s="7"/>
      <c r="C937" s="2" t="s">
        <v>76</v>
      </c>
      <c r="E937">
        <v>193</v>
      </c>
      <c r="F937" s="2" t="s">
        <v>0</v>
      </c>
      <c r="K937">
        <v>2</v>
      </c>
      <c r="L937" s="2" t="s">
        <v>0</v>
      </c>
    </row>
    <row r="938" spans="1:12" x14ac:dyDescent="0.4">
      <c r="A938" s="1">
        <v>43920</v>
      </c>
      <c r="B938" s="7">
        <v>0</v>
      </c>
      <c r="C938" s="2" t="s">
        <v>48</v>
      </c>
      <c r="D938">
        <v>0</v>
      </c>
      <c r="E938">
        <v>135</v>
      </c>
      <c r="F938" s="2" t="s">
        <v>0</v>
      </c>
      <c r="G938">
        <v>0</v>
      </c>
      <c r="H938">
        <v>0</v>
      </c>
      <c r="I938">
        <v>0</v>
      </c>
      <c r="J938">
        <v>33</v>
      </c>
      <c r="K938">
        <v>2</v>
      </c>
      <c r="L938" s="2" t="s">
        <v>204</v>
      </c>
    </row>
    <row r="939" spans="1:12" x14ac:dyDescent="0.4">
      <c r="A939" s="1">
        <v>43920</v>
      </c>
      <c r="B939" s="7">
        <v>0</v>
      </c>
      <c r="C939" s="2" t="s">
        <v>134</v>
      </c>
      <c r="D939">
        <v>0</v>
      </c>
      <c r="E939">
        <v>148</v>
      </c>
      <c r="F939" s="2" t="s">
        <v>0</v>
      </c>
      <c r="G939">
        <v>0</v>
      </c>
      <c r="H939">
        <v>0</v>
      </c>
      <c r="I939">
        <v>0</v>
      </c>
      <c r="J939">
        <v>0</v>
      </c>
      <c r="K939">
        <v>2</v>
      </c>
      <c r="L939" s="2" t="s">
        <v>150</v>
      </c>
    </row>
    <row r="940" spans="1:12" x14ac:dyDescent="0.4">
      <c r="A940" s="1">
        <v>43920</v>
      </c>
      <c r="B940" s="7">
        <v>0.33333333333333331</v>
      </c>
      <c r="C940" s="2" t="s">
        <v>10</v>
      </c>
      <c r="D940">
        <v>0</v>
      </c>
      <c r="E940">
        <v>1962</v>
      </c>
      <c r="F940" s="2" t="s">
        <v>0</v>
      </c>
      <c r="G940">
        <v>415</v>
      </c>
      <c r="H940">
        <v>75</v>
      </c>
      <c r="I940">
        <v>61</v>
      </c>
      <c r="J940">
        <v>0</v>
      </c>
      <c r="K940">
        <v>105</v>
      </c>
      <c r="L940" s="2" t="s">
        <v>229</v>
      </c>
    </row>
    <row r="941" spans="1:12" x14ac:dyDescent="0.4">
      <c r="A941" s="1">
        <v>43920</v>
      </c>
      <c r="B941" s="7">
        <v>0</v>
      </c>
      <c r="C941" s="2" t="s">
        <v>110</v>
      </c>
      <c r="D941">
        <v>0</v>
      </c>
      <c r="E941">
        <v>53</v>
      </c>
      <c r="F941" s="2" t="s">
        <v>0</v>
      </c>
      <c r="G941">
        <v>7</v>
      </c>
      <c r="H941">
        <v>0</v>
      </c>
      <c r="I941">
        <v>0</v>
      </c>
      <c r="J941">
        <v>9</v>
      </c>
      <c r="K941">
        <v>0</v>
      </c>
      <c r="L941" s="2" t="s">
        <v>172</v>
      </c>
    </row>
    <row r="942" spans="1:12" x14ac:dyDescent="0.4">
      <c r="A942" s="1">
        <v>43920</v>
      </c>
      <c r="B942" s="7">
        <v>0</v>
      </c>
      <c r="C942" s="2" t="s">
        <v>21</v>
      </c>
      <c r="D942">
        <v>0</v>
      </c>
      <c r="E942">
        <v>3272</v>
      </c>
      <c r="F942" s="2" t="s">
        <v>0</v>
      </c>
      <c r="G942">
        <v>380</v>
      </c>
      <c r="H942">
        <v>73</v>
      </c>
      <c r="I942">
        <v>0</v>
      </c>
      <c r="J942">
        <v>223</v>
      </c>
      <c r="K942">
        <v>77</v>
      </c>
      <c r="L942" s="2" t="s">
        <v>214</v>
      </c>
    </row>
    <row r="943" spans="1:12" x14ac:dyDescent="0.4">
      <c r="A943" s="1">
        <v>43920</v>
      </c>
      <c r="B943" s="7">
        <v>0.625</v>
      </c>
      <c r="C943" s="2" t="s">
        <v>23</v>
      </c>
      <c r="D943">
        <v>0</v>
      </c>
      <c r="E943">
        <v>1000</v>
      </c>
      <c r="F943" s="2" t="s">
        <v>0</v>
      </c>
      <c r="G943">
        <v>122</v>
      </c>
      <c r="H943">
        <v>21</v>
      </c>
      <c r="I943">
        <v>16</v>
      </c>
      <c r="J943">
        <v>0</v>
      </c>
      <c r="K943">
        <v>26</v>
      </c>
      <c r="L943" s="2" t="s">
        <v>232</v>
      </c>
    </row>
    <row r="944" spans="1:12" x14ac:dyDescent="0.4">
      <c r="A944" s="1">
        <v>43920</v>
      </c>
      <c r="B944" s="7">
        <v>0.33333333333333331</v>
      </c>
      <c r="C944" s="2" t="s">
        <v>51</v>
      </c>
      <c r="D944">
        <v>0</v>
      </c>
      <c r="E944">
        <v>112</v>
      </c>
      <c r="F944" s="2" t="s">
        <v>0</v>
      </c>
      <c r="G944">
        <v>13</v>
      </c>
      <c r="H944">
        <v>5</v>
      </c>
      <c r="I944">
        <v>0</v>
      </c>
      <c r="J944">
        <v>29</v>
      </c>
      <c r="K944">
        <v>1</v>
      </c>
      <c r="L944" s="2" t="s">
        <v>190</v>
      </c>
    </row>
    <row r="945" spans="1:12" x14ac:dyDescent="0.4">
      <c r="A945" s="1">
        <v>43920</v>
      </c>
      <c r="B945" s="7">
        <v>0.60416666666666663</v>
      </c>
      <c r="C945" s="2" t="s">
        <v>14</v>
      </c>
      <c r="D945">
        <v>0</v>
      </c>
      <c r="E945">
        <v>1862</v>
      </c>
      <c r="F945" s="2" t="s">
        <v>0</v>
      </c>
      <c r="G945">
        <v>197</v>
      </c>
      <c r="H945">
        <v>0</v>
      </c>
      <c r="I945">
        <v>46</v>
      </c>
      <c r="J945">
        <v>0</v>
      </c>
      <c r="K945">
        <v>24</v>
      </c>
      <c r="L945" s="2" t="s">
        <v>268</v>
      </c>
    </row>
    <row r="946" spans="1:12" x14ac:dyDescent="0.4">
      <c r="A946" s="1">
        <v>43920</v>
      </c>
      <c r="B946" s="7">
        <v>0</v>
      </c>
      <c r="C946" s="2" t="s">
        <v>12</v>
      </c>
      <c r="D946">
        <v>0</v>
      </c>
      <c r="E946">
        <v>64</v>
      </c>
      <c r="F946" s="2" t="s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 s="2" t="s">
        <v>228</v>
      </c>
    </row>
    <row r="947" spans="1:12" x14ac:dyDescent="0.4">
      <c r="A947" s="1">
        <v>43921</v>
      </c>
      <c r="B947" s="7">
        <v>0.625</v>
      </c>
      <c r="C947" s="2" t="s">
        <v>26</v>
      </c>
      <c r="D947">
        <v>0</v>
      </c>
      <c r="E947">
        <v>499</v>
      </c>
      <c r="F947" s="2" t="s">
        <v>0</v>
      </c>
      <c r="G947">
        <v>85</v>
      </c>
      <c r="H947">
        <v>25</v>
      </c>
      <c r="I947">
        <v>25</v>
      </c>
      <c r="J947">
        <v>0</v>
      </c>
      <c r="K947">
        <v>11</v>
      </c>
      <c r="L947" s="2" t="s">
        <v>236</v>
      </c>
    </row>
    <row r="948" spans="1:12" x14ac:dyDescent="0.4">
      <c r="A948" s="1">
        <v>43921</v>
      </c>
      <c r="B948" s="7">
        <v>0.5</v>
      </c>
      <c r="C948" s="2" t="s">
        <v>121</v>
      </c>
      <c r="D948">
        <v>0</v>
      </c>
      <c r="E948">
        <v>14</v>
      </c>
      <c r="F948" s="2" t="s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s="2" t="s">
        <v>202</v>
      </c>
    </row>
    <row r="949" spans="1:12" x14ac:dyDescent="0.4">
      <c r="A949" s="1">
        <v>43921</v>
      </c>
      <c r="B949" s="7">
        <v>0.66666666666666663</v>
      </c>
      <c r="C949" s="2" t="s">
        <v>64</v>
      </c>
      <c r="D949">
        <v>0</v>
      </c>
      <c r="E949">
        <v>58</v>
      </c>
      <c r="F949" s="2" t="s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 s="2" t="s">
        <v>191</v>
      </c>
    </row>
    <row r="950" spans="1:12" x14ac:dyDescent="0.4">
      <c r="A950" s="1">
        <v>43921</v>
      </c>
      <c r="B950" s="7">
        <v>0.33333333333333331</v>
      </c>
      <c r="C950" s="2" t="s">
        <v>17</v>
      </c>
      <c r="D950">
        <v>0</v>
      </c>
      <c r="E950">
        <v>856</v>
      </c>
      <c r="F950" s="2" t="s">
        <v>0</v>
      </c>
      <c r="G950">
        <v>111</v>
      </c>
      <c r="H950">
        <v>23</v>
      </c>
      <c r="I950">
        <v>18</v>
      </c>
      <c r="J950">
        <v>0</v>
      </c>
      <c r="K950">
        <v>16</v>
      </c>
      <c r="L950" s="2" t="s">
        <v>132</v>
      </c>
    </row>
    <row r="951" spans="1:12" x14ac:dyDescent="0.4">
      <c r="A951" s="1">
        <v>43921</v>
      </c>
      <c r="B951" s="7">
        <v>0</v>
      </c>
      <c r="C951" s="2" t="s">
        <v>19</v>
      </c>
      <c r="D951">
        <v>0</v>
      </c>
      <c r="E951">
        <v>561</v>
      </c>
      <c r="F951" s="2" t="s">
        <v>0</v>
      </c>
      <c r="G951">
        <v>88</v>
      </c>
      <c r="H951">
        <v>18</v>
      </c>
      <c r="I951">
        <v>16</v>
      </c>
      <c r="J951">
        <v>242</v>
      </c>
      <c r="K951">
        <v>10</v>
      </c>
      <c r="L951" s="2" t="s">
        <v>196</v>
      </c>
    </row>
    <row r="952" spans="1:12" x14ac:dyDescent="0.4">
      <c r="A952" s="1">
        <v>43921</v>
      </c>
      <c r="B952" s="7">
        <v>0.41666666666666669</v>
      </c>
      <c r="C952" s="2" t="s">
        <v>15</v>
      </c>
      <c r="D952">
        <v>0</v>
      </c>
      <c r="E952">
        <v>657</v>
      </c>
      <c r="F952" s="2" t="s">
        <v>0</v>
      </c>
      <c r="G952">
        <v>105</v>
      </c>
      <c r="H952">
        <v>15</v>
      </c>
      <c r="I952">
        <v>0</v>
      </c>
      <c r="J952">
        <v>292</v>
      </c>
      <c r="K952">
        <v>16</v>
      </c>
      <c r="L952" s="2" t="s">
        <v>235</v>
      </c>
    </row>
    <row r="953" spans="1:12" x14ac:dyDescent="0.4">
      <c r="A953" s="1">
        <v>43921</v>
      </c>
      <c r="B953" s="7">
        <v>0</v>
      </c>
      <c r="C953" s="2" t="s">
        <v>32</v>
      </c>
      <c r="D953">
        <v>0</v>
      </c>
      <c r="E953">
        <v>491</v>
      </c>
      <c r="F953" s="2" t="s">
        <v>0</v>
      </c>
      <c r="G953">
        <v>77</v>
      </c>
      <c r="H953">
        <v>20</v>
      </c>
      <c r="I953">
        <v>0</v>
      </c>
      <c r="J953">
        <v>0</v>
      </c>
      <c r="K953">
        <v>20</v>
      </c>
      <c r="L953" s="2" t="s">
        <v>101</v>
      </c>
    </row>
    <row r="954" spans="1:12" x14ac:dyDescent="0.4">
      <c r="A954" s="1">
        <v>43921</v>
      </c>
      <c r="B954" s="7">
        <v>0.5</v>
      </c>
      <c r="C954" s="2" t="s">
        <v>8</v>
      </c>
      <c r="D954">
        <v>11780</v>
      </c>
      <c r="E954">
        <v>2944</v>
      </c>
      <c r="F954" s="2" t="s">
        <v>0</v>
      </c>
      <c r="G954">
        <v>405</v>
      </c>
      <c r="H954">
        <v>64</v>
      </c>
      <c r="I954">
        <v>49</v>
      </c>
      <c r="J954">
        <v>241</v>
      </c>
      <c r="K954">
        <v>61</v>
      </c>
      <c r="L954" s="2" t="s">
        <v>9</v>
      </c>
    </row>
    <row r="955" spans="1:12" x14ac:dyDescent="0.4">
      <c r="A955" s="1">
        <v>43921</v>
      </c>
      <c r="B955" s="7">
        <v>0.5625</v>
      </c>
      <c r="C955" s="2" t="s">
        <v>34</v>
      </c>
      <c r="D955">
        <v>0</v>
      </c>
      <c r="E955">
        <v>53</v>
      </c>
      <c r="F955" s="2" t="s">
        <v>0</v>
      </c>
      <c r="G955">
        <v>5</v>
      </c>
      <c r="H955">
        <v>0</v>
      </c>
      <c r="I955">
        <v>0</v>
      </c>
      <c r="J955">
        <v>0</v>
      </c>
      <c r="K955">
        <v>2</v>
      </c>
      <c r="L955" s="2" t="s">
        <v>186</v>
      </c>
    </row>
    <row r="956" spans="1:12" x14ac:dyDescent="0.4">
      <c r="A956" s="1">
        <v>43921</v>
      </c>
      <c r="B956" s="7">
        <v>0</v>
      </c>
      <c r="C956" s="2" t="s">
        <v>147</v>
      </c>
      <c r="D956">
        <v>0</v>
      </c>
      <c r="E956">
        <v>513</v>
      </c>
      <c r="F956" s="2" t="s">
        <v>0</v>
      </c>
      <c r="G956">
        <v>58</v>
      </c>
      <c r="H956">
        <v>0</v>
      </c>
      <c r="I956">
        <v>0</v>
      </c>
      <c r="J956">
        <v>0</v>
      </c>
      <c r="K956">
        <v>19</v>
      </c>
      <c r="L956" s="2" t="s">
        <v>148</v>
      </c>
    </row>
    <row r="957" spans="1:12" x14ac:dyDescent="0.4">
      <c r="A957" s="1">
        <v>43921</v>
      </c>
      <c r="B957" s="7">
        <v>0.66666666666666663</v>
      </c>
      <c r="C957" s="2" t="s">
        <v>47</v>
      </c>
      <c r="D957">
        <v>0</v>
      </c>
      <c r="E957">
        <v>140</v>
      </c>
      <c r="F957" s="2" t="s">
        <v>0</v>
      </c>
      <c r="G957">
        <v>29</v>
      </c>
      <c r="H957">
        <v>5</v>
      </c>
      <c r="I957">
        <v>0</v>
      </c>
      <c r="J957">
        <v>0</v>
      </c>
      <c r="K957">
        <v>0</v>
      </c>
      <c r="L957" s="2" t="s">
        <v>219</v>
      </c>
    </row>
    <row r="958" spans="1:12" x14ac:dyDescent="0.4">
      <c r="A958" s="1">
        <v>43921</v>
      </c>
      <c r="B958" s="7">
        <v>0.45833333333333331</v>
      </c>
      <c r="C958" s="2" t="s">
        <v>62</v>
      </c>
      <c r="D958">
        <v>0</v>
      </c>
      <c r="E958">
        <v>375</v>
      </c>
      <c r="F958" s="2" t="s">
        <v>0</v>
      </c>
      <c r="G958">
        <v>0</v>
      </c>
      <c r="H958">
        <v>0</v>
      </c>
      <c r="I958">
        <v>0</v>
      </c>
      <c r="J958">
        <v>0</v>
      </c>
      <c r="K958">
        <v>7</v>
      </c>
      <c r="L958" s="2" t="s">
        <v>170</v>
      </c>
    </row>
    <row r="959" spans="1:12" x14ac:dyDescent="0.4">
      <c r="A959" s="1">
        <v>43921</v>
      </c>
      <c r="B959" s="7">
        <v>0.66666666666666663</v>
      </c>
      <c r="C959" s="2" t="s">
        <v>36</v>
      </c>
      <c r="D959">
        <v>0</v>
      </c>
      <c r="E959">
        <v>402</v>
      </c>
      <c r="F959" s="2" t="s">
        <v>0</v>
      </c>
      <c r="G959">
        <v>59</v>
      </c>
      <c r="H959">
        <v>14</v>
      </c>
      <c r="I959">
        <v>8</v>
      </c>
      <c r="J959">
        <v>0</v>
      </c>
      <c r="K959">
        <v>23</v>
      </c>
      <c r="L959" s="2" t="s">
        <v>37</v>
      </c>
    </row>
    <row r="960" spans="1:12" x14ac:dyDescent="0.4">
      <c r="A960" s="1">
        <v>43921</v>
      </c>
      <c r="B960" s="7">
        <v>0.64583333333333337</v>
      </c>
      <c r="C960" s="2" t="s">
        <v>102</v>
      </c>
      <c r="D960">
        <v>0</v>
      </c>
      <c r="E960">
        <v>70</v>
      </c>
      <c r="F960" s="2" t="s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 s="2" t="s">
        <v>158</v>
      </c>
    </row>
    <row r="961" spans="1:12" x14ac:dyDescent="0.4">
      <c r="A961" s="1">
        <v>43921</v>
      </c>
      <c r="B961" s="7">
        <v>0</v>
      </c>
      <c r="C961" s="2" t="s">
        <v>116</v>
      </c>
      <c r="D961">
        <v>0</v>
      </c>
      <c r="E961">
        <v>46</v>
      </c>
      <c r="F961" s="2" t="s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 s="2" t="s">
        <v>188</v>
      </c>
    </row>
    <row r="962" spans="1:12" x14ac:dyDescent="0.4">
      <c r="A962" s="1">
        <v>43921</v>
      </c>
      <c r="B962" s="7">
        <v>0</v>
      </c>
      <c r="C962" s="2" t="s">
        <v>41</v>
      </c>
      <c r="D962">
        <v>0</v>
      </c>
      <c r="E962">
        <v>414</v>
      </c>
      <c r="F962" s="2" t="s">
        <v>0</v>
      </c>
      <c r="G962">
        <v>0</v>
      </c>
      <c r="H962">
        <v>0</v>
      </c>
      <c r="I962">
        <v>0</v>
      </c>
      <c r="J962">
        <v>0</v>
      </c>
      <c r="K962">
        <v>7</v>
      </c>
      <c r="L962" s="2" t="s">
        <v>108</v>
      </c>
    </row>
    <row r="963" spans="1:12" x14ac:dyDescent="0.4">
      <c r="A963" s="1">
        <v>43921</v>
      </c>
      <c r="B963" s="7">
        <v>0.3125</v>
      </c>
      <c r="C963" s="2" t="s">
        <v>165</v>
      </c>
      <c r="D963">
        <v>0</v>
      </c>
      <c r="E963">
        <v>42</v>
      </c>
      <c r="F963" s="2" t="s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 s="2" t="s">
        <v>166</v>
      </c>
    </row>
    <row r="964" spans="1:12" x14ac:dyDescent="0.4">
      <c r="A964" s="1">
        <v>43921</v>
      </c>
      <c r="B964" s="7">
        <v>0</v>
      </c>
      <c r="C964" s="2" t="s">
        <v>76</v>
      </c>
      <c r="D964">
        <v>0</v>
      </c>
      <c r="E964">
        <v>196</v>
      </c>
      <c r="F964" s="2" t="s">
        <v>0</v>
      </c>
      <c r="G964">
        <v>0</v>
      </c>
      <c r="H964">
        <v>0</v>
      </c>
      <c r="I964">
        <v>0</v>
      </c>
      <c r="J964">
        <v>0</v>
      </c>
      <c r="K964">
        <v>2</v>
      </c>
      <c r="L964" s="2" t="s">
        <v>193</v>
      </c>
    </row>
    <row r="965" spans="1:12" x14ac:dyDescent="0.4">
      <c r="A965" s="1">
        <v>43921</v>
      </c>
      <c r="B965" s="7">
        <v>0</v>
      </c>
      <c r="C965" s="2" t="s">
        <v>48</v>
      </c>
      <c r="D965">
        <v>0</v>
      </c>
      <c r="E965">
        <v>141</v>
      </c>
      <c r="F965" s="2" t="s">
        <v>0</v>
      </c>
      <c r="G965">
        <v>0</v>
      </c>
      <c r="H965">
        <v>0</v>
      </c>
      <c r="I965">
        <v>0</v>
      </c>
      <c r="J965">
        <v>48</v>
      </c>
      <c r="K965">
        <v>4</v>
      </c>
      <c r="L965" s="2" t="s">
        <v>204</v>
      </c>
    </row>
    <row r="966" spans="1:12" x14ac:dyDescent="0.4">
      <c r="A966" s="1">
        <v>43921</v>
      </c>
      <c r="B966" s="7">
        <v>0</v>
      </c>
      <c r="C966" s="2" t="s">
        <v>134</v>
      </c>
      <c r="D966">
        <v>0</v>
      </c>
      <c r="E966">
        <v>154</v>
      </c>
      <c r="F966" s="2" t="s">
        <v>0</v>
      </c>
      <c r="G966">
        <v>0</v>
      </c>
      <c r="H966">
        <v>0</v>
      </c>
      <c r="I966">
        <v>0</v>
      </c>
      <c r="J966">
        <v>0</v>
      </c>
      <c r="K966">
        <v>3</v>
      </c>
      <c r="L966" s="2" t="s">
        <v>150</v>
      </c>
    </row>
    <row r="967" spans="1:12" x14ac:dyDescent="0.4">
      <c r="A967" s="1">
        <v>43921</v>
      </c>
      <c r="B967" s="7">
        <v>0.33333333333333331</v>
      </c>
      <c r="C967" s="2" t="s">
        <v>10</v>
      </c>
      <c r="D967">
        <v>0</v>
      </c>
      <c r="E967">
        <v>2091</v>
      </c>
      <c r="F967" s="2" t="s">
        <v>0</v>
      </c>
      <c r="G967">
        <v>401</v>
      </c>
      <c r="H967">
        <v>74</v>
      </c>
      <c r="I967">
        <v>67</v>
      </c>
      <c r="J967">
        <v>202</v>
      </c>
      <c r="K967">
        <v>120</v>
      </c>
      <c r="L967" s="2" t="s">
        <v>234</v>
      </c>
    </row>
    <row r="968" spans="1:12" x14ac:dyDescent="0.4">
      <c r="A968" s="1">
        <v>43921</v>
      </c>
      <c r="B968" s="7">
        <v>0</v>
      </c>
      <c r="C968" s="2" t="s">
        <v>110</v>
      </c>
      <c r="D968">
        <v>0</v>
      </c>
      <c r="E968">
        <v>57</v>
      </c>
      <c r="F968" s="2" t="s">
        <v>0</v>
      </c>
      <c r="G968">
        <v>9</v>
      </c>
      <c r="H968">
        <v>0</v>
      </c>
      <c r="I968">
        <v>0</v>
      </c>
      <c r="J968">
        <v>11</v>
      </c>
      <c r="K968">
        <v>0</v>
      </c>
      <c r="L968" s="2" t="s">
        <v>172</v>
      </c>
    </row>
    <row r="969" spans="1:12" x14ac:dyDescent="0.4">
      <c r="A969" s="1">
        <v>43921</v>
      </c>
      <c r="B969" s="7">
        <v>0</v>
      </c>
      <c r="C969" s="2" t="s">
        <v>21</v>
      </c>
      <c r="D969">
        <v>0</v>
      </c>
      <c r="E969">
        <v>3465</v>
      </c>
      <c r="F969" s="2" t="s">
        <v>0</v>
      </c>
      <c r="G969">
        <v>390</v>
      </c>
      <c r="H969">
        <v>77</v>
      </c>
      <c r="I969">
        <v>0</v>
      </c>
      <c r="J969">
        <v>225</v>
      </c>
      <c r="K969">
        <v>84</v>
      </c>
      <c r="L969" s="2" t="s">
        <v>214</v>
      </c>
    </row>
    <row r="970" spans="1:12" x14ac:dyDescent="0.4">
      <c r="A970" s="1">
        <v>43921</v>
      </c>
      <c r="B970" s="7">
        <v>0.625</v>
      </c>
      <c r="C970" s="2" t="s">
        <v>23</v>
      </c>
      <c r="D970">
        <v>0</v>
      </c>
      <c r="E970">
        <v>1085</v>
      </c>
      <c r="F970" s="2" t="s">
        <v>0</v>
      </c>
      <c r="G970">
        <v>136</v>
      </c>
      <c r="H970">
        <v>23</v>
      </c>
      <c r="I970">
        <v>18</v>
      </c>
      <c r="J970">
        <v>0</v>
      </c>
      <c r="K970">
        <v>35</v>
      </c>
      <c r="L970" s="2" t="s">
        <v>237</v>
      </c>
    </row>
    <row r="971" spans="1:12" x14ac:dyDescent="0.4">
      <c r="A971" s="1">
        <v>43921</v>
      </c>
      <c r="B971" s="7">
        <v>0.33333333333333331</v>
      </c>
      <c r="C971" s="2" t="s">
        <v>51</v>
      </c>
      <c r="D971">
        <v>0</v>
      </c>
      <c r="E971">
        <v>114</v>
      </c>
      <c r="F971" s="2" t="s">
        <v>0</v>
      </c>
      <c r="G971">
        <v>14</v>
      </c>
      <c r="H971">
        <v>6</v>
      </c>
      <c r="I971">
        <v>0</v>
      </c>
      <c r="J971">
        <v>39</v>
      </c>
      <c r="K971">
        <v>1</v>
      </c>
      <c r="L971" s="2" t="s">
        <v>190</v>
      </c>
    </row>
    <row r="972" spans="1:12" x14ac:dyDescent="0.4">
      <c r="A972" s="1">
        <v>43921</v>
      </c>
      <c r="B972" s="7">
        <v>0.60416666666666663</v>
      </c>
      <c r="C972" s="2" t="s">
        <v>14</v>
      </c>
      <c r="D972">
        <v>0</v>
      </c>
      <c r="E972">
        <v>1953</v>
      </c>
      <c r="F972" s="2" t="s">
        <v>0</v>
      </c>
      <c r="G972">
        <v>196</v>
      </c>
      <c r="H972">
        <v>0</v>
      </c>
      <c r="I972">
        <v>50</v>
      </c>
      <c r="J972">
        <v>0</v>
      </c>
      <c r="K972">
        <v>27</v>
      </c>
      <c r="L972" s="2" t="s">
        <v>268</v>
      </c>
    </row>
    <row r="973" spans="1:12" x14ac:dyDescent="0.4">
      <c r="A973" s="1">
        <v>43921</v>
      </c>
      <c r="B973" s="7">
        <v>0</v>
      </c>
      <c r="C973" s="2" t="s">
        <v>12</v>
      </c>
      <c r="D973">
        <v>0</v>
      </c>
      <c r="E973">
        <v>68</v>
      </c>
      <c r="F973" s="2" t="s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 s="2" t="s">
        <v>233</v>
      </c>
    </row>
    <row r="974" spans="1:12" x14ac:dyDescent="0.4">
      <c r="A974" s="1">
        <v>43922</v>
      </c>
      <c r="B974" s="7">
        <v>0.625</v>
      </c>
      <c r="C974" s="2" t="s">
        <v>26</v>
      </c>
      <c r="D974">
        <v>0</v>
      </c>
      <c r="E974">
        <v>549</v>
      </c>
      <c r="F974" s="2" t="s">
        <v>0</v>
      </c>
      <c r="G974">
        <v>94</v>
      </c>
      <c r="H974">
        <v>27</v>
      </c>
      <c r="I974">
        <v>27</v>
      </c>
      <c r="J974">
        <v>0</v>
      </c>
      <c r="K974">
        <v>11</v>
      </c>
      <c r="L974" s="2" t="s">
        <v>241</v>
      </c>
    </row>
    <row r="975" spans="1:12" x14ac:dyDescent="0.4">
      <c r="A975" s="1">
        <v>43922</v>
      </c>
      <c r="B975" s="7"/>
      <c r="C975" s="2" t="s">
        <v>121</v>
      </c>
      <c r="E975">
        <v>17</v>
      </c>
      <c r="F975" s="2" t="s">
        <v>0</v>
      </c>
      <c r="K975">
        <v>0</v>
      </c>
      <c r="L975" s="2" t="s">
        <v>0</v>
      </c>
    </row>
    <row r="976" spans="1:12" x14ac:dyDescent="0.4">
      <c r="A976" s="1">
        <v>43922</v>
      </c>
      <c r="B976" s="7">
        <v>0.70833333333333337</v>
      </c>
      <c r="C976" s="2" t="s">
        <v>64</v>
      </c>
      <c r="D976">
        <v>0</v>
      </c>
      <c r="E976">
        <v>61</v>
      </c>
      <c r="F976" s="2" t="s">
        <v>0</v>
      </c>
      <c r="G976">
        <v>0</v>
      </c>
      <c r="H976">
        <v>0</v>
      </c>
      <c r="I976">
        <v>0</v>
      </c>
      <c r="J976">
        <v>0</v>
      </c>
      <c r="K976">
        <v>3</v>
      </c>
      <c r="L976" s="2" t="s">
        <v>191</v>
      </c>
    </row>
    <row r="977" spans="1:12" x14ac:dyDescent="0.4">
      <c r="A977" s="1">
        <v>43922</v>
      </c>
      <c r="B977" s="7">
        <v>0.33333333333333331</v>
      </c>
      <c r="C977" s="2" t="s">
        <v>17</v>
      </c>
      <c r="D977">
        <v>0</v>
      </c>
      <c r="E977">
        <v>909</v>
      </c>
      <c r="F977" s="2" t="s">
        <v>0</v>
      </c>
      <c r="G977">
        <v>115</v>
      </c>
      <c r="H977">
        <v>26</v>
      </c>
      <c r="I977">
        <v>21</v>
      </c>
      <c r="J977">
        <v>0</v>
      </c>
      <c r="K977">
        <v>20</v>
      </c>
      <c r="L977" s="2" t="s">
        <v>132</v>
      </c>
    </row>
    <row r="978" spans="1:12" x14ac:dyDescent="0.4">
      <c r="A978" s="1">
        <v>43922</v>
      </c>
      <c r="B978" s="7">
        <v>0</v>
      </c>
      <c r="C978" s="2" t="s">
        <v>19</v>
      </c>
      <c r="D978">
        <v>0</v>
      </c>
      <c r="E978">
        <v>588</v>
      </c>
      <c r="F978" s="2" t="s">
        <v>0</v>
      </c>
      <c r="G978">
        <v>86</v>
      </c>
      <c r="H978">
        <v>17</v>
      </c>
      <c r="I978">
        <v>17</v>
      </c>
      <c r="J978">
        <v>249</v>
      </c>
      <c r="K978">
        <v>11</v>
      </c>
      <c r="L978" s="2" t="s">
        <v>196</v>
      </c>
    </row>
    <row r="979" spans="1:12" x14ac:dyDescent="0.4">
      <c r="A979" s="1">
        <v>43922</v>
      </c>
      <c r="B979" s="7">
        <v>0.41666666666666669</v>
      </c>
      <c r="C979" s="2" t="s">
        <v>15</v>
      </c>
      <c r="D979">
        <v>0</v>
      </c>
      <c r="E979">
        <v>691</v>
      </c>
      <c r="F979" s="2" t="s">
        <v>0</v>
      </c>
      <c r="G979">
        <v>108</v>
      </c>
      <c r="H979">
        <v>16</v>
      </c>
      <c r="I979">
        <v>0</v>
      </c>
      <c r="J979">
        <v>323</v>
      </c>
      <c r="K979">
        <v>18</v>
      </c>
      <c r="L979" s="2" t="s">
        <v>240</v>
      </c>
    </row>
    <row r="980" spans="1:12" x14ac:dyDescent="0.4">
      <c r="A980" s="1">
        <v>43922</v>
      </c>
      <c r="B980" s="7">
        <v>0</v>
      </c>
      <c r="C980" s="2" t="s">
        <v>32</v>
      </c>
      <c r="D980">
        <v>0</v>
      </c>
      <c r="E980">
        <v>525</v>
      </c>
      <c r="F980" s="2" t="s">
        <v>0</v>
      </c>
      <c r="G980">
        <v>81</v>
      </c>
      <c r="H980">
        <v>23</v>
      </c>
      <c r="I980">
        <v>0</v>
      </c>
      <c r="J980">
        <v>0</v>
      </c>
      <c r="K980">
        <v>23</v>
      </c>
      <c r="L980" s="2" t="s">
        <v>101</v>
      </c>
    </row>
    <row r="981" spans="1:12" x14ac:dyDescent="0.4">
      <c r="A981" s="1">
        <v>43922</v>
      </c>
      <c r="B981" s="7">
        <v>0.5</v>
      </c>
      <c r="C981" s="2" t="s">
        <v>8</v>
      </c>
      <c r="D981">
        <v>12379</v>
      </c>
      <c r="E981">
        <v>3103</v>
      </c>
      <c r="F981" s="2" t="s">
        <v>0</v>
      </c>
      <c r="G981">
        <v>406</v>
      </c>
      <c r="H981">
        <v>64</v>
      </c>
      <c r="I981">
        <v>58</v>
      </c>
      <c r="J981">
        <v>260</v>
      </c>
      <c r="K981">
        <v>69</v>
      </c>
      <c r="L981" s="2" t="s">
        <v>9</v>
      </c>
    </row>
    <row r="982" spans="1:12" x14ac:dyDescent="0.4">
      <c r="A982" s="1">
        <v>43922</v>
      </c>
      <c r="B982" s="7">
        <v>0.5625</v>
      </c>
      <c r="C982" s="2" t="s">
        <v>34</v>
      </c>
      <c r="D982">
        <v>0</v>
      </c>
      <c r="E982">
        <v>56</v>
      </c>
      <c r="F982" s="2" t="s">
        <v>0</v>
      </c>
      <c r="G982">
        <v>5</v>
      </c>
      <c r="H982">
        <v>0</v>
      </c>
      <c r="I982">
        <v>0</v>
      </c>
      <c r="J982">
        <v>0</v>
      </c>
      <c r="K982">
        <v>2</v>
      </c>
      <c r="L982" s="2" t="s">
        <v>186</v>
      </c>
    </row>
    <row r="983" spans="1:12" x14ac:dyDescent="0.4">
      <c r="A983" s="1">
        <v>43922</v>
      </c>
      <c r="B983" s="7">
        <v>0</v>
      </c>
      <c r="C983" s="2" t="s">
        <v>147</v>
      </c>
      <c r="D983">
        <v>0</v>
      </c>
      <c r="E983">
        <v>521</v>
      </c>
      <c r="F983" s="2" t="s">
        <v>0</v>
      </c>
      <c r="G983">
        <v>58</v>
      </c>
      <c r="H983">
        <v>0</v>
      </c>
      <c r="I983">
        <v>0</v>
      </c>
      <c r="J983">
        <v>0</v>
      </c>
      <c r="K983">
        <v>21</v>
      </c>
      <c r="L983" s="2" t="s">
        <v>148</v>
      </c>
    </row>
    <row r="984" spans="1:12" x14ac:dyDescent="0.4">
      <c r="A984" s="1">
        <v>43922</v>
      </c>
      <c r="B984" s="7">
        <v>0.66666666666666663</v>
      </c>
      <c r="C984" s="2" t="s">
        <v>47</v>
      </c>
      <c r="D984">
        <v>0</v>
      </c>
      <c r="E984">
        <v>145</v>
      </c>
      <c r="F984" s="2" t="s">
        <v>0</v>
      </c>
      <c r="G984">
        <v>29</v>
      </c>
      <c r="H984">
        <v>5</v>
      </c>
      <c r="I984">
        <v>0</v>
      </c>
      <c r="J984">
        <v>0</v>
      </c>
      <c r="K984">
        <v>0</v>
      </c>
      <c r="L984" s="2" t="s">
        <v>219</v>
      </c>
    </row>
    <row r="985" spans="1:12" x14ac:dyDescent="0.4">
      <c r="A985" s="1">
        <v>43922</v>
      </c>
      <c r="B985" s="7">
        <v>0.45833333333333331</v>
      </c>
      <c r="C985" s="2" t="s">
        <v>62</v>
      </c>
      <c r="D985">
        <v>0</v>
      </c>
      <c r="E985">
        <v>401</v>
      </c>
      <c r="F985" s="2" t="s">
        <v>0</v>
      </c>
      <c r="G985">
        <v>57</v>
      </c>
      <c r="H985">
        <v>12</v>
      </c>
      <c r="I985">
        <v>0</v>
      </c>
      <c r="J985">
        <v>0</v>
      </c>
      <c r="K985">
        <v>7</v>
      </c>
      <c r="L985" s="2" t="s">
        <v>170</v>
      </c>
    </row>
    <row r="986" spans="1:12" x14ac:dyDescent="0.4">
      <c r="A986" s="1">
        <v>43922</v>
      </c>
      <c r="B986" s="7">
        <v>0.25</v>
      </c>
      <c r="C986" s="2" t="s">
        <v>36</v>
      </c>
      <c r="D986">
        <v>0</v>
      </c>
      <c r="E986">
        <v>420</v>
      </c>
      <c r="F986" s="2" t="s">
        <v>0</v>
      </c>
      <c r="G986">
        <v>66</v>
      </c>
      <c r="H986">
        <v>14</v>
      </c>
      <c r="I986">
        <v>8</v>
      </c>
      <c r="J986">
        <v>0</v>
      </c>
      <c r="K986">
        <v>25</v>
      </c>
      <c r="L986" s="2" t="s">
        <v>37</v>
      </c>
    </row>
    <row r="987" spans="1:12" x14ac:dyDescent="0.4">
      <c r="A987" s="1">
        <v>43922</v>
      </c>
      <c r="B987" s="7">
        <v>0.76041666666666663</v>
      </c>
      <c r="C987" s="2" t="s">
        <v>102</v>
      </c>
      <c r="D987">
        <v>0</v>
      </c>
      <c r="E987">
        <v>70</v>
      </c>
      <c r="F987" s="2" t="s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 s="2" t="s">
        <v>158</v>
      </c>
    </row>
    <row r="988" spans="1:12" x14ac:dyDescent="0.4">
      <c r="A988" s="1">
        <v>43922</v>
      </c>
      <c r="B988" s="7">
        <v>0</v>
      </c>
      <c r="C988" s="2" t="s">
        <v>116</v>
      </c>
      <c r="D988">
        <v>0</v>
      </c>
      <c r="E988">
        <v>48</v>
      </c>
      <c r="F988" s="2" t="s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 s="2" t="s">
        <v>188</v>
      </c>
    </row>
    <row r="989" spans="1:12" x14ac:dyDescent="0.4">
      <c r="A989" s="1">
        <v>43922</v>
      </c>
      <c r="B989" s="7">
        <v>0</v>
      </c>
      <c r="C989" s="2" t="s">
        <v>41</v>
      </c>
      <c r="D989">
        <v>0</v>
      </c>
      <c r="E989">
        <v>414</v>
      </c>
      <c r="F989" s="2" t="s">
        <v>0</v>
      </c>
      <c r="G989">
        <v>0</v>
      </c>
      <c r="H989">
        <v>0</v>
      </c>
      <c r="I989">
        <v>0</v>
      </c>
      <c r="J989">
        <v>0</v>
      </c>
      <c r="K989">
        <v>7</v>
      </c>
      <c r="L989" s="2" t="s">
        <v>108</v>
      </c>
    </row>
    <row r="990" spans="1:12" x14ac:dyDescent="0.4">
      <c r="A990" s="1">
        <v>43922</v>
      </c>
      <c r="B990" s="7">
        <v>0.75</v>
      </c>
      <c r="C990" s="2" t="s">
        <v>165</v>
      </c>
      <c r="D990">
        <v>0</v>
      </c>
      <c r="E990">
        <v>44</v>
      </c>
      <c r="F990" s="2" t="s">
        <v>0</v>
      </c>
      <c r="G990">
        <v>0</v>
      </c>
      <c r="H990">
        <v>0</v>
      </c>
      <c r="I990">
        <v>0</v>
      </c>
      <c r="J990">
        <v>0</v>
      </c>
      <c r="K990">
        <v>1</v>
      </c>
      <c r="L990" s="2" t="s">
        <v>166</v>
      </c>
    </row>
    <row r="991" spans="1:12" x14ac:dyDescent="0.4">
      <c r="A991" s="1">
        <v>43922</v>
      </c>
      <c r="B991" s="7">
        <v>0</v>
      </c>
      <c r="C991" s="2" t="s">
        <v>76</v>
      </c>
      <c r="D991">
        <v>0</v>
      </c>
      <c r="E991">
        <v>216</v>
      </c>
      <c r="F991" s="2" t="s">
        <v>0</v>
      </c>
      <c r="G991">
        <v>0</v>
      </c>
      <c r="H991">
        <v>0</v>
      </c>
      <c r="I991">
        <v>0</v>
      </c>
      <c r="J991">
        <v>0</v>
      </c>
      <c r="K991">
        <v>3</v>
      </c>
      <c r="L991" s="2" t="s">
        <v>193</v>
      </c>
    </row>
    <row r="992" spans="1:12" x14ac:dyDescent="0.4">
      <c r="A992" s="1">
        <v>43922</v>
      </c>
      <c r="B992" s="7">
        <v>0</v>
      </c>
      <c r="C992" s="2" t="s">
        <v>48</v>
      </c>
      <c r="D992">
        <v>0</v>
      </c>
      <c r="E992">
        <v>146</v>
      </c>
      <c r="F992" s="2" t="s">
        <v>0</v>
      </c>
      <c r="G992">
        <v>0</v>
      </c>
      <c r="H992">
        <v>0</v>
      </c>
      <c r="I992">
        <v>0</v>
      </c>
      <c r="J992">
        <v>65</v>
      </c>
      <c r="K992">
        <v>4</v>
      </c>
      <c r="L992" s="2" t="s">
        <v>204</v>
      </c>
    </row>
    <row r="993" spans="1:12" x14ac:dyDescent="0.4">
      <c r="A993" s="1">
        <v>43922</v>
      </c>
      <c r="B993" s="7">
        <v>0</v>
      </c>
      <c r="C993" s="2" t="s">
        <v>134</v>
      </c>
      <c r="D993">
        <v>0</v>
      </c>
      <c r="E993">
        <v>166</v>
      </c>
      <c r="F993" s="2" t="s">
        <v>0</v>
      </c>
      <c r="G993">
        <v>0</v>
      </c>
      <c r="H993">
        <v>0</v>
      </c>
      <c r="I993">
        <v>0</v>
      </c>
      <c r="J993">
        <v>0</v>
      </c>
      <c r="K993">
        <v>4</v>
      </c>
      <c r="L993" s="2" t="s">
        <v>150</v>
      </c>
    </row>
    <row r="994" spans="1:12" x14ac:dyDescent="0.4">
      <c r="A994" s="1">
        <v>43922</v>
      </c>
      <c r="B994" s="7">
        <v>0.33333333333333331</v>
      </c>
      <c r="C994" s="2" t="s">
        <v>10</v>
      </c>
      <c r="D994">
        <v>0</v>
      </c>
      <c r="E994">
        <v>2195</v>
      </c>
      <c r="F994" s="2" t="s">
        <v>0</v>
      </c>
      <c r="G994">
        <v>396</v>
      </c>
      <c r="H994">
        <v>76</v>
      </c>
      <c r="I994">
        <v>72</v>
      </c>
      <c r="J994">
        <v>229</v>
      </c>
      <c r="K994">
        <v>132</v>
      </c>
      <c r="L994" s="2" t="s">
        <v>239</v>
      </c>
    </row>
    <row r="995" spans="1:12" x14ac:dyDescent="0.4">
      <c r="A995" s="1">
        <v>43922</v>
      </c>
      <c r="B995" s="7">
        <v>0</v>
      </c>
      <c r="C995" s="2" t="s">
        <v>110</v>
      </c>
      <c r="D995">
        <v>0</v>
      </c>
      <c r="E995">
        <v>59</v>
      </c>
      <c r="F995" s="2" t="s">
        <v>0</v>
      </c>
      <c r="G995">
        <v>10</v>
      </c>
      <c r="H995">
        <v>0</v>
      </c>
      <c r="I995">
        <v>0</v>
      </c>
      <c r="J995">
        <v>13</v>
      </c>
      <c r="K995">
        <v>1</v>
      </c>
      <c r="L995" s="2" t="s">
        <v>172</v>
      </c>
    </row>
    <row r="996" spans="1:12" x14ac:dyDescent="0.4">
      <c r="A996" s="1">
        <v>43922</v>
      </c>
      <c r="B996" s="7">
        <v>0</v>
      </c>
      <c r="C996" s="2" t="s">
        <v>21</v>
      </c>
      <c r="D996">
        <v>0</v>
      </c>
      <c r="E996">
        <v>3639</v>
      </c>
      <c r="F996" s="2" t="s">
        <v>0</v>
      </c>
      <c r="G996">
        <v>399</v>
      </c>
      <c r="H996">
        <v>80</v>
      </c>
      <c r="I996">
        <v>0</v>
      </c>
      <c r="J996">
        <v>0</v>
      </c>
      <c r="K996">
        <v>92</v>
      </c>
      <c r="L996" s="2" t="s">
        <v>214</v>
      </c>
    </row>
    <row r="997" spans="1:12" x14ac:dyDescent="0.4">
      <c r="A997" s="1">
        <v>43922</v>
      </c>
      <c r="B997" s="7">
        <v>0.625</v>
      </c>
      <c r="C997" s="2" t="s">
        <v>23</v>
      </c>
      <c r="D997">
        <v>0</v>
      </c>
      <c r="E997">
        <v>1145</v>
      </c>
      <c r="F997" s="2" t="s">
        <v>0</v>
      </c>
      <c r="G997">
        <v>139</v>
      </c>
      <c r="H997">
        <v>23</v>
      </c>
      <c r="I997">
        <v>18</v>
      </c>
      <c r="J997">
        <v>70</v>
      </c>
      <c r="K997">
        <v>37</v>
      </c>
      <c r="L997" s="2" t="s">
        <v>242</v>
      </c>
    </row>
    <row r="998" spans="1:12" x14ac:dyDescent="0.4">
      <c r="A998" s="1">
        <v>43922</v>
      </c>
      <c r="B998" s="7">
        <v>0.33333333333333331</v>
      </c>
      <c r="C998" s="2" t="s">
        <v>51</v>
      </c>
      <c r="D998">
        <v>0</v>
      </c>
      <c r="E998">
        <v>125</v>
      </c>
      <c r="F998" s="2" t="s">
        <v>0</v>
      </c>
      <c r="G998">
        <v>13</v>
      </c>
      <c r="H998">
        <v>5</v>
      </c>
      <c r="I998">
        <v>0</v>
      </c>
      <c r="J998">
        <v>40</v>
      </c>
      <c r="K998">
        <v>1</v>
      </c>
      <c r="L998" s="2" t="s">
        <v>190</v>
      </c>
    </row>
    <row r="999" spans="1:12" x14ac:dyDescent="0.4">
      <c r="A999" s="1">
        <v>43922</v>
      </c>
      <c r="B999" s="7">
        <v>0.60416666666666663</v>
      </c>
      <c r="C999" s="2" t="s">
        <v>14</v>
      </c>
      <c r="D999">
        <v>0</v>
      </c>
      <c r="E999">
        <v>2142</v>
      </c>
      <c r="F999" s="2" t="s">
        <v>0</v>
      </c>
      <c r="G999">
        <v>203</v>
      </c>
      <c r="H999">
        <v>0</v>
      </c>
      <c r="I999">
        <v>54</v>
      </c>
      <c r="J999">
        <v>0</v>
      </c>
      <c r="K999">
        <v>36</v>
      </c>
      <c r="L999" s="2" t="s">
        <v>268</v>
      </c>
    </row>
    <row r="1000" spans="1:12" x14ac:dyDescent="0.4">
      <c r="A1000" s="1">
        <v>43922</v>
      </c>
      <c r="B1000" s="7">
        <v>0</v>
      </c>
      <c r="C1000" s="2" t="s">
        <v>12</v>
      </c>
      <c r="D1000">
        <v>0</v>
      </c>
      <c r="E1000">
        <v>72</v>
      </c>
      <c r="F1000" s="2" t="s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s="2" t="s">
        <v>238</v>
      </c>
    </row>
    <row r="1001" spans="1:12" x14ac:dyDescent="0.4">
      <c r="A1001" s="1">
        <v>43923</v>
      </c>
      <c r="B1001" s="7">
        <v>0.625</v>
      </c>
      <c r="C1001" s="2" t="s">
        <v>26</v>
      </c>
      <c r="D1001">
        <v>0</v>
      </c>
      <c r="E1001">
        <v>592</v>
      </c>
      <c r="F1001" s="2" t="s">
        <v>0</v>
      </c>
      <c r="G1001">
        <v>94</v>
      </c>
      <c r="H1001">
        <v>27</v>
      </c>
      <c r="I1001">
        <v>27</v>
      </c>
      <c r="J1001">
        <v>0</v>
      </c>
      <c r="K1001">
        <v>12</v>
      </c>
      <c r="L1001" s="2" t="s">
        <v>246</v>
      </c>
    </row>
    <row r="1002" spans="1:12" x14ac:dyDescent="0.4">
      <c r="A1002" s="1">
        <v>43923</v>
      </c>
      <c r="B1002" s="7">
        <v>0.70833333333333337</v>
      </c>
      <c r="C1002" s="2" t="s">
        <v>121</v>
      </c>
      <c r="D1002">
        <v>0</v>
      </c>
      <c r="E1002">
        <v>20</v>
      </c>
      <c r="F1002" s="2" t="s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 s="2" t="s">
        <v>202</v>
      </c>
    </row>
    <row r="1003" spans="1:12" x14ac:dyDescent="0.4">
      <c r="A1003" s="1">
        <v>43923</v>
      </c>
      <c r="B1003" s="7">
        <v>0.5</v>
      </c>
      <c r="C1003" s="2" t="s">
        <v>64</v>
      </c>
      <c r="D1003">
        <v>0</v>
      </c>
      <c r="E1003">
        <v>64</v>
      </c>
      <c r="F1003" s="2" t="s">
        <v>0</v>
      </c>
      <c r="G1003">
        <v>0</v>
      </c>
      <c r="H1003">
        <v>0</v>
      </c>
      <c r="I1003">
        <v>0</v>
      </c>
      <c r="J1003">
        <v>0</v>
      </c>
      <c r="K1003">
        <v>3</v>
      </c>
      <c r="L1003" s="2" t="s">
        <v>191</v>
      </c>
    </row>
    <row r="1004" spans="1:12" x14ac:dyDescent="0.4">
      <c r="A1004" s="1">
        <v>43923</v>
      </c>
      <c r="B1004" s="7">
        <v>0.33333333333333331</v>
      </c>
      <c r="C1004" s="2" t="s">
        <v>17</v>
      </c>
      <c r="D1004">
        <v>0</v>
      </c>
      <c r="E1004">
        <v>1003</v>
      </c>
      <c r="F1004" s="2" t="s">
        <v>0</v>
      </c>
      <c r="G1004">
        <v>104</v>
      </c>
      <c r="H1004">
        <v>24</v>
      </c>
      <c r="I1004">
        <v>20</v>
      </c>
      <c r="J1004">
        <v>0</v>
      </c>
      <c r="K1004">
        <v>23</v>
      </c>
      <c r="L1004" s="2" t="s">
        <v>132</v>
      </c>
    </row>
    <row r="1005" spans="1:12" x14ac:dyDescent="0.4">
      <c r="A1005" s="1">
        <v>43923</v>
      </c>
      <c r="B1005" s="7">
        <v>0</v>
      </c>
      <c r="C1005" s="2" t="s">
        <v>19</v>
      </c>
      <c r="D1005">
        <v>0</v>
      </c>
      <c r="E1005">
        <v>610</v>
      </c>
      <c r="F1005" s="2" t="s">
        <v>0</v>
      </c>
      <c r="G1005">
        <v>81</v>
      </c>
      <c r="H1005">
        <v>18</v>
      </c>
      <c r="I1005">
        <v>18</v>
      </c>
      <c r="J1005">
        <v>262</v>
      </c>
      <c r="K1005">
        <v>12</v>
      </c>
      <c r="L1005" s="2" t="s">
        <v>196</v>
      </c>
    </row>
    <row r="1006" spans="1:12" x14ac:dyDescent="0.4">
      <c r="A1006" s="1">
        <v>43923</v>
      </c>
      <c r="B1006" s="7">
        <v>0.41666666666666669</v>
      </c>
      <c r="C1006" s="2" t="s">
        <v>15</v>
      </c>
      <c r="D1006">
        <v>0</v>
      </c>
      <c r="E1006">
        <v>718</v>
      </c>
      <c r="F1006" s="2" t="s">
        <v>0</v>
      </c>
      <c r="G1006">
        <v>119</v>
      </c>
      <c r="H1006">
        <v>17</v>
      </c>
      <c r="I1006">
        <v>0</v>
      </c>
      <c r="J1006">
        <v>350</v>
      </c>
      <c r="K1006">
        <v>19</v>
      </c>
      <c r="L1006" s="2" t="s">
        <v>245</v>
      </c>
    </row>
    <row r="1007" spans="1:12" x14ac:dyDescent="0.4">
      <c r="A1007" s="1">
        <v>43923</v>
      </c>
      <c r="B1007" s="7">
        <v>0</v>
      </c>
      <c r="C1007" s="2" t="s">
        <v>32</v>
      </c>
      <c r="D1007">
        <v>0</v>
      </c>
      <c r="E1007">
        <v>550</v>
      </c>
      <c r="F1007" s="2" t="s">
        <v>0</v>
      </c>
      <c r="G1007">
        <v>80</v>
      </c>
      <c r="H1007">
        <v>23</v>
      </c>
      <c r="I1007">
        <v>0</v>
      </c>
      <c r="J1007">
        <v>0</v>
      </c>
      <c r="K1007">
        <v>26</v>
      </c>
      <c r="L1007" s="2" t="s">
        <v>101</v>
      </c>
    </row>
    <row r="1008" spans="1:12" x14ac:dyDescent="0.4">
      <c r="A1008" s="1">
        <v>43923</v>
      </c>
      <c r="B1008" s="7">
        <v>0.5</v>
      </c>
      <c r="C1008" s="2" t="s">
        <v>8</v>
      </c>
      <c r="D1008">
        <v>13281</v>
      </c>
      <c r="E1008">
        <v>3314</v>
      </c>
      <c r="F1008" s="2" t="s">
        <v>0</v>
      </c>
      <c r="G1008">
        <v>424</v>
      </c>
      <c r="H1008">
        <v>62</v>
      </c>
      <c r="I1008">
        <v>54</v>
      </c>
      <c r="J1008">
        <v>283</v>
      </c>
      <c r="K1008">
        <v>77</v>
      </c>
      <c r="L1008" s="2" t="s">
        <v>9</v>
      </c>
    </row>
    <row r="1009" spans="1:12" x14ac:dyDescent="0.4">
      <c r="A1009" s="1">
        <v>43923</v>
      </c>
      <c r="B1009" s="7">
        <v>0.54166666666666663</v>
      </c>
      <c r="C1009" s="2" t="s">
        <v>34</v>
      </c>
      <c r="D1009">
        <v>0</v>
      </c>
      <c r="E1009">
        <v>58</v>
      </c>
      <c r="F1009" s="2" t="s">
        <v>0</v>
      </c>
      <c r="G1009">
        <v>5</v>
      </c>
      <c r="H1009">
        <v>0</v>
      </c>
      <c r="I1009">
        <v>0</v>
      </c>
      <c r="J1009">
        <v>0</v>
      </c>
      <c r="K1009">
        <v>2</v>
      </c>
      <c r="L1009" s="2" t="s">
        <v>186</v>
      </c>
    </row>
    <row r="1010" spans="1:12" x14ac:dyDescent="0.4">
      <c r="A1010" s="1">
        <v>43923</v>
      </c>
      <c r="B1010" s="7">
        <v>0</v>
      </c>
      <c r="C1010" s="2" t="s">
        <v>147</v>
      </c>
      <c r="D1010">
        <v>0</v>
      </c>
      <c r="E1010">
        <v>569</v>
      </c>
      <c r="F1010" s="2" t="s">
        <v>0</v>
      </c>
      <c r="G1010">
        <v>59</v>
      </c>
      <c r="H1010">
        <v>0</v>
      </c>
      <c r="I1010">
        <v>0</v>
      </c>
      <c r="J1010">
        <v>0</v>
      </c>
      <c r="K1010">
        <v>23</v>
      </c>
      <c r="L1010" s="2" t="s">
        <v>148</v>
      </c>
    </row>
    <row r="1011" spans="1:12" x14ac:dyDescent="0.4">
      <c r="A1011" s="1">
        <v>43923</v>
      </c>
      <c r="B1011" s="7">
        <v>0.66666666666666663</v>
      </c>
      <c r="C1011" s="2" t="s">
        <v>47</v>
      </c>
      <c r="D1011">
        <v>0</v>
      </c>
      <c r="E1011">
        <v>149</v>
      </c>
      <c r="F1011" s="2" t="s">
        <v>0</v>
      </c>
      <c r="G1011">
        <v>29</v>
      </c>
      <c r="H1011">
        <v>3</v>
      </c>
      <c r="I1011">
        <v>0</v>
      </c>
      <c r="J1011">
        <v>0</v>
      </c>
      <c r="K1011">
        <v>0</v>
      </c>
      <c r="L1011" s="2" t="s">
        <v>219</v>
      </c>
    </row>
    <row r="1012" spans="1:12" x14ac:dyDescent="0.4">
      <c r="A1012" s="1">
        <v>43923</v>
      </c>
      <c r="B1012" s="7">
        <v>0.45833333333333331</v>
      </c>
      <c r="C1012" s="2" t="s">
        <v>62</v>
      </c>
      <c r="D1012">
        <v>0</v>
      </c>
      <c r="E1012">
        <v>422</v>
      </c>
      <c r="F1012" s="2" t="s">
        <v>0</v>
      </c>
      <c r="G1012">
        <v>66</v>
      </c>
      <c r="H1012">
        <v>11</v>
      </c>
      <c r="I1012">
        <v>0</v>
      </c>
      <c r="J1012">
        <v>0</v>
      </c>
      <c r="K1012">
        <v>7</v>
      </c>
      <c r="L1012" s="2" t="s">
        <v>170</v>
      </c>
    </row>
    <row r="1013" spans="1:12" x14ac:dyDescent="0.4">
      <c r="A1013" s="1">
        <v>43923</v>
      </c>
      <c r="B1013" s="7">
        <v>0.5</v>
      </c>
      <c r="C1013" s="2" t="s">
        <v>36</v>
      </c>
      <c r="D1013">
        <v>0</v>
      </c>
      <c r="E1013">
        <v>430</v>
      </c>
      <c r="F1013" s="2" t="s">
        <v>0</v>
      </c>
      <c r="G1013">
        <v>61</v>
      </c>
      <c r="H1013">
        <v>12</v>
      </c>
      <c r="I1013">
        <v>10</v>
      </c>
      <c r="J1013">
        <v>0</v>
      </c>
      <c r="K1013">
        <v>28</v>
      </c>
      <c r="L1013" s="2" t="s">
        <v>37</v>
      </c>
    </row>
    <row r="1014" spans="1:12" x14ac:dyDescent="0.4">
      <c r="A1014" s="1">
        <v>43923</v>
      </c>
      <c r="B1014" s="7">
        <v>0.66666666666666663</v>
      </c>
      <c r="C1014" s="2" t="s">
        <v>102</v>
      </c>
      <c r="D1014">
        <v>0</v>
      </c>
      <c r="E1014">
        <v>76</v>
      </c>
      <c r="F1014" s="2" t="s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 s="2" t="s">
        <v>158</v>
      </c>
    </row>
    <row r="1015" spans="1:12" x14ac:dyDescent="0.4">
      <c r="A1015" s="1">
        <v>43923</v>
      </c>
      <c r="B1015" s="7">
        <v>0</v>
      </c>
      <c r="C1015" s="2" t="s">
        <v>116</v>
      </c>
      <c r="D1015">
        <v>0</v>
      </c>
      <c r="E1015">
        <v>51</v>
      </c>
      <c r="F1015" s="2" t="s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 s="2" t="s">
        <v>188</v>
      </c>
    </row>
    <row r="1016" spans="1:12" x14ac:dyDescent="0.4">
      <c r="A1016" s="1">
        <v>43923</v>
      </c>
      <c r="B1016" s="7">
        <v>0</v>
      </c>
      <c r="C1016" s="2" t="s">
        <v>41</v>
      </c>
      <c r="D1016">
        <v>0</v>
      </c>
      <c r="E1016">
        <v>480</v>
      </c>
      <c r="F1016" s="2" t="s">
        <v>0</v>
      </c>
      <c r="G1016">
        <v>64</v>
      </c>
      <c r="H1016">
        <v>11</v>
      </c>
      <c r="I1016">
        <v>0</v>
      </c>
      <c r="J1016">
        <v>49</v>
      </c>
      <c r="K1016">
        <v>8</v>
      </c>
      <c r="L1016" s="2" t="s">
        <v>108</v>
      </c>
    </row>
    <row r="1017" spans="1:12" x14ac:dyDescent="0.4">
      <c r="A1017" s="1">
        <v>43923</v>
      </c>
      <c r="B1017" s="7">
        <v>0.33333333333333331</v>
      </c>
      <c r="C1017" s="2" t="s">
        <v>165</v>
      </c>
      <c r="D1017">
        <v>0</v>
      </c>
      <c r="E1017">
        <v>47</v>
      </c>
      <c r="F1017" s="2" t="s">
        <v>0</v>
      </c>
      <c r="G1017">
        <v>18</v>
      </c>
      <c r="H1017">
        <v>3</v>
      </c>
      <c r="I1017">
        <v>0</v>
      </c>
      <c r="J1017">
        <v>0</v>
      </c>
      <c r="K1017">
        <v>1</v>
      </c>
      <c r="L1017" s="2" t="s">
        <v>166</v>
      </c>
    </row>
    <row r="1018" spans="1:12" x14ac:dyDescent="0.4">
      <c r="A1018" s="1">
        <v>43923</v>
      </c>
      <c r="B1018" s="7">
        <v>0</v>
      </c>
      <c r="C1018" s="2" t="s">
        <v>76</v>
      </c>
      <c r="D1018">
        <v>0</v>
      </c>
      <c r="E1018">
        <v>227</v>
      </c>
      <c r="F1018" s="2" t="s">
        <v>0</v>
      </c>
      <c r="G1018">
        <v>14</v>
      </c>
      <c r="H1018">
        <v>0</v>
      </c>
      <c r="I1018">
        <v>0</v>
      </c>
      <c r="J1018">
        <v>0</v>
      </c>
      <c r="K1018">
        <v>3</v>
      </c>
      <c r="L1018" s="2" t="s">
        <v>193</v>
      </c>
    </row>
    <row r="1019" spans="1:12" x14ac:dyDescent="0.4">
      <c r="A1019" s="1">
        <v>43923</v>
      </c>
      <c r="B1019" s="7">
        <v>0</v>
      </c>
      <c r="C1019" s="2" t="s">
        <v>48</v>
      </c>
      <c r="D1019">
        <v>0</v>
      </c>
      <c r="E1019">
        <v>155</v>
      </c>
      <c r="F1019" s="2" t="s">
        <v>0</v>
      </c>
      <c r="G1019">
        <v>0</v>
      </c>
      <c r="H1019">
        <v>0</v>
      </c>
      <c r="I1019">
        <v>0</v>
      </c>
      <c r="J1019">
        <v>65</v>
      </c>
      <c r="K1019">
        <v>4</v>
      </c>
      <c r="L1019" s="2" t="s">
        <v>204</v>
      </c>
    </row>
    <row r="1020" spans="1:12" x14ac:dyDescent="0.4">
      <c r="A1020" s="1">
        <v>43923</v>
      </c>
      <c r="B1020" s="7">
        <v>0</v>
      </c>
      <c r="C1020" s="2" t="s">
        <v>134</v>
      </c>
      <c r="D1020">
        <v>0</v>
      </c>
      <c r="E1020">
        <v>179</v>
      </c>
      <c r="F1020" s="2" t="s">
        <v>0</v>
      </c>
      <c r="G1020">
        <v>0</v>
      </c>
      <c r="H1020">
        <v>0</v>
      </c>
      <c r="I1020">
        <v>0</v>
      </c>
      <c r="J1020">
        <v>0</v>
      </c>
      <c r="K1020">
        <v>4</v>
      </c>
      <c r="L1020" s="2" t="s">
        <v>150</v>
      </c>
    </row>
    <row r="1021" spans="1:12" x14ac:dyDescent="0.4">
      <c r="A1021" s="1">
        <v>43923</v>
      </c>
      <c r="B1021" s="7">
        <v>0.33333333333333331</v>
      </c>
      <c r="C1021" s="2" t="s">
        <v>10</v>
      </c>
      <c r="D1021">
        <v>0</v>
      </c>
      <c r="E1021">
        <v>2271</v>
      </c>
      <c r="F1021" s="2" t="s">
        <v>0</v>
      </c>
      <c r="G1021">
        <v>374</v>
      </c>
      <c r="H1021">
        <v>75</v>
      </c>
      <c r="I1021">
        <v>73</v>
      </c>
      <c r="J1021">
        <v>263</v>
      </c>
      <c r="K1021">
        <v>141</v>
      </c>
      <c r="L1021" s="2" t="s">
        <v>244</v>
      </c>
    </row>
    <row r="1022" spans="1:12" x14ac:dyDescent="0.4">
      <c r="A1022" s="1">
        <v>43923</v>
      </c>
      <c r="B1022" s="7">
        <v>0.58333333333333337</v>
      </c>
      <c r="C1022" s="2" t="s">
        <v>110</v>
      </c>
      <c r="D1022">
        <v>0</v>
      </c>
      <c r="E1022">
        <v>60</v>
      </c>
      <c r="F1022" s="2" t="s">
        <v>0</v>
      </c>
      <c r="G1022">
        <v>4</v>
      </c>
      <c r="H1022">
        <v>0</v>
      </c>
      <c r="I1022">
        <v>0</v>
      </c>
      <c r="J1022">
        <v>13</v>
      </c>
      <c r="K1022">
        <v>1</v>
      </c>
      <c r="L1022" s="2" t="s">
        <v>172</v>
      </c>
    </row>
    <row r="1023" spans="1:12" x14ac:dyDescent="0.4">
      <c r="A1023" s="1">
        <v>43923</v>
      </c>
      <c r="B1023" s="7">
        <v>0</v>
      </c>
      <c r="C1023" s="2" t="s">
        <v>21</v>
      </c>
      <c r="D1023">
        <v>0</v>
      </c>
      <c r="E1023">
        <v>3796</v>
      </c>
      <c r="F1023" s="2" t="s">
        <v>0</v>
      </c>
      <c r="G1023">
        <v>390</v>
      </c>
      <c r="H1023">
        <v>81</v>
      </c>
      <c r="I1023">
        <v>0</v>
      </c>
      <c r="J1023">
        <v>0</v>
      </c>
      <c r="K1023">
        <v>107</v>
      </c>
      <c r="L1023" s="2" t="s">
        <v>214</v>
      </c>
    </row>
    <row r="1024" spans="1:12" x14ac:dyDescent="0.4">
      <c r="A1024" s="1">
        <v>43923</v>
      </c>
      <c r="B1024" s="7">
        <v>0.625</v>
      </c>
      <c r="C1024" s="2" t="s">
        <v>23</v>
      </c>
      <c r="D1024">
        <v>0</v>
      </c>
      <c r="E1024">
        <v>1218</v>
      </c>
      <c r="F1024" s="2" t="s">
        <v>0</v>
      </c>
      <c r="G1024">
        <v>135</v>
      </c>
      <c r="H1024">
        <v>23</v>
      </c>
      <c r="I1024">
        <v>21</v>
      </c>
      <c r="J1024">
        <v>88</v>
      </c>
      <c r="K1024">
        <v>40</v>
      </c>
      <c r="L1024" s="2" t="s">
        <v>247</v>
      </c>
    </row>
    <row r="1025" spans="1:12" x14ac:dyDescent="0.4">
      <c r="A1025" s="1">
        <v>43923</v>
      </c>
      <c r="B1025" s="7">
        <v>0.33333333333333331</v>
      </c>
      <c r="C1025" s="2" t="s">
        <v>51</v>
      </c>
      <c r="D1025">
        <v>0</v>
      </c>
      <c r="E1025">
        <v>131</v>
      </c>
      <c r="F1025" s="2" t="s">
        <v>0</v>
      </c>
      <c r="G1025">
        <v>14</v>
      </c>
      <c r="H1025">
        <v>5</v>
      </c>
      <c r="I1025">
        <v>0</v>
      </c>
      <c r="J1025">
        <v>41</v>
      </c>
      <c r="K1025">
        <v>1</v>
      </c>
      <c r="L1025" s="2" t="s">
        <v>190</v>
      </c>
    </row>
    <row r="1026" spans="1:12" x14ac:dyDescent="0.4">
      <c r="A1026" s="1">
        <v>43923</v>
      </c>
      <c r="B1026" s="7">
        <v>0.60416666666666663</v>
      </c>
      <c r="C1026" s="2" t="s">
        <v>14</v>
      </c>
      <c r="D1026">
        <v>0</v>
      </c>
      <c r="E1026">
        <v>2306</v>
      </c>
      <c r="F1026" s="2" t="s">
        <v>0</v>
      </c>
      <c r="G1026">
        <v>200</v>
      </c>
      <c r="H1026">
        <v>0</v>
      </c>
      <c r="I1026">
        <v>53</v>
      </c>
      <c r="J1026">
        <v>0</v>
      </c>
      <c r="K1026">
        <v>39</v>
      </c>
      <c r="L1026" s="2" t="s">
        <v>268</v>
      </c>
    </row>
    <row r="1027" spans="1:12" x14ac:dyDescent="0.4">
      <c r="A1027" s="1">
        <v>43923</v>
      </c>
      <c r="B1027" s="7">
        <v>0</v>
      </c>
      <c r="C1027" s="2" t="s">
        <v>12</v>
      </c>
      <c r="D1027">
        <v>0</v>
      </c>
      <c r="E1027">
        <v>75</v>
      </c>
      <c r="F1027" s="2" t="s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 s="2" t="s">
        <v>243</v>
      </c>
    </row>
    <row r="1028" spans="1:12" x14ac:dyDescent="0.4">
      <c r="A1028" s="1">
        <v>43924</v>
      </c>
      <c r="B1028" s="7">
        <v>0.625</v>
      </c>
      <c r="C1028" s="2" t="s">
        <v>26</v>
      </c>
      <c r="D1028">
        <v>0</v>
      </c>
      <c r="E1028">
        <v>626</v>
      </c>
      <c r="F1028" s="2" t="s">
        <v>0</v>
      </c>
      <c r="G1028">
        <v>100</v>
      </c>
      <c r="H1028">
        <v>27</v>
      </c>
      <c r="I1028">
        <v>26</v>
      </c>
      <c r="J1028">
        <v>0</v>
      </c>
      <c r="K1028">
        <v>12</v>
      </c>
      <c r="L1028" s="2" t="s">
        <v>250</v>
      </c>
    </row>
    <row r="1029" spans="1:12" x14ac:dyDescent="0.4">
      <c r="A1029" s="1">
        <v>43924</v>
      </c>
      <c r="B1029" s="7">
        <v>0.45833333333333331</v>
      </c>
      <c r="C1029" s="2" t="s">
        <v>121</v>
      </c>
      <c r="D1029">
        <v>0</v>
      </c>
      <c r="E1029">
        <v>20</v>
      </c>
      <c r="F1029" s="2" t="s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s="2" t="s">
        <v>202</v>
      </c>
    </row>
    <row r="1030" spans="1:12" x14ac:dyDescent="0.4">
      <c r="A1030" s="1">
        <v>43924</v>
      </c>
      <c r="B1030" s="7">
        <v>0.33333333333333331</v>
      </c>
      <c r="C1030" s="2" t="s">
        <v>64</v>
      </c>
      <c r="D1030">
        <v>0</v>
      </c>
      <c r="E1030">
        <v>65</v>
      </c>
      <c r="F1030" s="2" t="s">
        <v>0</v>
      </c>
      <c r="G1030">
        <v>0</v>
      </c>
      <c r="H1030">
        <v>0</v>
      </c>
      <c r="I1030">
        <v>0</v>
      </c>
      <c r="J1030">
        <v>0</v>
      </c>
      <c r="K1030">
        <v>3</v>
      </c>
      <c r="L1030" s="2" t="s">
        <v>191</v>
      </c>
    </row>
    <row r="1031" spans="1:12" x14ac:dyDescent="0.4">
      <c r="A1031" s="1">
        <v>43924</v>
      </c>
      <c r="B1031" s="7">
        <v>0.33333333333333331</v>
      </c>
      <c r="C1031" s="2" t="s">
        <v>17</v>
      </c>
      <c r="D1031">
        <v>0</v>
      </c>
      <c r="E1031">
        <v>1073</v>
      </c>
      <c r="F1031" s="2" t="s">
        <v>0</v>
      </c>
      <c r="G1031">
        <v>109</v>
      </c>
      <c r="H1031">
        <v>30</v>
      </c>
      <c r="I1031">
        <v>26</v>
      </c>
      <c r="J1031">
        <v>0</v>
      </c>
      <c r="K1031">
        <v>26</v>
      </c>
      <c r="L1031" s="2" t="s">
        <v>132</v>
      </c>
    </row>
    <row r="1032" spans="1:12" x14ac:dyDescent="0.4">
      <c r="A1032" s="1">
        <v>43924</v>
      </c>
      <c r="B1032" s="7">
        <v>0</v>
      </c>
      <c r="C1032" s="2" t="s">
        <v>19</v>
      </c>
      <c r="D1032">
        <v>0</v>
      </c>
      <c r="E1032">
        <v>625</v>
      </c>
      <c r="F1032" s="2" t="s">
        <v>0</v>
      </c>
      <c r="G1032">
        <v>82</v>
      </c>
      <c r="H1032">
        <v>18</v>
      </c>
      <c r="I1032">
        <v>18</v>
      </c>
      <c r="J1032">
        <v>266</v>
      </c>
      <c r="K1032">
        <v>14</v>
      </c>
      <c r="L1032" s="2" t="s">
        <v>196</v>
      </c>
    </row>
    <row r="1033" spans="1:12" x14ac:dyDescent="0.4">
      <c r="A1033" s="1">
        <v>43924</v>
      </c>
      <c r="B1033" s="7">
        <v>0.35416666666666669</v>
      </c>
      <c r="C1033" s="2" t="s">
        <v>15</v>
      </c>
      <c r="D1033">
        <v>0</v>
      </c>
      <c r="E1033">
        <v>758</v>
      </c>
      <c r="F1033" s="2" t="s">
        <v>0</v>
      </c>
      <c r="G1033">
        <v>115</v>
      </c>
      <c r="H1033">
        <v>17</v>
      </c>
      <c r="I1033">
        <v>0</v>
      </c>
      <c r="J1033">
        <v>397</v>
      </c>
      <c r="K1033">
        <v>21</v>
      </c>
      <c r="L1033" s="2" t="s">
        <v>249</v>
      </c>
    </row>
    <row r="1034" spans="1:12" x14ac:dyDescent="0.4">
      <c r="A1034" s="1">
        <v>43924</v>
      </c>
      <c r="B1034" s="7">
        <v>0</v>
      </c>
      <c r="C1034" s="2" t="s">
        <v>32</v>
      </c>
      <c r="D1034">
        <v>0</v>
      </c>
      <c r="E1034">
        <v>588</v>
      </c>
      <c r="F1034" s="2" t="s">
        <v>0</v>
      </c>
      <c r="G1034">
        <v>77</v>
      </c>
      <c r="H1034">
        <v>21</v>
      </c>
      <c r="I1034">
        <v>0</v>
      </c>
      <c r="J1034">
        <v>46</v>
      </c>
      <c r="K1034">
        <v>31</v>
      </c>
      <c r="L1034" s="2" t="s">
        <v>101</v>
      </c>
    </row>
    <row r="1035" spans="1:12" x14ac:dyDescent="0.4">
      <c r="A1035" s="1">
        <v>43924</v>
      </c>
      <c r="B1035" s="7">
        <v>0.5</v>
      </c>
      <c r="C1035" s="2" t="s">
        <v>8</v>
      </c>
      <c r="D1035">
        <v>14072</v>
      </c>
      <c r="E1035">
        <v>3504</v>
      </c>
      <c r="F1035" s="2" t="s">
        <v>0</v>
      </c>
      <c r="G1035">
        <v>424</v>
      </c>
      <c r="H1035">
        <v>65</v>
      </c>
      <c r="I1035">
        <v>58</v>
      </c>
      <c r="J1035">
        <v>284</v>
      </c>
      <c r="K1035">
        <v>81</v>
      </c>
      <c r="L1035" s="2" t="s">
        <v>9</v>
      </c>
    </row>
    <row r="1036" spans="1:12" x14ac:dyDescent="0.4">
      <c r="A1036" s="1">
        <v>43924</v>
      </c>
      <c r="B1036" s="7">
        <v>0.5625</v>
      </c>
      <c r="C1036" s="2" t="s">
        <v>34</v>
      </c>
      <c r="D1036">
        <v>0</v>
      </c>
      <c r="E1036">
        <v>59</v>
      </c>
      <c r="F1036" s="2" t="s">
        <v>0</v>
      </c>
      <c r="G1036">
        <v>5</v>
      </c>
      <c r="H1036">
        <v>0</v>
      </c>
      <c r="I1036">
        <v>0</v>
      </c>
      <c r="J1036">
        <v>0</v>
      </c>
      <c r="K1036">
        <v>2</v>
      </c>
      <c r="L1036" s="2" t="s">
        <v>186</v>
      </c>
    </row>
    <row r="1037" spans="1:12" x14ac:dyDescent="0.4">
      <c r="A1037" s="1">
        <v>43924</v>
      </c>
      <c r="B1037" s="7">
        <v>0</v>
      </c>
      <c r="C1037" s="2" t="s">
        <v>147</v>
      </c>
      <c r="D1037">
        <v>0</v>
      </c>
      <c r="E1037">
        <v>598</v>
      </c>
      <c r="F1037" s="2" t="s">
        <v>0</v>
      </c>
      <c r="G1037">
        <v>60</v>
      </c>
      <c r="H1037">
        <v>0</v>
      </c>
      <c r="I1037">
        <v>0</v>
      </c>
      <c r="J1037">
        <v>0</v>
      </c>
      <c r="K1037">
        <v>27</v>
      </c>
      <c r="L1037" s="2" t="s">
        <v>148</v>
      </c>
    </row>
    <row r="1038" spans="1:12" x14ac:dyDescent="0.4">
      <c r="A1038" s="1">
        <v>43924</v>
      </c>
      <c r="B1038" s="7">
        <v>0.66666666666666663</v>
      </c>
      <c r="C1038" s="2" t="s">
        <v>47</v>
      </c>
      <c r="D1038">
        <v>0</v>
      </c>
      <c r="E1038">
        <v>149</v>
      </c>
      <c r="F1038" s="2" t="s">
        <v>0</v>
      </c>
      <c r="G1038">
        <v>28</v>
      </c>
      <c r="H1038">
        <v>3</v>
      </c>
      <c r="I1038">
        <v>0</v>
      </c>
      <c r="J1038">
        <v>0</v>
      </c>
      <c r="K1038">
        <v>0</v>
      </c>
      <c r="L1038" s="2" t="s">
        <v>219</v>
      </c>
    </row>
    <row r="1039" spans="1:12" x14ac:dyDescent="0.4">
      <c r="A1039" s="1">
        <v>43924</v>
      </c>
      <c r="B1039" s="7">
        <v>0.45833333333333331</v>
      </c>
      <c r="C1039" s="2" t="s">
        <v>62</v>
      </c>
      <c r="D1039">
        <v>0</v>
      </c>
      <c r="E1039">
        <v>449</v>
      </c>
      <c r="F1039" s="2" t="s">
        <v>0</v>
      </c>
      <c r="G1039">
        <v>49</v>
      </c>
      <c r="H1039">
        <v>12</v>
      </c>
      <c r="I1039">
        <v>0</v>
      </c>
      <c r="J1039">
        <v>0</v>
      </c>
      <c r="K1039">
        <v>7</v>
      </c>
      <c r="L1039" s="2" t="s">
        <v>170</v>
      </c>
    </row>
    <row r="1040" spans="1:12" x14ac:dyDescent="0.4">
      <c r="A1040" s="1">
        <v>43924</v>
      </c>
      <c r="B1040" s="7">
        <v>0.66666666666666663</v>
      </c>
      <c r="C1040" s="2" t="s">
        <v>36</v>
      </c>
      <c r="D1040">
        <v>0</v>
      </c>
      <c r="E1040">
        <v>444</v>
      </c>
      <c r="F1040" s="2" t="s">
        <v>0</v>
      </c>
      <c r="G1040">
        <v>61</v>
      </c>
      <c r="H1040">
        <v>11</v>
      </c>
      <c r="I1040">
        <v>9</v>
      </c>
      <c r="J1040">
        <v>0</v>
      </c>
      <c r="K1040">
        <v>29</v>
      </c>
      <c r="L1040" s="2" t="s">
        <v>37</v>
      </c>
    </row>
    <row r="1041" spans="1:12" x14ac:dyDescent="0.4">
      <c r="A1041" s="1">
        <v>43924</v>
      </c>
      <c r="B1041" s="7">
        <v>0.65972222222222221</v>
      </c>
      <c r="C1041" s="2" t="s">
        <v>102</v>
      </c>
      <c r="D1041">
        <v>0</v>
      </c>
      <c r="E1041">
        <v>79</v>
      </c>
      <c r="F1041" s="2" t="s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s="2" t="s">
        <v>158</v>
      </c>
    </row>
    <row r="1042" spans="1:12" x14ac:dyDescent="0.4">
      <c r="A1042" s="1">
        <v>43924</v>
      </c>
      <c r="B1042" s="7">
        <v>0</v>
      </c>
      <c r="C1042" s="2" t="s">
        <v>116</v>
      </c>
      <c r="D1042">
        <v>0</v>
      </c>
      <c r="E1042">
        <v>56</v>
      </c>
      <c r="F1042" s="2" t="s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s="2" t="s">
        <v>188</v>
      </c>
    </row>
    <row r="1043" spans="1:12" x14ac:dyDescent="0.4">
      <c r="A1043" s="1">
        <v>43924</v>
      </c>
      <c r="B1043" s="7">
        <v>0</v>
      </c>
      <c r="C1043" s="2" t="s">
        <v>41</v>
      </c>
      <c r="D1043">
        <v>0</v>
      </c>
      <c r="E1043">
        <v>480</v>
      </c>
      <c r="F1043" s="2" t="s">
        <v>0</v>
      </c>
      <c r="G1043">
        <v>75</v>
      </c>
      <c r="H1043">
        <v>12</v>
      </c>
      <c r="I1043">
        <v>0</v>
      </c>
      <c r="J1043">
        <v>50</v>
      </c>
      <c r="K1043">
        <v>8</v>
      </c>
      <c r="L1043" s="2" t="s">
        <v>108</v>
      </c>
    </row>
    <row r="1044" spans="1:12" x14ac:dyDescent="0.4">
      <c r="A1044" s="1">
        <v>43924</v>
      </c>
      <c r="B1044" s="7">
        <v>0</v>
      </c>
      <c r="C1044" s="2" t="s">
        <v>165</v>
      </c>
      <c r="D1044">
        <v>0</v>
      </c>
      <c r="E1044">
        <v>47</v>
      </c>
      <c r="F1044" s="2" t="s">
        <v>0</v>
      </c>
      <c r="G1044">
        <v>6</v>
      </c>
      <c r="H1044">
        <v>3</v>
      </c>
      <c r="I1044">
        <v>0</v>
      </c>
      <c r="J1044">
        <v>0</v>
      </c>
      <c r="K1044">
        <v>1</v>
      </c>
      <c r="L1044" s="2" t="s">
        <v>166</v>
      </c>
    </row>
    <row r="1045" spans="1:12" x14ac:dyDescent="0.4">
      <c r="A1045" s="1">
        <v>43924</v>
      </c>
      <c r="B1045" s="7">
        <v>0</v>
      </c>
      <c r="C1045" s="2" t="s">
        <v>76</v>
      </c>
      <c r="D1045">
        <v>0</v>
      </c>
      <c r="E1045">
        <v>237</v>
      </c>
      <c r="F1045" s="2" t="s">
        <v>0</v>
      </c>
      <c r="G1045">
        <v>17</v>
      </c>
      <c r="H1045">
        <v>0</v>
      </c>
      <c r="I1045">
        <v>0</v>
      </c>
      <c r="J1045">
        <v>0</v>
      </c>
      <c r="K1045">
        <v>3</v>
      </c>
      <c r="L1045" s="2" t="s">
        <v>193</v>
      </c>
    </row>
    <row r="1046" spans="1:12" x14ac:dyDescent="0.4">
      <c r="A1046" s="1">
        <v>43924</v>
      </c>
      <c r="B1046" s="7">
        <v>0</v>
      </c>
      <c r="C1046" s="2" t="s">
        <v>48</v>
      </c>
      <c r="D1046">
        <v>0</v>
      </c>
      <c r="E1046">
        <v>164</v>
      </c>
      <c r="F1046" s="2" t="s">
        <v>0</v>
      </c>
      <c r="G1046">
        <v>0</v>
      </c>
      <c r="H1046">
        <v>0</v>
      </c>
      <c r="I1046">
        <v>0</v>
      </c>
      <c r="J1046">
        <v>75</v>
      </c>
      <c r="K1046">
        <v>4</v>
      </c>
      <c r="L1046" s="2" t="s">
        <v>204</v>
      </c>
    </row>
    <row r="1047" spans="1:12" x14ac:dyDescent="0.4">
      <c r="A1047" s="1">
        <v>43924</v>
      </c>
      <c r="B1047" s="7">
        <v>0</v>
      </c>
      <c r="C1047" s="2" t="s">
        <v>134</v>
      </c>
      <c r="D1047">
        <v>0</v>
      </c>
      <c r="E1047">
        <v>198</v>
      </c>
      <c r="F1047" s="2" t="s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 s="2" t="s">
        <v>150</v>
      </c>
    </row>
    <row r="1048" spans="1:12" x14ac:dyDescent="0.4">
      <c r="A1048" s="1">
        <v>43924</v>
      </c>
      <c r="B1048" s="7">
        <v>0.33333333333333331</v>
      </c>
      <c r="C1048" s="2" t="s">
        <v>10</v>
      </c>
      <c r="D1048">
        <v>0</v>
      </c>
      <c r="E1048">
        <v>2377</v>
      </c>
      <c r="F1048" s="2" t="s">
        <v>0</v>
      </c>
      <c r="G1048">
        <v>370</v>
      </c>
      <c r="H1048">
        <v>75</v>
      </c>
      <c r="I1048">
        <v>67</v>
      </c>
      <c r="J1048">
        <v>287</v>
      </c>
      <c r="K1048">
        <v>155</v>
      </c>
      <c r="L1048" s="2" t="s">
        <v>248</v>
      </c>
    </row>
    <row r="1049" spans="1:12" x14ac:dyDescent="0.4">
      <c r="A1049" s="1">
        <v>43924</v>
      </c>
      <c r="B1049" s="7">
        <v>0.58333333333333337</v>
      </c>
      <c r="C1049" s="2" t="s">
        <v>110</v>
      </c>
      <c r="D1049">
        <v>0</v>
      </c>
      <c r="E1049">
        <v>62</v>
      </c>
      <c r="F1049" s="2" t="s">
        <v>0</v>
      </c>
      <c r="G1049">
        <v>6</v>
      </c>
      <c r="H1049">
        <v>0</v>
      </c>
      <c r="I1049">
        <v>0</v>
      </c>
      <c r="J1049">
        <v>26</v>
      </c>
      <c r="K1049">
        <v>1</v>
      </c>
      <c r="L1049" s="2" t="s">
        <v>172</v>
      </c>
    </row>
    <row r="1050" spans="1:12" x14ac:dyDescent="0.4">
      <c r="A1050" s="1">
        <v>43924</v>
      </c>
      <c r="B1050" s="7">
        <v>0</v>
      </c>
      <c r="C1050" s="2" t="s">
        <v>21</v>
      </c>
      <c r="D1050">
        <v>0</v>
      </c>
      <c r="E1050">
        <v>3915</v>
      </c>
      <c r="F1050" s="2" t="s">
        <v>0</v>
      </c>
      <c r="G1050">
        <v>382</v>
      </c>
      <c r="H1050">
        <v>79</v>
      </c>
      <c r="I1050">
        <v>0</v>
      </c>
      <c r="J1050">
        <v>0</v>
      </c>
      <c r="K1050">
        <v>123</v>
      </c>
      <c r="L1050" s="2" t="s">
        <v>214</v>
      </c>
    </row>
    <row r="1051" spans="1:12" x14ac:dyDescent="0.4">
      <c r="A1051" s="1">
        <v>43924</v>
      </c>
      <c r="B1051" s="7">
        <v>0.625</v>
      </c>
      <c r="C1051" s="2" t="s">
        <v>23</v>
      </c>
      <c r="D1051">
        <v>0</v>
      </c>
      <c r="E1051">
        <v>1273</v>
      </c>
      <c r="F1051" s="2" t="s">
        <v>0</v>
      </c>
      <c r="G1051">
        <v>144</v>
      </c>
      <c r="H1051">
        <v>27</v>
      </c>
      <c r="I1051">
        <v>23</v>
      </c>
      <c r="J1051">
        <v>91</v>
      </c>
      <c r="K1051">
        <v>45</v>
      </c>
      <c r="L1051" s="2" t="s">
        <v>251</v>
      </c>
    </row>
    <row r="1052" spans="1:12" x14ac:dyDescent="0.4">
      <c r="A1052" s="1">
        <v>43924</v>
      </c>
      <c r="B1052" s="7">
        <v>0.66666666666666663</v>
      </c>
      <c r="C1052" s="2" t="s">
        <v>51</v>
      </c>
      <c r="D1052">
        <v>0</v>
      </c>
      <c r="E1052">
        <v>138</v>
      </c>
      <c r="F1052" s="2" t="s">
        <v>0</v>
      </c>
      <c r="G1052">
        <v>15</v>
      </c>
      <c r="H1052">
        <v>7</v>
      </c>
      <c r="I1052">
        <v>0</v>
      </c>
      <c r="J1052">
        <v>44</v>
      </c>
      <c r="K1052">
        <v>2</v>
      </c>
      <c r="L1052" s="2" t="s">
        <v>190</v>
      </c>
    </row>
    <row r="1053" spans="1:12" x14ac:dyDescent="0.4">
      <c r="A1053" s="1">
        <v>43924</v>
      </c>
      <c r="B1053" s="7">
        <v>0.60416666666666663</v>
      </c>
      <c r="C1053" s="2" t="s">
        <v>14</v>
      </c>
      <c r="D1053">
        <v>0</v>
      </c>
      <c r="E1053">
        <v>2434</v>
      </c>
      <c r="F1053" s="2" t="s">
        <v>0</v>
      </c>
      <c r="G1053">
        <v>207</v>
      </c>
      <c r="H1053">
        <v>0</v>
      </c>
      <c r="I1053">
        <v>57</v>
      </c>
      <c r="J1053">
        <v>0</v>
      </c>
      <c r="K1053">
        <v>41</v>
      </c>
      <c r="L1053" s="2" t="s">
        <v>268</v>
      </c>
    </row>
    <row r="1054" spans="1:12" x14ac:dyDescent="0.4">
      <c r="A1054" s="1">
        <v>43924</v>
      </c>
      <c r="B1054" s="7">
        <v>0</v>
      </c>
      <c r="C1054" s="2" t="s">
        <v>12</v>
      </c>
      <c r="D1054">
        <v>0</v>
      </c>
      <c r="E1054">
        <v>76</v>
      </c>
      <c r="F1054" s="2" t="s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 s="2" t="s">
        <v>243</v>
      </c>
    </row>
    <row r="1055" spans="1:12" x14ac:dyDescent="0.4">
      <c r="A1055" s="1">
        <v>43925</v>
      </c>
      <c r="B1055" s="7"/>
      <c r="C1055" s="2" t="s">
        <v>26</v>
      </c>
      <c r="E1055">
        <v>660</v>
      </c>
      <c r="F1055" s="2" t="s">
        <v>0</v>
      </c>
      <c r="K1055">
        <v>12</v>
      </c>
      <c r="L1055" s="2" t="s">
        <v>0</v>
      </c>
    </row>
    <row r="1056" spans="1:12" x14ac:dyDescent="0.4">
      <c r="A1056" s="1">
        <v>43925</v>
      </c>
      <c r="B1056" s="7">
        <v>0.45833333333333331</v>
      </c>
      <c r="C1056" s="2" t="s">
        <v>121</v>
      </c>
      <c r="D1056">
        <v>0</v>
      </c>
      <c r="E1056">
        <v>21</v>
      </c>
      <c r="F1056" s="2" t="s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 s="2" t="s">
        <v>202</v>
      </c>
    </row>
    <row r="1057" spans="1:12" x14ac:dyDescent="0.4">
      <c r="A1057" s="1">
        <v>43925</v>
      </c>
      <c r="B1057" s="7">
        <v>0.54166666666666663</v>
      </c>
      <c r="C1057" s="2" t="s">
        <v>64</v>
      </c>
      <c r="D1057">
        <v>0</v>
      </c>
      <c r="E1057">
        <v>66</v>
      </c>
      <c r="F1057" s="2" t="s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 s="2" t="s">
        <v>191</v>
      </c>
    </row>
    <row r="1058" spans="1:12" x14ac:dyDescent="0.4">
      <c r="A1058" s="1">
        <v>43925</v>
      </c>
      <c r="B1058" s="7">
        <v>0.33333333333333331</v>
      </c>
      <c r="C1058" s="2" t="s">
        <v>17</v>
      </c>
      <c r="D1058">
        <v>0</v>
      </c>
      <c r="E1058">
        <v>1106</v>
      </c>
      <c r="F1058" s="2" t="s">
        <v>0</v>
      </c>
      <c r="G1058">
        <v>113</v>
      </c>
      <c r="H1058">
        <v>35</v>
      </c>
      <c r="I1058">
        <v>28</v>
      </c>
      <c r="J1058">
        <v>0</v>
      </c>
      <c r="K1058">
        <v>28</v>
      </c>
      <c r="L1058" s="2" t="s">
        <v>132</v>
      </c>
    </row>
    <row r="1059" spans="1:12" x14ac:dyDescent="0.4">
      <c r="A1059" s="1">
        <v>43925</v>
      </c>
      <c r="B1059" s="7">
        <v>0</v>
      </c>
      <c r="C1059" s="2" t="s">
        <v>19</v>
      </c>
      <c r="D1059">
        <v>0</v>
      </c>
      <c r="E1059">
        <v>656</v>
      </c>
      <c r="F1059" s="2" t="s">
        <v>0</v>
      </c>
      <c r="G1059">
        <v>73</v>
      </c>
      <c r="H1059">
        <v>19</v>
      </c>
      <c r="I1059">
        <v>17</v>
      </c>
      <c r="J1059">
        <v>298</v>
      </c>
      <c r="K1059">
        <v>19</v>
      </c>
      <c r="L1059" s="2" t="s">
        <v>196</v>
      </c>
    </row>
    <row r="1060" spans="1:12" x14ac:dyDescent="0.4">
      <c r="A1060" s="1">
        <v>43925</v>
      </c>
      <c r="B1060" s="7">
        <v>0.42708333333333331</v>
      </c>
      <c r="C1060" s="2" t="s">
        <v>15</v>
      </c>
      <c r="D1060">
        <v>0</v>
      </c>
      <c r="E1060">
        <v>771</v>
      </c>
      <c r="F1060" s="2" t="s">
        <v>0</v>
      </c>
      <c r="G1060">
        <v>112</v>
      </c>
      <c r="H1060">
        <v>16</v>
      </c>
      <c r="I1060">
        <v>0</v>
      </c>
      <c r="J1060">
        <v>434</v>
      </c>
      <c r="K1060">
        <v>24</v>
      </c>
      <c r="L1060" s="2" t="s">
        <v>254</v>
      </c>
    </row>
    <row r="1061" spans="1:12" x14ac:dyDescent="0.4">
      <c r="A1061" s="1">
        <v>43925</v>
      </c>
      <c r="B1061" s="7">
        <v>0</v>
      </c>
      <c r="C1061" s="2" t="s">
        <v>32</v>
      </c>
      <c r="D1061">
        <v>0</v>
      </c>
      <c r="E1061">
        <v>638</v>
      </c>
      <c r="F1061" s="2" t="s">
        <v>0</v>
      </c>
      <c r="G1061">
        <v>89</v>
      </c>
      <c r="H1061">
        <v>21</v>
      </c>
      <c r="I1061">
        <v>0</v>
      </c>
      <c r="J1061">
        <v>49</v>
      </c>
      <c r="K1061">
        <v>37</v>
      </c>
      <c r="L1061" s="2" t="s">
        <v>101</v>
      </c>
    </row>
    <row r="1062" spans="1:12" x14ac:dyDescent="0.4">
      <c r="A1062" s="1">
        <v>43925</v>
      </c>
      <c r="B1062" s="7">
        <v>0.5</v>
      </c>
      <c r="C1062" s="2" t="s">
        <v>8</v>
      </c>
      <c r="D1062">
        <v>14662</v>
      </c>
      <c r="E1062">
        <v>3632</v>
      </c>
      <c r="F1062" s="2" t="s">
        <v>0</v>
      </c>
      <c r="G1062">
        <v>421</v>
      </c>
      <c r="H1062">
        <v>61</v>
      </c>
      <c r="I1062">
        <v>51</v>
      </c>
      <c r="J1062">
        <v>305</v>
      </c>
      <c r="K1062">
        <v>94</v>
      </c>
      <c r="L1062" s="2" t="s">
        <v>9</v>
      </c>
    </row>
    <row r="1063" spans="1:12" x14ac:dyDescent="0.4">
      <c r="A1063" s="1">
        <v>43925</v>
      </c>
      <c r="B1063" s="7"/>
      <c r="C1063" s="2" t="s">
        <v>34</v>
      </c>
      <c r="E1063">
        <v>60</v>
      </c>
      <c r="F1063" s="2" t="s">
        <v>0</v>
      </c>
      <c r="K1063">
        <v>2</v>
      </c>
      <c r="L1063" s="2" t="s">
        <v>0</v>
      </c>
    </row>
    <row r="1064" spans="1:12" x14ac:dyDescent="0.4">
      <c r="A1064" s="1">
        <v>43925</v>
      </c>
      <c r="B1064" s="7"/>
      <c r="C1064" s="2" t="s">
        <v>147</v>
      </c>
      <c r="E1064">
        <v>622</v>
      </c>
      <c r="F1064" s="2" t="s">
        <v>0</v>
      </c>
      <c r="K1064">
        <v>29</v>
      </c>
      <c r="L1064" s="2" t="s">
        <v>0</v>
      </c>
    </row>
    <row r="1065" spans="1:12" x14ac:dyDescent="0.4">
      <c r="A1065" s="1">
        <v>43925</v>
      </c>
      <c r="B1065" s="7">
        <v>0.66666666666666663</v>
      </c>
      <c r="C1065" s="2" t="s">
        <v>47</v>
      </c>
      <c r="D1065">
        <v>0</v>
      </c>
      <c r="E1065">
        <v>154</v>
      </c>
      <c r="F1065" s="2" t="s">
        <v>0</v>
      </c>
      <c r="G1065">
        <v>27</v>
      </c>
      <c r="H1065">
        <v>3</v>
      </c>
      <c r="I1065">
        <v>0</v>
      </c>
      <c r="J1065">
        <v>0</v>
      </c>
      <c r="K1065">
        <v>0</v>
      </c>
      <c r="L1065" s="2" t="s">
        <v>219</v>
      </c>
    </row>
    <row r="1066" spans="1:12" x14ac:dyDescent="0.4">
      <c r="A1066" s="1">
        <v>43925</v>
      </c>
      <c r="B1066" s="7">
        <v>0.45833333333333331</v>
      </c>
      <c r="C1066" s="2" t="s">
        <v>62</v>
      </c>
      <c r="D1066">
        <v>0</v>
      </c>
      <c r="E1066">
        <v>469</v>
      </c>
      <c r="F1066" s="2" t="s">
        <v>0</v>
      </c>
      <c r="G1066">
        <v>49</v>
      </c>
      <c r="H1066">
        <v>12</v>
      </c>
      <c r="I1066">
        <v>0</v>
      </c>
      <c r="J1066">
        <v>0</v>
      </c>
      <c r="K1066">
        <v>7</v>
      </c>
      <c r="L1066" s="2" t="s">
        <v>170</v>
      </c>
    </row>
    <row r="1067" spans="1:12" x14ac:dyDescent="0.4">
      <c r="A1067" s="1">
        <v>43925</v>
      </c>
      <c r="B1067" s="7">
        <v>0.66666666666666663</v>
      </c>
      <c r="C1067" s="2" t="s">
        <v>36</v>
      </c>
      <c r="D1067">
        <v>0</v>
      </c>
      <c r="E1067">
        <v>454</v>
      </c>
      <c r="F1067" s="2" t="s">
        <v>0</v>
      </c>
      <c r="G1067">
        <v>59</v>
      </c>
      <c r="H1067">
        <v>10</v>
      </c>
      <c r="I1067">
        <v>9</v>
      </c>
      <c r="J1067">
        <v>0</v>
      </c>
      <c r="K1067">
        <v>31</v>
      </c>
      <c r="L1067" s="2" t="s">
        <v>37</v>
      </c>
    </row>
    <row r="1068" spans="1:12" x14ac:dyDescent="0.4">
      <c r="A1068" s="1">
        <v>43925</v>
      </c>
      <c r="B1068" s="7">
        <v>0.67708333333333337</v>
      </c>
      <c r="C1068" s="2" t="s">
        <v>102</v>
      </c>
      <c r="D1068">
        <v>0</v>
      </c>
      <c r="E1068">
        <v>80</v>
      </c>
      <c r="F1068" s="2" t="s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 s="2" t="s">
        <v>158</v>
      </c>
    </row>
    <row r="1069" spans="1:12" x14ac:dyDescent="0.4">
      <c r="A1069" s="1">
        <v>43925</v>
      </c>
      <c r="B1069" s="7"/>
      <c r="C1069" s="2" t="s">
        <v>116</v>
      </c>
      <c r="E1069">
        <v>57</v>
      </c>
      <c r="F1069" s="2" t="s">
        <v>0</v>
      </c>
      <c r="K1069">
        <v>0</v>
      </c>
      <c r="L1069" s="2" t="s">
        <v>0</v>
      </c>
    </row>
    <row r="1070" spans="1:12" x14ac:dyDescent="0.4">
      <c r="A1070" s="1">
        <v>43925</v>
      </c>
      <c r="B1070" s="7">
        <v>0</v>
      </c>
      <c r="C1070" s="2" t="s">
        <v>41</v>
      </c>
      <c r="D1070">
        <v>0</v>
      </c>
      <c r="E1070">
        <v>504</v>
      </c>
      <c r="F1070" s="2" t="s">
        <v>0</v>
      </c>
      <c r="G1070">
        <v>79</v>
      </c>
      <c r="H1070">
        <v>13</v>
      </c>
      <c r="I1070">
        <v>0</v>
      </c>
      <c r="J1070">
        <v>62</v>
      </c>
      <c r="K1070">
        <v>9</v>
      </c>
      <c r="L1070" s="2" t="s">
        <v>108</v>
      </c>
    </row>
    <row r="1071" spans="1:12" x14ac:dyDescent="0.4">
      <c r="A1071" s="1">
        <v>43925</v>
      </c>
      <c r="B1071" s="7">
        <v>0</v>
      </c>
      <c r="C1071" s="2" t="s">
        <v>165</v>
      </c>
      <c r="D1071">
        <v>0</v>
      </c>
      <c r="E1071">
        <v>47</v>
      </c>
      <c r="F1071" s="2" t="s">
        <v>0</v>
      </c>
      <c r="G1071">
        <v>12</v>
      </c>
      <c r="H1071">
        <v>3</v>
      </c>
      <c r="I1071">
        <v>0</v>
      </c>
      <c r="J1071">
        <v>0</v>
      </c>
      <c r="K1071">
        <v>1</v>
      </c>
      <c r="L1071" s="2" t="s">
        <v>166</v>
      </c>
    </row>
    <row r="1072" spans="1:12" x14ac:dyDescent="0.4">
      <c r="A1072" s="1">
        <v>43925</v>
      </c>
      <c r="B1072" s="7">
        <v>0</v>
      </c>
      <c r="C1072" s="2" t="s">
        <v>76</v>
      </c>
      <c r="D1072">
        <v>0</v>
      </c>
      <c r="E1072">
        <v>250</v>
      </c>
      <c r="F1072" s="2" t="s">
        <v>0</v>
      </c>
      <c r="G1072">
        <v>0</v>
      </c>
      <c r="H1072">
        <v>0</v>
      </c>
      <c r="I1072">
        <v>0</v>
      </c>
      <c r="J1072">
        <v>0</v>
      </c>
      <c r="K1072">
        <v>3</v>
      </c>
      <c r="L1072" s="2" t="s">
        <v>193</v>
      </c>
    </row>
    <row r="1073" spans="1:12" x14ac:dyDescent="0.4">
      <c r="A1073" s="1">
        <v>43925</v>
      </c>
      <c r="B1073" s="7">
        <v>0</v>
      </c>
      <c r="C1073" s="2" t="s">
        <v>48</v>
      </c>
      <c r="D1073">
        <v>0</v>
      </c>
      <c r="E1073">
        <v>168</v>
      </c>
      <c r="F1073" s="2" t="s">
        <v>0</v>
      </c>
      <c r="G1073">
        <v>0</v>
      </c>
      <c r="H1073">
        <v>0</v>
      </c>
      <c r="I1073">
        <v>0</v>
      </c>
      <c r="J1073">
        <v>92</v>
      </c>
      <c r="K1073">
        <v>5</v>
      </c>
      <c r="L1073" s="2" t="s">
        <v>204</v>
      </c>
    </row>
    <row r="1074" spans="1:12" x14ac:dyDescent="0.4">
      <c r="A1074" s="1">
        <v>43925</v>
      </c>
      <c r="B1074" s="7">
        <v>0</v>
      </c>
      <c r="C1074" s="2" t="s">
        <v>134</v>
      </c>
      <c r="D1074">
        <v>0</v>
      </c>
      <c r="E1074">
        <v>208</v>
      </c>
      <c r="F1074" s="2" t="s">
        <v>0</v>
      </c>
      <c r="G1074">
        <v>0</v>
      </c>
      <c r="H1074">
        <v>0</v>
      </c>
      <c r="I1074">
        <v>0</v>
      </c>
      <c r="J1074">
        <v>0</v>
      </c>
      <c r="K1074">
        <v>5</v>
      </c>
      <c r="L1074" s="2" t="s">
        <v>150</v>
      </c>
    </row>
    <row r="1075" spans="1:12" x14ac:dyDescent="0.4">
      <c r="A1075" s="1">
        <v>43925</v>
      </c>
      <c r="B1075" s="7">
        <v>0.33333333333333331</v>
      </c>
      <c r="C1075" s="2" t="s">
        <v>10</v>
      </c>
      <c r="D1075">
        <v>0</v>
      </c>
      <c r="E1075">
        <v>2442</v>
      </c>
      <c r="F1075" s="2" t="s">
        <v>0</v>
      </c>
      <c r="G1075">
        <v>363</v>
      </c>
      <c r="H1075">
        <v>72</v>
      </c>
      <c r="I1075">
        <v>67</v>
      </c>
      <c r="J1075">
        <v>314</v>
      </c>
      <c r="K1075">
        <v>165</v>
      </c>
      <c r="L1075" s="2" t="s">
        <v>253</v>
      </c>
    </row>
    <row r="1076" spans="1:12" x14ac:dyDescent="0.4">
      <c r="A1076" s="1">
        <v>43925</v>
      </c>
      <c r="B1076" s="7">
        <v>0.70833333333333337</v>
      </c>
      <c r="C1076" s="2" t="s">
        <v>110</v>
      </c>
      <c r="D1076">
        <v>0</v>
      </c>
      <c r="E1076">
        <v>66</v>
      </c>
      <c r="F1076" s="2" t="s">
        <v>0</v>
      </c>
      <c r="G1076">
        <v>6</v>
      </c>
      <c r="H1076">
        <v>0</v>
      </c>
      <c r="I1076">
        <v>0</v>
      </c>
      <c r="J1076">
        <v>26</v>
      </c>
      <c r="K1076">
        <v>1</v>
      </c>
      <c r="L1076" s="2" t="s">
        <v>172</v>
      </c>
    </row>
    <row r="1077" spans="1:12" x14ac:dyDescent="0.4">
      <c r="A1077" s="1">
        <v>43925</v>
      </c>
      <c r="B1077" s="7">
        <v>0</v>
      </c>
      <c r="C1077" s="2" t="s">
        <v>21</v>
      </c>
      <c r="D1077">
        <v>0</v>
      </c>
      <c r="E1077">
        <v>4035</v>
      </c>
      <c r="F1077" s="2" t="s">
        <v>0</v>
      </c>
      <c r="G1077">
        <v>384</v>
      </c>
      <c r="H1077">
        <v>81</v>
      </c>
      <c r="I1077">
        <v>0</v>
      </c>
      <c r="J1077">
        <v>0</v>
      </c>
      <c r="K1077">
        <v>138</v>
      </c>
      <c r="L1077" s="2" t="s">
        <v>214</v>
      </c>
    </row>
    <row r="1078" spans="1:12" x14ac:dyDescent="0.4">
      <c r="A1078" s="1">
        <v>43925</v>
      </c>
      <c r="B1078" s="7">
        <v>0.625</v>
      </c>
      <c r="C1078" s="2" t="s">
        <v>23</v>
      </c>
      <c r="D1078">
        <v>0</v>
      </c>
      <c r="E1078">
        <v>1319</v>
      </c>
      <c r="F1078" s="2" t="s">
        <v>0</v>
      </c>
      <c r="G1078">
        <v>142</v>
      </c>
      <c r="H1078">
        <v>26</v>
      </c>
      <c r="I1078">
        <v>21</v>
      </c>
      <c r="J1078">
        <v>95</v>
      </c>
      <c r="K1078">
        <v>51</v>
      </c>
      <c r="L1078" s="2" t="s">
        <v>332</v>
      </c>
    </row>
    <row r="1079" spans="1:12" x14ac:dyDescent="0.4">
      <c r="A1079" s="1">
        <v>43925</v>
      </c>
      <c r="B1079" s="7">
        <v>0.33333333333333331</v>
      </c>
      <c r="C1079" s="2" t="s">
        <v>51</v>
      </c>
      <c r="D1079">
        <v>0</v>
      </c>
      <c r="E1079">
        <v>146</v>
      </c>
      <c r="F1079" s="2" t="s">
        <v>0</v>
      </c>
      <c r="G1079">
        <v>14</v>
      </c>
      <c r="H1079">
        <v>7</v>
      </c>
      <c r="I1079">
        <v>0</v>
      </c>
      <c r="J1079">
        <v>46</v>
      </c>
      <c r="K1079">
        <v>2</v>
      </c>
      <c r="L1079" s="2" t="s">
        <v>190</v>
      </c>
    </row>
    <row r="1080" spans="1:12" x14ac:dyDescent="0.4">
      <c r="A1080" s="1">
        <v>43925</v>
      </c>
      <c r="B1080" s="7">
        <v>0.60416666666666663</v>
      </c>
      <c r="C1080" s="2" t="s">
        <v>14</v>
      </c>
      <c r="D1080">
        <v>0</v>
      </c>
      <c r="E1080">
        <v>2467</v>
      </c>
      <c r="F1080" s="2" t="s">
        <v>0</v>
      </c>
      <c r="G1080">
        <v>194</v>
      </c>
      <c r="H1080">
        <v>0</v>
      </c>
      <c r="I1080">
        <v>59</v>
      </c>
      <c r="J1080">
        <v>0</v>
      </c>
      <c r="K1080">
        <v>49</v>
      </c>
      <c r="L1080" s="2" t="s">
        <v>268</v>
      </c>
    </row>
    <row r="1081" spans="1:12" x14ac:dyDescent="0.4">
      <c r="A1081" s="1">
        <v>43925</v>
      </c>
      <c r="B1081" s="7">
        <v>0</v>
      </c>
      <c r="C1081" s="2" t="s">
        <v>12</v>
      </c>
      <c r="D1081">
        <v>0</v>
      </c>
      <c r="E1081">
        <v>77</v>
      </c>
      <c r="F1081" s="2" t="s">
        <v>0</v>
      </c>
      <c r="G1081">
        <v>0</v>
      </c>
      <c r="H1081">
        <v>0</v>
      </c>
      <c r="I1081">
        <v>0</v>
      </c>
      <c r="J1081">
        <v>0</v>
      </c>
      <c r="K1081">
        <v>1</v>
      </c>
      <c r="L1081" s="2" t="s">
        <v>252</v>
      </c>
    </row>
    <row r="1082" spans="1:12" x14ac:dyDescent="0.4">
      <c r="A1082" s="1">
        <v>43926</v>
      </c>
      <c r="B1082" s="7"/>
      <c r="C1082" s="2" t="s">
        <v>26</v>
      </c>
      <c r="E1082">
        <v>693</v>
      </c>
      <c r="F1082" s="2" t="s">
        <v>0</v>
      </c>
      <c r="K1082">
        <v>13</v>
      </c>
      <c r="L1082" s="2" t="s">
        <v>0</v>
      </c>
    </row>
    <row r="1083" spans="1:12" x14ac:dyDescent="0.4">
      <c r="A1083" s="1">
        <v>43926</v>
      </c>
      <c r="B1083" s="7"/>
      <c r="C1083" s="2" t="s">
        <v>121</v>
      </c>
      <c r="E1083">
        <v>21</v>
      </c>
      <c r="F1083" s="2" t="s">
        <v>0</v>
      </c>
      <c r="K1083">
        <v>0</v>
      </c>
      <c r="L1083" s="2" t="s">
        <v>0</v>
      </c>
    </row>
    <row r="1084" spans="1:12" x14ac:dyDescent="0.4">
      <c r="A1084" s="1">
        <v>43926</v>
      </c>
      <c r="B1084" s="7">
        <v>0.54166666666666663</v>
      </c>
      <c r="C1084" s="2" t="s">
        <v>64</v>
      </c>
      <c r="D1084">
        <v>0</v>
      </c>
      <c r="E1084">
        <v>67</v>
      </c>
      <c r="F1084" s="2" t="s">
        <v>0</v>
      </c>
      <c r="G1084">
        <v>0</v>
      </c>
      <c r="H1084">
        <v>0</v>
      </c>
      <c r="I1084">
        <v>0</v>
      </c>
      <c r="J1084">
        <v>0</v>
      </c>
      <c r="K1084">
        <v>3</v>
      </c>
      <c r="L1084" s="2" t="s">
        <v>191</v>
      </c>
    </row>
    <row r="1085" spans="1:12" x14ac:dyDescent="0.4">
      <c r="A1085" s="1">
        <v>43926</v>
      </c>
      <c r="B1085" s="7">
        <v>0.33333333333333331</v>
      </c>
      <c r="C1085" s="2" t="s">
        <v>17</v>
      </c>
      <c r="D1085">
        <v>0</v>
      </c>
      <c r="E1085">
        <v>1137</v>
      </c>
      <c r="F1085" s="2" t="s">
        <v>0</v>
      </c>
      <c r="G1085">
        <v>110</v>
      </c>
      <c r="H1085">
        <v>30</v>
      </c>
      <c r="I1085">
        <v>25</v>
      </c>
      <c r="J1085">
        <v>0</v>
      </c>
      <c r="K1085">
        <v>28</v>
      </c>
      <c r="L1085" s="2" t="s">
        <v>132</v>
      </c>
    </row>
    <row r="1086" spans="1:12" x14ac:dyDescent="0.4">
      <c r="A1086" s="1">
        <v>43926</v>
      </c>
      <c r="B1086" s="7">
        <v>0</v>
      </c>
      <c r="C1086" s="2" t="s">
        <v>19</v>
      </c>
      <c r="D1086">
        <v>0</v>
      </c>
      <c r="E1086">
        <v>670</v>
      </c>
      <c r="F1086" s="2" t="s">
        <v>0</v>
      </c>
      <c r="G1086">
        <v>73</v>
      </c>
      <c r="H1086">
        <v>19</v>
      </c>
      <c r="I1086">
        <v>17</v>
      </c>
      <c r="J1086">
        <v>369</v>
      </c>
      <c r="K1086">
        <v>19</v>
      </c>
      <c r="L1086" s="2" t="s">
        <v>196</v>
      </c>
    </row>
    <row r="1087" spans="1:12" x14ac:dyDescent="0.4">
      <c r="A1087" s="1">
        <v>43926</v>
      </c>
      <c r="B1087" s="7">
        <v>0.42708333333333331</v>
      </c>
      <c r="C1087" s="2" t="s">
        <v>15</v>
      </c>
      <c r="D1087">
        <v>0</v>
      </c>
      <c r="E1087">
        <v>794</v>
      </c>
      <c r="F1087" s="2" t="s">
        <v>0</v>
      </c>
      <c r="G1087">
        <v>106</v>
      </c>
      <c r="H1087">
        <v>15</v>
      </c>
      <c r="I1087">
        <v>0</v>
      </c>
      <c r="J1087">
        <v>460</v>
      </c>
      <c r="K1087">
        <v>26</v>
      </c>
      <c r="L1087" s="2" t="s">
        <v>255</v>
      </c>
    </row>
    <row r="1088" spans="1:12" x14ac:dyDescent="0.4">
      <c r="A1088" s="1">
        <v>43926</v>
      </c>
      <c r="B1088" s="7">
        <v>0</v>
      </c>
      <c r="C1088" s="2" t="s">
        <v>32</v>
      </c>
      <c r="D1088">
        <v>0</v>
      </c>
      <c r="E1088">
        <v>669</v>
      </c>
      <c r="F1088" s="2" t="s">
        <v>0</v>
      </c>
      <c r="G1088">
        <v>87</v>
      </c>
      <c r="H1088">
        <v>20</v>
      </c>
      <c r="I1088">
        <v>0</v>
      </c>
      <c r="J1088">
        <v>55</v>
      </c>
      <c r="K1088">
        <v>40</v>
      </c>
      <c r="L1088" s="2" t="s">
        <v>101</v>
      </c>
    </row>
    <row r="1089" spans="1:12" x14ac:dyDescent="0.4">
      <c r="A1089" s="1">
        <v>43926</v>
      </c>
      <c r="B1089" s="7">
        <v>0.5</v>
      </c>
      <c r="C1089" s="2" t="s">
        <v>8</v>
      </c>
      <c r="D1089">
        <v>14970</v>
      </c>
      <c r="E1089">
        <v>3699</v>
      </c>
      <c r="F1089" s="2" t="s">
        <v>0</v>
      </c>
      <c r="G1089">
        <v>424</v>
      </c>
      <c r="H1089">
        <v>56</v>
      </c>
      <c r="I1089">
        <v>50</v>
      </c>
      <c r="J1089">
        <v>327</v>
      </c>
      <c r="K1089">
        <v>101</v>
      </c>
      <c r="L1089" s="2" t="s">
        <v>9</v>
      </c>
    </row>
    <row r="1090" spans="1:12" x14ac:dyDescent="0.4">
      <c r="A1090" s="1">
        <v>43926</v>
      </c>
      <c r="B1090" s="7"/>
      <c r="C1090" s="2" t="s">
        <v>34</v>
      </c>
      <c r="E1090">
        <v>62</v>
      </c>
      <c r="F1090" s="2" t="s">
        <v>0</v>
      </c>
      <c r="K1090">
        <v>2</v>
      </c>
      <c r="L1090" s="2" t="s">
        <v>0</v>
      </c>
    </row>
    <row r="1091" spans="1:12" x14ac:dyDescent="0.4">
      <c r="A1091" s="1">
        <v>43926</v>
      </c>
      <c r="B1091" s="7">
        <v>0</v>
      </c>
      <c r="C1091" s="2" t="s">
        <v>147</v>
      </c>
      <c r="D1091">
        <v>0</v>
      </c>
      <c r="E1091">
        <v>646</v>
      </c>
      <c r="F1091" s="2" t="s">
        <v>0</v>
      </c>
      <c r="G1091">
        <v>49</v>
      </c>
      <c r="H1091">
        <v>0</v>
      </c>
      <c r="I1091">
        <v>0</v>
      </c>
      <c r="J1091">
        <v>0</v>
      </c>
      <c r="K1091">
        <v>30</v>
      </c>
      <c r="L1091" s="2" t="s">
        <v>148</v>
      </c>
    </row>
    <row r="1092" spans="1:12" x14ac:dyDescent="0.4">
      <c r="A1092" s="1">
        <v>43926</v>
      </c>
      <c r="B1092" s="7">
        <v>0.66666666666666663</v>
      </c>
      <c r="C1092" s="2" t="s">
        <v>47</v>
      </c>
      <c r="D1092">
        <v>0</v>
      </c>
      <c r="E1092">
        <v>160</v>
      </c>
      <c r="F1092" s="2" t="s">
        <v>0</v>
      </c>
      <c r="G1092">
        <v>29</v>
      </c>
      <c r="H1092">
        <v>4</v>
      </c>
      <c r="I1092">
        <v>0</v>
      </c>
      <c r="J1092">
        <v>0</v>
      </c>
      <c r="K1092">
        <v>0</v>
      </c>
      <c r="L1092" s="2" t="s">
        <v>219</v>
      </c>
    </row>
    <row r="1093" spans="1:12" x14ac:dyDescent="0.4">
      <c r="A1093" s="1">
        <v>43926</v>
      </c>
      <c r="B1093" s="7">
        <v>0.45833333333333331</v>
      </c>
      <c r="C1093" s="2" t="s">
        <v>62</v>
      </c>
      <c r="D1093">
        <v>0</v>
      </c>
      <c r="E1093">
        <v>478</v>
      </c>
      <c r="F1093" s="2" t="s">
        <v>0</v>
      </c>
      <c r="G1093">
        <v>49</v>
      </c>
      <c r="H1093">
        <v>12</v>
      </c>
      <c r="I1093">
        <v>0</v>
      </c>
      <c r="J1093">
        <v>0</v>
      </c>
      <c r="K1093">
        <v>9</v>
      </c>
      <c r="L1093" s="2" t="s">
        <v>170</v>
      </c>
    </row>
    <row r="1094" spans="1:12" x14ac:dyDescent="0.4">
      <c r="A1094" s="1">
        <v>43926</v>
      </c>
      <c r="B1094" s="7">
        <v>0.66666666666666663</v>
      </c>
      <c r="C1094" s="2" t="s">
        <v>36</v>
      </c>
      <c r="D1094">
        <v>0</v>
      </c>
      <c r="E1094">
        <v>464</v>
      </c>
      <c r="F1094" s="2" t="s">
        <v>0</v>
      </c>
      <c r="G1094">
        <v>58</v>
      </c>
      <c r="H1094">
        <v>12</v>
      </c>
      <c r="I1094">
        <v>8</v>
      </c>
      <c r="J1094">
        <v>0</v>
      </c>
      <c r="K1094">
        <v>31</v>
      </c>
      <c r="L1094" s="2" t="s">
        <v>37</v>
      </c>
    </row>
    <row r="1095" spans="1:12" x14ac:dyDescent="0.4">
      <c r="A1095" s="1">
        <v>43926</v>
      </c>
      <c r="B1095" s="7">
        <v>0.66319444444444442</v>
      </c>
      <c r="C1095" s="2" t="s">
        <v>102</v>
      </c>
      <c r="D1095">
        <v>0</v>
      </c>
      <c r="E1095">
        <v>80</v>
      </c>
      <c r="F1095" s="2" t="s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 s="2" t="s">
        <v>158</v>
      </c>
    </row>
    <row r="1096" spans="1:12" x14ac:dyDescent="0.4">
      <c r="A1096" s="1">
        <v>43926</v>
      </c>
      <c r="B1096" s="7"/>
      <c r="C1096" s="2" t="s">
        <v>116</v>
      </c>
      <c r="E1096">
        <v>59</v>
      </c>
      <c r="F1096" s="2" t="s">
        <v>0</v>
      </c>
      <c r="K1096">
        <v>0</v>
      </c>
      <c r="L1096" s="2" t="s">
        <v>0</v>
      </c>
    </row>
    <row r="1097" spans="1:12" x14ac:dyDescent="0.4">
      <c r="A1097" s="1">
        <v>43926</v>
      </c>
      <c r="B1097" s="7">
        <v>0</v>
      </c>
      <c r="C1097" s="2" t="s">
        <v>41</v>
      </c>
      <c r="D1097">
        <v>0</v>
      </c>
      <c r="E1097">
        <v>515</v>
      </c>
      <c r="F1097" s="2" t="s">
        <v>0</v>
      </c>
      <c r="G1097">
        <v>70</v>
      </c>
      <c r="H1097">
        <v>13</v>
      </c>
      <c r="I1097">
        <v>0</v>
      </c>
      <c r="J1097">
        <v>70</v>
      </c>
      <c r="K1097">
        <v>9</v>
      </c>
      <c r="L1097" s="2" t="s">
        <v>108</v>
      </c>
    </row>
    <row r="1098" spans="1:12" x14ac:dyDescent="0.4">
      <c r="A1098" s="1">
        <v>43926</v>
      </c>
      <c r="B1098" s="7">
        <v>0</v>
      </c>
      <c r="C1098" s="2" t="s">
        <v>165</v>
      </c>
      <c r="D1098">
        <v>0</v>
      </c>
      <c r="E1098">
        <v>49</v>
      </c>
      <c r="F1098" s="2" t="s">
        <v>0</v>
      </c>
      <c r="G1098">
        <v>12</v>
      </c>
      <c r="H1098">
        <v>3</v>
      </c>
      <c r="I1098">
        <v>0</v>
      </c>
      <c r="J1098">
        <v>0</v>
      </c>
      <c r="K1098">
        <v>1</v>
      </c>
      <c r="L1098" s="2" t="s">
        <v>166</v>
      </c>
    </row>
    <row r="1099" spans="1:12" x14ac:dyDescent="0.4">
      <c r="A1099" s="1">
        <v>43926</v>
      </c>
      <c r="B1099" s="7">
        <v>0</v>
      </c>
      <c r="C1099" s="2" t="s">
        <v>76</v>
      </c>
      <c r="D1099">
        <v>0</v>
      </c>
      <c r="E1099">
        <v>258</v>
      </c>
      <c r="F1099" s="2" t="s">
        <v>0</v>
      </c>
      <c r="G1099">
        <v>16</v>
      </c>
      <c r="H1099">
        <v>0</v>
      </c>
      <c r="I1099">
        <v>0</v>
      </c>
      <c r="J1099">
        <v>0</v>
      </c>
      <c r="K1099">
        <v>3</v>
      </c>
      <c r="L1099" s="2" t="s">
        <v>193</v>
      </c>
    </row>
    <row r="1100" spans="1:12" x14ac:dyDescent="0.4">
      <c r="A1100" s="1">
        <v>43926</v>
      </c>
      <c r="B1100" s="7">
        <v>0</v>
      </c>
      <c r="C1100" s="2" t="s">
        <v>48</v>
      </c>
      <c r="D1100">
        <v>0</v>
      </c>
      <c r="E1100">
        <v>170</v>
      </c>
      <c r="F1100" s="2" t="s">
        <v>0</v>
      </c>
      <c r="G1100">
        <v>0</v>
      </c>
      <c r="H1100">
        <v>0</v>
      </c>
      <c r="I1100">
        <v>0</v>
      </c>
      <c r="J1100">
        <v>93</v>
      </c>
      <c r="K1100">
        <v>5</v>
      </c>
      <c r="L1100" s="2" t="s">
        <v>204</v>
      </c>
    </row>
    <row r="1101" spans="1:12" x14ac:dyDescent="0.4">
      <c r="A1101" s="1">
        <v>43926</v>
      </c>
      <c r="B1101" s="7">
        <v>0</v>
      </c>
      <c r="C1101" s="2" t="s">
        <v>134</v>
      </c>
      <c r="D1101">
        <v>0</v>
      </c>
      <c r="E1101">
        <v>213</v>
      </c>
      <c r="F1101" s="2" t="s">
        <v>0</v>
      </c>
      <c r="G1101">
        <v>0</v>
      </c>
      <c r="H1101">
        <v>0</v>
      </c>
      <c r="I1101">
        <v>0</v>
      </c>
      <c r="J1101">
        <v>0</v>
      </c>
      <c r="K1101">
        <v>7</v>
      </c>
      <c r="L1101" s="2" t="s">
        <v>150</v>
      </c>
    </row>
    <row r="1102" spans="1:12" x14ac:dyDescent="0.4">
      <c r="A1102" s="1">
        <v>43926</v>
      </c>
      <c r="B1102" s="7">
        <v>0.33333333333333331</v>
      </c>
      <c r="C1102" s="2" t="s">
        <v>10</v>
      </c>
      <c r="D1102">
        <v>0</v>
      </c>
      <c r="E1102">
        <v>2508</v>
      </c>
      <c r="F1102" s="2" t="s">
        <v>0</v>
      </c>
      <c r="G1102">
        <v>362</v>
      </c>
      <c r="H1102">
        <v>74</v>
      </c>
      <c r="I1102">
        <v>61</v>
      </c>
      <c r="J1102">
        <v>340</v>
      </c>
      <c r="K1102">
        <v>177</v>
      </c>
      <c r="L1102" s="2" t="s">
        <v>258</v>
      </c>
    </row>
    <row r="1103" spans="1:12" x14ac:dyDescent="0.4">
      <c r="A1103" s="1">
        <v>43926</v>
      </c>
      <c r="B1103" s="7">
        <v>0.70833333333333337</v>
      </c>
      <c r="C1103" s="2" t="s">
        <v>110</v>
      </c>
      <c r="D1103">
        <v>0</v>
      </c>
      <c r="E1103">
        <v>67</v>
      </c>
      <c r="F1103" s="2" t="s">
        <v>0</v>
      </c>
      <c r="G1103">
        <v>5</v>
      </c>
      <c r="H1103">
        <v>0</v>
      </c>
      <c r="I1103">
        <v>0</v>
      </c>
      <c r="J1103">
        <v>26</v>
      </c>
      <c r="K1103">
        <v>2</v>
      </c>
      <c r="L1103" s="2" t="s">
        <v>172</v>
      </c>
    </row>
    <row r="1104" spans="1:12" x14ac:dyDescent="0.4">
      <c r="A1104" s="1">
        <v>43926</v>
      </c>
      <c r="B1104" s="7">
        <v>0</v>
      </c>
      <c r="C1104" s="2" t="s">
        <v>21</v>
      </c>
      <c r="D1104">
        <v>0</v>
      </c>
      <c r="E1104">
        <v>4115</v>
      </c>
      <c r="F1104" s="2" t="s">
        <v>0</v>
      </c>
      <c r="G1104">
        <v>395</v>
      </c>
      <c r="H1104">
        <v>79</v>
      </c>
      <c r="I1104">
        <v>0</v>
      </c>
      <c r="J1104">
        <v>0</v>
      </c>
      <c r="K1104">
        <v>147</v>
      </c>
      <c r="L1104" s="2" t="s">
        <v>214</v>
      </c>
    </row>
    <row r="1105" spans="1:12" x14ac:dyDescent="0.4">
      <c r="A1105" s="1">
        <v>43926</v>
      </c>
      <c r="B1105" s="7">
        <v>0.625</v>
      </c>
      <c r="C1105" s="2" t="s">
        <v>23</v>
      </c>
      <c r="D1105">
        <v>0</v>
      </c>
      <c r="E1105">
        <v>1356</v>
      </c>
      <c r="F1105" s="2" t="s">
        <v>0</v>
      </c>
      <c r="G1105">
        <v>151</v>
      </c>
      <c r="H1105">
        <v>26</v>
      </c>
      <c r="I1105">
        <v>21</v>
      </c>
      <c r="J1105">
        <v>0</v>
      </c>
      <c r="K1105">
        <v>53</v>
      </c>
      <c r="L1105" s="2" t="s">
        <v>259</v>
      </c>
    </row>
    <row r="1106" spans="1:12" x14ac:dyDescent="0.4">
      <c r="A1106" s="1">
        <v>43926</v>
      </c>
      <c r="B1106" s="7">
        <v>0.33333333333333331</v>
      </c>
      <c r="C1106" s="2" t="s">
        <v>51</v>
      </c>
      <c r="D1106">
        <v>0</v>
      </c>
      <c r="E1106">
        <v>149</v>
      </c>
      <c r="F1106" s="2" t="s">
        <v>0</v>
      </c>
      <c r="G1106">
        <v>14</v>
      </c>
      <c r="H1106">
        <v>7</v>
      </c>
      <c r="I1106">
        <v>0</v>
      </c>
      <c r="J1106">
        <v>46</v>
      </c>
      <c r="K1106">
        <v>2</v>
      </c>
      <c r="L1106" s="2" t="s">
        <v>190</v>
      </c>
    </row>
    <row r="1107" spans="1:12" x14ac:dyDescent="0.4">
      <c r="A1107" s="1">
        <v>43926</v>
      </c>
      <c r="B1107" s="7">
        <v>0.60416666666666663</v>
      </c>
      <c r="C1107" s="2" t="s">
        <v>14</v>
      </c>
      <c r="D1107">
        <v>0</v>
      </c>
      <c r="E1107">
        <v>2497</v>
      </c>
      <c r="F1107" s="2" t="s">
        <v>0</v>
      </c>
      <c r="G1107">
        <v>194</v>
      </c>
      <c r="H1107">
        <v>0</v>
      </c>
      <c r="I1107">
        <v>59</v>
      </c>
      <c r="J1107">
        <v>0</v>
      </c>
      <c r="K1107">
        <v>53</v>
      </c>
      <c r="L1107" s="2" t="s">
        <v>268</v>
      </c>
    </row>
    <row r="1108" spans="1:12" x14ac:dyDescent="0.4">
      <c r="A1108" s="1">
        <v>43926</v>
      </c>
      <c r="B1108" s="7">
        <v>0</v>
      </c>
      <c r="C1108" s="2" t="s">
        <v>12</v>
      </c>
      <c r="D1108">
        <v>0</v>
      </c>
      <c r="E1108">
        <v>77</v>
      </c>
      <c r="F1108" s="2" t="s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 s="2" t="s">
        <v>257</v>
      </c>
    </row>
    <row r="1109" spans="1:12" x14ac:dyDescent="0.4">
      <c r="A1109" s="1">
        <v>43927</v>
      </c>
      <c r="B1109" s="7">
        <v>0.625</v>
      </c>
      <c r="C1109" s="2" t="s">
        <v>26</v>
      </c>
      <c r="D1109">
        <v>0</v>
      </c>
      <c r="E1109">
        <v>727</v>
      </c>
      <c r="F1109" s="2" t="s">
        <v>0</v>
      </c>
      <c r="G1109">
        <v>82</v>
      </c>
      <c r="H1109">
        <v>25</v>
      </c>
      <c r="I1109">
        <v>24</v>
      </c>
      <c r="J1109">
        <v>0</v>
      </c>
      <c r="K1109">
        <v>13</v>
      </c>
      <c r="L1109" s="2" t="s">
        <v>262</v>
      </c>
    </row>
    <row r="1110" spans="1:12" x14ac:dyDescent="0.4">
      <c r="A1110" s="1">
        <v>43927</v>
      </c>
      <c r="B1110" s="7">
        <v>0.45833333333333331</v>
      </c>
      <c r="C1110" s="2" t="s">
        <v>121</v>
      </c>
      <c r="D1110">
        <v>0</v>
      </c>
      <c r="E1110">
        <v>21</v>
      </c>
      <c r="F1110" s="2" t="s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 s="2" t="s">
        <v>202</v>
      </c>
    </row>
    <row r="1111" spans="1:12" x14ac:dyDescent="0.4">
      <c r="A1111" s="1">
        <v>43927</v>
      </c>
      <c r="B1111" s="7">
        <v>0.33333333333333331</v>
      </c>
      <c r="C1111" s="2" t="s">
        <v>64</v>
      </c>
      <c r="D1111">
        <v>0</v>
      </c>
      <c r="E1111">
        <v>69</v>
      </c>
      <c r="F1111" s="2" t="s">
        <v>0</v>
      </c>
      <c r="G1111">
        <v>0</v>
      </c>
      <c r="H1111">
        <v>0</v>
      </c>
      <c r="I1111">
        <v>0</v>
      </c>
      <c r="J1111">
        <v>0</v>
      </c>
      <c r="K1111">
        <v>3</v>
      </c>
      <c r="L1111" s="2" t="s">
        <v>191</v>
      </c>
    </row>
    <row r="1112" spans="1:12" x14ac:dyDescent="0.4">
      <c r="A1112" s="1">
        <v>43927</v>
      </c>
      <c r="B1112" s="7">
        <v>0.33333333333333331</v>
      </c>
      <c r="C1112" s="2" t="s">
        <v>17</v>
      </c>
      <c r="D1112">
        <v>0</v>
      </c>
      <c r="E1112">
        <v>1173</v>
      </c>
      <c r="F1112" s="2" t="s">
        <v>0</v>
      </c>
      <c r="G1112">
        <v>117</v>
      </c>
      <c r="H1112">
        <v>35</v>
      </c>
      <c r="I1112">
        <v>30</v>
      </c>
      <c r="J1112">
        <v>0</v>
      </c>
      <c r="K1112">
        <v>31</v>
      </c>
      <c r="L1112" s="2" t="s">
        <v>132</v>
      </c>
    </row>
    <row r="1113" spans="1:12" x14ac:dyDescent="0.4">
      <c r="A1113" s="1">
        <v>43927</v>
      </c>
      <c r="B1113" s="7">
        <v>0</v>
      </c>
      <c r="C1113" s="2" t="s">
        <v>19</v>
      </c>
      <c r="D1113">
        <v>0</v>
      </c>
      <c r="E1113">
        <v>682</v>
      </c>
      <c r="F1113" s="2" t="s">
        <v>0</v>
      </c>
      <c r="G1113">
        <v>67</v>
      </c>
      <c r="H1113">
        <v>17</v>
      </c>
      <c r="I1113">
        <v>17</v>
      </c>
      <c r="J1113">
        <v>412</v>
      </c>
      <c r="K1113">
        <v>19</v>
      </c>
      <c r="L1113" s="2" t="s">
        <v>196</v>
      </c>
    </row>
    <row r="1114" spans="1:12" x14ac:dyDescent="0.4">
      <c r="A1114" s="1">
        <v>43927</v>
      </c>
      <c r="B1114" s="7">
        <v>0.40625</v>
      </c>
      <c r="C1114" s="2" t="s">
        <v>15</v>
      </c>
      <c r="D1114">
        <v>0</v>
      </c>
      <c r="E1114">
        <v>803</v>
      </c>
      <c r="F1114" s="2" t="s">
        <v>0</v>
      </c>
      <c r="G1114">
        <v>99</v>
      </c>
      <c r="H1114">
        <v>13</v>
      </c>
      <c r="I1114">
        <v>0</v>
      </c>
      <c r="J1114">
        <v>481</v>
      </c>
      <c r="K1114">
        <v>26</v>
      </c>
      <c r="L1114" s="2" t="s">
        <v>261</v>
      </c>
    </row>
    <row r="1115" spans="1:12" x14ac:dyDescent="0.4">
      <c r="A1115" s="1">
        <v>43927</v>
      </c>
      <c r="B1115" s="7">
        <v>0</v>
      </c>
      <c r="C1115" s="2" t="s">
        <v>32</v>
      </c>
      <c r="D1115">
        <v>0</v>
      </c>
      <c r="E1115">
        <v>689</v>
      </c>
      <c r="F1115" s="2" t="s">
        <v>0</v>
      </c>
      <c r="G1115">
        <v>87</v>
      </c>
      <c r="H1115">
        <v>19</v>
      </c>
      <c r="I1115">
        <v>0</v>
      </c>
      <c r="J1115">
        <v>56</v>
      </c>
      <c r="K1115">
        <v>41</v>
      </c>
      <c r="L1115" s="2" t="s">
        <v>101</v>
      </c>
    </row>
    <row r="1116" spans="1:12" x14ac:dyDescent="0.4">
      <c r="A1116" s="1">
        <v>43927</v>
      </c>
      <c r="B1116" s="7">
        <v>0.5</v>
      </c>
      <c r="C1116" s="2" t="s">
        <v>8</v>
      </c>
      <c r="D1116">
        <v>15603</v>
      </c>
      <c r="E1116">
        <v>3821</v>
      </c>
      <c r="F1116" s="2" t="s">
        <v>0</v>
      </c>
      <c r="G1116">
        <v>418</v>
      </c>
      <c r="H1116">
        <v>56</v>
      </c>
      <c r="I1116">
        <v>50</v>
      </c>
      <c r="J1116">
        <v>345</v>
      </c>
      <c r="K1116">
        <v>112</v>
      </c>
      <c r="L1116" s="2" t="s">
        <v>9</v>
      </c>
    </row>
    <row r="1117" spans="1:12" x14ac:dyDescent="0.4">
      <c r="A1117" s="1">
        <v>43927</v>
      </c>
      <c r="B1117" s="7">
        <v>0.5625</v>
      </c>
      <c r="C1117" s="2" t="s">
        <v>34</v>
      </c>
      <c r="D1117">
        <v>0</v>
      </c>
      <c r="E1117">
        <v>63</v>
      </c>
      <c r="F1117" s="2" t="s">
        <v>0</v>
      </c>
      <c r="G1117">
        <v>2</v>
      </c>
      <c r="H1117">
        <v>0</v>
      </c>
      <c r="I1117">
        <v>0</v>
      </c>
      <c r="J1117">
        <v>0</v>
      </c>
      <c r="K1117">
        <v>2</v>
      </c>
      <c r="L1117" s="2" t="s">
        <v>186</v>
      </c>
    </row>
    <row r="1118" spans="1:12" x14ac:dyDescent="0.4">
      <c r="A1118" s="1">
        <v>43927</v>
      </c>
      <c r="B1118" s="7">
        <v>0</v>
      </c>
      <c r="C1118" s="2" t="s">
        <v>147</v>
      </c>
      <c r="D1118">
        <v>0</v>
      </c>
      <c r="E1118">
        <v>657</v>
      </c>
      <c r="F1118" s="2" t="s">
        <v>0</v>
      </c>
      <c r="G1118">
        <v>52</v>
      </c>
      <c r="H1118">
        <v>0</v>
      </c>
      <c r="I1118">
        <v>0</v>
      </c>
      <c r="J1118">
        <v>0</v>
      </c>
      <c r="K1118">
        <v>31</v>
      </c>
      <c r="L1118" s="2" t="s">
        <v>148</v>
      </c>
    </row>
    <row r="1119" spans="1:12" x14ac:dyDescent="0.4">
      <c r="A1119" s="1">
        <v>43927</v>
      </c>
      <c r="B1119" s="7">
        <v>0.66666666666666663</v>
      </c>
      <c r="C1119" s="2" t="s">
        <v>47</v>
      </c>
      <c r="D1119">
        <v>0</v>
      </c>
      <c r="E1119">
        <v>164</v>
      </c>
      <c r="F1119" s="2" t="s">
        <v>0</v>
      </c>
      <c r="G1119">
        <v>27</v>
      </c>
      <c r="H1119">
        <v>4</v>
      </c>
      <c r="I1119">
        <v>0</v>
      </c>
      <c r="J1119">
        <v>0</v>
      </c>
      <c r="K1119">
        <v>0</v>
      </c>
      <c r="L1119" s="2" t="s">
        <v>219</v>
      </c>
    </row>
    <row r="1120" spans="1:12" x14ac:dyDescent="0.4">
      <c r="A1120" s="1">
        <v>43927</v>
      </c>
      <c r="B1120" s="7">
        <v>0.45833333333333331</v>
      </c>
      <c r="C1120" s="2" t="s">
        <v>62</v>
      </c>
      <c r="D1120">
        <v>0</v>
      </c>
      <c r="E1120">
        <v>497</v>
      </c>
      <c r="F1120" s="2" t="s">
        <v>0</v>
      </c>
      <c r="G1120">
        <v>61</v>
      </c>
      <c r="H1120">
        <v>6</v>
      </c>
      <c r="I1120">
        <v>0</v>
      </c>
      <c r="J1120">
        <v>0</v>
      </c>
      <c r="K1120">
        <v>9</v>
      </c>
      <c r="L1120" s="2" t="s">
        <v>170</v>
      </c>
    </row>
    <row r="1121" spans="1:12" x14ac:dyDescent="0.4">
      <c r="A1121" s="1">
        <v>43927</v>
      </c>
      <c r="B1121" s="7">
        <v>0.66666666666666663</v>
      </c>
      <c r="C1121" s="2" t="s">
        <v>36</v>
      </c>
      <c r="D1121">
        <v>0</v>
      </c>
      <c r="E1121">
        <v>488</v>
      </c>
      <c r="F1121" s="2" t="s">
        <v>0</v>
      </c>
      <c r="G1121">
        <v>59</v>
      </c>
      <c r="H1121">
        <v>10</v>
      </c>
      <c r="I1121">
        <v>8</v>
      </c>
      <c r="J1121">
        <v>0</v>
      </c>
      <c r="K1121">
        <v>34</v>
      </c>
      <c r="L1121" s="2" t="s">
        <v>37</v>
      </c>
    </row>
    <row r="1122" spans="1:12" x14ac:dyDescent="0.4">
      <c r="A1122" s="1">
        <v>43927</v>
      </c>
      <c r="B1122" s="7">
        <v>0.63541666666666663</v>
      </c>
      <c r="C1122" s="2" t="s">
        <v>102</v>
      </c>
      <c r="D1122">
        <v>0</v>
      </c>
      <c r="E1122">
        <v>86</v>
      </c>
      <c r="F1122" s="2" t="s">
        <v>0</v>
      </c>
      <c r="G1122">
        <v>9</v>
      </c>
      <c r="H1122">
        <v>2</v>
      </c>
      <c r="I1122">
        <v>0</v>
      </c>
      <c r="J1122">
        <v>0</v>
      </c>
      <c r="K1122">
        <v>0</v>
      </c>
      <c r="L1122" s="2" t="s">
        <v>158</v>
      </c>
    </row>
    <row r="1123" spans="1:12" x14ac:dyDescent="0.4">
      <c r="A1123" s="1">
        <v>43927</v>
      </c>
      <c r="B1123" s="7">
        <v>0.625</v>
      </c>
      <c r="C1123" s="2" t="s">
        <v>116</v>
      </c>
      <c r="D1123">
        <v>0</v>
      </c>
      <c r="E1123">
        <v>60</v>
      </c>
      <c r="F1123" s="2" t="s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 s="2" t="s">
        <v>188</v>
      </c>
    </row>
    <row r="1124" spans="1:12" x14ac:dyDescent="0.4">
      <c r="A1124" s="1">
        <v>43927</v>
      </c>
      <c r="B1124" s="7">
        <v>0</v>
      </c>
      <c r="C1124" s="2" t="s">
        <v>41</v>
      </c>
      <c r="D1124">
        <v>0</v>
      </c>
      <c r="E1124">
        <v>532</v>
      </c>
      <c r="F1124" s="2" t="s">
        <v>0</v>
      </c>
      <c r="G1124">
        <v>70</v>
      </c>
      <c r="H1124">
        <v>12</v>
      </c>
      <c r="I1124">
        <v>0</v>
      </c>
      <c r="J1124">
        <v>75</v>
      </c>
      <c r="K1124">
        <v>11</v>
      </c>
      <c r="L1124" s="2" t="s">
        <v>108</v>
      </c>
    </row>
    <row r="1125" spans="1:12" x14ac:dyDescent="0.4">
      <c r="A1125" s="1">
        <v>43927</v>
      </c>
      <c r="B1125" s="7">
        <v>0</v>
      </c>
      <c r="C1125" s="2" t="s">
        <v>165</v>
      </c>
      <c r="D1125">
        <v>0</v>
      </c>
      <c r="E1125">
        <v>50</v>
      </c>
      <c r="F1125" s="2" t="s">
        <v>0</v>
      </c>
      <c r="G1125">
        <v>15</v>
      </c>
      <c r="H1125">
        <v>3</v>
      </c>
      <c r="I1125">
        <v>0</v>
      </c>
      <c r="J1125">
        <v>0</v>
      </c>
      <c r="K1125">
        <v>1</v>
      </c>
      <c r="L1125" s="2" t="s">
        <v>166</v>
      </c>
    </row>
    <row r="1126" spans="1:12" x14ac:dyDescent="0.4">
      <c r="A1126" s="1">
        <v>43927</v>
      </c>
      <c r="B1126" s="7">
        <v>0</v>
      </c>
      <c r="C1126" s="2" t="s">
        <v>76</v>
      </c>
      <c r="D1126">
        <v>0</v>
      </c>
      <c r="E1126">
        <v>261</v>
      </c>
      <c r="F1126" s="2" t="s">
        <v>0</v>
      </c>
      <c r="G1126">
        <v>26</v>
      </c>
      <c r="H1126">
        <v>0</v>
      </c>
      <c r="I1126">
        <v>0</v>
      </c>
      <c r="J1126">
        <v>0</v>
      </c>
      <c r="K1126">
        <v>3</v>
      </c>
      <c r="L1126" s="2" t="s">
        <v>193</v>
      </c>
    </row>
    <row r="1127" spans="1:12" x14ac:dyDescent="0.4">
      <c r="A1127" s="1">
        <v>43927</v>
      </c>
      <c r="B1127" s="7">
        <v>0</v>
      </c>
      <c r="C1127" s="2" t="s">
        <v>48</v>
      </c>
      <c r="D1127">
        <v>0</v>
      </c>
      <c r="E1127">
        <v>178</v>
      </c>
      <c r="F1127" s="2" t="s">
        <v>0</v>
      </c>
      <c r="G1127">
        <v>0</v>
      </c>
      <c r="H1127">
        <v>0</v>
      </c>
      <c r="I1127">
        <v>0</v>
      </c>
      <c r="J1127">
        <v>93</v>
      </c>
      <c r="K1127">
        <v>6</v>
      </c>
      <c r="L1127" s="2" t="s">
        <v>204</v>
      </c>
    </row>
    <row r="1128" spans="1:12" x14ac:dyDescent="0.4">
      <c r="A1128" s="1">
        <v>43927</v>
      </c>
      <c r="B1128" s="7">
        <v>0</v>
      </c>
      <c r="C1128" s="2" t="s">
        <v>134</v>
      </c>
      <c r="D1128">
        <v>0</v>
      </c>
      <c r="E1128">
        <v>219</v>
      </c>
      <c r="F1128" s="2" t="s">
        <v>0</v>
      </c>
      <c r="G1128">
        <v>34</v>
      </c>
      <c r="H1128">
        <v>14</v>
      </c>
      <c r="I1128">
        <v>0</v>
      </c>
      <c r="J1128">
        <v>0</v>
      </c>
      <c r="K1128">
        <v>7</v>
      </c>
      <c r="L1128" s="2" t="s">
        <v>150</v>
      </c>
    </row>
    <row r="1129" spans="1:12" x14ac:dyDescent="0.4">
      <c r="A1129" s="1">
        <v>43927</v>
      </c>
      <c r="B1129" s="7">
        <v>0.33333333333333331</v>
      </c>
      <c r="C1129" s="2" t="s">
        <v>10</v>
      </c>
      <c r="D1129">
        <v>0</v>
      </c>
      <c r="E1129">
        <v>2546</v>
      </c>
      <c r="F1129" s="2" t="s">
        <v>0</v>
      </c>
      <c r="G1129">
        <v>357</v>
      </c>
      <c r="H1129">
        <v>72</v>
      </c>
      <c r="I1129">
        <v>62</v>
      </c>
      <c r="J1129">
        <v>350</v>
      </c>
      <c r="K1129">
        <v>189</v>
      </c>
      <c r="L1129" s="2" t="s">
        <v>260</v>
      </c>
    </row>
    <row r="1130" spans="1:12" x14ac:dyDescent="0.4">
      <c r="A1130" s="1">
        <v>43927</v>
      </c>
      <c r="B1130" s="7">
        <v>0.58333333333333337</v>
      </c>
      <c r="C1130" s="2" t="s">
        <v>110</v>
      </c>
      <c r="D1130">
        <v>0</v>
      </c>
      <c r="E1130">
        <v>67</v>
      </c>
      <c r="F1130" s="2" t="s">
        <v>0</v>
      </c>
      <c r="G1130">
        <v>9</v>
      </c>
      <c r="H1130">
        <v>0</v>
      </c>
      <c r="I1130">
        <v>0</v>
      </c>
      <c r="J1130">
        <v>34</v>
      </c>
      <c r="K1130">
        <v>2</v>
      </c>
      <c r="L1130" s="2" t="s">
        <v>172</v>
      </c>
    </row>
    <row r="1131" spans="1:12" x14ac:dyDescent="0.4">
      <c r="A1131" s="1">
        <v>43927</v>
      </c>
      <c r="B1131" s="7">
        <v>0</v>
      </c>
      <c r="C1131" s="2" t="s">
        <v>21</v>
      </c>
      <c r="D1131">
        <v>0</v>
      </c>
      <c r="E1131">
        <v>4155</v>
      </c>
      <c r="F1131" s="2" t="s">
        <v>0</v>
      </c>
      <c r="G1131">
        <v>381</v>
      </c>
      <c r="H1131">
        <v>77</v>
      </c>
      <c r="I1131">
        <v>0</v>
      </c>
      <c r="J1131">
        <v>0</v>
      </c>
      <c r="K1131">
        <v>160</v>
      </c>
      <c r="L1131" s="2" t="s">
        <v>214</v>
      </c>
    </row>
    <row r="1132" spans="1:12" x14ac:dyDescent="0.4">
      <c r="A1132" s="1">
        <v>43927</v>
      </c>
      <c r="B1132" s="7">
        <v>0.625</v>
      </c>
      <c r="C1132" s="2" t="s">
        <v>23</v>
      </c>
      <c r="D1132">
        <v>0</v>
      </c>
      <c r="E1132">
        <v>1400</v>
      </c>
      <c r="F1132" s="2" t="s">
        <v>0</v>
      </c>
      <c r="G1132">
        <v>146</v>
      </c>
      <c r="H1132">
        <v>25</v>
      </c>
      <c r="I1132">
        <v>20</v>
      </c>
      <c r="J1132">
        <v>105</v>
      </c>
      <c r="K1132">
        <v>56</v>
      </c>
      <c r="L1132" s="2" t="s">
        <v>263</v>
      </c>
    </row>
    <row r="1133" spans="1:12" x14ac:dyDescent="0.4">
      <c r="A1133" s="1">
        <v>43927</v>
      </c>
      <c r="B1133" s="7">
        <v>0.33333333333333331</v>
      </c>
      <c r="C1133" s="2" t="s">
        <v>51</v>
      </c>
      <c r="D1133">
        <v>0</v>
      </c>
      <c r="E1133">
        <v>152</v>
      </c>
      <c r="F1133" s="2" t="s">
        <v>0</v>
      </c>
      <c r="G1133">
        <v>14</v>
      </c>
      <c r="H1133">
        <v>8</v>
      </c>
      <c r="I1133">
        <v>0</v>
      </c>
      <c r="J1133">
        <v>52</v>
      </c>
      <c r="K1133">
        <v>3</v>
      </c>
      <c r="L1133" s="2" t="s">
        <v>190</v>
      </c>
    </row>
    <row r="1134" spans="1:12" x14ac:dyDescent="0.4">
      <c r="A1134" s="1">
        <v>43927</v>
      </c>
      <c r="B1134" s="7">
        <v>0.60416666666666663</v>
      </c>
      <c r="C1134" s="2" t="s">
        <v>14</v>
      </c>
      <c r="D1134">
        <v>0</v>
      </c>
      <c r="E1134">
        <v>2611</v>
      </c>
      <c r="F1134" s="2" t="s">
        <v>0</v>
      </c>
      <c r="G1134">
        <v>198</v>
      </c>
      <c r="H1134">
        <v>0</v>
      </c>
      <c r="I1134">
        <v>58</v>
      </c>
      <c r="J1134">
        <v>0</v>
      </c>
      <c r="K1134">
        <v>55</v>
      </c>
      <c r="L1134" s="2" t="s">
        <v>268</v>
      </c>
    </row>
    <row r="1135" spans="1:12" x14ac:dyDescent="0.4">
      <c r="A1135" s="1">
        <v>43927</v>
      </c>
      <c r="B1135" s="7"/>
      <c r="C1135" s="2" t="s">
        <v>12</v>
      </c>
      <c r="E1135">
        <v>77</v>
      </c>
      <c r="F1135" s="2" t="s">
        <v>0</v>
      </c>
      <c r="K1135">
        <v>1</v>
      </c>
      <c r="L1135" s="2" t="s">
        <v>0</v>
      </c>
    </row>
    <row r="1136" spans="1:12" x14ac:dyDescent="0.4">
      <c r="A1136" s="1">
        <v>43928</v>
      </c>
      <c r="B1136" s="7">
        <v>0.61458333333333337</v>
      </c>
      <c r="C1136" s="2" t="s">
        <v>26</v>
      </c>
      <c r="D1136">
        <v>0</v>
      </c>
      <c r="E1136">
        <v>760</v>
      </c>
      <c r="F1136" s="2" t="s">
        <v>0</v>
      </c>
      <c r="G1136">
        <v>84</v>
      </c>
      <c r="H1136">
        <v>25</v>
      </c>
      <c r="I1136">
        <v>25</v>
      </c>
      <c r="J1136">
        <v>170</v>
      </c>
      <c r="K1136">
        <v>16</v>
      </c>
      <c r="L1136" s="2" t="s">
        <v>266</v>
      </c>
    </row>
    <row r="1137" spans="1:12" x14ac:dyDescent="0.4">
      <c r="A1137" s="1">
        <v>43928</v>
      </c>
      <c r="B1137" s="7">
        <v>0.45833333333333331</v>
      </c>
      <c r="C1137" s="2" t="s">
        <v>121</v>
      </c>
      <c r="D1137">
        <v>0</v>
      </c>
      <c r="E1137">
        <v>21</v>
      </c>
      <c r="F1137" s="2" t="s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 s="2" t="s">
        <v>202</v>
      </c>
    </row>
    <row r="1138" spans="1:12" x14ac:dyDescent="0.4">
      <c r="A1138" s="1">
        <v>43928</v>
      </c>
      <c r="B1138" s="7">
        <v>0.33333333333333331</v>
      </c>
      <c r="C1138" s="2" t="s">
        <v>64</v>
      </c>
      <c r="D1138">
        <v>0</v>
      </c>
      <c r="E1138">
        <v>69</v>
      </c>
      <c r="F1138" s="2" t="s">
        <v>0</v>
      </c>
      <c r="G1138">
        <v>0</v>
      </c>
      <c r="H1138">
        <v>0</v>
      </c>
      <c r="I1138">
        <v>0</v>
      </c>
      <c r="J1138">
        <v>0</v>
      </c>
      <c r="K1138">
        <v>3</v>
      </c>
      <c r="L1138" s="2" t="s">
        <v>191</v>
      </c>
    </row>
    <row r="1139" spans="1:12" x14ac:dyDescent="0.4">
      <c r="A1139" s="1">
        <v>43928</v>
      </c>
      <c r="B1139" s="7">
        <v>0.33333333333333331</v>
      </c>
      <c r="C1139" s="2" t="s">
        <v>17</v>
      </c>
      <c r="D1139">
        <v>0</v>
      </c>
      <c r="E1139">
        <v>1228</v>
      </c>
      <c r="F1139" s="2" t="s">
        <v>0</v>
      </c>
      <c r="G1139">
        <v>122</v>
      </c>
      <c r="H1139">
        <v>34</v>
      </c>
      <c r="I1139">
        <v>26</v>
      </c>
      <c r="J1139">
        <v>0</v>
      </c>
      <c r="K1139">
        <v>33</v>
      </c>
      <c r="L1139" s="2" t="s">
        <v>132</v>
      </c>
    </row>
    <row r="1140" spans="1:12" x14ac:dyDescent="0.4">
      <c r="A1140" s="1">
        <v>43928</v>
      </c>
      <c r="B1140" s="7">
        <v>0</v>
      </c>
      <c r="C1140" s="2" t="s">
        <v>19</v>
      </c>
      <c r="D1140">
        <v>0</v>
      </c>
      <c r="E1140">
        <v>690</v>
      </c>
      <c r="F1140" s="2" t="s">
        <v>0</v>
      </c>
      <c r="G1140">
        <v>66</v>
      </c>
      <c r="H1140">
        <v>18</v>
      </c>
      <c r="I1140">
        <v>17</v>
      </c>
      <c r="J1140">
        <v>452</v>
      </c>
      <c r="K1140">
        <v>19</v>
      </c>
      <c r="L1140" s="2" t="s">
        <v>196</v>
      </c>
    </row>
    <row r="1141" spans="1:12" x14ac:dyDescent="0.4">
      <c r="A1141" s="1">
        <v>43928</v>
      </c>
      <c r="B1141" s="7">
        <v>0.39583333333333331</v>
      </c>
      <c r="C1141" s="2" t="s">
        <v>15</v>
      </c>
      <c r="D1141">
        <v>0</v>
      </c>
      <c r="E1141">
        <v>813</v>
      </c>
      <c r="F1141" s="2" t="s">
        <v>0</v>
      </c>
      <c r="G1141">
        <v>101</v>
      </c>
      <c r="H1141">
        <v>13</v>
      </c>
      <c r="I1141">
        <v>0</v>
      </c>
      <c r="J1141">
        <v>508</v>
      </c>
      <c r="K1141">
        <v>28</v>
      </c>
      <c r="L1141" s="2" t="s">
        <v>265</v>
      </c>
    </row>
    <row r="1142" spans="1:12" x14ac:dyDescent="0.4">
      <c r="A1142" s="1">
        <v>43928</v>
      </c>
      <c r="B1142" s="7">
        <v>0</v>
      </c>
      <c r="C1142" s="2" t="s">
        <v>32</v>
      </c>
      <c r="D1142">
        <v>0</v>
      </c>
      <c r="E1142">
        <v>729</v>
      </c>
      <c r="F1142" s="2" t="s">
        <v>0</v>
      </c>
      <c r="G1142">
        <v>78</v>
      </c>
      <c r="H1142">
        <v>22</v>
      </c>
      <c r="I1142">
        <v>0</v>
      </c>
      <c r="J1142">
        <v>73</v>
      </c>
      <c r="K1142">
        <v>44</v>
      </c>
      <c r="L1142" s="2" t="s">
        <v>101</v>
      </c>
    </row>
    <row r="1143" spans="1:12" x14ac:dyDescent="0.4">
      <c r="A1143" s="1">
        <v>43928</v>
      </c>
      <c r="B1143" s="7">
        <v>0.5</v>
      </c>
      <c r="C1143" s="2" t="s">
        <v>8</v>
      </c>
      <c r="D1143">
        <v>16394</v>
      </c>
      <c r="E1143">
        <v>3982</v>
      </c>
      <c r="F1143" s="2" t="s">
        <v>0</v>
      </c>
      <c r="G1143">
        <v>412</v>
      </c>
      <c r="H1143">
        <v>51</v>
      </c>
      <c r="I1143">
        <v>48</v>
      </c>
      <c r="J1143">
        <v>374</v>
      </c>
      <c r="K1143">
        <v>123</v>
      </c>
      <c r="L1143" s="2" t="s">
        <v>9</v>
      </c>
    </row>
    <row r="1144" spans="1:12" x14ac:dyDescent="0.4">
      <c r="A1144" s="1">
        <v>43928</v>
      </c>
      <c r="B1144" s="7">
        <v>0.54166666666666663</v>
      </c>
      <c r="C1144" s="2" t="s">
        <v>34</v>
      </c>
      <c r="D1144">
        <v>0</v>
      </c>
      <c r="E1144">
        <v>63</v>
      </c>
      <c r="F1144" s="2" t="s">
        <v>0</v>
      </c>
      <c r="G1144">
        <v>2</v>
      </c>
      <c r="H1144">
        <v>0</v>
      </c>
      <c r="I1144">
        <v>0</v>
      </c>
      <c r="J1144">
        <v>0</v>
      </c>
      <c r="K1144">
        <v>2</v>
      </c>
      <c r="L1144" s="2" t="s">
        <v>186</v>
      </c>
    </row>
    <row r="1145" spans="1:12" x14ac:dyDescent="0.4">
      <c r="A1145" s="1">
        <v>43928</v>
      </c>
      <c r="B1145" s="7">
        <v>0</v>
      </c>
      <c r="C1145" s="2" t="s">
        <v>147</v>
      </c>
      <c r="D1145">
        <v>0</v>
      </c>
      <c r="E1145">
        <v>668</v>
      </c>
      <c r="F1145" s="2" t="s">
        <v>0</v>
      </c>
      <c r="G1145">
        <v>49</v>
      </c>
      <c r="H1145">
        <v>0</v>
      </c>
      <c r="I1145">
        <v>0</v>
      </c>
      <c r="J1145">
        <v>0</v>
      </c>
      <c r="K1145">
        <v>34</v>
      </c>
      <c r="L1145" s="2" t="s">
        <v>148</v>
      </c>
    </row>
    <row r="1146" spans="1:12" x14ac:dyDescent="0.4">
      <c r="A1146" s="1">
        <v>43928</v>
      </c>
      <c r="B1146" s="7">
        <v>0.66666666666666663</v>
      </c>
      <c r="C1146" s="2" t="s">
        <v>47</v>
      </c>
      <c r="D1146">
        <v>0</v>
      </c>
      <c r="E1146">
        <v>171</v>
      </c>
      <c r="F1146" s="2" t="s">
        <v>0</v>
      </c>
      <c r="G1146">
        <v>28</v>
      </c>
      <c r="H1146">
        <v>4</v>
      </c>
      <c r="I1146">
        <v>0</v>
      </c>
      <c r="J1146">
        <v>0</v>
      </c>
      <c r="K1146">
        <v>0</v>
      </c>
      <c r="L1146" s="2" t="s">
        <v>219</v>
      </c>
    </row>
    <row r="1147" spans="1:12" x14ac:dyDescent="0.4">
      <c r="A1147" s="1">
        <v>43928</v>
      </c>
      <c r="B1147" s="7">
        <v>0.45833333333333331</v>
      </c>
      <c r="C1147" s="2" t="s">
        <v>62</v>
      </c>
      <c r="D1147">
        <v>0</v>
      </c>
      <c r="E1147">
        <v>509</v>
      </c>
      <c r="F1147" s="2" t="s">
        <v>0</v>
      </c>
      <c r="G1147">
        <v>57</v>
      </c>
      <c r="H1147">
        <v>6</v>
      </c>
      <c r="I1147">
        <v>0</v>
      </c>
      <c r="J1147">
        <v>0</v>
      </c>
      <c r="K1147">
        <v>9</v>
      </c>
      <c r="L1147" s="2" t="s">
        <v>170</v>
      </c>
    </row>
    <row r="1148" spans="1:12" x14ac:dyDescent="0.4">
      <c r="A1148" s="1">
        <v>43928</v>
      </c>
      <c r="B1148" s="7">
        <v>0.66666666666666663</v>
      </c>
      <c r="C1148" s="2" t="s">
        <v>36</v>
      </c>
      <c r="D1148">
        <v>0</v>
      </c>
      <c r="E1148">
        <v>513</v>
      </c>
      <c r="F1148" s="2" t="s">
        <v>0</v>
      </c>
      <c r="G1148">
        <v>64</v>
      </c>
      <c r="H1148">
        <v>10</v>
      </c>
      <c r="I1148">
        <v>5</v>
      </c>
      <c r="J1148">
        <v>0</v>
      </c>
      <c r="K1148">
        <v>36</v>
      </c>
      <c r="L1148" s="2" t="s">
        <v>37</v>
      </c>
    </row>
    <row r="1149" spans="1:12" x14ac:dyDescent="0.4">
      <c r="A1149" s="1">
        <v>43928</v>
      </c>
      <c r="B1149" s="7">
        <v>0.65625</v>
      </c>
      <c r="C1149" s="2" t="s">
        <v>102</v>
      </c>
      <c r="D1149">
        <v>0</v>
      </c>
      <c r="E1149">
        <v>87</v>
      </c>
      <c r="F1149" s="2" t="s">
        <v>0</v>
      </c>
      <c r="G1149">
        <v>10</v>
      </c>
      <c r="H1149">
        <v>2</v>
      </c>
      <c r="I1149">
        <v>0</v>
      </c>
      <c r="J1149">
        <v>0</v>
      </c>
      <c r="K1149">
        <v>0</v>
      </c>
      <c r="L1149" s="2" t="s">
        <v>158</v>
      </c>
    </row>
    <row r="1150" spans="1:12" x14ac:dyDescent="0.4">
      <c r="A1150" s="1">
        <v>43928</v>
      </c>
      <c r="B1150" s="7">
        <v>0.60416666666666663</v>
      </c>
      <c r="C1150" s="2" t="s">
        <v>116</v>
      </c>
      <c r="D1150">
        <v>0</v>
      </c>
      <c r="E1150">
        <v>60</v>
      </c>
      <c r="F1150" s="2" t="s">
        <v>0</v>
      </c>
      <c r="G1150">
        <v>2</v>
      </c>
      <c r="H1150">
        <v>0</v>
      </c>
      <c r="I1150">
        <v>0</v>
      </c>
      <c r="J1150">
        <v>0</v>
      </c>
      <c r="K1150">
        <v>0</v>
      </c>
      <c r="L1150" s="2" t="s">
        <v>188</v>
      </c>
    </row>
    <row r="1151" spans="1:12" x14ac:dyDescent="0.4">
      <c r="A1151" s="1">
        <v>43928</v>
      </c>
      <c r="B1151" s="7">
        <v>0</v>
      </c>
      <c r="C1151" s="2" t="s">
        <v>41</v>
      </c>
      <c r="D1151">
        <v>0</v>
      </c>
      <c r="E1151">
        <v>557</v>
      </c>
      <c r="F1151" s="2" t="s">
        <v>0</v>
      </c>
      <c r="G1151">
        <v>65</v>
      </c>
      <c r="H1151">
        <v>9</v>
      </c>
      <c r="I1151">
        <v>0</v>
      </c>
      <c r="J1151">
        <v>79</v>
      </c>
      <c r="K1151">
        <v>13</v>
      </c>
      <c r="L1151" s="2" t="s">
        <v>108</v>
      </c>
    </row>
    <row r="1152" spans="1:12" x14ac:dyDescent="0.4">
      <c r="A1152" s="1">
        <v>43928</v>
      </c>
      <c r="B1152" s="7">
        <v>0</v>
      </c>
      <c r="C1152" s="2" t="s">
        <v>165</v>
      </c>
      <c r="D1152">
        <v>0</v>
      </c>
      <c r="E1152">
        <v>50</v>
      </c>
      <c r="F1152" s="2" t="s">
        <v>0</v>
      </c>
      <c r="G1152">
        <v>12</v>
      </c>
      <c r="H1152">
        <v>3</v>
      </c>
      <c r="I1152">
        <v>0</v>
      </c>
      <c r="J1152">
        <v>0</v>
      </c>
      <c r="K1152">
        <v>1</v>
      </c>
      <c r="L1152" s="2" t="s">
        <v>166</v>
      </c>
    </row>
    <row r="1153" spans="1:12" x14ac:dyDescent="0.4">
      <c r="A1153" s="1">
        <v>43928</v>
      </c>
      <c r="B1153" s="7">
        <v>0</v>
      </c>
      <c r="C1153" s="2" t="s">
        <v>76</v>
      </c>
      <c r="D1153">
        <v>0</v>
      </c>
      <c r="E1153">
        <v>264</v>
      </c>
      <c r="F1153" s="2" t="s">
        <v>0</v>
      </c>
      <c r="G1153">
        <v>29</v>
      </c>
      <c r="H1153">
        <v>0</v>
      </c>
      <c r="I1153">
        <v>0</v>
      </c>
      <c r="J1153">
        <v>0</v>
      </c>
      <c r="K1153">
        <v>3</v>
      </c>
      <c r="L1153" s="2" t="s">
        <v>193</v>
      </c>
    </row>
    <row r="1154" spans="1:12" x14ac:dyDescent="0.4">
      <c r="A1154" s="1">
        <v>43928</v>
      </c>
      <c r="B1154" s="7">
        <v>0</v>
      </c>
      <c r="C1154" s="2" t="s">
        <v>48</v>
      </c>
      <c r="D1154">
        <v>0</v>
      </c>
      <c r="E1154">
        <v>185</v>
      </c>
      <c r="F1154" s="2" t="s">
        <v>0</v>
      </c>
      <c r="G1154">
        <v>0</v>
      </c>
      <c r="H1154">
        <v>0</v>
      </c>
      <c r="I1154">
        <v>0</v>
      </c>
      <c r="J1154">
        <v>105</v>
      </c>
      <c r="K1154">
        <v>7</v>
      </c>
      <c r="L1154" s="2" t="s">
        <v>204</v>
      </c>
    </row>
    <row r="1155" spans="1:12" x14ac:dyDescent="0.4">
      <c r="A1155" s="1">
        <v>43928</v>
      </c>
      <c r="B1155" s="7">
        <v>0</v>
      </c>
      <c r="C1155" s="2" t="s">
        <v>134</v>
      </c>
      <c r="D1155">
        <v>0</v>
      </c>
      <c r="E1155">
        <v>221</v>
      </c>
      <c r="F1155" s="2" t="s">
        <v>0</v>
      </c>
      <c r="G1155">
        <v>33</v>
      </c>
      <c r="H1155">
        <v>13</v>
      </c>
      <c r="I1155">
        <v>0</v>
      </c>
      <c r="J1155">
        <v>0</v>
      </c>
      <c r="K1155">
        <v>8</v>
      </c>
      <c r="L1155" s="2" t="s">
        <v>150</v>
      </c>
    </row>
    <row r="1156" spans="1:12" x14ac:dyDescent="0.4">
      <c r="A1156" s="1">
        <v>43928</v>
      </c>
      <c r="B1156" s="7">
        <v>0.33333333333333331</v>
      </c>
      <c r="C1156" s="2" t="s">
        <v>10</v>
      </c>
      <c r="D1156">
        <v>0</v>
      </c>
      <c r="E1156">
        <v>2599</v>
      </c>
      <c r="F1156" s="2" t="s">
        <v>0</v>
      </c>
      <c r="G1156">
        <v>357</v>
      </c>
      <c r="H1156">
        <v>72</v>
      </c>
      <c r="I1156">
        <v>62</v>
      </c>
      <c r="J1156">
        <v>350</v>
      </c>
      <c r="K1156">
        <v>198</v>
      </c>
      <c r="L1156" s="2" t="s">
        <v>264</v>
      </c>
    </row>
    <row r="1157" spans="1:12" x14ac:dyDescent="0.4">
      <c r="A1157" s="1">
        <v>43928</v>
      </c>
      <c r="B1157" s="7">
        <v>0.58333333333333337</v>
      </c>
      <c r="C1157" s="2" t="s">
        <v>110</v>
      </c>
      <c r="D1157">
        <v>0</v>
      </c>
      <c r="E1157">
        <v>68</v>
      </c>
      <c r="F1157" s="2" t="s">
        <v>0</v>
      </c>
      <c r="G1157">
        <v>7</v>
      </c>
      <c r="H1157">
        <v>0</v>
      </c>
      <c r="I1157">
        <v>0</v>
      </c>
      <c r="J1157">
        <v>42</v>
      </c>
      <c r="K1157">
        <v>2</v>
      </c>
      <c r="L1157" s="2" t="s">
        <v>172</v>
      </c>
    </row>
    <row r="1158" spans="1:12" x14ac:dyDescent="0.4">
      <c r="A1158" s="1">
        <v>43928</v>
      </c>
      <c r="B1158" s="7">
        <v>0</v>
      </c>
      <c r="C1158" s="2" t="s">
        <v>21</v>
      </c>
      <c r="D1158">
        <v>0</v>
      </c>
      <c r="E1158">
        <v>4235</v>
      </c>
      <c r="F1158" s="2" t="s">
        <v>0</v>
      </c>
      <c r="G1158">
        <v>357</v>
      </c>
      <c r="H1158">
        <v>78</v>
      </c>
      <c r="I1158">
        <v>0</v>
      </c>
      <c r="J1158">
        <v>0</v>
      </c>
      <c r="K1158">
        <v>172</v>
      </c>
      <c r="L1158" s="2" t="s">
        <v>214</v>
      </c>
    </row>
    <row r="1159" spans="1:12" x14ac:dyDescent="0.4">
      <c r="A1159" s="1">
        <v>43928</v>
      </c>
      <c r="B1159" s="7">
        <v>0.625</v>
      </c>
      <c r="C1159" s="2" t="s">
        <v>23</v>
      </c>
      <c r="D1159">
        <v>0</v>
      </c>
      <c r="E1159">
        <v>1436</v>
      </c>
      <c r="F1159" s="2" t="s">
        <v>0</v>
      </c>
      <c r="G1159">
        <v>134</v>
      </c>
      <c r="H1159">
        <v>25</v>
      </c>
      <c r="I1159">
        <v>21</v>
      </c>
      <c r="J1159">
        <v>123</v>
      </c>
      <c r="K1159">
        <v>61</v>
      </c>
      <c r="L1159" s="2" t="s">
        <v>267</v>
      </c>
    </row>
    <row r="1160" spans="1:12" x14ac:dyDescent="0.4">
      <c r="A1160" s="1">
        <v>43928</v>
      </c>
      <c r="B1160" s="7">
        <v>0.33333333333333331</v>
      </c>
      <c r="C1160" s="2" t="s">
        <v>51</v>
      </c>
      <c r="D1160">
        <v>0</v>
      </c>
      <c r="E1160">
        <v>157</v>
      </c>
      <c r="F1160" s="2" t="s">
        <v>0</v>
      </c>
      <c r="G1160">
        <v>15</v>
      </c>
      <c r="H1160">
        <v>8</v>
      </c>
      <c r="I1160">
        <v>0</v>
      </c>
      <c r="J1160">
        <v>54</v>
      </c>
      <c r="K1160">
        <v>3</v>
      </c>
      <c r="L1160" s="2" t="s">
        <v>190</v>
      </c>
    </row>
    <row r="1161" spans="1:12" x14ac:dyDescent="0.4">
      <c r="A1161" s="1">
        <v>43928</v>
      </c>
      <c r="B1161" s="7">
        <v>0.60416666666666663</v>
      </c>
      <c r="C1161" s="2" t="s">
        <v>14</v>
      </c>
      <c r="D1161">
        <v>0</v>
      </c>
      <c r="E1161">
        <v>2695</v>
      </c>
      <c r="F1161" s="2" t="s">
        <v>0</v>
      </c>
      <c r="G1161">
        <v>181</v>
      </c>
      <c r="H1161">
        <v>0</v>
      </c>
      <c r="I1161">
        <v>60</v>
      </c>
      <c r="J1161">
        <v>0</v>
      </c>
      <c r="K1161">
        <v>57</v>
      </c>
      <c r="L1161" s="2" t="s">
        <v>268</v>
      </c>
    </row>
    <row r="1162" spans="1:12" x14ac:dyDescent="0.4">
      <c r="A1162" s="1">
        <v>43928</v>
      </c>
      <c r="B1162" s="7">
        <v>0</v>
      </c>
      <c r="C1162" s="2" t="s">
        <v>12</v>
      </c>
      <c r="D1162">
        <v>0</v>
      </c>
      <c r="E1162">
        <v>78</v>
      </c>
      <c r="F1162" s="2" t="s">
        <v>0</v>
      </c>
      <c r="G1162">
        <v>0</v>
      </c>
      <c r="H1162">
        <v>0</v>
      </c>
      <c r="I1162">
        <v>0</v>
      </c>
      <c r="J1162">
        <v>0</v>
      </c>
      <c r="K1162">
        <v>1</v>
      </c>
      <c r="L1162" s="2" t="s">
        <v>307</v>
      </c>
    </row>
    <row r="1163" spans="1:12" x14ac:dyDescent="0.4">
      <c r="A1163" s="1">
        <v>43929</v>
      </c>
      <c r="B1163" s="7">
        <v>0.61458333333333337</v>
      </c>
      <c r="C1163" s="2" t="s">
        <v>26</v>
      </c>
      <c r="D1163">
        <v>0</v>
      </c>
      <c r="E1163">
        <v>788</v>
      </c>
      <c r="F1163" s="2" t="s">
        <v>0</v>
      </c>
      <c r="G1163">
        <v>79</v>
      </c>
      <c r="H1163">
        <v>23</v>
      </c>
      <c r="I1163">
        <v>23</v>
      </c>
      <c r="J1163">
        <v>220</v>
      </c>
      <c r="K1163">
        <v>16</v>
      </c>
      <c r="L1163" s="2" t="s">
        <v>271</v>
      </c>
    </row>
    <row r="1164" spans="1:12" x14ac:dyDescent="0.4">
      <c r="A1164" s="1">
        <v>43929</v>
      </c>
      <c r="B1164" s="7">
        <v>0.45833333333333331</v>
      </c>
      <c r="C1164" s="2" t="s">
        <v>121</v>
      </c>
      <c r="D1164">
        <v>0</v>
      </c>
      <c r="E1164">
        <v>23</v>
      </c>
      <c r="F1164" s="2" t="s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 s="2" t="s">
        <v>202</v>
      </c>
    </row>
    <row r="1165" spans="1:12" x14ac:dyDescent="0.4">
      <c r="A1165" s="1">
        <v>43929</v>
      </c>
      <c r="B1165" s="7">
        <v>0.33333333333333331</v>
      </c>
      <c r="C1165" s="2" t="s">
        <v>64</v>
      </c>
      <c r="D1165">
        <v>0</v>
      </c>
      <c r="E1165">
        <v>72</v>
      </c>
      <c r="F1165" s="2" t="s">
        <v>0</v>
      </c>
      <c r="G1165">
        <v>0</v>
      </c>
      <c r="H1165">
        <v>0</v>
      </c>
      <c r="I1165">
        <v>0</v>
      </c>
      <c r="J1165">
        <v>0</v>
      </c>
      <c r="K1165">
        <v>3</v>
      </c>
      <c r="L1165" s="2" t="s">
        <v>191</v>
      </c>
    </row>
    <row r="1166" spans="1:12" x14ac:dyDescent="0.4">
      <c r="A1166" s="1">
        <v>43929</v>
      </c>
      <c r="B1166" s="7">
        <v>0.33333333333333331</v>
      </c>
      <c r="C1166" s="2" t="s">
        <v>17</v>
      </c>
      <c r="D1166">
        <v>0</v>
      </c>
      <c r="E1166">
        <v>1286</v>
      </c>
      <c r="F1166" s="2" t="s">
        <v>0</v>
      </c>
      <c r="G1166">
        <v>127</v>
      </c>
      <c r="H1166">
        <v>35</v>
      </c>
      <c r="I1166">
        <v>27</v>
      </c>
      <c r="J1166">
        <v>0</v>
      </c>
      <c r="K1166">
        <v>37</v>
      </c>
      <c r="L1166" s="2" t="s">
        <v>132</v>
      </c>
    </row>
    <row r="1167" spans="1:12" x14ac:dyDescent="0.4">
      <c r="A1167" s="1">
        <v>43929</v>
      </c>
      <c r="B1167" s="7">
        <v>0</v>
      </c>
      <c r="C1167" s="2" t="s">
        <v>19</v>
      </c>
      <c r="D1167">
        <v>0</v>
      </c>
      <c r="E1167">
        <v>694</v>
      </c>
      <c r="F1167" s="2" t="s">
        <v>0</v>
      </c>
      <c r="G1167">
        <v>65</v>
      </c>
      <c r="H1167">
        <v>18</v>
      </c>
      <c r="I1167">
        <v>17</v>
      </c>
      <c r="J1167">
        <v>461</v>
      </c>
      <c r="K1167">
        <v>21</v>
      </c>
      <c r="L1167" s="2" t="s">
        <v>196</v>
      </c>
    </row>
    <row r="1168" spans="1:12" x14ac:dyDescent="0.4">
      <c r="A1168" s="1">
        <v>43929</v>
      </c>
      <c r="B1168" s="7">
        <v>0.41666666666666669</v>
      </c>
      <c r="C1168" s="2" t="s">
        <v>15</v>
      </c>
      <c r="D1168">
        <v>0</v>
      </c>
      <c r="E1168">
        <v>834</v>
      </c>
      <c r="F1168" s="2" t="s">
        <v>0</v>
      </c>
      <c r="G1168">
        <v>99</v>
      </c>
      <c r="H1168">
        <v>14</v>
      </c>
      <c r="I1168">
        <v>0</v>
      </c>
      <c r="J1168">
        <v>535</v>
      </c>
      <c r="K1168">
        <v>31</v>
      </c>
      <c r="L1168" s="2" t="s">
        <v>269</v>
      </c>
    </row>
    <row r="1169" spans="1:12" x14ac:dyDescent="0.4">
      <c r="A1169" s="1">
        <v>43929</v>
      </c>
      <c r="B1169" s="7">
        <v>0</v>
      </c>
      <c r="C1169" s="2" t="s">
        <v>32</v>
      </c>
      <c r="D1169">
        <v>0</v>
      </c>
      <c r="E1169">
        <v>756</v>
      </c>
      <c r="F1169" s="2" t="s">
        <v>0</v>
      </c>
      <c r="G1169">
        <v>80</v>
      </c>
      <c r="H1169">
        <v>22</v>
      </c>
      <c r="I1169">
        <v>0</v>
      </c>
      <c r="J1169">
        <v>78</v>
      </c>
      <c r="K1169">
        <v>45</v>
      </c>
      <c r="L1169" s="2" t="s">
        <v>101</v>
      </c>
    </row>
    <row r="1170" spans="1:12" x14ac:dyDescent="0.4">
      <c r="A1170" s="1">
        <v>43929</v>
      </c>
      <c r="B1170" s="7">
        <v>0.5</v>
      </c>
      <c r="C1170" s="2" t="s">
        <v>8</v>
      </c>
      <c r="D1170">
        <v>17228</v>
      </c>
      <c r="E1170">
        <v>4115</v>
      </c>
      <c r="F1170" s="2" t="s">
        <v>0</v>
      </c>
      <c r="G1170">
        <v>402</v>
      </c>
      <c r="H1170">
        <v>49</v>
      </c>
      <c r="I1170">
        <v>47</v>
      </c>
      <c r="J1170">
        <v>442</v>
      </c>
      <c r="K1170">
        <v>136</v>
      </c>
      <c r="L1170" s="2" t="s">
        <v>9</v>
      </c>
    </row>
    <row r="1171" spans="1:12" x14ac:dyDescent="0.4">
      <c r="A1171" s="1">
        <v>43929</v>
      </c>
      <c r="B1171" s="7">
        <v>0.54166666666666663</v>
      </c>
      <c r="C1171" s="2" t="s">
        <v>34</v>
      </c>
      <c r="D1171">
        <v>0</v>
      </c>
      <c r="E1171">
        <v>64</v>
      </c>
      <c r="F1171" s="2" t="s">
        <v>0</v>
      </c>
      <c r="G1171">
        <v>2</v>
      </c>
      <c r="H1171">
        <v>0</v>
      </c>
      <c r="I1171">
        <v>0</v>
      </c>
      <c r="J1171">
        <v>0</v>
      </c>
      <c r="K1171">
        <v>2</v>
      </c>
      <c r="L1171" s="2" t="s">
        <v>186</v>
      </c>
    </row>
    <row r="1172" spans="1:12" x14ac:dyDescent="0.4">
      <c r="A1172" s="1">
        <v>43929</v>
      </c>
      <c r="B1172" s="7">
        <v>0</v>
      </c>
      <c r="C1172" s="2" t="s">
        <v>147</v>
      </c>
      <c r="D1172">
        <v>0</v>
      </c>
      <c r="E1172">
        <v>680</v>
      </c>
      <c r="F1172" s="2" t="s">
        <v>0</v>
      </c>
      <c r="G1172">
        <v>38</v>
      </c>
      <c r="H1172">
        <v>0</v>
      </c>
      <c r="I1172">
        <v>0</v>
      </c>
      <c r="J1172">
        <v>0</v>
      </c>
      <c r="K1172">
        <v>35</v>
      </c>
      <c r="L1172" s="2" t="s">
        <v>148</v>
      </c>
    </row>
    <row r="1173" spans="1:12" x14ac:dyDescent="0.4">
      <c r="A1173" s="1">
        <v>43929</v>
      </c>
      <c r="B1173" s="7">
        <v>0.66666666666666663</v>
      </c>
      <c r="C1173" s="2" t="s">
        <v>47</v>
      </c>
      <c r="D1173">
        <v>0</v>
      </c>
      <c r="E1173">
        <v>174</v>
      </c>
      <c r="F1173" s="2" t="s">
        <v>0</v>
      </c>
      <c r="G1173">
        <v>31</v>
      </c>
      <c r="H1173">
        <v>4</v>
      </c>
      <c r="I1173">
        <v>0</v>
      </c>
      <c r="J1173">
        <v>0</v>
      </c>
      <c r="K1173">
        <v>1</v>
      </c>
      <c r="L1173" s="2" t="s">
        <v>219</v>
      </c>
    </row>
    <row r="1174" spans="1:12" x14ac:dyDescent="0.4">
      <c r="A1174" s="1">
        <v>43929</v>
      </c>
      <c r="B1174" s="7">
        <v>0.45833333333333331</v>
      </c>
      <c r="C1174" s="2" t="s">
        <v>62</v>
      </c>
      <c r="D1174">
        <v>0</v>
      </c>
      <c r="E1174">
        <v>527</v>
      </c>
      <c r="F1174" s="2" t="s">
        <v>0</v>
      </c>
      <c r="G1174">
        <v>0</v>
      </c>
      <c r="H1174">
        <v>0</v>
      </c>
      <c r="I1174">
        <v>0</v>
      </c>
      <c r="J1174">
        <v>0</v>
      </c>
      <c r="K1174">
        <v>9</v>
      </c>
      <c r="L1174" s="2" t="s">
        <v>170</v>
      </c>
    </row>
    <row r="1175" spans="1:12" x14ac:dyDescent="0.4">
      <c r="A1175" s="1">
        <v>43929</v>
      </c>
      <c r="B1175" s="7">
        <v>0.66666666666666663</v>
      </c>
      <c r="C1175" s="2" t="s">
        <v>36</v>
      </c>
      <c r="D1175">
        <v>0</v>
      </c>
      <c r="E1175">
        <v>518</v>
      </c>
      <c r="F1175" s="2" t="s">
        <v>0</v>
      </c>
      <c r="G1175">
        <v>63</v>
      </c>
      <c r="H1175">
        <v>10</v>
      </c>
      <c r="I1175">
        <v>7</v>
      </c>
      <c r="J1175">
        <v>0</v>
      </c>
      <c r="K1175">
        <v>39</v>
      </c>
      <c r="L1175" s="2" t="s">
        <v>37</v>
      </c>
    </row>
    <row r="1176" spans="1:12" x14ac:dyDescent="0.4">
      <c r="A1176" s="1">
        <v>43929</v>
      </c>
      <c r="B1176" s="7">
        <v>0.74305555555555558</v>
      </c>
      <c r="C1176" s="2" t="s">
        <v>102</v>
      </c>
      <c r="D1176">
        <v>0</v>
      </c>
      <c r="E1176">
        <v>93</v>
      </c>
      <c r="F1176" s="2" t="s">
        <v>0</v>
      </c>
      <c r="G1176">
        <v>7</v>
      </c>
      <c r="H1176">
        <v>1</v>
      </c>
      <c r="I1176">
        <v>0</v>
      </c>
      <c r="J1176">
        <v>0</v>
      </c>
      <c r="K1176">
        <v>0</v>
      </c>
      <c r="L1176" s="2" t="s">
        <v>158</v>
      </c>
    </row>
    <row r="1177" spans="1:12" x14ac:dyDescent="0.4">
      <c r="A1177" s="1">
        <v>43929</v>
      </c>
      <c r="B1177" s="7">
        <v>0.625</v>
      </c>
      <c r="C1177" s="2" t="s">
        <v>116</v>
      </c>
      <c r="D1177">
        <v>0</v>
      </c>
      <c r="E1177">
        <v>61</v>
      </c>
      <c r="F1177" s="2" t="s">
        <v>0</v>
      </c>
      <c r="G1177">
        <v>2</v>
      </c>
      <c r="H1177">
        <v>0</v>
      </c>
      <c r="I1177">
        <v>0</v>
      </c>
      <c r="J1177">
        <v>0</v>
      </c>
      <c r="K1177">
        <v>0</v>
      </c>
      <c r="L1177" s="2" t="s">
        <v>188</v>
      </c>
    </row>
    <row r="1178" spans="1:12" x14ac:dyDescent="0.4">
      <c r="A1178" s="1">
        <v>43929</v>
      </c>
      <c r="B1178" s="7">
        <v>0</v>
      </c>
      <c r="C1178" s="2" t="s">
        <v>41</v>
      </c>
      <c r="D1178">
        <v>0</v>
      </c>
      <c r="E1178">
        <v>578</v>
      </c>
      <c r="F1178" s="2" t="s">
        <v>0</v>
      </c>
      <c r="G1178">
        <v>52</v>
      </c>
      <c r="H1178">
        <v>12</v>
      </c>
      <c r="I1178">
        <v>0</v>
      </c>
      <c r="J1178">
        <v>89</v>
      </c>
      <c r="K1178">
        <v>15</v>
      </c>
      <c r="L1178" s="2" t="s">
        <v>108</v>
      </c>
    </row>
    <row r="1179" spans="1:12" x14ac:dyDescent="0.4">
      <c r="A1179" s="1">
        <v>43929</v>
      </c>
      <c r="B1179" s="7">
        <v>0.39583333333333331</v>
      </c>
      <c r="C1179" s="2" t="s">
        <v>165</v>
      </c>
      <c r="D1179">
        <v>0</v>
      </c>
      <c r="E1179">
        <v>50</v>
      </c>
      <c r="F1179" s="2" t="s">
        <v>0</v>
      </c>
      <c r="G1179">
        <v>15</v>
      </c>
      <c r="H1179">
        <v>2</v>
      </c>
      <c r="I1179">
        <v>0</v>
      </c>
      <c r="J1179">
        <v>0</v>
      </c>
      <c r="K1179">
        <v>1</v>
      </c>
      <c r="L1179" s="2" t="s">
        <v>166</v>
      </c>
    </row>
    <row r="1180" spans="1:12" x14ac:dyDescent="0.4">
      <c r="A1180" s="1">
        <v>43929</v>
      </c>
      <c r="B1180" s="7">
        <v>0</v>
      </c>
      <c r="C1180" s="2" t="s">
        <v>76</v>
      </c>
      <c r="D1180">
        <v>0</v>
      </c>
      <c r="E1180">
        <v>276</v>
      </c>
      <c r="F1180" s="2" t="s">
        <v>0</v>
      </c>
      <c r="G1180">
        <v>22</v>
      </c>
      <c r="H1180">
        <v>0</v>
      </c>
      <c r="I1180">
        <v>0</v>
      </c>
      <c r="J1180">
        <v>0</v>
      </c>
      <c r="K1180">
        <v>3</v>
      </c>
      <c r="L1180" s="2" t="s">
        <v>193</v>
      </c>
    </row>
    <row r="1181" spans="1:12" x14ac:dyDescent="0.4">
      <c r="A1181" s="1">
        <v>43929</v>
      </c>
      <c r="B1181" s="7">
        <v>0</v>
      </c>
      <c r="C1181" s="2" t="s">
        <v>48</v>
      </c>
      <c r="D1181">
        <v>0</v>
      </c>
      <c r="E1181">
        <v>196</v>
      </c>
      <c r="F1181" s="2" t="s">
        <v>0</v>
      </c>
      <c r="G1181">
        <v>0</v>
      </c>
      <c r="H1181">
        <v>0</v>
      </c>
      <c r="I1181">
        <v>0</v>
      </c>
      <c r="J1181">
        <v>107</v>
      </c>
      <c r="K1181">
        <v>7</v>
      </c>
      <c r="L1181" s="2" t="s">
        <v>204</v>
      </c>
    </row>
    <row r="1182" spans="1:12" x14ac:dyDescent="0.4">
      <c r="A1182" s="1">
        <v>43929</v>
      </c>
      <c r="B1182" s="7">
        <v>0</v>
      </c>
      <c r="C1182" s="2" t="s">
        <v>134</v>
      </c>
      <c r="D1182">
        <v>0</v>
      </c>
      <c r="E1182">
        <v>236</v>
      </c>
      <c r="F1182" s="2" t="s">
        <v>0</v>
      </c>
      <c r="G1182">
        <v>30</v>
      </c>
      <c r="H1182">
        <v>15</v>
      </c>
      <c r="I1182">
        <v>0</v>
      </c>
      <c r="J1182">
        <v>0</v>
      </c>
      <c r="K1182">
        <v>8</v>
      </c>
      <c r="L1182" s="2" t="s">
        <v>150</v>
      </c>
    </row>
    <row r="1183" spans="1:12" x14ac:dyDescent="0.4">
      <c r="A1183" s="1">
        <v>43929</v>
      </c>
      <c r="B1183" s="7">
        <v>0.33333333333333331</v>
      </c>
      <c r="C1183" s="2" t="s">
        <v>10</v>
      </c>
      <c r="D1183">
        <v>0</v>
      </c>
      <c r="E1183">
        <v>2659</v>
      </c>
      <c r="F1183" s="2" t="s">
        <v>0</v>
      </c>
      <c r="G1183">
        <v>319</v>
      </c>
      <c r="H1183">
        <v>71</v>
      </c>
      <c r="I1183">
        <v>64</v>
      </c>
      <c r="J1183">
        <v>420</v>
      </c>
      <c r="K1183">
        <v>211</v>
      </c>
      <c r="L1183" s="2" t="s">
        <v>272</v>
      </c>
    </row>
    <row r="1184" spans="1:12" x14ac:dyDescent="0.4">
      <c r="A1184" s="1">
        <v>43929</v>
      </c>
      <c r="B1184" s="7">
        <v>0.58333333333333337</v>
      </c>
      <c r="C1184" s="2" t="s">
        <v>110</v>
      </c>
      <c r="D1184">
        <v>0</v>
      </c>
      <c r="E1184">
        <v>72</v>
      </c>
      <c r="F1184" s="2" t="s">
        <v>0</v>
      </c>
      <c r="G1184">
        <v>5</v>
      </c>
      <c r="H1184">
        <v>0</v>
      </c>
      <c r="I1184">
        <v>0</v>
      </c>
      <c r="J1184">
        <v>42</v>
      </c>
      <c r="K1184">
        <v>4</v>
      </c>
      <c r="L1184" s="2" t="s">
        <v>270</v>
      </c>
    </row>
    <row r="1185" spans="1:12" x14ac:dyDescent="0.4">
      <c r="A1185" s="1">
        <v>43929</v>
      </c>
      <c r="B1185" s="7">
        <v>0</v>
      </c>
      <c r="C1185" s="2" t="s">
        <v>21</v>
      </c>
      <c r="D1185">
        <v>0</v>
      </c>
      <c r="E1185">
        <v>4315</v>
      </c>
      <c r="F1185" s="2" t="s">
        <v>0</v>
      </c>
      <c r="G1185">
        <v>348</v>
      </c>
      <c r="H1185">
        <v>78</v>
      </c>
      <c r="I1185">
        <v>0</v>
      </c>
      <c r="J1185">
        <v>0</v>
      </c>
      <c r="K1185">
        <v>185</v>
      </c>
      <c r="L1185" s="2" t="s">
        <v>214</v>
      </c>
    </row>
    <row r="1186" spans="1:12" x14ac:dyDescent="0.4">
      <c r="A1186" s="1">
        <v>43929</v>
      </c>
      <c r="B1186" s="7">
        <v>0.625</v>
      </c>
      <c r="C1186" s="2" t="s">
        <v>23</v>
      </c>
      <c r="D1186">
        <v>0</v>
      </c>
      <c r="E1186">
        <v>1484</v>
      </c>
      <c r="F1186" s="2" t="s">
        <v>0</v>
      </c>
      <c r="G1186">
        <v>132</v>
      </c>
      <c r="H1186">
        <v>26</v>
      </c>
      <c r="I1186">
        <v>23</v>
      </c>
      <c r="J1186">
        <v>130</v>
      </c>
      <c r="K1186">
        <v>68</v>
      </c>
      <c r="L1186" s="2" t="s">
        <v>273</v>
      </c>
    </row>
    <row r="1187" spans="1:12" x14ac:dyDescent="0.4">
      <c r="A1187" s="1">
        <v>43929</v>
      </c>
      <c r="B1187" s="7">
        <v>0.33333333333333331</v>
      </c>
      <c r="C1187" s="2" t="s">
        <v>51</v>
      </c>
      <c r="D1187">
        <v>0</v>
      </c>
      <c r="E1187">
        <v>162</v>
      </c>
      <c r="F1187" s="2" t="s">
        <v>0</v>
      </c>
      <c r="G1187">
        <v>12</v>
      </c>
      <c r="H1187">
        <v>9</v>
      </c>
      <c r="I1187">
        <v>0</v>
      </c>
      <c r="J1187">
        <v>61</v>
      </c>
      <c r="K1187">
        <v>3</v>
      </c>
      <c r="L1187" s="2" t="s">
        <v>190</v>
      </c>
    </row>
    <row r="1188" spans="1:12" x14ac:dyDescent="0.4">
      <c r="A1188" s="1">
        <v>43929</v>
      </c>
      <c r="B1188" s="7">
        <v>0.60416666666666663</v>
      </c>
      <c r="C1188" s="2" t="s">
        <v>14</v>
      </c>
      <c r="D1188">
        <v>0</v>
      </c>
      <c r="E1188">
        <v>2790</v>
      </c>
      <c r="F1188" s="2" t="s">
        <v>0</v>
      </c>
      <c r="G1188">
        <v>170</v>
      </c>
      <c r="H1188">
        <v>0</v>
      </c>
      <c r="I1188">
        <v>56</v>
      </c>
      <c r="J1188">
        <v>0</v>
      </c>
      <c r="K1188">
        <v>64</v>
      </c>
      <c r="L1188" s="2" t="s">
        <v>268</v>
      </c>
    </row>
    <row r="1189" spans="1:12" x14ac:dyDescent="0.4">
      <c r="A1189" s="1">
        <v>43929</v>
      </c>
      <c r="B1189" s="7"/>
      <c r="C1189" s="2" t="s">
        <v>12</v>
      </c>
      <c r="E1189">
        <v>78</v>
      </c>
      <c r="F1189" s="2" t="s">
        <v>0</v>
      </c>
      <c r="K1189">
        <v>1</v>
      </c>
      <c r="L1189" s="2" t="s">
        <v>0</v>
      </c>
    </row>
    <row r="1190" spans="1:12" x14ac:dyDescent="0.4">
      <c r="A1190" s="1">
        <v>43930</v>
      </c>
      <c r="B1190" s="7">
        <v>0.61458333333333337</v>
      </c>
      <c r="C1190" s="2" t="s">
        <v>26</v>
      </c>
      <c r="D1190">
        <v>0</v>
      </c>
      <c r="E1190">
        <v>822</v>
      </c>
      <c r="F1190" s="2" t="s">
        <v>0</v>
      </c>
      <c r="G1190">
        <v>87</v>
      </c>
      <c r="H1190">
        <v>22</v>
      </c>
      <c r="I1190">
        <v>21</v>
      </c>
      <c r="J1190">
        <v>250</v>
      </c>
      <c r="K1190">
        <v>17</v>
      </c>
      <c r="L1190" s="2" t="s">
        <v>276</v>
      </c>
    </row>
    <row r="1191" spans="1:12" x14ac:dyDescent="0.4">
      <c r="A1191" s="1">
        <v>43930</v>
      </c>
      <c r="B1191" s="7">
        <v>0.45833333333333331</v>
      </c>
      <c r="C1191" s="2" t="s">
        <v>121</v>
      </c>
      <c r="D1191">
        <v>0</v>
      </c>
      <c r="E1191">
        <v>24</v>
      </c>
      <c r="F1191" s="2" t="s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 s="2" t="s">
        <v>202</v>
      </c>
    </row>
    <row r="1192" spans="1:12" x14ac:dyDescent="0.4">
      <c r="A1192" s="1">
        <v>43930</v>
      </c>
      <c r="B1192" s="7">
        <v>0.33333333333333331</v>
      </c>
      <c r="C1192" s="2" t="s">
        <v>64</v>
      </c>
      <c r="D1192">
        <v>0</v>
      </c>
      <c r="E1192">
        <v>74</v>
      </c>
      <c r="F1192" s="2" t="s">
        <v>0</v>
      </c>
      <c r="G1192">
        <v>0</v>
      </c>
      <c r="H1192">
        <v>0</v>
      </c>
      <c r="I1192">
        <v>0</v>
      </c>
      <c r="J1192">
        <v>0</v>
      </c>
      <c r="K1192">
        <v>3</v>
      </c>
      <c r="L1192" s="2" t="s">
        <v>191</v>
      </c>
    </row>
    <row r="1193" spans="1:12" x14ac:dyDescent="0.4">
      <c r="A1193" s="1">
        <v>43930</v>
      </c>
      <c r="B1193" s="7">
        <v>0.33333333333333331</v>
      </c>
      <c r="C1193" s="2" t="s">
        <v>17</v>
      </c>
      <c r="D1193">
        <v>0</v>
      </c>
      <c r="E1193">
        <v>1335</v>
      </c>
      <c r="F1193" s="2" t="s">
        <v>0</v>
      </c>
      <c r="G1193">
        <v>117</v>
      </c>
      <c r="H1193">
        <v>36</v>
      </c>
      <c r="I1193">
        <v>27</v>
      </c>
      <c r="J1193">
        <v>0</v>
      </c>
      <c r="K1193">
        <v>38</v>
      </c>
      <c r="L1193" s="2" t="s">
        <v>132</v>
      </c>
    </row>
    <row r="1194" spans="1:12" x14ac:dyDescent="0.4">
      <c r="A1194" s="1">
        <v>43930</v>
      </c>
      <c r="B1194" s="7">
        <v>0</v>
      </c>
      <c r="C1194" s="2" t="s">
        <v>19</v>
      </c>
      <c r="D1194">
        <v>0</v>
      </c>
      <c r="E1194">
        <v>711</v>
      </c>
      <c r="F1194" s="2" t="s">
        <v>0</v>
      </c>
      <c r="G1194">
        <v>62</v>
      </c>
      <c r="H1194">
        <v>18</v>
      </c>
      <c r="I1194">
        <v>16</v>
      </c>
      <c r="J1194">
        <v>485</v>
      </c>
      <c r="K1194">
        <v>21</v>
      </c>
      <c r="L1194" s="2" t="s">
        <v>196</v>
      </c>
    </row>
    <row r="1195" spans="1:12" x14ac:dyDescent="0.4">
      <c r="A1195" s="1">
        <v>43930</v>
      </c>
      <c r="B1195" s="7">
        <v>0.41666666666666669</v>
      </c>
      <c r="C1195" s="2" t="s">
        <v>15</v>
      </c>
      <c r="D1195">
        <v>0</v>
      </c>
      <c r="E1195">
        <v>846</v>
      </c>
      <c r="F1195" s="2" t="s">
        <v>0</v>
      </c>
      <c r="G1195">
        <v>93</v>
      </c>
      <c r="H1195">
        <v>13</v>
      </c>
      <c r="I1195">
        <v>0</v>
      </c>
      <c r="J1195">
        <v>572</v>
      </c>
      <c r="K1195">
        <v>33</v>
      </c>
      <c r="L1195" s="2" t="s">
        <v>275</v>
      </c>
    </row>
    <row r="1196" spans="1:12" x14ac:dyDescent="0.4">
      <c r="A1196" s="1">
        <v>43930</v>
      </c>
      <c r="B1196" s="7">
        <v>0.625</v>
      </c>
      <c r="C1196" s="2" t="s">
        <v>32</v>
      </c>
      <c r="D1196">
        <v>0</v>
      </c>
      <c r="E1196">
        <v>786</v>
      </c>
      <c r="F1196" s="2" t="s">
        <v>0</v>
      </c>
      <c r="G1196">
        <v>80</v>
      </c>
      <c r="H1196">
        <v>20</v>
      </c>
      <c r="I1196">
        <v>0</v>
      </c>
      <c r="J1196">
        <v>84</v>
      </c>
      <c r="K1196">
        <v>46</v>
      </c>
      <c r="L1196" s="2" t="s">
        <v>101</v>
      </c>
    </row>
    <row r="1197" spans="1:12" x14ac:dyDescent="0.4">
      <c r="A1197" s="1">
        <v>43930</v>
      </c>
      <c r="B1197" s="7">
        <v>0.5</v>
      </c>
      <c r="C1197" s="2" t="s">
        <v>8</v>
      </c>
      <c r="D1197">
        <v>17767</v>
      </c>
      <c r="E1197">
        <v>4209</v>
      </c>
      <c r="F1197" s="2" t="s">
        <v>0</v>
      </c>
      <c r="G1197">
        <v>393</v>
      </c>
      <c r="H1197">
        <v>47</v>
      </c>
      <c r="I1197">
        <v>45</v>
      </c>
      <c r="J1197">
        <v>0</v>
      </c>
      <c r="K1197">
        <v>145</v>
      </c>
      <c r="L1197" s="2" t="s">
        <v>9</v>
      </c>
    </row>
    <row r="1198" spans="1:12" x14ac:dyDescent="0.4">
      <c r="A1198" s="1">
        <v>43930</v>
      </c>
      <c r="B1198" s="7">
        <v>0.54166666666666663</v>
      </c>
      <c r="C1198" s="2" t="s">
        <v>34</v>
      </c>
      <c r="D1198">
        <v>0</v>
      </c>
      <c r="E1198">
        <v>67</v>
      </c>
      <c r="F1198" s="2" t="s">
        <v>0</v>
      </c>
      <c r="G1198">
        <v>2</v>
      </c>
      <c r="H1198">
        <v>0</v>
      </c>
      <c r="I1198">
        <v>0</v>
      </c>
      <c r="J1198">
        <v>0</v>
      </c>
      <c r="K1198">
        <v>2</v>
      </c>
      <c r="L1198" s="2" t="s">
        <v>186</v>
      </c>
    </row>
    <row r="1199" spans="1:12" x14ac:dyDescent="0.4">
      <c r="A1199" s="1">
        <v>43930</v>
      </c>
      <c r="B1199" s="7">
        <v>0</v>
      </c>
      <c r="C1199" s="2" t="s">
        <v>147</v>
      </c>
      <c r="D1199">
        <v>0</v>
      </c>
      <c r="E1199">
        <v>704</v>
      </c>
      <c r="F1199" s="2" t="s">
        <v>0</v>
      </c>
      <c r="G1199">
        <v>39</v>
      </c>
      <c r="H1199">
        <v>0</v>
      </c>
      <c r="I1199">
        <v>0</v>
      </c>
      <c r="J1199">
        <v>0</v>
      </c>
      <c r="K1199">
        <v>35</v>
      </c>
      <c r="L1199" s="2" t="s">
        <v>148</v>
      </c>
    </row>
    <row r="1200" spans="1:12" x14ac:dyDescent="0.4">
      <c r="A1200" s="1">
        <v>43930</v>
      </c>
      <c r="B1200" s="7">
        <v>0.66666666666666663</v>
      </c>
      <c r="C1200" s="2" t="s">
        <v>47</v>
      </c>
      <c r="D1200">
        <v>0</v>
      </c>
      <c r="E1200">
        <v>179</v>
      </c>
      <c r="F1200" s="2" t="s">
        <v>0</v>
      </c>
      <c r="G1200">
        <v>28</v>
      </c>
      <c r="H1200">
        <v>5</v>
      </c>
      <c r="I1200">
        <v>0</v>
      </c>
      <c r="J1200">
        <v>0</v>
      </c>
      <c r="K1200">
        <v>2</v>
      </c>
      <c r="L1200" s="2" t="s">
        <v>219</v>
      </c>
    </row>
    <row r="1201" spans="1:12" x14ac:dyDescent="0.4">
      <c r="A1201" s="1">
        <v>43930</v>
      </c>
      <c r="B1201" s="7">
        <v>0.54166666666666663</v>
      </c>
      <c r="C1201" s="2" t="s">
        <v>62</v>
      </c>
      <c r="D1201">
        <v>0</v>
      </c>
      <c r="E1201">
        <v>542</v>
      </c>
      <c r="F1201" s="2" t="s">
        <v>0</v>
      </c>
      <c r="G1201">
        <v>62</v>
      </c>
      <c r="H1201">
        <v>6</v>
      </c>
      <c r="I1201">
        <v>0</v>
      </c>
      <c r="J1201">
        <v>0</v>
      </c>
      <c r="K1201">
        <v>9</v>
      </c>
      <c r="L1201" s="2" t="s">
        <v>170</v>
      </c>
    </row>
    <row r="1202" spans="1:12" x14ac:dyDescent="0.4">
      <c r="A1202" s="1">
        <v>43930</v>
      </c>
      <c r="B1202" s="7">
        <v>0.66666666666666663</v>
      </c>
      <c r="C1202" s="2" t="s">
        <v>36</v>
      </c>
      <c r="D1202">
        <v>0</v>
      </c>
      <c r="E1202">
        <v>550</v>
      </c>
      <c r="F1202" s="2" t="s">
        <v>0</v>
      </c>
      <c r="G1202">
        <v>58</v>
      </c>
      <c r="H1202">
        <v>10</v>
      </c>
      <c r="I1202">
        <v>7</v>
      </c>
      <c r="J1202">
        <v>0</v>
      </c>
      <c r="K1202">
        <v>40</v>
      </c>
      <c r="L1202" s="2" t="s">
        <v>37</v>
      </c>
    </row>
    <row r="1203" spans="1:12" x14ac:dyDescent="0.4">
      <c r="A1203" s="1">
        <v>43930</v>
      </c>
      <c r="B1203" s="7">
        <v>0.64583333333333337</v>
      </c>
      <c r="C1203" s="2" t="s">
        <v>102</v>
      </c>
      <c r="D1203">
        <v>0</v>
      </c>
      <c r="E1203">
        <v>96</v>
      </c>
      <c r="F1203" s="2" t="s">
        <v>0</v>
      </c>
      <c r="G1203">
        <v>8</v>
      </c>
      <c r="H1203">
        <v>1</v>
      </c>
      <c r="I1203">
        <v>0</v>
      </c>
      <c r="J1203">
        <v>0</v>
      </c>
      <c r="K1203">
        <v>0</v>
      </c>
      <c r="L1203" s="2" t="s">
        <v>158</v>
      </c>
    </row>
    <row r="1204" spans="1:12" x14ac:dyDescent="0.4">
      <c r="A1204" s="1">
        <v>43930</v>
      </c>
      <c r="B1204" s="7">
        <v>0.625</v>
      </c>
      <c r="C1204" s="2" t="s">
        <v>116</v>
      </c>
      <c r="D1204">
        <v>0</v>
      </c>
      <c r="E1204">
        <v>62</v>
      </c>
      <c r="F1204" s="2" t="s">
        <v>0</v>
      </c>
      <c r="G1204">
        <v>1</v>
      </c>
      <c r="H1204">
        <v>0</v>
      </c>
      <c r="I1204">
        <v>0</v>
      </c>
      <c r="J1204">
        <v>0</v>
      </c>
      <c r="K1204">
        <v>0</v>
      </c>
      <c r="L1204" s="2" t="s">
        <v>188</v>
      </c>
    </row>
    <row r="1205" spans="1:12" x14ac:dyDescent="0.4">
      <c r="A1205" s="1">
        <v>43930</v>
      </c>
      <c r="B1205" s="7">
        <v>0</v>
      </c>
      <c r="C1205" s="2" t="s">
        <v>41</v>
      </c>
      <c r="D1205">
        <v>0</v>
      </c>
      <c r="E1205">
        <v>604</v>
      </c>
      <c r="F1205" s="2" t="s">
        <v>0</v>
      </c>
      <c r="G1205">
        <v>52</v>
      </c>
      <c r="H1205">
        <v>13</v>
      </c>
      <c r="I1205">
        <v>0</v>
      </c>
      <c r="J1205">
        <v>92</v>
      </c>
      <c r="K1205">
        <v>16</v>
      </c>
      <c r="L1205" s="2" t="s">
        <v>108</v>
      </c>
    </row>
    <row r="1206" spans="1:12" x14ac:dyDescent="0.4">
      <c r="A1206" s="1">
        <v>43930</v>
      </c>
      <c r="B1206" s="7">
        <v>0.39583333333333331</v>
      </c>
      <c r="C1206" s="2" t="s">
        <v>165</v>
      </c>
      <c r="D1206">
        <v>0</v>
      </c>
      <c r="E1206">
        <v>52</v>
      </c>
      <c r="F1206" s="2" t="s">
        <v>0</v>
      </c>
      <c r="G1206">
        <v>17</v>
      </c>
      <c r="H1206">
        <v>2</v>
      </c>
      <c r="I1206">
        <v>0</v>
      </c>
      <c r="J1206">
        <v>0</v>
      </c>
      <c r="K1206">
        <v>1</v>
      </c>
      <c r="L1206" s="2" t="s">
        <v>166</v>
      </c>
    </row>
    <row r="1207" spans="1:12" x14ac:dyDescent="0.4">
      <c r="A1207" s="1">
        <v>43930</v>
      </c>
      <c r="B1207" s="7">
        <v>0</v>
      </c>
      <c r="C1207" s="2" t="s">
        <v>76</v>
      </c>
      <c r="D1207">
        <v>0</v>
      </c>
      <c r="E1207">
        <v>282</v>
      </c>
      <c r="F1207" s="2" t="s">
        <v>0</v>
      </c>
      <c r="G1207">
        <v>23</v>
      </c>
      <c r="H1207">
        <v>0</v>
      </c>
      <c r="I1207">
        <v>0</v>
      </c>
      <c r="J1207">
        <v>0</v>
      </c>
      <c r="K1207">
        <v>5</v>
      </c>
      <c r="L1207" s="2" t="s">
        <v>193</v>
      </c>
    </row>
    <row r="1208" spans="1:12" x14ac:dyDescent="0.4">
      <c r="A1208" s="1">
        <v>43930</v>
      </c>
      <c r="B1208" s="7">
        <v>0</v>
      </c>
      <c r="C1208" s="2" t="s">
        <v>48</v>
      </c>
      <c r="D1208">
        <v>0</v>
      </c>
      <c r="E1208">
        <v>213</v>
      </c>
      <c r="F1208" s="2" t="s">
        <v>0</v>
      </c>
      <c r="G1208">
        <v>0</v>
      </c>
      <c r="H1208">
        <v>0</v>
      </c>
      <c r="I1208">
        <v>0</v>
      </c>
      <c r="J1208">
        <v>113</v>
      </c>
      <c r="K1208">
        <v>9</v>
      </c>
      <c r="L1208" s="2" t="s">
        <v>274</v>
      </c>
    </row>
    <row r="1209" spans="1:12" x14ac:dyDescent="0.4">
      <c r="A1209" s="1">
        <v>43930</v>
      </c>
      <c r="B1209" s="7">
        <v>0</v>
      </c>
      <c r="C1209" s="2" t="s">
        <v>134</v>
      </c>
      <c r="D1209">
        <v>0</v>
      </c>
      <c r="E1209">
        <v>255</v>
      </c>
      <c r="F1209" s="2" t="s">
        <v>0</v>
      </c>
      <c r="G1209">
        <v>27</v>
      </c>
      <c r="H1209">
        <v>12</v>
      </c>
      <c r="I1209">
        <v>0</v>
      </c>
      <c r="J1209">
        <v>0</v>
      </c>
      <c r="K1209">
        <v>8</v>
      </c>
      <c r="L1209" s="2" t="s">
        <v>150</v>
      </c>
    </row>
    <row r="1210" spans="1:12" x14ac:dyDescent="0.4">
      <c r="A1210" s="1">
        <v>43930</v>
      </c>
      <c r="B1210" s="7">
        <v>0.33333333333333331</v>
      </c>
      <c r="C1210" s="2" t="s">
        <v>10</v>
      </c>
      <c r="D1210">
        <v>0</v>
      </c>
      <c r="E1210">
        <v>2714</v>
      </c>
      <c r="F1210" s="2" t="s">
        <v>0</v>
      </c>
      <c r="G1210">
        <v>301</v>
      </c>
      <c r="H1210">
        <v>72</v>
      </c>
      <c r="I1210">
        <v>68</v>
      </c>
      <c r="J1210">
        <v>447</v>
      </c>
      <c r="K1210">
        <v>219</v>
      </c>
      <c r="L1210" s="2" t="s">
        <v>277</v>
      </c>
    </row>
    <row r="1211" spans="1:12" x14ac:dyDescent="0.4">
      <c r="A1211" s="1">
        <v>43930</v>
      </c>
      <c r="B1211" s="7">
        <v>0.58333333333333337</v>
      </c>
      <c r="C1211" s="2" t="s">
        <v>110</v>
      </c>
      <c r="D1211">
        <v>0</v>
      </c>
      <c r="E1211">
        <v>72</v>
      </c>
      <c r="F1211" s="2" t="s">
        <v>0</v>
      </c>
      <c r="G1211">
        <v>4</v>
      </c>
      <c r="H1211">
        <v>0</v>
      </c>
      <c r="I1211">
        <v>0</v>
      </c>
      <c r="J1211">
        <v>45</v>
      </c>
      <c r="K1211">
        <v>4</v>
      </c>
      <c r="L1211" s="2" t="s">
        <v>270</v>
      </c>
    </row>
    <row r="1212" spans="1:12" x14ac:dyDescent="0.4">
      <c r="A1212" s="1">
        <v>43930</v>
      </c>
      <c r="B1212" s="7">
        <v>0</v>
      </c>
      <c r="C1212" s="2" t="s">
        <v>21</v>
      </c>
      <c r="D1212">
        <v>0</v>
      </c>
      <c r="E1212">
        <v>4424</v>
      </c>
      <c r="F1212" s="2" t="s">
        <v>0</v>
      </c>
      <c r="G1212">
        <v>333</v>
      </c>
      <c r="H1212">
        <v>78</v>
      </c>
      <c r="I1212">
        <v>0</v>
      </c>
      <c r="J1212">
        <v>0</v>
      </c>
      <c r="K1212">
        <v>204</v>
      </c>
      <c r="L1212" s="2" t="s">
        <v>214</v>
      </c>
    </row>
    <row r="1213" spans="1:12" x14ac:dyDescent="0.4">
      <c r="A1213" s="1">
        <v>43930</v>
      </c>
      <c r="B1213" s="7">
        <v>0.625</v>
      </c>
      <c r="C1213" s="2" t="s">
        <v>23</v>
      </c>
      <c r="D1213">
        <v>0</v>
      </c>
      <c r="E1213">
        <v>1525</v>
      </c>
      <c r="F1213" s="2" t="s">
        <v>0</v>
      </c>
      <c r="G1213">
        <v>128</v>
      </c>
      <c r="H1213">
        <v>26</v>
      </c>
      <c r="I1213">
        <v>23</v>
      </c>
      <c r="J1213">
        <v>136</v>
      </c>
      <c r="K1213">
        <v>73</v>
      </c>
      <c r="L1213" s="2" t="s">
        <v>278</v>
      </c>
    </row>
    <row r="1214" spans="1:12" x14ac:dyDescent="0.4">
      <c r="A1214" s="1">
        <v>43930</v>
      </c>
      <c r="B1214" s="7">
        <v>0.33333333333333331</v>
      </c>
      <c r="C1214" s="2" t="s">
        <v>51</v>
      </c>
      <c r="D1214">
        <v>0</v>
      </c>
      <c r="E1214">
        <v>165</v>
      </c>
      <c r="F1214" s="2" t="s">
        <v>0</v>
      </c>
      <c r="G1214">
        <v>13</v>
      </c>
      <c r="H1214">
        <v>9</v>
      </c>
      <c r="I1214">
        <v>0</v>
      </c>
      <c r="J1214">
        <v>69</v>
      </c>
      <c r="K1214">
        <v>3</v>
      </c>
      <c r="L1214" s="2" t="s">
        <v>190</v>
      </c>
    </row>
    <row r="1215" spans="1:12" x14ac:dyDescent="0.4">
      <c r="A1215" s="1">
        <v>43930</v>
      </c>
      <c r="B1215" s="7">
        <v>0.60416666666666663</v>
      </c>
      <c r="C1215" s="2" t="s">
        <v>14</v>
      </c>
      <c r="D1215">
        <v>0</v>
      </c>
      <c r="E1215">
        <v>2887</v>
      </c>
      <c r="F1215" s="2" t="s">
        <v>0</v>
      </c>
      <c r="G1215">
        <v>165</v>
      </c>
      <c r="H1215">
        <v>0</v>
      </c>
      <c r="I1215">
        <v>55</v>
      </c>
      <c r="J1215">
        <v>0</v>
      </c>
      <c r="K1215">
        <v>65</v>
      </c>
      <c r="L1215" s="2" t="s">
        <v>268</v>
      </c>
    </row>
    <row r="1216" spans="1:12" x14ac:dyDescent="0.4">
      <c r="A1216" s="1">
        <v>43930</v>
      </c>
      <c r="B1216" s="7"/>
      <c r="C1216" s="2" t="s">
        <v>12</v>
      </c>
      <c r="E1216">
        <v>79</v>
      </c>
      <c r="F1216" s="2" t="s">
        <v>0</v>
      </c>
      <c r="K1216">
        <v>1</v>
      </c>
      <c r="L1216" s="2" t="s">
        <v>0</v>
      </c>
    </row>
    <row r="1217" spans="1:12" x14ac:dyDescent="0.4">
      <c r="A1217" s="1">
        <v>43931</v>
      </c>
      <c r="B1217" s="7">
        <v>0.61458333333333337</v>
      </c>
      <c r="C1217" s="2" t="s">
        <v>26</v>
      </c>
      <c r="D1217">
        <v>0</v>
      </c>
      <c r="E1217">
        <v>850</v>
      </c>
      <c r="F1217" s="2" t="s">
        <v>0</v>
      </c>
      <c r="G1217">
        <v>0</v>
      </c>
      <c r="H1217">
        <v>0</v>
      </c>
      <c r="I1217">
        <v>0</v>
      </c>
      <c r="J1217">
        <v>0</v>
      </c>
      <c r="K1217">
        <v>18</v>
      </c>
      <c r="L1217" s="2" t="s">
        <v>294</v>
      </c>
    </row>
    <row r="1218" spans="1:12" x14ac:dyDescent="0.4">
      <c r="A1218" s="1">
        <v>43931</v>
      </c>
      <c r="B1218" s="7"/>
      <c r="C1218" s="2" t="s">
        <v>121</v>
      </c>
      <c r="E1218">
        <v>24</v>
      </c>
      <c r="F1218" s="2" t="s">
        <v>0</v>
      </c>
      <c r="K1218">
        <v>0</v>
      </c>
      <c r="L1218" s="2" t="s">
        <v>0</v>
      </c>
    </row>
    <row r="1219" spans="1:12" x14ac:dyDescent="0.4">
      <c r="A1219" s="1">
        <v>43931</v>
      </c>
      <c r="B1219" s="7">
        <v>0.33333333333333331</v>
      </c>
      <c r="C1219" s="2" t="s">
        <v>64</v>
      </c>
      <c r="D1219">
        <v>0</v>
      </c>
      <c r="E1219">
        <v>77</v>
      </c>
      <c r="F1219" s="2" t="s">
        <v>0</v>
      </c>
      <c r="G1219">
        <v>0</v>
      </c>
      <c r="H1219">
        <v>0</v>
      </c>
      <c r="I1219">
        <v>0</v>
      </c>
      <c r="J1219">
        <v>0</v>
      </c>
      <c r="K1219">
        <v>3</v>
      </c>
      <c r="L1219" s="2" t="s">
        <v>191</v>
      </c>
    </row>
    <row r="1220" spans="1:12" x14ac:dyDescent="0.4">
      <c r="A1220" s="1">
        <v>43931</v>
      </c>
      <c r="B1220" s="7">
        <v>0.33333333333333331</v>
      </c>
      <c r="C1220" s="2" t="s">
        <v>17</v>
      </c>
      <c r="D1220">
        <v>0</v>
      </c>
      <c r="E1220">
        <v>1375</v>
      </c>
      <c r="F1220" s="2" t="s">
        <v>0</v>
      </c>
      <c r="G1220">
        <v>107</v>
      </c>
      <c r="H1220">
        <v>33</v>
      </c>
      <c r="I1220">
        <v>25</v>
      </c>
      <c r="J1220">
        <v>0</v>
      </c>
      <c r="K1220">
        <v>42</v>
      </c>
      <c r="L1220" s="2" t="s">
        <v>132</v>
      </c>
    </row>
    <row r="1221" spans="1:12" x14ac:dyDescent="0.4">
      <c r="A1221" s="1">
        <v>43931</v>
      </c>
      <c r="B1221" s="7">
        <v>0</v>
      </c>
      <c r="C1221" s="2" t="s">
        <v>19</v>
      </c>
      <c r="D1221">
        <v>0</v>
      </c>
      <c r="E1221">
        <v>722</v>
      </c>
      <c r="F1221" s="2" t="s">
        <v>0</v>
      </c>
      <c r="G1221">
        <v>54</v>
      </c>
      <c r="H1221">
        <v>17</v>
      </c>
      <c r="I1221">
        <v>15</v>
      </c>
      <c r="J1221">
        <v>502</v>
      </c>
      <c r="K1221">
        <v>22</v>
      </c>
      <c r="L1221" s="2" t="s">
        <v>196</v>
      </c>
    </row>
    <row r="1222" spans="1:12" x14ac:dyDescent="0.4">
      <c r="A1222" s="1">
        <v>43931</v>
      </c>
      <c r="B1222" s="7">
        <v>0.41666666666666669</v>
      </c>
      <c r="C1222" s="2" t="s">
        <v>15</v>
      </c>
      <c r="D1222">
        <v>0</v>
      </c>
      <c r="E1222">
        <v>859</v>
      </c>
      <c r="F1222" s="2" t="s">
        <v>0</v>
      </c>
      <c r="G1222">
        <v>87</v>
      </c>
      <c r="H1222">
        <v>13</v>
      </c>
      <c r="I1222">
        <v>0</v>
      </c>
      <c r="J1222">
        <v>593</v>
      </c>
      <c r="K1222">
        <v>33</v>
      </c>
      <c r="L1222" s="2" t="s">
        <v>284</v>
      </c>
    </row>
    <row r="1223" spans="1:12" x14ac:dyDescent="0.4">
      <c r="A1223" s="1">
        <v>43931</v>
      </c>
      <c r="B1223" s="7">
        <v>0</v>
      </c>
      <c r="C1223" s="2" t="s">
        <v>32</v>
      </c>
      <c r="D1223">
        <v>0</v>
      </c>
      <c r="E1223">
        <v>796</v>
      </c>
      <c r="F1223" s="2" t="s">
        <v>0</v>
      </c>
      <c r="G1223">
        <v>73</v>
      </c>
      <c r="H1223">
        <v>19</v>
      </c>
      <c r="I1223">
        <v>0</v>
      </c>
      <c r="J1223">
        <v>88</v>
      </c>
      <c r="K1223">
        <v>49</v>
      </c>
      <c r="L1223" s="2" t="s">
        <v>101</v>
      </c>
    </row>
    <row r="1224" spans="1:12" x14ac:dyDescent="0.4">
      <c r="A1224" s="1">
        <v>43931</v>
      </c>
      <c r="B1224" s="7">
        <v>0.5</v>
      </c>
      <c r="C1224" s="2" t="s">
        <v>8</v>
      </c>
      <c r="D1224">
        <v>18201</v>
      </c>
      <c r="E1224">
        <v>4251</v>
      </c>
      <c r="F1224" s="2" t="s">
        <v>0</v>
      </c>
      <c r="G1224">
        <v>379</v>
      </c>
      <c r="H1224">
        <v>47</v>
      </c>
      <c r="I1224">
        <v>47</v>
      </c>
      <c r="J1224">
        <v>448</v>
      </c>
      <c r="K1224">
        <v>154</v>
      </c>
      <c r="L1224" s="2" t="s">
        <v>9</v>
      </c>
    </row>
    <row r="1225" spans="1:12" x14ac:dyDescent="0.4">
      <c r="A1225" s="1">
        <v>43931</v>
      </c>
      <c r="B1225" s="7"/>
      <c r="C1225" s="2" t="s">
        <v>34</v>
      </c>
      <c r="E1225">
        <v>79</v>
      </c>
      <c r="F1225" s="2" t="s">
        <v>0</v>
      </c>
      <c r="K1225">
        <v>2</v>
      </c>
      <c r="L1225" s="2" t="s">
        <v>0</v>
      </c>
    </row>
    <row r="1226" spans="1:12" x14ac:dyDescent="0.4">
      <c r="A1226" s="1">
        <v>43931</v>
      </c>
      <c r="B1226" s="7">
        <v>0</v>
      </c>
      <c r="C1226" s="2" t="s">
        <v>147</v>
      </c>
      <c r="D1226">
        <v>0</v>
      </c>
      <c r="E1226">
        <v>715</v>
      </c>
      <c r="F1226" s="2" t="s">
        <v>0</v>
      </c>
      <c r="G1226">
        <v>35</v>
      </c>
      <c r="H1226">
        <v>0</v>
      </c>
      <c r="I1226">
        <v>0</v>
      </c>
      <c r="J1226">
        <v>0</v>
      </c>
      <c r="K1226">
        <v>35</v>
      </c>
      <c r="L1226" s="2" t="s">
        <v>148</v>
      </c>
    </row>
    <row r="1227" spans="1:12" x14ac:dyDescent="0.4">
      <c r="A1227" s="1">
        <v>43931</v>
      </c>
      <c r="B1227" s="7">
        <v>0.66666666666666663</v>
      </c>
      <c r="C1227" s="2" t="s">
        <v>47</v>
      </c>
      <c r="D1227">
        <v>0</v>
      </c>
      <c r="E1227">
        <v>182</v>
      </c>
      <c r="F1227" s="2" t="s">
        <v>0</v>
      </c>
      <c r="G1227">
        <v>25</v>
      </c>
      <c r="H1227">
        <v>5</v>
      </c>
      <c r="I1227">
        <v>0</v>
      </c>
      <c r="J1227">
        <v>0</v>
      </c>
      <c r="K1227">
        <v>2</v>
      </c>
      <c r="L1227" s="2" t="s">
        <v>219</v>
      </c>
    </row>
    <row r="1228" spans="1:12" x14ac:dyDescent="0.4">
      <c r="A1228" s="1">
        <v>43931</v>
      </c>
      <c r="B1228" s="7">
        <v>0.54166666666666663</v>
      </c>
      <c r="C1228" s="2" t="s">
        <v>62</v>
      </c>
      <c r="D1228">
        <v>0</v>
      </c>
      <c r="E1228">
        <v>560</v>
      </c>
      <c r="F1228" s="2" t="s">
        <v>0</v>
      </c>
      <c r="G1228">
        <v>69</v>
      </c>
      <c r="H1228">
        <v>6</v>
      </c>
      <c r="I1228">
        <v>0</v>
      </c>
      <c r="J1228">
        <v>0</v>
      </c>
      <c r="K1228">
        <v>9</v>
      </c>
      <c r="L1228" s="2" t="s">
        <v>170</v>
      </c>
    </row>
    <row r="1229" spans="1:12" x14ac:dyDescent="0.4">
      <c r="A1229" s="1">
        <v>43931</v>
      </c>
      <c r="B1229" s="7">
        <v>0.66666666666666663</v>
      </c>
      <c r="C1229" s="2" t="s">
        <v>36</v>
      </c>
      <c r="D1229">
        <v>0</v>
      </c>
      <c r="E1229">
        <v>570</v>
      </c>
      <c r="F1229" s="2" t="s">
        <v>0</v>
      </c>
      <c r="G1229">
        <v>63</v>
      </c>
      <c r="H1229">
        <v>11</v>
      </c>
      <c r="I1229">
        <v>8</v>
      </c>
      <c r="J1229">
        <v>0</v>
      </c>
      <c r="K1229">
        <v>41</v>
      </c>
      <c r="L1229" s="2" t="s">
        <v>37</v>
      </c>
    </row>
    <row r="1230" spans="1:12" x14ac:dyDescent="0.4">
      <c r="A1230" s="1">
        <v>43931</v>
      </c>
      <c r="B1230" s="7">
        <v>0.66319444444444442</v>
      </c>
      <c r="C1230" s="2" t="s">
        <v>102</v>
      </c>
      <c r="D1230">
        <v>0</v>
      </c>
      <c r="E1230">
        <v>100</v>
      </c>
      <c r="F1230" s="2" t="s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s="2" t="s">
        <v>158</v>
      </c>
    </row>
    <row r="1231" spans="1:12" x14ac:dyDescent="0.4">
      <c r="A1231" s="1">
        <v>43931</v>
      </c>
      <c r="B1231" s="7"/>
      <c r="C1231" s="2" t="s">
        <v>116</v>
      </c>
      <c r="E1231">
        <v>62</v>
      </c>
      <c r="F1231" s="2" t="s">
        <v>0</v>
      </c>
      <c r="K1231">
        <v>0</v>
      </c>
      <c r="L1231" s="2" t="s">
        <v>0</v>
      </c>
    </row>
    <row r="1232" spans="1:12" x14ac:dyDescent="0.4">
      <c r="A1232" s="1">
        <v>43931</v>
      </c>
      <c r="B1232" s="7">
        <v>0</v>
      </c>
      <c r="C1232" s="2" t="s">
        <v>41</v>
      </c>
      <c r="D1232">
        <v>0</v>
      </c>
      <c r="E1232">
        <v>632</v>
      </c>
      <c r="F1232" s="2" t="s">
        <v>0</v>
      </c>
      <c r="G1232">
        <v>60</v>
      </c>
      <c r="H1232">
        <v>11</v>
      </c>
      <c r="I1232">
        <v>0</v>
      </c>
      <c r="J1232">
        <v>93</v>
      </c>
      <c r="K1232">
        <v>17</v>
      </c>
      <c r="L1232" s="2" t="s">
        <v>108</v>
      </c>
    </row>
    <row r="1233" spans="1:12" x14ac:dyDescent="0.4">
      <c r="A1233" s="1">
        <v>43931</v>
      </c>
      <c r="B1233" s="7">
        <v>0.39583333333333331</v>
      </c>
      <c r="C1233" s="2" t="s">
        <v>165</v>
      </c>
      <c r="D1233">
        <v>0</v>
      </c>
      <c r="E1233">
        <v>53</v>
      </c>
      <c r="F1233" s="2" t="s">
        <v>0</v>
      </c>
      <c r="G1233">
        <v>13</v>
      </c>
      <c r="H1233">
        <v>2</v>
      </c>
      <c r="I1233">
        <v>0</v>
      </c>
      <c r="J1233">
        <v>0</v>
      </c>
      <c r="K1233">
        <v>1</v>
      </c>
      <c r="L1233" s="2" t="s">
        <v>166</v>
      </c>
    </row>
    <row r="1234" spans="1:12" x14ac:dyDescent="0.4">
      <c r="A1234" s="1">
        <v>43931</v>
      </c>
      <c r="B1234" s="7">
        <v>0</v>
      </c>
      <c r="C1234" s="2" t="s">
        <v>76</v>
      </c>
      <c r="D1234">
        <v>0</v>
      </c>
      <c r="E1234">
        <v>294</v>
      </c>
      <c r="F1234" s="2" t="s">
        <v>0</v>
      </c>
      <c r="G1234">
        <v>22</v>
      </c>
      <c r="H1234">
        <v>0</v>
      </c>
      <c r="I1234">
        <v>0</v>
      </c>
      <c r="J1234">
        <v>0</v>
      </c>
      <c r="K1234">
        <v>5</v>
      </c>
      <c r="L1234" s="2" t="s">
        <v>193</v>
      </c>
    </row>
    <row r="1235" spans="1:12" x14ac:dyDescent="0.4">
      <c r="A1235" s="1">
        <v>43931</v>
      </c>
      <c r="B1235" s="7">
        <v>0</v>
      </c>
      <c r="C1235" s="2" t="s">
        <v>48</v>
      </c>
      <c r="D1235">
        <v>0</v>
      </c>
      <c r="E1235">
        <v>215</v>
      </c>
      <c r="F1235" s="2" t="s">
        <v>0</v>
      </c>
      <c r="G1235">
        <v>0</v>
      </c>
      <c r="H1235">
        <v>0</v>
      </c>
      <c r="I1235">
        <v>0</v>
      </c>
      <c r="J1235">
        <v>118</v>
      </c>
      <c r="K1235">
        <v>10</v>
      </c>
      <c r="L1235" s="2" t="s">
        <v>283</v>
      </c>
    </row>
    <row r="1236" spans="1:12" x14ac:dyDescent="0.4">
      <c r="A1236" s="1">
        <v>43931</v>
      </c>
      <c r="B1236" s="7">
        <v>0</v>
      </c>
      <c r="C1236" s="2" t="s">
        <v>134</v>
      </c>
      <c r="D1236">
        <v>0</v>
      </c>
      <c r="E1236">
        <v>264</v>
      </c>
      <c r="F1236" s="2" t="s">
        <v>0</v>
      </c>
      <c r="G1236">
        <v>32</v>
      </c>
      <c r="H1236">
        <v>13</v>
      </c>
      <c r="I1236">
        <v>0</v>
      </c>
      <c r="J1236">
        <v>0</v>
      </c>
      <c r="K1236">
        <v>8</v>
      </c>
      <c r="L1236" s="2" t="s">
        <v>150</v>
      </c>
    </row>
    <row r="1237" spans="1:12" x14ac:dyDescent="0.4">
      <c r="A1237" s="1">
        <v>43931</v>
      </c>
      <c r="B1237" s="7">
        <v>0.33333333333333331</v>
      </c>
      <c r="C1237" s="2" t="s">
        <v>10</v>
      </c>
      <c r="D1237">
        <v>0</v>
      </c>
      <c r="E1237">
        <v>2776</v>
      </c>
      <c r="F1237" s="2" t="s">
        <v>0</v>
      </c>
      <c r="G1237">
        <v>297</v>
      </c>
      <c r="H1237">
        <v>68</v>
      </c>
      <c r="I1237">
        <v>62</v>
      </c>
      <c r="J1237">
        <v>466</v>
      </c>
      <c r="K1237">
        <v>227</v>
      </c>
      <c r="L1237" s="2" t="s">
        <v>286</v>
      </c>
    </row>
    <row r="1238" spans="1:12" x14ac:dyDescent="0.4">
      <c r="A1238" s="1">
        <v>43931</v>
      </c>
      <c r="B1238" s="7">
        <v>0.66666666666666663</v>
      </c>
      <c r="C1238" s="2" t="s">
        <v>110</v>
      </c>
      <c r="D1238">
        <v>0</v>
      </c>
      <c r="E1238">
        <v>74</v>
      </c>
      <c r="F1238" s="2" t="s">
        <v>0</v>
      </c>
      <c r="G1238">
        <v>4</v>
      </c>
      <c r="H1238">
        <v>0</v>
      </c>
      <c r="I1238">
        <v>0</v>
      </c>
      <c r="J1238">
        <v>49</v>
      </c>
      <c r="K1238">
        <v>4</v>
      </c>
      <c r="L1238" s="2" t="s">
        <v>270</v>
      </c>
    </row>
    <row r="1239" spans="1:12" x14ac:dyDescent="0.4">
      <c r="A1239" s="1">
        <v>43931</v>
      </c>
      <c r="B1239" s="7">
        <v>0</v>
      </c>
      <c r="C1239" s="2" t="s">
        <v>21</v>
      </c>
      <c r="D1239">
        <v>0</v>
      </c>
      <c r="E1239">
        <v>4524</v>
      </c>
      <c r="F1239" s="2" t="s">
        <v>0</v>
      </c>
      <c r="G1239">
        <v>325</v>
      </c>
      <c r="H1239">
        <v>81</v>
      </c>
      <c r="I1239">
        <v>0</v>
      </c>
      <c r="J1239">
        <v>0</v>
      </c>
      <c r="K1239">
        <v>224</v>
      </c>
      <c r="L1239" s="2" t="s">
        <v>214</v>
      </c>
    </row>
    <row r="1240" spans="1:12" x14ac:dyDescent="0.4">
      <c r="A1240" s="1">
        <v>43931</v>
      </c>
      <c r="B1240" s="7">
        <v>0.625</v>
      </c>
      <c r="C1240" s="2" t="s">
        <v>23</v>
      </c>
      <c r="D1240">
        <v>0</v>
      </c>
      <c r="E1240">
        <v>1565</v>
      </c>
      <c r="F1240" s="2" t="s">
        <v>0</v>
      </c>
      <c r="G1240">
        <v>131</v>
      </c>
      <c r="H1240">
        <v>26</v>
      </c>
      <c r="I1240">
        <v>23</v>
      </c>
      <c r="J1240">
        <v>136</v>
      </c>
      <c r="K1240">
        <v>75</v>
      </c>
      <c r="L1240" s="2" t="s">
        <v>287</v>
      </c>
    </row>
    <row r="1241" spans="1:12" x14ac:dyDescent="0.4">
      <c r="A1241" s="1">
        <v>43931</v>
      </c>
      <c r="B1241" s="7">
        <v>0.41666666666666669</v>
      </c>
      <c r="C1241" s="2" t="s">
        <v>51</v>
      </c>
      <c r="D1241">
        <v>0</v>
      </c>
      <c r="E1241">
        <v>168</v>
      </c>
      <c r="F1241" s="2" t="s">
        <v>0</v>
      </c>
      <c r="G1241">
        <v>15</v>
      </c>
      <c r="H1241">
        <v>9</v>
      </c>
      <c r="I1241">
        <v>0</v>
      </c>
      <c r="J1241">
        <v>76</v>
      </c>
      <c r="K1241">
        <v>3</v>
      </c>
      <c r="L1241" s="2" t="s">
        <v>190</v>
      </c>
    </row>
    <row r="1242" spans="1:12" x14ac:dyDescent="0.4">
      <c r="A1242" s="1">
        <v>43931</v>
      </c>
      <c r="B1242" s="7">
        <v>0.60416666666666663</v>
      </c>
      <c r="C1242" s="2" t="s">
        <v>14</v>
      </c>
      <c r="D1242">
        <v>0</v>
      </c>
      <c r="E1242">
        <v>2927</v>
      </c>
      <c r="F1242" s="2" t="s">
        <v>0</v>
      </c>
      <c r="G1242">
        <v>152</v>
      </c>
      <c r="H1242">
        <v>0</v>
      </c>
      <c r="I1242">
        <v>50</v>
      </c>
      <c r="J1242">
        <v>0</v>
      </c>
      <c r="K1242">
        <v>70</v>
      </c>
      <c r="L1242" s="2" t="s">
        <v>268</v>
      </c>
    </row>
    <row r="1243" spans="1:12" x14ac:dyDescent="0.4">
      <c r="A1243" s="1">
        <v>43931</v>
      </c>
      <c r="B1243" s="7">
        <v>0</v>
      </c>
      <c r="C1243" s="2" t="s">
        <v>12</v>
      </c>
      <c r="D1243">
        <v>0</v>
      </c>
      <c r="E1243">
        <v>79</v>
      </c>
      <c r="F1243" s="2" t="s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 s="2" t="s">
        <v>293</v>
      </c>
    </row>
    <row r="1244" spans="1:12" x14ac:dyDescent="0.4">
      <c r="A1244" s="1">
        <v>43932</v>
      </c>
      <c r="B1244" s="7">
        <v>0.70833333333333337</v>
      </c>
      <c r="C1244" s="2" t="s">
        <v>26</v>
      </c>
      <c r="D1244">
        <v>0</v>
      </c>
      <c r="E1244">
        <v>878</v>
      </c>
      <c r="F1244" s="2" t="s">
        <v>0</v>
      </c>
      <c r="G1244">
        <v>76</v>
      </c>
      <c r="H1244">
        <v>23</v>
      </c>
      <c r="I1244">
        <v>21</v>
      </c>
      <c r="J1244">
        <v>300</v>
      </c>
      <c r="K1244">
        <v>18</v>
      </c>
      <c r="L1244" s="2" t="s">
        <v>294</v>
      </c>
    </row>
    <row r="1245" spans="1:12" x14ac:dyDescent="0.4">
      <c r="A1245" s="1">
        <v>43932</v>
      </c>
      <c r="B1245" s="7">
        <v>0.45833333333333331</v>
      </c>
      <c r="C1245" s="2" t="s">
        <v>121</v>
      </c>
      <c r="D1245">
        <v>0</v>
      </c>
      <c r="E1245">
        <v>24</v>
      </c>
      <c r="F1245" s="2" t="s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 s="2" t="s">
        <v>202</v>
      </c>
    </row>
    <row r="1246" spans="1:12" x14ac:dyDescent="0.4">
      <c r="A1246" s="1">
        <v>43932</v>
      </c>
      <c r="B1246" s="7">
        <v>0.41666666666666669</v>
      </c>
      <c r="C1246" s="2" t="s">
        <v>64</v>
      </c>
      <c r="D1246">
        <v>0</v>
      </c>
      <c r="E1246">
        <v>77</v>
      </c>
      <c r="F1246" s="2" t="s">
        <v>0</v>
      </c>
      <c r="G1246">
        <v>0</v>
      </c>
      <c r="H1246">
        <v>0</v>
      </c>
      <c r="I1246">
        <v>0</v>
      </c>
      <c r="J1246">
        <v>0</v>
      </c>
      <c r="K1246">
        <v>3</v>
      </c>
      <c r="L1246" s="2" t="s">
        <v>191</v>
      </c>
    </row>
    <row r="1247" spans="1:12" x14ac:dyDescent="0.4">
      <c r="A1247" s="1">
        <v>43932</v>
      </c>
      <c r="B1247" s="7">
        <v>0.33333333333333331</v>
      </c>
      <c r="C1247" s="2" t="s">
        <v>17</v>
      </c>
      <c r="D1247">
        <v>0</v>
      </c>
      <c r="E1247">
        <v>1419</v>
      </c>
      <c r="F1247" s="2" t="s">
        <v>0</v>
      </c>
      <c r="G1247">
        <v>99</v>
      </c>
      <c r="H1247">
        <v>33</v>
      </c>
      <c r="I1247">
        <v>24</v>
      </c>
      <c r="J1247">
        <v>0</v>
      </c>
      <c r="K1247">
        <v>44</v>
      </c>
      <c r="L1247" s="2" t="s">
        <v>132</v>
      </c>
    </row>
    <row r="1248" spans="1:12" x14ac:dyDescent="0.4">
      <c r="A1248" s="1">
        <v>43932</v>
      </c>
      <c r="B1248" s="7">
        <v>0</v>
      </c>
      <c r="C1248" s="2" t="s">
        <v>19</v>
      </c>
      <c r="D1248">
        <v>0</v>
      </c>
      <c r="E1248">
        <v>736</v>
      </c>
      <c r="F1248" s="2" t="s">
        <v>0</v>
      </c>
      <c r="G1248">
        <v>50</v>
      </c>
      <c r="H1248">
        <v>16</v>
      </c>
      <c r="I1248">
        <v>15</v>
      </c>
      <c r="J1248">
        <v>527</v>
      </c>
      <c r="K1248">
        <v>22</v>
      </c>
      <c r="L1248" s="2" t="s">
        <v>196</v>
      </c>
    </row>
    <row r="1249" spans="1:12" x14ac:dyDescent="0.4">
      <c r="A1249" s="1">
        <v>43932</v>
      </c>
      <c r="B1249" s="7">
        <v>0.39583333333333331</v>
      </c>
      <c r="C1249" s="2" t="s">
        <v>15</v>
      </c>
      <c r="D1249">
        <v>0</v>
      </c>
      <c r="E1249">
        <v>866</v>
      </c>
      <c r="F1249" s="2" t="s">
        <v>0</v>
      </c>
      <c r="G1249">
        <v>0</v>
      </c>
      <c r="H1249">
        <v>0</v>
      </c>
      <c r="I1249">
        <v>0</v>
      </c>
      <c r="J1249">
        <v>612</v>
      </c>
      <c r="K1249">
        <v>33</v>
      </c>
      <c r="L1249" s="2" t="s">
        <v>291</v>
      </c>
    </row>
    <row r="1250" spans="1:12" x14ac:dyDescent="0.4">
      <c r="A1250" s="1">
        <v>43932</v>
      </c>
      <c r="B1250" s="7">
        <v>0</v>
      </c>
      <c r="C1250" s="2" t="s">
        <v>32</v>
      </c>
      <c r="D1250">
        <v>0</v>
      </c>
      <c r="E1250">
        <v>834</v>
      </c>
      <c r="F1250" s="2" t="s">
        <v>0</v>
      </c>
      <c r="G1250">
        <v>68</v>
      </c>
      <c r="H1250">
        <v>20</v>
      </c>
      <c r="I1250">
        <v>0</v>
      </c>
      <c r="J1250">
        <v>93</v>
      </c>
      <c r="K1250">
        <v>53</v>
      </c>
      <c r="L1250" s="2" t="s">
        <v>101</v>
      </c>
    </row>
    <row r="1251" spans="1:12" x14ac:dyDescent="0.4">
      <c r="A1251" s="1">
        <v>43932</v>
      </c>
      <c r="B1251" s="7">
        <v>0.5</v>
      </c>
      <c r="C1251" s="2" t="s">
        <v>8</v>
      </c>
      <c r="D1251">
        <v>18566</v>
      </c>
      <c r="E1251">
        <v>4300</v>
      </c>
      <c r="F1251" s="2" t="s">
        <v>0</v>
      </c>
      <c r="G1251">
        <v>364</v>
      </c>
      <c r="H1251">
        <v>48</v>
      </c>
      <c r="I1251">
        <v>44</v>
      </c>
      <c r="J1251">
        <v>463</v>
      </c>
      <c r="K1251">
        <v>161</v>
      </c>
      <c r="L1251" s="2" t="s">
        <v>9</v>
      </c>
    </row>
    <row r="1252" spans="1:12" x14ac:dyDescent="0.4">
      <c r="A1252" s="1">
        <v>43932</v>
      </c>
      <c r="B1252" s="7">
        <v>0.70833333333333337</v>
      </c>
      <c r="C1252" s="2" t="s">
        <v>34</v>
      </c>
      <c r="D1252">
        <v>0</v>
      </c>
      <c r="E1252">
        <v>91</v>
      </c>
      <c r="F1252" s="2" t="s">
        <v>0</v>
      </c>
      <c r="G1252">
        <v>2</v>
      </c>
      <c r="H1252">
        <v>0</v>
      </c>
      <c r="I1252">
        <v>0</v>
      </c>
      <c r="J1252">
        <v>0</v>
      </c>
      <c r="K1252">
        <v>2</v>
      </c>
      <c r="L1252" s="2" t="s">
        <v>186</v>
      </c>
    </row>
    <row r="1253" spans="1:12" x14ac:dyDescent="0.4">
      <c r="A1253" s="1">
        <v>43932</v>
      </c>
      <c r="B1253" s="7">
        <v>0</v>
      </c>
      <c r="C1253" s="2" t="s">
        <v>147</v>
      </c>
      <c r="D1253">
        <v>0</v>
      </c>
      <c r="E1253">
        <v>728</v>
      </c>
      <c r="F1253" s="2" t="s">
        <v>0</v>
      </c>
      <c r="G1253">
        <v>35</v>
      </c>
      <c r="H1253">
        <v>0</v>
      </c>
      <c r="I1253">
        <v>0</v>
      </c>
      <c r="J1253">
        <v>0</v>
      </c>
      <c r="K1253">
        <v>35</v>
      </c>
      <c r="L1253" s="2" t="s">
        <v>148</v>
      </c>
    </row>
    <row r="1254" spans="1:12" x14ac:dyDescent="0.4">
      <c r="A1254" s="1">
        <v>43932</v>
      </c>
      <c r="B1254" s="7">
        <v>0.66666666666666663</v>
      </c>
      <c r="C1254" s="2" t="s">
        <v>47</v>
      </c>
      <c r="D1254">
        <v>0</v>
      </c>
      <c r="E1254">
        <v>183</v>
      </c>
      <c r="F1254" s="2" t="s">
        <v>0</v>
      </c>
      <c r="G1254">
        <v>23</v>
      </c>
      <c r="H1254">
        <v>5</v>
      </c>
      <c r="I1254">
        <v>0</v>
      </c>
      <c r="J1254">
        <v>0</v>
      </c>
      <c r="K1254">
        <v>2</v>
      </c>
      <c r="L1254" s="2" t="s">
        <v>219</v>
      </c>
    </row>
    <row r="1255" spans="1:12" x14ac:dyDescent="0.4">
      <c r="A1255" s="1">
        <v>43932</v>
      </c>
      <c r="B1255" s="7">
        <v>0.45833333333333331</v>
      </c>
      <c r="C1255" s="2" t="s">
        <v>62</v>
      </c>
      <c r="D1255">
        <v>0</v>
      </c>
      <c r="E1255">
        <v>568</v>
      </c>
      <c r="F1255" s="2" t="s">
        <v>0</v>
      </c>
      <c r="G1255">
        <v>0</v>
      </c>
      <c r="H1255">
        <v>0</v>
      </c>
      <c r="I1255">
        <v>0</v>
      </c>
      <c r="J1255">
        <v>0</v>
      </c>
      <c r="K1255">
        <v>10</v>
      </c>
      <c r="L1255" s="2" t="s">
        <v>170</v>
      </c>
    </row>
    <row r="1256" spans="1:12" x14ac:dyDescent="0.4">
      <c r="A1256" s="1">
        <v>43932</v>
      </c>
      <c r="B1256" s="7">
        <v>0.66666666666666663</v>
      </c>
      <c r="C1256" s="2" t="s">
        <v>36</v>
      </c>
      <c r="D1256">
        <v>0</v>
      </c>
      <c r="E1256">
        <v>579</v>
      </c>
      <c r="F1256" s="2" t="s">
        <v>0</v>
      </c>
      <c r="G1256">
        <v>64</v>
      </c>
      <c r="H1256">
        <v>11</v>
      </c>
      <c r="I1256">
        <v>9</v>
      </c>
      <c r="J1256">
        <v>0</v>
      </c>
      <c r="K1256">
        <v>42</v>
      </c>
      <c r="L1256" s="2" t="s">
        <v>37</v>
      </c>
    </row>
    <row r="1257" spans="1:12" x14ac:dyDescent="0.4">
      <c r="A1257" s="1">
        <v>43932</v>
      </c>
      <c r="B1257" s="7">
        <v>0.79166666666666663</v>
      </c>
      <c r="C1257" s="2" t="s">
        <v>102</v>
      </c>
      <c r="D1257">
        <v>0</v>
      </c>
      <c r="E1257">
        <v>103</v>
      </c>
      <c r="F1257" s="2" t="s">
        <v>0</v>
      </c>
      <c r="G1257">
        <v>6</v>
      </c>
      <c r="H1257">
        <v>2</v>
      </c>
      <c r="I1257">
        <v>0</v>
      </c>
      <c r="J1257">
        <v>0</v>
      </c>
      <c r="K1257">
        <v>0</v>
      </c>
      <c r="L1257" s="2" t="s">
        <v>158</v>
      </c>
    </row>
    <row r="1258" spans="1:12" x14ac:dyDescent="0.4">
      <c r="A1258" s="1">
        <v>43932</v>
      </c>
      <c r="B1258" s="7"/>
      <c r="C1258" s="2" t="s">
        <v>116</v>
      </c>
      <c r="E1258">
        <v>63</v>
      </c>
      <c r="F1258" s="2" t="s">
        <v>0</v>
      </c>
      <c r="K1258">
        <v>0</v>
      </c>
      <c r="L1258" s="2" t="s">
        <v>0</v>
      </c>
    </row>
    <row r="1259" spans="1:12" x14ac:dyDescent="0.4">
      <c r="A1259" s="1">
        <v>43932</v>
      </c>
      <c r="B1259" s="7">
        <v>0</v>
      </c>
      <c r="C1259" s="2" t="s">
        <v>41</v>
      </c>
      <c r="D1259">
        <v>0</v>
      </c>
      <c r="E1259">
        <v>641</v>
      </c>
      <c r="F1259" s="2" t="s">
        <v>0</v>
      </c>
      <c r="G1259">
        <v>60</v>
      </c>
      <c r="H1259">
        <v>11</v>
      </c>
      <c r="I1259">
        <v>0</v>
      </c>
      <c r="J1259">
        <v>102</v>
      </c>
      <c r="K1259">
        <v>18</v>
      </c>
      <c r="L1259" s="2" t="s">
        <v>108</v>
      </c>
    </row>
    <row r="1260" spans="1:12" x14ac:dyDescent="0.4">
      <c r="A1260" s="1">
        <v>43932</v>
      </c>
      <c r="B1260" s="7">
        <v>0.39583333333333331</v>
      </c>
      <c r="C1260" s="2" t="s">
        <v>165</v>
      </c>
      <c r="D1260">
        <v>0</v>
      </c>
      <c r="E1260">
        <v>55</v>
      </c>
      <c r="F1260" s="2" t="s">
        <v>0</v>
      </c>
      <c r="G1260">
        <v>13</v>
      </c>
      <c r="H1260">
        <v>2</v>
      </c>
      <c r="I1260">
        <v>0</v>
      </c>
      <c r="J1260">
        <v>0</v>
      </c>
      <c r="K1260">
        <v>1</v>
      </c>
      <c r="L1260" s="2" t="s">
        <v>166</v>
      </c>
    </row>
    <row r="1261" spans="1:12" x14ac:dyDescent="0.4">
      <c r="A1261" s="1">
        <v>43932</v>
      </c>
      <c r="B1261" s="7">
        <v>0</v>
      </c>
      <c r="C1261" s="2" t="s">
        <v>76</v>
      </c>
      <c r="D1261">
        <v>0</v>
      </c>
      <c r="E1261">
        <v>306</v>
      </c>
      <c r="F1261" s="2" t="s">
        <v>0</v>
      </c>
      <c r="G1261">
        <v>23</v>
      </c>
      <c r="H1261">
        <v>0</v>
      </c>
      <c r="I1261">
        <v>0</v>
      </c>
      <c r="J1261">
        <v>0</v>
      </c>
      <c r="K1261">
        <v>6</v>
      </c>
      <c r="L1261" s="2" t="s">
        <v>193</v>
      </c>
    </row>
    <row r="1262" spans="1:12" x14ac:dyDescent="0.4">
      <c r="A1262" s="1">
        <v>43932</v>
      </c>
      <c r="B1262" s="7">
        <v>0</v>
      </c>
      <c r="C1262" s="2" t="s">
        <v>48</v>
      </c>
      <c r="D1262">
        <v>0</v>
      </c>
      <c r="E1262">
        <v>249</v>
      </c>
      <c r="F1262" s="2" t="s">
        <v>0</v>
      </c>
      <c r="G1262">
        <v>0</v>
      </c>
      <c r="H1262">
        <v>0</v>
      </c>
      <c r="I1262">
        <v>0</v>
      </c>
      <c r="J1262">
        <v>118</v>
      </c>
      <c r="K1262">
        <v>10</v>
      </c>
      <c r="L1262" s="2" t="s">
        <v>288</v>
      </c>
    </row>
    <row r="1263" spans="1:12" x14ac:dyDescent="0.4">
      <c r="A1263" s="1">
        <v>43932</v>
      </c>
      <c r="B1263" s="7">
        <v>0</v>
      </c>
      <c r="C1263" s="2" t="s">
        <v>134</v>
      </c>
      <c r="D1263">
        <v>0</v>
      </c>
      <c r="E1263">
        <v>274</v>
      </c>
      <c r="F1263" s="2" t="s">
        <v>0</v>
      </c>
      <c r="G1263">
        <v>32</v>
      </c>
      <c r="H1263">
        <v>14</v>
      </c>
      <c r="I1263">
        <v>0</v>
      </c>
      <c r="J1263">
        <v>0</v>
      </c>
      <c r="K1263">
        <v>8</v>
      </c>
      <c r="L1263" s="2" t="s">
        <v>150</v>
      </c>
    </row>
    <row r="1264" spans="1:12" x14ac:dyDescent="0.4">
      <c r="A1264" s="1">
        <v>43932</v>
      </c>
      <c r="B1264" s="7">
        <v>0.33333333333333331</v>
      </c>
      <c r="C1264" s="2" t="s">
        <v>10</v>
      </c>
      <c r="D1264">
        <v>0</v>
      </c>
      <c r="E1264">
        <v>2818</v>
      </c>
      <c r="F1264" s="2" t="s">
        <v>0</v>
      </c>
      <c r="G1264">
        <v>282</v>
      </c>
      <c r="H1264">
        <v>68</v>
      </c>
      <c r="I1264">
        <v>59</v>
      </c>
      <c r="J1264">
        <v>493</v>
      </c>
      <c r="K1264">
        <v>229</v>
      </c>
      <c r="L1264" s="2" t="s">
        <v>296</v>
      </c>
    </row>
    <row r="1265" spans="1:12" x14ac:dyDescent="0.4">
      <c r="A1265" s="1">
        <v>43932</v>
      </c>
      <c r="B1265" s="7">
        <v>0.66666666666666663</v>
      </c>
      <c r="C1265" s="2" t="s">
        <v>110</v>
      </c>
      <c r="D1265">
        <v>0</v>
      </c>
      <c r="E1265">
        <v>75</v>
      </c>
      <c r="F1265" s="2" t="s">
        <v>0</v>
      </c>
      <c r="G1265">
        <v>8</v>
      </c>
      <c r="H1265">
        <v>0</v>
      </c>
      <c r="I1265">
        <v>0</v>
      </c>
      <c r="J1265">
        <v>50</v>
      </c>
      <c r="K1265">
        <v>4</v>
      </c>
      <c r="L1265" s="2" t="s">
        <v>270</v>
      </c>
    </row>
    <row r="1266" spans="1:12" x14ac:dyDescent="0.4">
      <c r="A1266" s="1">
        <v>43932</v>
      </c>
      <c r="B1266" s="7">
        <v>0</v>
      </c>
      <c r="C1266" s="2" t="s">
        <v>21</v>
      </c>
      <c r="D1266">
        <v>0</v>
      </c>
      <c r="E1266">
        <v>4560</v>
      </c>
      <c r="F1266" s="2" t="s">
        <v>0</v>
      </c>
      <c r="G1266">
        <v>309</v>
      </c>
      <c r="H1266">
        <v>82</v>
      </c>
      <c r="I1266">
        <v>0</v>
      </c>
      <c r="J1266">
        <v>0</v>
      </c>
      <c r="K1266">
        <v>228</v>
      </c>
      <c r="L1266" s="2" t="s">
        <v>214</v>
      </c>
    </row>
    <row r="1267" spans="1:12" x14ac:dyDescent="0.4">
      <c r="A1267" s="1">
        <v>43932</v>
      </c>
      <c r="B1267" s="7">
        <v>0.625</v>
      </c>
      <c r="C1267" s="2" t="s">
        <v>23</v>
      </c>
      <c r="D1267">
        <v>0</v>
      </c>
      <c r="E1267">
        <v>1592</v>
      </c>
      <c r="F1267" s="2" t="s">
        <v>0</v>
      </c>
      <c r="G1267">
        <v>124</v>
      </c>
      <c r="H1267">
        <v>26</v>
      </c>
      <c r="I1267">
        <v>22</v>
      </c>
      <c r="J1267">
        <v>148</v>
      </c>
      <c r="K1267">
        <v>82</v>
      </c>
      <c r="L1267" s="2" t="s">
        <v>333</v>
      </c>
    </row>
    <row r="1268" spans="1:12" x14ac:dyDescent="0.4">
      <c r="A1268" s="1">
        <v>43932</v>
      </c>
      <c r="B1268" s="7">
        <v>0.41666666666666669</v>
      </c>
      <c r="C1268" s="2" t="s">
        <v>51</v>
      </c>
      <c r="D1268">
        <v>0</v>
      </c>
      <c r="E1268">
        <v>168</v>
      </c>
      <c r="F1268" s="2" t="s">
        <v>0</v>
      </c>
      <c r="G1268">
        <v>14</v>
      </c>
      <c r="H1268">
        <v>9</v>
      </c>
      <c r="I1268">
        <v>0</v>
      </c>
      <c r="J1268">
        <v>79</v>
      </c>
      <c r="K1268">
        <v>4</v>
      </c>
      <c r="L1268" s="2" t="s">
        <v>190</v>
      </c>
    </row>
    <row r="1269" spans="1:12" x14ac:dyDescent="0.4">
      <c r="A1269" s="1">
        <v>43932</v>
      </c>
      <c r="B1269" s="7">
        <v>0.60416666666666663</v>
      </c>
      <c r="C1269" s="2" t="s">
        <v>14</v>
      </c>
      <c r="D1269">
        <v>0</v>
      </c>
      <c r="E1269">
        <v>2985</v>
      </c>
      <c r="F1269" s="2" t="s">
        <v>0</v>
      </c>
      <c r="G1269">
        <v>149</v>
      </c>
      <c r="H1269">
        <v>0</v>
      </c>
      <c r="I1269">
        <v>50</v>
      </c>
      <c r="J1269">
        <v>0</v>
      </c>
      <c r="K1269">
        <v>76</v>
      </c>
      <c r="L1269" s="2" t="s">
        <v>268</v>
      </c>
    </row>
    <row r="1270" spans="1:12" x14ac:dyDescent="0.4">
      <c r="A1270" s="1">
        <v>43932</v>
      </c>
      <c r="B1270" s="7">
        <v>0</v>
      </c>
      <c r="C1270" s="2" t="s">
        <v>12</v>
      </c>
      <c r="D1270">
        <v>0</v>
      </c>
      <c r="E1270">
        <v>79</v>
      </c>
      <c r="F1270" s="2" t="s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 s="2" t="s">
        <v>295</v>
      </c>
    </row>
    <row r="1271" spans="1:12" x14ac:dyDescent="0.4">
      <c r="A1271" s="1">
        <v>43933</v>
      </c>
      <c r="B1271" s="7">
        <v>0.61458333333333337</v>
      </c>
      <c r="C1271" s="2" t="s">
        <v>26</v>
      </c>
      <c r="D1271">
        <v>0</v>
      </c>
      <c r="E1271">
        <v>899</v>
      </c>
      <c r="F1271" s="2" t="s">
        <v>0</v>
      </c>
      <c r="G1271">
        <v>0</v>
      </c>
      <c r="H1271">
        <v>0</v>
      </c>
      <c r="I1271">
        <v>0</v>
      </c>
      <c r="J1271">
        <v>0</v>
      </c>
      <c r="K1271">
        <v>18</v>
      </c>
      <c r="L1271" s="2" t="s">
        <v>309</v>
      </c>
    </row>
    <row r="1272" spans="1:12" x14ac:dyDescent="0.4">
      <c r="A1272" s="1">
        <v>43933</v>
      </c>
      <c r="B1272" s="7"/>
      <c r="C1272" s="2" t="s">
        <v>121</v>
      </c>
      <c r="E1272">
        <v>24</v>
      </c>
      <c r="F1272" s="2" t="s">
        <v>0</v>
      </c>
      <c r="K1272">
        <v>0</v>
      </c>
      <c r="L1272" s="2" t="s">
        <v>0</v>
      </c>
    </row>
    <row r="1273" spans="1:12" x14ac:dyDescent="0.4">
      <c r="A1273" s="1">
        <v>43933</v>
      </c>
      <c r="B1273" s="7"/>
      <c r="C1273" s="2" t="s">
        <v>64</v>
      </c>
      <c r="E1273">
        <v>78</v>
      </c>
      <c r="F1273" s="2" t="s">
        <v>0</v>
      </c>
      <c r="K1273">
        <v>3</v>
      </c>
      <c r="L1273" s="2" t="s">
        <v>0</v>
      </c>
    </row>
    <row r="1274" spans="1:12" x14ac:dyDescent="0.4">
      <c r="A1274" s="1">
        <v>43933</v>
      </c>
      <c r="B1274" s="7">
        <v>0.33333333333333331</v>
      </c>
      <c r="C1274" s="2" t="s">
        <v>17</v>
      </c>
      <c r="D1274">
        <v>0</v>
      </c>
      <c r="E1274">
        <v>1441</v>
      </c>
      <c r="F1274" s="2" t="s">
        <v>0</v>
      </c>
      <c r="G1274">
        <v>95</v>
      </c>
      <c r="H1274">
        <v>33</v>
      </c>
      <c r="I1274">
        <v>22</v>
      </c>
      <c r="J1274">
        <v>0</v>
      </c>
      <c r="K1274">
        <v>49</v>
      </c>
      <c r="L1274" s="2" t="s">
        <v>132</v>
      </c>
    </row>
    <row r="1275" spans="1:12" x14ac:dyDescent="0.4">
      <c r="A1275" s="1">
        <v>43933</v>
      </c>
      <c r="B1275" s="7">
        <v>0</v>
      </c>
      <c r="C1275" s="2" t="s">
        <v>19</v>
      </c>
      <c r="D1275">
        <v>0</v>
      </c>
      <c r="E1275">
        <v>740</v>
      </c>
      <c r="F1275" s="2" t="s">
        <v>0</v>
      </c>
      <c r="G1275">
        <v>48</v>
      </c>
      <c r="H1275">
        <v>17</v>
      </c>
      <c r="I1275">
        <v>14</v>
      </c>
      <c r="J1275">
        <v>554</v>
      </c>
      <c r="K1275">
        <v>23</v>
      </c>
      <c r="L1275" s="2" t="s">
        <v>196</v>
      </c>
    </row>
    <row r="1276" spans="1:12" x14ac:dyDescent="0.4">
      <c r="A1276" s="1">
        <v>43933</v>
      </c>
      <c r="B1276" s="7">
        <v>0.41666666666666669</v>
      </c>
      <c r="C1276" s="2" t="s">
        <v>15</v>
      </c>
      <c r="D1276">
        <v>0</v>
      </c>
      <c r="E1276">
        <v>882</v>
      </c>
      <c r="F1276" s="2" t="s">
        <v>0</v>
      </c>
      <c r="G1276">
        <v>86</v>
      </c>
      <c r="H1276">
        <v>12</v>
      </c>
      <c r="I1276">
        <v>0</v>
      </c>
      <c r="J1276">
        <v>629</v>
      </c>
      <c r="K1276">
        <v>33</v>
      </c>
      <c r="L1276" s="2" t="s">
        <v>298</v>
      </c>
    </row>
    <row r="1277" spans="1:12" x14ac:dyDescent="0.4">
      <c r="A1277" s="1">
        <v>43933</v>
      </c>
      <c r="B1277" s="7">
        <v>0</v>
      </c>
      <c r="C1277" s="2" t="s">
        <v>32</v>
      </c>
      <c r="D1277">
        <v>0</v>
      </c>
      <c r="E1277">
        <v>846</v>
      </c>
      <c r="F1277" s="2" t="s">
        <v>0</v>
      </c>
      <c r="G1277">
        <v>65</v>
      </c>
      <c r="H1277">
        <v>19</v>
      </c>
      <c r="I1277">
        <v>0</v>
      </c>
      <c r="J1277">
        <v>97</v>
      </c>
      <c r="K1277">
        <v>54</v>
      </c>
      <c r="L1277" s="2" t="s">
        <v>101</v>
      </c>
    </row>
    <row r="1278" spans="1:12" x14ac:dyDescent="0.4">
      <c r="A1278" s="1">
        <v>43933</v>
      </c>
      <c r="B1278" s="7">
        <v>0.5</v>
      </c>
      <c r="C1278" s="2" t="s">
        <v>8</v>
      </c>
      <c r="D1278">
        <v>18741</v>
      </c>
      <c r="E1278">
        <v>4322</v>
      </c>
      <c r="F1278" s="2" t="s">
        <v>0</v>
      </c>
      <c r="G1278">
        <v>363</v>
      </c>
      <c r="H1278">
        <v>47</v>
      </c>
      <c r="I1278">
        <v>43</v>
      </c>
      <c r="J1278">
        <v>479</v>
      </c>
      <c r="K1278">
        <v>167</v>
      </c>
      <c r="L1278" s="2" t="s">
        <v>9</v>
      </c>
    </row>
    <row r="1279" spans="1:12" x14ac:dyDescent="0.4">
      <c r="A1279" s="1">
        <v>43933</v>
      </c>
      <c r="B1279" s="7"/>
      <c r="C1279" s="2" t="s">
        <v>34</v>
      </c>
      <c r="E1279">
        <v>92</v>
      </c>
      <c r="F1279" s="2" t="s">
        <v>0</v>
      </c>
      <c r="K1279">
        <v>2</v>
      </c>
      <c r="L1279" s="2" t="s">
        <v>0</v>
      </c>
    </row>
    <row r="1280" spans="1:12" x14ac:dyDescent="0.4">
      <c r="A1280" s="1">
        <v>43933</v>
      </c>
      <c r="B1280" s="7">
        <v>0</v>
      </c>
      <c r="C1280" s="2" t="s">
        <v>147</v>
      </c>
      <c r="D1280">
        <v>0</v>
      </c>
      <c r="E1280">
        <v>732</v>
      </c>
      <c r="F1280" s="2" t="s">
        <v>0</v>
      </c>
      <c r="G1280">
        <v>35</v>
      </c>
      <c r="H1280">
        <v>0</v>
      </c>
      <c r="I1280">
        <v>0</v>
      </c>
      <c r="J1280">
        <v>0</v>
      </c>
      <c r="K1280">
        <v>35</v>
      </c>
      <c r="L1280" s="2" t="s">
        <v>148</v>
      </c>
    </row>
    <row r="1281" spans="1:12" x14ac:dyDescent="0.4">
      <c r="A1281" s="1">
        <v>43933</v>
      </c>
      <c r="B1281" s="7">
        <v>0.66666666666666663</v>
      </c>
      <c r="C1281" s="2" t="s">
        <v>47</v>
      </c>
      <c r="D1281">
        <v>0</v>
      </c>
      <c r="E1281">
        <v>183</v>
      </c>
      <c r="F1281" s="2" t="s">
        <v>0</v>
      </c>
      <c r="G1281">
        <v>22</v>
      </c>
      <c r="H1281">
        <v>5</v>
      </c>
      <c r="I1281">
        <v>0</v>
      </c>
      <c r="J1281">
        <v>0</v>
      </c>
      <c r="K1281">
        <v>2</v>
      </c>
      <c r="L1281" s="2" t="s">
        <v>219</v>
      </c>
    </row>
    <row r="1282" spans="1:12" x14ac:dyDescent="0.4">
      <c r="A1282" s="1">
        <v>43933</v>
      </c>
      <c r="B1282" s="7">
        <v>0.45833333333333331</v>
      </c>
      <c r="C1282" s="2" t="s">
        <v>62</v>
      </c>
      <c r="D1282">
        <v>0</v>
      </c>
      <c r="E1282">
        <v>576</v>
      </c>
      <c r="F1282" s="2" t="s">
        <v>0</v>
      </c>
      <c r="G1282">
        <v>60</v>
      </c>
      <c r="H1282">
        <v>5</v>
      </c>
      <c r="I1282">
        <v>0</v>
      </c>
      <c r="J1282">
        <v>0</v>
      </c>
      <c r="K1282">
        <v>10</v>
      </c>
      <c r="L1282" s="2" t="s">
        <v>170</v>
      </c>
    </row>
    <row r="1283" spans="1:12" x14ac:dyDescent="0.4">
      <c r="A1283" s="1">
        <v>43933</v>
      </c>
      <c r="B1283" s="7">
        <v>0.66666666666666663</v>
      </c>
      <c r="C1283" s="2" t="s">
        <v>36</v>
      </c>
      <c r="D1283">
        <v>0</v>
      </c>
      <c r="E1283">
        <v>589</v>
      </c>
      <c r="F1283" s="2" t="s">
        <v>0</v>
      </c>
      <c r="G1283">
        <v>67</v>
      </c>
      <c r="H1283">
        <v>10</v>
      </c>
      <c r="I1283">
        <v>10</v>
      </c>
      <c r="J1283">
        <v>0</v>
      </c>
      <c r="K1283">
        <v>46</v>
      </c>
      <c r="L1283" s="2" t="s">
        <v>37</v>
      </c>
    </row>
    <row r="1284" spans="1:12" x14ac:dyDescent="0.4">
      <c r="A1284" s="1">
        <v>43933</v>
      </c>
      <c r="B1284" s="7">
        <v>0.65972222222222221</v>
      </c>
      <c r="C1284" s="2" t="s">
        <v>102</v>
      </c>
      <c r="D1284">
        <v>0</v>
      </c>
      <c r="E1284">
        <v>104</v>
      </c>
      <c r="F1284" s="2" t="s">
        <v>0</v>
      </c>
      <c r="G1284">
        <v>4</v>
      </c>
      <c r="H1284">
        <v>2</v>
      </c>
      <c r="I1284">
        <v>0</v>
      </c>
      <c r="J1284">
        <v>0</v>
      </c>
      <c r="K1284">
        <v>0</v>
      </c>
      <c r="L1284" s="2" t="s">
        <v>158</v>
      </c>
    </row>
    <row r="1285" spans="1:12" x14ac:dyDescent="0.4">
      <c r="A1285" s="1">
        <v>43933</v>
      </c>
      <c r="B1285" s="7"/>
      <c r="C1285" s="2" t="s">
        <v>116</v>
      </c>
      <c r="E1285">
        <v>63</v>
      </c>
      <c r="F1285" s="2" t="s">
        <v>0</v>
      </c>
      <c r="K1285">
        <v>0</v>
      </c>
      <c r="L1285" s="2" t="s">
        <v>0</v>
      </c>
    </row>
    <row r="1286" spans="1:12" x14ac:dyDescent="0.4">
      <c r="A1286" s="1">
        <v>43933</v>
      </c>
      <c r="B1286" s="7">
        <v>0</v>
      </c>
      <c r="C1286" s="2" t="s">
        <v>41</v>
      </c>
      <c r="D1286">
        <v>0</v>
      </c>
      <c r="E1286">
        <v>649</v>
      </c>
      <c r="F1286" s="2" t="s">
        <v>0</v>
      </c>
      <c r="G1286">
        <v>58</v>
      </c>
      <c r="H1286">
        <v>9</v>
      </c>
      <c r="I1286">
        <v>0</v>
      </c>
      <c r="J1286">
        <v>109</v>
      </c>
      <c r="K1286">
        <v>21</v>
      </c>
      <c r="L1286" s="2" t="s">
        <v>108</v>
      </c>
    </row>
    <row r="1287" spans="1:12" x14ac:dyDescent="0.4">
      <c r="A1287" s="1">
        <v>43933</v>
      </c>
      <c r="B1287" s="7">
        <v>0.39583333333333331</v>
      </c>
      <c r="C1287" s="2" t="s">
        <v>165</v>
      </c>
      <c r="D1287">
        <v>0</v>
      </c>
      <c r="E1287">
        <v>57</v>
      </c>
      <c r="F1287" s="2" t="s">
        <v>0</v>
      </c>
      <c r="G1287">
        <v>16</v>
      </c>
      <c r="H1287">
        <v>2</v>
      </c>
      <c r="I1287">
        <v>0</v>
      </c>
      <c r="J1287">
        <v>0</v>
      </c>
      <c r="K1287">
        <v>1</v>
      </c>
      <c r="L1287" s="2" t="s">
        <v>166</v>
      </c>
    </row>
    <row r="1288" spans="1:12" x14ac:dyDescent="0.4">
      <c r="A1288" s="1">
        <v>43933</v>
      </c>
      <c r="B1288" s="7">
        <v>0</v>
      </c>
      <c r="C1288" s="2" t="s">
        <v>76</v>
      </c>
      <c r="D1288">
        <v>0</v>
      </c>
      <c r="E1288">
        <v>315</v>
      </c>
      <c r="F1288" s="2" t="s">
        <v>0</v>
      </c>
      <c r="G1288">
        <v>23</v>
      </c>
      <c r="H1288">
        <v>0</v>
      </c>
      <c r="I1288">
        <v>0</v>
      </c>
      <c r="J1288">
        <v>0</v>
      </c>
      <c r="K1288">
        <v>7</v>
      </c>
      <c r="L1288" s="2" t="s">
        <v>193</v>
      </c>
    </row>
    <row r="1289" spans="1:12" x14ac:dyDescent="0.4">
      <c r="A1289" s="1">
        <v>43933</v>
      </c>
      <c r="B1289" s="7">
        <v>0</v>
      </c>
      <c r="C1289" s="2" t="s">
        <v>48</v>
      </c>
      <c r="D1289">
        <v>0</v>
      </c>
      <c r="E1289">
        <v>251</v>
      </c>
      <c r="F1289" s="2" t="s">
        <v>0</v>
      </c>
      <c r="G1289">
        <v>0</v>
      </c>
      <c r="H1289">
        <v>0</v>
      </c>
      <c r="I1289">
        <v>0</v>
      </c>
      <c r="J1289">
        <v>119</v>
      </c>
      <c r="K1289">
        <v>11</v>
      </c>
      <c r="L1289" s="2" t="s">
        <v>297</v>
      </c>
    </row>
    <row r="1290" spans="1:12" x14ac:dyDescent="0.4">
      <c r="A1290" s="1">
        <v>43933</v>
      </c>
      <c r="B1290" s="7">
        <v>0</v>
      </c>
      <c r="C1290" s="2" t="s">
        <v>134</v>
      </c>
      <c r="D1290">
        <v>0</v>
      </c>
      <c r="E1290">
        <v>285</v>
      </c>
      <c r="F1290" s="2" t="s">
        <v>0</v>
      </c>
      <c r="G1290">
        <v>32</v>
      </c>
      <c r="H1290">
        <v>14</v>
      </c>
      <c r="I1290">
        <v>0</v>
      </c>
      <c r="J1290">
        <v>0</v>
      </c>
      <c r="K1290">
        <v>8</v>
      </c>
      <c r="L1290" s="2" t="s">
        <v>150</v>
      </c>
    </row>
    <row r="1291" spans="1:12" x14ac:dyDescent="0.4">
      <c r="A1291" s="1">
        <v>43933</v>
      </c>
      <c r="B1291" s="7">
        <v>0.33333333333333331</v>
      </c>
      <c r="C1291" s="2" t="s">
        <v>10</v>
      </c>
      <c r="D1291">
        <v>0</v>
      </c>
      <c r="E1291">
        <v>2869</v>
      </c>
      <c r="F1291" s="2" t="s">
        <v>0</v>
      </c>
      <c r="G1291">
        <v>269</v>
      </c>
      <c r="H1291">
        <v>63</v>
      </c>
      <c r="I1291">
        <v>56</v>
      </c>
      <c r="J1291">
        <v>511</v>
      </c>
      <c r="K1291">
        <v>244</v>
      </c>
      <c r="L1291" s="2" t="s">
        <v>300</v>
      </c>
    </row>
    <row r="1292" spans="1:12" x14ac:dyDescent="0.4">
      <c r="A1292" s="1">
        <v>43933</v>
      </c>
      <c r="B1292" s="7">
        <v>0.625</v>
      </c>
      <c r="C1292" s="2" t="s">
        <v>110</v>
      </c>
      <c r="D1292">
        <v>0</v>
      </c>
      <c r="E1292">
        <v>77</v>
      </c>
      <c r="F1292" s="2" t="s">
        <v>0</v>
      </c>
      <c r="G1292">
        <v>5</v>
      </c>
      <c r="H1292">
        <v>0</v>
      </c>
      <c r="I1292">
        <v>0</v>
      </c>
      <c r="J1292">
        <v>52</v>
      </c>
      <c r="K1292">
        <v>4</v>
      </c>
      <c r="L1292" s="2" t="s">
        <v>270</v>
      </c>
    </row>
    <row r="1293" spans="1:12" x14ac:dyDescent="0.4">
      <c r="A1293" s="1">
        <v>43933</v>
      </c>
      <c r="B1293" s="7">
        <v>0</v>
      </c>
      <c r="C1293" s="2" t="s">
        <v>21</v>
      </c>
      <c r="D1293">
        <v>0</v>
      </c>
      <c r="E1293">
        <v>4649</v>
      </c>
      <c r="F1293" s="2" t="s">
        <v>0</v>
      </c>
      <c r="G1293">
        <v>308</v>
      </c>
      <c r="H1293">
        <v>77</v>
      </c>
      <c r="I1293">
        <v>0</v>
      </c>
      <c r="J1293">
        <v>0</v>
      </c>
      <c r="K1293">
        <v>233</v>
      </c>
      <c r="L1293" s="2" t="s">
        <v>214</v>
      </c>
    </row>
    <row r="1294" spans="1:12" x14ac:dyDescent="0.4">
      <c r="A1294" s="1">
        <v>43933</v>
      </c>
      <c r="B1294" s="7">
        <v>0.625</v>
      </c>
      <c r="C1294" s="2" t="s">
        <v>23</v>
      </c>
      <c r="D1294">
        <v>0</v>
      </c>
      <c r="E1294">
        <v>1616</v>
      </c>
      <c r="F1294" s="2" t="s">
        <v>0</v>
      </c>
      <c r="G1294">
        <v>119</v>
      </c>
      <c r="H1294">
        <v>23</v>
      </c>
      <c r="I1294">
        <v>18</v>
      </c>
      <c r="J1294">
        <v>157</v>
      </c>
      <c r="K1294">
        <v>86</v>
      </c>
      <c r="L1294" s="2" t="s">
        <v>301</v>
      </c>
    </row>
    <row r="1295" spans="1:12" x14ac:dyDescent="0.4">
      <c r="A1295" s="1">
        <v>43933</v>
      </c>
      <c r="B1295" s="7">
        <v>0.41666666666666669</v>
      </c>
      <c r="C1295" s="2" t="s">
        <v>51</v>
      </c>
      <c r="D1295">
        <v>0</v>
      </c>
      <c r="E1295">
        <v>168</v>
      </c>
      <c r="F1295" s="2" t="s">
        <v>0</v>
      </c>
      <c r="G1295">
        <v>13</v>
      </c>
      <c r="H1295">
        <v>9</v>
      </c>
      <c r="I1295">
        <v>0</v>
      </c>
      <c r="J1295">
        <v>80</v>
      </c>
      <c r="K1295">
        <v>5</v>
      </c>
      <c r="L1295" s="2" t="s">
        <v>190</v>
      </c>
    </row>
    <row r="1296" spans="1:12" x14ac:dyDescent="0.4">
      <c r="A1296" s="1">
        <v>43933</v>
      </c>
      <c r="B1296" s="7">
        <v>0.60416666666666663</v>
      </c>
      <c r="C1296" s="2" t="s">
        <v>14</v>
      </c>
      <c r="D1296">
        <v>0</v>
      </c>
      <c r="E1296">
        <v>3002</v>
      </c>
      <c r="F1296" s="2" t="s">
        <v>0</v>
      </c>
      <c r="G1296">
        <v>153</v>
      </c>
      <c r="H1296">
        <v>0</v>
      </c>
      <c r="I1296">
        <v>49</v>
      </c>
      <c r="J1296">
        <v>0</v>
      </c>
      <c r="K1296">
        <v>78</v>
      </c>
      <c r="L1296" s="2" t="s">
        <v>268</v>
      </c>
    </row>
    <row r="1297" spans="1:12" x14ac:dyDescent="0.4">
      <c r="A1297" s="1">
        <v>43933</v>
      </c>
      <c r="B1297" s="7">
        <v>0</v>
      </c>
      <c r="C1297" s="2" t="s">
        <v>12</v>
      </c>
      <c r="D1297">
        <v>0</v>
      </c>
      <c r="E1297">
        <v>80</v>
      </c>
      <c r="F1297" s="2" t="s">
        <v>0</v>
      </c>
      <c r="G1297">
        <v>0</v>
      </c>
      <c r="H1297">
        <v>0</v>
      </c>
      <c r="I1297">
        <v>0</v>
      </c>
      <c r="J1297">
        <v>0</v>
      </c>
      <c r="K1297">
        <v>1</v>
      </c>
      <c r="L1297" s="2" t="s">
        <v>299</v>
      </c>
    </row>
    <row r="1298" spans="1:12" x14ac:dyDescent="0.4">
      <c r="A1298" s="1">
        <v>43934</v>
      </c>
      <c r="B1298" s="7">
        <v>0.61458333333333337</v>
      </c>
      <c r="C1298" s="2" t="s">
        <v>26</v>
      </c>
      <c r="D1298">
        <v>0</v>
      </c>
      <c r="E1298">
        <v>906</v>
      </c>
      <c r="F1298" s="2" t="s">
        <v>0</v>
      </c>
      <c r="G1298">
        <v>0</v>
      </c>
      <c r="H1298">
        <v>0</v>
      </c>
      <c r="I1298">
        <v>0</v>
      </c>
      <c r="J1298">
        <v>0</v>
      </c>
      <c r="K1298">
        <v>19</v>
      </c>
      <c r="L1298" s="2" t="s">
        <v>309</v>
      </c>
    </row>
    <row r="1299" spans="1:12" x14ac:dyDescent="0.4">
      <c r="A1299" s="1">
        <v>43934</v>
      </c>
      <c r="B1299" s="7">
        <v>0.45833333333333331</v>
      </c>
      <c r="C1299" s="2" t="s">
        <v>121</v>
      </c>
      <c r="D1299">
        <v>0</v>
      </c>
      <c r="E1299">
        <v>24</v>
      </c>
      <c r="F1299" s="2" t="s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 s="2" t="s">
        <v>202</v>
      </c>
    </row>
    <row r="1300" spans="1:12" x14ac:dyDescent="0.4">
      <c r="A1300" s="1">
        <v>43934</v>
      </c>
      <c r="B1300" s="7">
        <v>0.33333333333333331</v>
      </c>
      <c r="C1300" s="2" t="s">
        <v>64</v>
      </c>
      <c r="D1300">
        <v>0</v>
      </c>
      <c r="E1300">
        <v>78</v>
      </c>
      <c r="F1300" s="2" t="s">
        <v>0</v>
      </c>
      <c r="G1300">
        <v>0</v>
      </c>
      <c r="H1300">
        <v>0</v>
      </c>
      <c r="I1300">
        <v>0</v>
      </c>
      <c r="J1300">
        <v>0</v>
      </c>
      <c r="K1300">
        <v>3</v>
      </c>
      <c r="L1300" s="2" t="s">
        <v>191</v>
      </c>
    </row>
    <row r="1301" spans="1:12" x14ac:dyDescent="0.4">
      <c r="A1301" s="1">
        <v>43934</v>
      </c>
      <c r="B1301" s="7">
        <v>0.33333333333333331</v>
      </c>
      <c r="C1301" s="2" t="s">
        <v>17</v>
      </c>
      <c r="D1301">
        <v>0</v>
      </c>
      <c r="E1301">
        <v>1456</v>
      </c>
      <c r="F1301" s="2" t="s">
        <v>0</v>
      </c>
      <c r="G1301">
        <v>92</v>
      </c>
      <c r="H1301">
        <v>32</v>
      </c>
      <c r="I1301">
        <v>21</v>
      </c>
      <c r="J1301">
        <v>0</v>
      </c>
      <c r="K1301">
        <v>49</v>
      </c>
      <c r="L1301" s="2" t="s">
        <v>132</v>
      </c>
    </row>
    <row r="1302" spans="1:12" x14ac:dyDescent="0.4">
      <c r="A1302" s="1">
        <v>43934</v>
      </c>
      <c r="B1302" s="7">
        <v>0</v>
      </c>
      <c r="C1302" s="2" t="s">
        <v>19</v>
      </c>
      <c r="D1302">
        <v>0</v>
      </c>
      <c r="E1302">
        <v>749</v>
      </c>
      <c r="F1302" s="2" t="s">
        <v>0</v>
      </c>
      <c r="G1302">
        <v>48</v>
      </c>
      <c r="H1302">
        <v>16</v>
      </c>
      <c r="I1302">
        <v>12</v>
      </c>
      <c r="J1302">
        <v>570</v>
      </c>
      <c r="K1302">
        <v>24</v>
      </c>
      <c r="L1302" s="2" t="s">
        <v>196</v>
      </c>
    </row>
    <row r="1303" spans="1:12" x14ac:dyDescent="0.4">
      <c r="A1303" s="1">
        <v>43934</v>
      </c>
      <c r="B1303" s="7">
        <v>0.41666666666666669</v>
      </c>
      <c r="C1303" s="2" t="s">
        <v>15</v>
      </c>
      <c r="D1303">
        <v>0</v>
      </c>
      <c r="E1303">
        <v>893</v>
      </c>
      <c r="F1303" s="2" t="s">
        <v>0</v>
      </c>
      <c r="G1303">
        <v>0</v>
      </c>
      <c r="H1303">
        <v>0</v>
      </c>
      <c r="I1303">
        <v>0</v>
      </c>
      <c r="J1303">
        <v>653</v>
      </c>
      <c r="K1303">
        <v>34</v>
      </c>
      <c r="L1303" s="2" t="s">
        <v>303</v>
      </c>
    </row>
    <row r="1304" spans="1:12" x14ac:dyDescent="0.4">
      <c r="A1304" s="1">
        <v>43934</v>
      </c>
      <c r="B1304" s="7">
        <v>0</v>
      </c>
      <c r="C1304" s="2" t="s">
        <v>32</v>
      </c>
      <c r="D1304">
        <v>0</v>
      </c>
      <c r="E1304">
        <v>859</v>
      </c>
      <c r="F1304" s="2" t="s">
        <v>0</v>
      </c>
      <c r="G1304">
        <v>68</v>
      </c>
      <c r="H1304">
        <v>17</v>
      </c>
      <c r="I1304">
        <v>0</v>
      </c>
      <c r="J1304">
        <v>97</v>
      </c>
      <c r="K1304">
        <v>55</v>
      </c>
      <c r="L1304" s="2" t="s">
        <v>101</v>
      </c>
    </row>
    <row r="1305" spans="1:12" x14ac:dyDescent="0.4">
      <c r="A1305" s="1">
        <v>43934</v>
      </c>
      <c r="B1305" s="7">
        <v>0.5</v>
      </c>
      <c r="C1305" s="2" t="s">
        <v>8</v>
      </c>
      <c r="D1305">
        <v>19053</v>
      </c>
      <c r="E1305">
        <v>4372</v>
      </c>
      <c r="F1305" s="2" t="s">
        <v>0</v>
      </c>
      <c r="G1305">
        <v>364</v>
      </c>
      <c r="H1305">
        <v>47</v>
      </c>
      <c r="I1305">
        <v>42</v>
      </c>
      <c r="J1305">
        <v>490</v>
      </c>
      <c r="K1305">
        <v>170</v>
      </c>
      <c r="L1305" s="2" t="s">
        <v>9</v>
      </c>
    </row>
    <row r="1306" spans="1:12" x14ac:dyDescent="0.4">
      <c r="A1306" s="1">
        <v>43934</v>
      </c>
      <c r="B1306" s="7">
        <v>0.66666666666666663</v>
      </c>
      <c r="C1306" s="2" t="s">
        <v>34</v>
      </c>
      <c r="D1306">
        <v>0</v>
      </c>
      <c r="E1306">
        <v>92</v>
      </c>
      <c r="F1306" s="2" t="s">
        <v>0</v>
      </c>
      <c r="G1306">
        <v>2</v>
      </c>
      <c r="H1306">
        <v>0</v>
      </c>
      <c r="I1306">
        <v>0</v>
      </c>
      <c r="J1306">
        <v>0</v>
      </c>
      <c r="K1306">
        <v>2</v>
      </c>
      <c r="L1306" s="2" t="s">
        <v>186</v>
      </c>
    </row>
    <row r="1307" spans="1:12" x14ac:dyDescent="0.4">
      <c r="A1307" s="1">
        <v>43934</v>
      </c>
      <c r="B1307" s="7">
        <v>0</v>
      </c>
      <c r="C1307" s="2" t="s">
        <v>147</v>
      </c>
      <c r="D1307">
        <v>0</v>
      </c>
      <c r="E1307">
        <v>735</v>
      </c>
      <c r="F1307" s="2" t="s">
        <v>0</v>
      </c>
      <c r="G1307">
        <v>34</v>
      </c>
      <c r="H1307">
        <v>0</v>
      </c>
      <c r="I1307">
        <v>0</v>
      </c>
      <c r="J1307">
        <v>0</v>
      </c>
      <c r="K1307">
        <v>35</v>
      </c>
      <c r="L1307" s="2" t="s">
        <v>148</v>
      </c>
    </row>
    <row r="1308" spans="1:12" x14ac:dyDescent="0.4">
      <c r="A1308" s="1">
        <v>43934</v>
      </c>
      <c r="B1308" s="7">
        <v>0.66666666666666663</v>
      </c>
      <c r="C1308" s="2" t="s">
        <v>47</v>
      </c>
      <c r="D1308">
        <v>0</v>
      </c>
      <c r="E1308">
        <v>184</v>
      </c>
      <c r="F1308" s="2" t="s">
        <v>0</v>
      </c>
      <c r="G1308">
        <v>24</v>
      </c>
      <c r="H1308">
        <v>5</v>
      </c>
      <c r="I1308">
        <v>0</v>
      </c>
      <c r="J1308">
        <v>0</v>
      </c>
      <c r="K1308">
        <v>2</v>
      </c>
      <c r="L1308" s="2" t="s">
        <v>219</v>
      </c>
    </row>
    <row r="1309" spans="1:12" x14ac:dyDescent="0.4">
      <c r="A1309" s="1">
        <v>43934</v>
      </c>
      <c r="B1309" s="7">
        <v>0.45833333333333331</v>
      </c>
      <c r="C1309" s="2" t="s">
        <v>62</v>
      </c>
      <c r="D1309">
        <v>0</v>
      </c>
      <c r="E1309">
        <v>580</v>
      </c>
      <c r="F1309" s="2" t="s">
        <v>0</v>
      </c>
      <c r="G1309">
        <v>40</v>
      </c>
      <c r="H1309">
        <v>5</v>
      </c>
      <c r="I1309">
        <v>0</v>
      </c>
      <c r="J1309">
        <v>0</v>
      </c>
      <c r="K1309">
        <v>10</v>
      </c>
      <c r="L1309" s="2" t="s">
        <v>170</v>
      </c>
    </row>
    <row r="1310" spans="1:12" x14ac:dyDescent="0.4">
      <c r="A1310" s="1">
        <v>43934</v>
      </c>
      <c r="B1310" s="7">
        <v>0.66666666666666663</v>
      </c>
      <c r="C1310" s="2" t="s">
        <v>36</v>
      </c>
      <c r="D1310">
        <v>0</v>
      </c>
      <c r="E1310">
        <v>595</v>
      </c>
      <c r="F1310" s="2" t="s">
        <v>0</v>
      </c>
      <c r="G1310">
        <v>67</v>
      </c>
      <c r="H1310">
        <v>10</v>
      </c>
      <c r="I1310">
        <v>10</v>
      </c>
      <c r="J1310">
        <v>0</v>
      </c>
      <c r="K1310">
        <v>47</v>
      </c>
      <c r="L1310" s="2" t="s">
        <v>37</v>
      </c>
    </row>
    <row r="1311" spans="1:12" x14ac:dyDescent="0.4">
      <c r="A1311" s="1">
        <v>43934</v>
      </c>
      <c r="B1311" s="7">
        <v>0.76041666666666663</v>
      </c>
      <c r="C1311" s="2" t="s">
        <v>102</v>
      </c>
      <c r="D1311">
        <v>0</v>
      </c>
      <c r="E1311">
        <v>104</v>
      </c>
      <c r="F1311" s="2" t="s">
        <v>0</v>
      </c>
      <c r="G1311">
        <v>6</v>
      </c>
      <c r="H1311">
        <v>2</v>
      </c>
      <c r="I1311">
        <v>0</v>
      </c>
      <c r="J1311">
        <v>0</v>
      </c>
      <c r="K1311">
        <v>1</v>
      </c>
      <c r="L1311" s="2" t="s">
        <v>158</v>
      </c>
    </row>
    <row r="1312" spans="1:12" x14ac:dyDescent="0.4">
      <c r="A1312" s="1">
        <v>43934</v>
      </c>
      <c r="B1312" s="7"/>
      <c r="C1312" s="2" t="s">
        <v>116</v>
      </c>
      <c r="E1312">
        <v>64</v>
      </c>
      <c r="F1312" s="2" t="s">
        <v>0</v>
      </c>
      <c r="K1312">
        <v>0</v>
      </c>
      <c r="L1312" s="2" t="s">
        <v>0</v>
      </c>
    </row>
    <row r="1313" spans="1:12" x14ac:dyDescent="0.4">
      <c r="A1313" s="1">
        <v>43934</v>
      </c>
      <c r="B1313" s="7">
        <v>0</v>
      </c>
      <c r="C1313" s="2" t="s">
        <v>41</v>
      </c>
      <c r="D1313">
        <v>0</v>
      </c>
      <c r="E1313">
        <v>657</v>
      </c>
      <c r="F1313" s="2" t="s">
        <v>0</v>
      </c>
      <c r="G1313">
        <v>58</v>
      </c>
      <c r="H1313">
        <v>10</v>
      </c>
      <c r="I1313">
        <v>0</v>
      </c>
      <c r="J1313">
        <v>119</v>
      </c>
      <c r="K1313">
        <v>21</v>
      </c>
      <c r="L1313" s="2" t="s">
        <v>108</v>
      </c>
    </row>
    <row r="1314" spans="1:12" x14ac:dyDescent="0.4">
      <c r="A1314" s="1">
        <v>43934</v>
      </c>
      <c r="B1314" s="7">
        <v>0.39583333333333331</v>
      </c>
      <c r="C1314" s="2" t="s">
        <v>165</v>
      </c>
      <c r="D1314">
        <v>0</v>
      </c>
      <c r="E1314">
        <v>57</v>
      </c>
      <c r="F1314" s="2" t="s">
        <v>0</v>
      </c>
      <c r="G1314">
        <v>16</v>
      </c>
      <c r="H1314">
        <v>2</v>
      </c>
      <c r="I1314">
        <v>0</v>
      </c>
      <c r="J1314">
        <v>0</v>
      </c>
      <c r="K1314">
        <v>1</v>
      </c>
      <c r="L1314" s="2" t="s">
        <v>166</v>
      </c>
    </row>
    <row r="1315" spans="1:12" x14ac:dyDescent="0.4">
      <c r="A1315" s="1">
        <v>43934</v>
      </c>
      <c r="B1315" s="7">
        <v>0</v>
      </c>
      <c r="C1315" s="2" t="s">
        <v>76</v>
      </c>
      <c r="D1315">
        <v>0</v>
      </c>
      <c r="E1315">
        <v>321</v>
      </c>
      <c r="F1315" s="2" t="s">
        <v>0</v>
      </c>
      <c r="G1315">
        <v>23</v>
      </c>
      <c r="H1315">
        <v>0</v>
      </c>
      <c r="I1315">
        <v>0</v>
      </c>
      <c r="J1315">
        <v>0</v>
      </c>
      <c r="K1315">
        <v>7</v>
      </c>
      <c r="L1315" s="2" t="s">
        <v>193</v>
      </c>
    </row>
    <row r="1316" spans="1:12" x14ac:dyDescent="0.4">
      <c r="A1316" s="1">
        <v>43934</v>
      </c>
      <c r="B1316" s="7">
        <v>0</v>
      </c>
      <c r="C1316" s="2" t="s">
        <v>48</v>
      </c>
      <c r="D1316">
        <v>0</v>
      </c>
      <c r="E1316">
        <v>251</v>
      </c>
      <c r="F1316" s="2" t="s">
        <v>0</v>
      </c>
      <c r="G1316">
        <v>0</v>
      </c>
      <c r="H1316">
        <v>0</v>
      </c>
      <c r="I1316">
        <v>0</v>
      </c>
      <c r="J1316">
        <v>128</v>
      </c>
      <c r="K1316">
        <v>12</v>
      </c>
      <c r="L1316" s="2" t="s">
        <v>302</v>
      </c>
    </row>
    <row r="1317" spans="1:12" x14ac:dyDescent="0.4">
      <c r="A1317" s="1">
        <v>43934</v>
      </c>
      <c r="B1317" s="7">
        <v>0</v>
      </c>
      <c r="C1317" s="2" t="s">
        <v>134</v>
      </c>
      <c r="D1317">
        <v>0</v>
      </c>
      <c r="E1317">
        <v>292</v>
      </c>
      <c r="F1317" s="2" t="s">
        <v>0</v>
      </c>
      <c r="G1317">
        <v>32</v>
      </c>
      <c r="H1317">
        <v>17</v>
      </c>
      <c r="I1317">
        <v>0</v>
      </c>
      <c r="J1317">
        <v>0</v>
      </c>
      <c r="K1317">
        <v>8</v>
      </c>
      <c r="L1317" s="2" t="s">
        <v>150</v>
      </c>
    </row>
    <row r="1318" spans="1:12" x14ac:dyDescent="0.4">
      <c r="A1318" s="1">
        <v>43934</v>
      </c>
      <c r="B1318" s="7">
        <v>0.33333333333333331</v>
      </c>
      <c r="C1318" s="2" t="s">
        <v>10</v>
      </c>
      <c r="D1318">
        <v>0</v>
      </c>
      <c r="E1318">
        <v>2900</v>
      </c>
      <c r="F1318" s="2" t="s">
        <v>0</v>
      </c>
      <c r="G1318">
        <v>269</v>
      </c>
      <c r="H1318">
        <v>63</v>
      </c>
      <c r="I1318">
        <v>56</v>
      </c>
      <c r="J1318">
        <v>511</v>
      </c>
      <c r="K1318">
        <v>251</v>
      </c>
      <c r="L1318" s="2" t="s">
        <v>304</v>
      </c>
    </row>
    <row r="1319" spans="1:12" x14ac:dyDescent="0.4">
      <c r="A1319" s="1">
        <v>43934</v>
      </c>
      <c r="B1319" s="7">
        <v>0.58333333333333337</v>
      </c>
      <c r="C1319" s="2" t="s">
        <v>110</v>
      </c>
      <c r="D1319">
        <v>0</v>
      </c>
      <c r="E1319">
        <v>78</v>
      </c>
      <c r="F1319" s="2" t="s">
        <v>0</v>
      </c>
      <c r="G1319">
        <v>4</v>
      </c>
      <c r="H1319">
        <v>0</v>
      </c>
      <c r="I1319">
        <v>0</v>
      </c>
      <c r="J1319">
        <v>52</v>
      </c>
      <c r="K1319">
        <v>4</v>
      </c>
      <c r="L1319" s="2" t="s">
        <v>270</v>
      </c>
    </row>
    <row r="1320" spans="1:12" x14ac:dyDescent="0.4">
      <c r="A1320" s="1">
        <v>43934</v>
      </c>
      <c r="B1320" s="7">
        <v>0</v>
      </c>
      <c r="C1320" s="2" t="s">
        <v>21</v>
      </c>
      <c r="D1320">
        <v>0</v>
      </c>
      <c r="E1320">
        <v>4684</v>
      </c>
      <c r="F1320" s="2" t="s">
        <v>0</v>
      </c>
      <c r="G1320">
        <v>317</v>
      </c>
      <c r="H1320">
        <v>75</v>
      </c>
      <c r="I1320">
        <v>0</v>
      </c>
      <c r="J1320">
        <v>0</v>
      </c>
      <c r="K1320">
        <v>237</v>
      </c>
      <c r="L1320" s="2" t="s">
        <v>214</v>
      </c>
    </row>
    <row r="1321" spans="1:12" x14ac:dyDescent="0.4">
      <c r="A1321" s="1">
        <v>43934</v>
      </c>
      <c r="B1321" s="7">
        <v>0.625</v>
      </c>
      <c r="C1321" s="2" t="s">
        <v>23</v>
      </c>
      <c r="D1321">
        <v>0</v>
      </c>
      <c r="E1321">
        <v>1642</v>
      </c>
      <c r="F1321" s="2" t="s">
        <v>0</v>
      </c>
      <c r="G1321">
        <v>120</v>
      </c>
      <c r="H1321">
        <v>25</v>
      </c>
      <c r="I1321">
        <v>18</v>
      </c>
      <c r="J1321">
        <v>157</v>
      </c>
      <c r="K1321">
        <v>88</v>
      </c>
      <c r="L1321" s="2" t="s">
        <v>310</v>
      </c>
    </row>
    <row r="1322" spans="1:12" x14ac:dyDescent="0.4">
      <c r="A1322" s="1">
        <v>43934</v>
      </c>
      <c r="B1322" s="7">
        <v>0.41666666666666669</v>
      </c>
      <c r="C1322" s="2" t="s">
        <v>51</v>
      </c>
      <c r="D1322">
        <v>0</v>
      </c>
      <c r="E1322">
        <v>170</v>
      </c>
      <c r="F1322" s="2" t="s">
        <v>0</v>
      </c>
      <c r="G1322">
        <v>13</v>
      </c>
      <c r="H1322">
        <v>9</v>
      </c>
      <c r="I1322">
        <v>0</v>
      </c>
      <c r="J1322">
        <v>84</v>
      </c>
      <c r="K1322">
        <v>5</v>
      </c>
      <c r="L1322" s="2" t="s">
        <v>190</v>
      </c>
    </row>
    <row r="1323" spans="1:12" x14ac:dyDescent="0.4">
      <c r="A1323" s="1">
        <v>43934</v>
      </c>
      <c r="B1323" s="7">
        <v>0.60416666666666663</v>
      </c>
      <c r="C1323" s="2" t="s">
        <v>14</v>
      </c>
      <c r="D1323">
        <v>0</v>
      </c>
      <c r="E1323">
        <v>3019</v>
      </c>
      <c r="F1323" s="2" t="s">
        <v>0</v>
      </c>
      <c r="G1323">
        <v>154</v>
      </c>
      <c r="H1323">
        <v>0</v>
      </c>
      <c r="I1323">
        <v>50</v>
      </c>
      <c r="J1323">
        <v>0</v>
      </c>
      <c r="K1323">
        <v>82</v>
      </c>
      <c r="L1323" s="2" t="s">
        <v>268</v>
      </c>
    </row>
    <row r="1324" spans="1:12" x14ac:dyDescent="0.4">
      <c r="A1324" s="1">
        <v>43934</v>
      </c>
      <c r="B1324" s="7">
        <v>0</v>
      </c>
      <c r="C1324" s="2" t="s">
        <v>12</v>
      </c>
      <c r="D1324">
        <v>0</v>
      </c>
      <c r="E1324">
        <v>80</v>
      </c>
      <c r="F1324" s="2" t="s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 s="2" t="s">
        <v>305</v>
      </c>
    </row>
    <row r="1325" spans="1:12" x14ac:dyDescent="0.4">
      <c r="A1325" s="1">
        <v>43935</v>
      </c>
      <c r="B1325" s="7">
        <v>0.61458333333333337</v>
      </c>
      <c r="C1325" s="2" t="s">
        <v>26</v>
      </c>
      <c r="D1325">
        <v>0</v>
      </c>
      <c r="E1325">
        <v>912</v>
      </c>
      <c r="F1325" s="2" t="s">
        <v>0</v>
      </c>
      <c r="G1325">
        <v>78</v>
      </c>
      <c r="H1325">
        <v>22</v>
      </c>
      <c r="I1325">
        <v>22</v>
      </c>
      <c r="J1325">
        <v>400</v>
      </c>
      <c r="K1325">
        <v>19</v>
      </c>
      <c r="L1325" s="2" t="s">
        <v>309</v>
      </c>
    </row>
    <row r="1326" spans="1:12" x14ac:dyDescent="0.4">
      <c r="A1326" s="1">
        <v>43935</v>
      </c>
      <c r="B1326" s="7">
        <v>0.45833333333333331</v>
      </c>
      <c r="C1326" s="2" t="s">
        <v>121</v>
      </c>
      <c r="D1326">
        <v>0</v>
      </c>
      <c r="E1326">
        <v>24</v>
      </c>
      <c r="F1326" s="2" t="s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 s="2" t="s">
        <v>202</v>
      </c>
    </row>
    <row r="1327" spans="1:12" x14ac:dyDescent="0.4">
      <c r="A1327" s="1">
        <v>43935</v>
      </c>
      <c r="B1327" s="7">
        <v>0.33333333333333331</v>
      </c>
      <c r="C1327" s="2" t="s">
        <v>64</v>
      </c>
      <c r="D1327">
        <v>0</v>
      </c>
      <c r="E1327">
        <v>79</v>
      </c>
      <c r="F1327" s="2" t="s">
        <v>0</v>
      </c>
      <c r="G1327">
        <v>0</v>
      </c>
      <c r="H1327">
        <v>0</v>
      </c>
      <c r="I1327">
        <v>0</v>
      </c>
      <c r="J1327">
        <v>0</v>
      </c>
      <c r="K1327">
        <v>3</v>
      </c>
      <c r="L1327" s="2" t="s">
        <v>191</v>
      </c>
    </row>
    <row r="1328" spans="1:12" x14ac:dyDescent="0.4">
      <c r="A1328" s="1">
        <v>43935</v>
      </c>
      <c r="B1328" s="7">
        <v>0.33333333333333331</v>
      </c>
      <c r="C1328" s="2" t="s">
        <v>17</v>
      </c>
      <c r="D1328">
        <v>0</v>
      </c>
      <c r="E1328">
        <v>1470</v>
      </c>
      <c r="F1328" s="2" t="s">
        <v>0</v>
      </c>
      <c r="G1328">
        <v>85</v>
      </c>
      <c r="H1328">
        <v>31</v>
      </c>
      <c r="I1328">
        <v>21</v>
      </c>
      <c r="J1328">
        <v>0</v>
      </c>
      <c r="K1328">
        <v>49</v>
      </c>
      <c r="L1328" s="2" t="s">
        <v>132</v>
      </c>
    </row>
    <row r="1329" spans="1:12" x14ac:dyDescent="0.4">
      <c r="A1329" s="1">
        <v>43935</v>
      </c>
      <c r="B1329" s="7">
        <v>0</v>
      </c>
      <c r="C1329" s="2" t="s">
        <v>19</v>
      </c>
      <c r="D1329">
        <v>0</v>
      </c>
      <c r="E1329">
        <v>755</v>
      </c>
      <c r="F1329" s="2" t="s">
        <v>0</v>
      </c>
      <c r="G1329">
        <v>48</v>
      </c>
      <c r="H1329">
        <v>14</v>
      </c>
      <c r="I1329">
        <v>8</v>
      </c>
      <c r="J1329">
        <v>597</v>
      </c>
      <c r="K1329">
        <v>25</v>
      </c>
      <c r="L1329" s="2" t="s">
        <v>196</v>
      </c>
    </row>
    <row r="1330" spans="1:12" x14ac:dyDescent="0.4">
      <c r="A1330" s="1">
        <v>43935</v>
      </c>
      <c r="B1330" s="7">
        <v>0.41666666666666669</v>
      </c>
      <c r="C1330" s="2" t="s">
        <v>15</v>
      </c>
      <c r="D1330">
        <v>0</v>
      </c>
      <c r="E1330">
        <v>899</v>
      </c>
      <c r="F1330" s="2" t="s">
        <v>0</v>
      </c>
      <c r="G1330">
        <v>86</v>
      </c>
      <c r="H1330">
        <v>9</v>
      </c>
      <c r="I1330">
        <v>0</v>
      </c>
      <c r="J1330">
        <v>663</v>
      </c>
      <c r="K1330">
        <v>34</v>
      </c>
      <c r="L1330" s="2" t="s">
        <v>308</v>
      </c>
    </row>
    <row r="1331" spans="1:12" x14ac:dyDescent="0.4">
      <c r="A1331" s="1">
        <v>43935</v>
      </c>
      <c r="B1331" s="7">
        <v>0</v>
      </c>
      <c r="C1331" s="2" t="s">
        <v>32</v>
      </c>
      <c r="D1331">
        <v>0</v>
      </c>
      <c r="E1331">
        <v>879</v>
      </c>
      <c r="F1331" s="2" t="s">
        <v>0</v>
      </c>
      <c r="G1331">
        <v>68</v>
      </c>
      <c r="H1331">
        <v>14</v>
      </c>
      <c r="I1331">
        <v>0</v>
      </c>
      <c r="J1331">
        <v>98</v>
      </c>
      <c r="K1331">
        <v>57</v>
      </c>
      <c r="L1331" s="2" t="s">
        <v>101</v>
      </c>
    </row>
    <row r="1332" spans="1:12" x14ac:dyDescent="0.4">
      <c r="A1332" s="1">
        <v>43935</v>
      </c>
      <c r="B1332" s="7">
        <v>0.5</v>
      </c>
      <c r="C1332" s="2" t="s">
        <v>8</v>
      </c>
      <c r="D1332">
        <v>19596</v>
      </c>
      <c r="E1332">
        <v>4424</v>
      </c>
      <c r="F1332" s="2" t="s">
        <v>0</v>
      </c>
      <c r="G1332">
        <v>365</v>
      </c>
      <c r="H1332">
        <v>46</v>
      </c>
      <c r="I1332">
        <v>41</v>
      </c>
      <c r="J1332">
        <v>490</v>
      </c>
      <c r="K1332">
        <v>174</v>
      </c>
      <c r="L1332" s="2" t="s">
        <v>9</v>
      </c>
    </row>
    <row r="1333" spans="1:12" x14ac:dyDescent="0.4">
      <c r="A1333" s="1">
        <v>43935</v>
      </c>
      <c r="B1333" s="7">
        <v>0.54166666666666663</v>
      </c>
      <c r="C1333" s="2" t="s">
        <v>34</v>
      </c>
      <c r="D1333">
        <v>0</v>
      </c>
      <c r="E1333">
        <v>105</v>
      </c>
      <c r="F1333" s="2" t="s">
        <v>0</v>
      </c>
      <c r="G1333">
        <v>2</v>
      </c>
      <c r="H1333">
        <v>0</v>
      </c>
      <c r="I1333">
        <v>0</v>
      </c>
      <c r="J1333">
        <v>0</v>
      </c>
      <c r="K1333">
        <v>2</v>
      </c>
      <c r="L1333" s="2" t="s">
        <v>186</v>
      </c>
    </row>
    <row r="1334" spans="1:12" x14ac:dyDescent="0.4">
      <c r="A1334" s="1">
        <v>43935</v>
      </c>
      <c r="B1334" s="7">
        <v>0</v>
      </c>
      <c r="C1334" s="2" t="s">
        <v>147</v>
      </c>
      <c r="D1334">
        <v>0</v>
      </c>
      <c r="E1334">
        <v>740</v>
      </c>
      <c r="F1334" s="2" t="s">
        <v>0</v>
      </c>
      <c r="G1334">
        <v>34</v>
      </c>
      <c r="H1334">
        <v>0</v>
      </c>
      <c r="I1334">
        <v>0</v>
      </c>
      <c r="J1334">
        <v>0</v>
      </c>
      <c r="K1334">
        <v>37</v>
      </c>
      <c r="L1334" s="2" t="s">
        <v>148</v>
      </c>
    </row>
    <row r="1335" spans="1:12" x14ac:dyDescent="0.4">
      <c r="A1335" s="1">
        <v>43935</v>
      </c>
      <c r="B1335" s="7">
        <v>0.66666666666666663</v>
      </c>
      <c r="C1335" s="2" t="s">
        <v>47</v>
      </c>
      <c r="D1335">
        <v>0</v>
      </c>
      <c r="E1335">
        <v>185</v>
      </c>
      <c r="F1335" s="2" t="s">
        <v>0</v>
      </c>
      <c r="G1335">
        <v>21</v>
      </c>
      <c r="H1335">
        <v>5</v>
      </c>
      <c r="I1335">
        <v>0</v>
      </c>
      <c r="J1335">
        <v>0</v>
      </c>
      <c r="K1335">
        <v>2</v>
      </c>
      <c r="L1335" s="2" t="s">
        <v>219</v>
      </c>
    </row>
    <row r="1336" spans="1:12" x14ac:dyDescent="0.4">
      <c r="A1336" s="1">
        <v>43935</v>
      </c>
      <c r="B1336" s="7">
        <v>0.45833333333333331</v>
      </c>
      <c r="C1336" s="2" t="s">
        <v>62</v>
      </c>
      <c r="D1336">
        <v>0</v>
      </c>
      <c r="E1336">
        <v>589</v>
      </c>
      <c r="F1336" s="2" t="s">
        <v>0</v>
      </c>
      <c r="G1336">
        <v>47</v>
      </c>
      <c r="H1336">
        <v>4</v>
      </c>
      <c r="I1336">
        <v>0</v>
      </c>
      <c r="J1336">
        <v>0</v>
      </c>
      <c r="K1336">
        <v>11</v>
      </c>
      <c r="L1336" s="2" t="s">
        <v>170</v>
      </c>
    </row>
    <row r="1337" spans="1:12" x14ac:dyDescent="0.4">
      <c r="A1337" s="1">
        <v>43935</v>
      </c>
      <c r="B1337" s="7">
        <v>0.66666666666666663</v>
      </c>
      <c r="C1337" s="2" t="s">
        <v>36</v>
      </c>
      <c r="D1337">
        <v>0</v>
      </c>
      <c r="E1337">
        <v>606</v>
      </c>
      <c r="F1337" s="2" t="s">
        <v>0</v>
      </c>
      <c r="G1337">
        <v>60</v>
      </c>
      <c r="H1337">
        <v>11</v>
      </c>
      <c r="I1337">
        <v>10</v>
      </c>
      <c r="J1337">
        <v>0</v>
      </c>
      <c r="K1337">
        <v>48</v>
      </c>
      <c r="L1337" s="2" t="s">
        <v>37</v>
      </c>
    </row>
    <row r="1338" spans="1:12" x14ac:dyDescent="0.4">
      <c r="A1338" s="1">
        <v>43935</v>
      </c>
      <c r="B1338" s="7">
        <v>0.65625</v>
      </c>
      <c r="C1338" s="2" t="s">
        <v>102</v>
      </c>
      <c r="D1338">
        <v>0</v>
      </c>
      <c r="E1338">
        <v>105</v>
      </c>
      <c r="F1338" s="2" t="s">
        <v>0</v>
      </c>
      <c r="G1338">
        <v>7</v>
      </c>
      <c r="H1338">
        <v>2</v>
      </c>
      <c r="I1338">
        <v>0</v>
      </c>
      <c r="J1338">
        <v>0</v>
      </c>
      <c r="K1338">
        <v>1</v>
      </c>
      <c r="L1338" s="2" t="s">
        <v>158</v>
      </c>
    </row>
    <row r="1339" spans="1:12" x14ac:dyDescent="0.4">
      <c r="A1339" s="1">
        <v>43935</v>
      </c>
      <c r="B1339" s="7">
        <v>0.65625</v>
      </c>
      <c r="C1339" s="2" t="s">
        <v>116</v>
      </c>
      <c r="D1339">
        <v>0</v>
      </c>
      <c r="E1339">
        <v>64</v>
      </c>
      <c r="F1339" s="2" t="s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 s="2" t="s">
        <v>188</v>
      </c>
    </row>
    <row r="1340" spans="1:12" x14ac:dyDescent="0.4">
      <c r="A1340" s="1">
        <v>43935</v>
      </c>
      <c r="B1340" s="7">
        <v>0</v>
      </c>
      <c r="C1340" s="2" t="s">
        <v>41</v>
      </c>
      <c r="D1340">
        <v>0</v>
      </c>
      <c r="E1340">
        <v>664</v>
      </c>
      <c r="F1340" s="2" t="s">
        <v>0</v>
      </c>
      <c r="G1340">
        <v>59</v>
      </c>
      <c r="H1340">
        <v>9</v>
      </c>
      <c r="I1340">
        <v>0</v>
      </c>
      <c r="J1340">
        <v>120</v>
      </c>
      <c r="K1340">
        <v>21</v>
      </c>
      <c r="L1340" s="2" t="s">
        <v>108</v>
      </c>
    </row>
    <row r="1341" spans="1:12" x14ac:dyDescent="0.4">
      <c r="A1341" s="1">
        <v>43935</v>
      </c>
      <c r="B1341" s="7">
        <v>0.39583333333333331</v>
      </c>
      <c r="C1341" s="2" t="s">
        <v>165</v>
      </c>
      <c r="D1341">
        <v>0</v>
      </c>
      <c r="E1341">
        <v>57</v>
      </c>
      <c r="F1341" s="2" t="s">
        <v>0</v>
      </c>
      <c r="G1341">
        <v>10</v>
      </c>
      <c r="H1341">
        <v>2</v>
      </c>
      <c r="I1341">
        <v>0</v>
      </c>
      <c r="J1341">
        <v>0</v>
      </c>
      <c r="K1341">
        <v>1</v>
      </c>
      <c r="L1341" s="2" t="s">
        <v>166</v>
      </c>
    </row>
    <row r="1342" spans="1:12" x14ac:dyDescent="0.4">
      <c r="A1342" s="1">
        <v>43935</v>
      </c>
      <c r="B1342" s="7">
        <v>0</v>
      </c>
      <c r="C1342" s="2" t="s">
        <v>76</v>
      </c>
      <c r="D1342">
        <v>0</v>
      </c>
      <c r="E1342">
        <v>325</v>
      </c>
      <c r="F1342" s="2" t="s">
        <v>0</v>
      </c>
      <c r="G1342">
        <v>22</v>
      </c>
      <c r="H1342">
        <v>0</v>
      </c>
      <c r="I1342">
        <v>0</v>
      </c>
      <c r="J1342">
        <v>0</v>
      </c>
      <c r="K1342">
        <v>8</v>
      </c>
      <c r="L1342" s="2" t="s">
        <v>193</v>
      </c>
    </row>
    <row r="1343" spans="1:12" x14ac:dyDescent="0.4">
      <c r="A1343" s="1">
        <v>43935</v>
      </c>
      <c r="B1343" s="7">
        <v>0</v>
      </c>
      <c r="C1343" s="2" t="s">
        <v>48</v>
      </c>
      <c r="D1343">
        <v>0</v>
      </c>
      <c r="E1343">
        <v>258</v>
      </c>
      <c r="F1343" s="2" t="s">
        <v>0</v>
      </c>
      <c r="G1343">
        <v>0</v>
      </c>
      <c r="H1343">
        <v>0</v>
      </c>
      <c r="I1343">
        <v>0</v>
      </c>
      <c r="J1343">
        <v>128</v>
      </c>
      <c r="K1343">
        <v>13</v>
      </c>
      <c r="L1343" s="2" t="s">
        <v>306</v>
      </c>
    </row>
    <row r="1344" spans="1:12" x14ac:dyDescent="0.4">
      <c r="A1344" s="1">
        <v>43935</v>
      </c>
      <c r="B1344" s="7">
        <v>0</v>
      </c>
      <c r="C1344" s="2" t="s">
        <v>134</v>
      </c>
      <c r="D1344">
        <v>0</v>
      </c>
      <c r="E1344">
        <v>296</v>
      </c>
      <c r="F1344" s="2" t="s">
        <v>0</v>
      </c>
      <c r="G1344">
        <v>35</v>
      </c>
      <c r="H1344">
        <v>16</v>
      </c>
      <c r="I1344">
        <v>0</v>
      </c>
      <c r="J1344">
        <v>0</v>
      </c>
      <c r="K1344">
        <v>10</v>
      </c>
      <c r="L1344" s="2" t="s">
        <v>150</v>
      </c>
    </row>
    <row r="1345" spans="1:12" x14ac:dyDescent="0.4">
      <c r="A1345" s="1">
        <v>43935</v>
      </c>
      <c r="B1345" s="7">
        <v>0.33333333333333331</v>
      </c>
      <c r="C1345" s="2" t="s">
        <v>10</v>
      </c>
      <c r="D1345">
        <v>0</v>
      </c>
      <c r="E1345">
        <v>2912</v>
      </c>
      <c r="F1345" s="2" t="s">
        <v>0</v>
      </c>
      <c r="G1345">
        <v>274</v>
      </c>
      <c r="H1345">
        <v>63</v>
      </c>
      <c r="I1345">
        <v>54</v>
      </c>
      <c r="J1345">
        <v>524</v>
      </c>
      <c r="K1345">
        <v>258</v>
      </c>
      <c r="L1345" s="2" t="s">
        <v>311</v>
      </c>
    </row>
    <row r="1346" spans="1:12" x14ac:dyDescent="0.4">
      <c r="A1346" s="1">
        <v>43935</v>
      </c>
      <c r="B1346" s="7">
        <v>0.58333333333333337</v>
      </c>
      <c r="C1346" s="2" t="s">
        <v>110</v>
      </c>
      <c r="D1346">
        <v>0</v>
      </c>
      <c r="E1346">
        <v>78</v>
      </c>
      <c r="F1346" s="2" t="s">
        <v>0</v>
      </c>
      <c r="G1346">
        <v>3</v>
      </c>
      <c r="H1346">
        <v>0</v>
      </c>
      <c r="I1346">
        <v>0</v>
      </c>
      <c r="J1346">
        <v>56</v>
      </c>
      <c r="K1346">
        <v>4</v>
      </c>
      <c r="L1346" s="2" t="s">
        <v>270</v>
      </c>
    </row>
    <row r="1347" spans="1:12" x14ac:dyDescent="0.4">
      <c r="A1347" s="1">
        <v>43935</v>
      </c>
      <c r="B1347" s="7">
        <v>0</v>
      </c>
      <c r="C1347" s="2" t="s">
        <v>21</v>
      </c>
      <c r="D1347">
        <v>0</v>
      </c>
      <c r="E1347">
        <v>4741</v>
      </c>
      <c r="F1347" s="2" t="s">
        <v>0</v>
      </c>
      <c r="G1347">
        <v>297</v>
      </c>
      <c r="H1347">
        <v>73</v>
      </c>
      <c r="I1347">
        <v>0</v>
      </c>
      <c r="J1347">
        <v>0</v>
      </c>
      <c r="K1347">
        <v>254</v>
      </c>
      <c r="L1347" s="2" t="s">
        <v>214</v>
      </c>
    </row>
    <row r="1348" spans="1:12" x14ac:dyDescent="0.4">
      <c r="A1348" s="1">
        <v>43935</v>
      </c>
      <c r="B1348" s="7">
        <v>0.625</v>
      </c>
      <c r="C1348" s="2" t="s">
        <v>23</v>
      </c>
      <c r="D1348">
        <v>0</v>
      </c>
      <c r="E1348">
        <v>1664</v>
      </c>
      <c r="F1348" s="2" t="s">
        <v>0</v>
      </c>
      <c r="G1348">
        <v>115</v>
      </c>
      <c r="H1348">
        <v>23</v>
      </c>
      <c r="I1348">
        <v>16</v>
      </c>
      <c r="J1348">
        <v>165</v>
      </c>
      <c r="K1348">
        <v>90</v>
      </c>
      <c r="L1348" s="2" t="s">
        <v>312</v>
      </c>
    </row>
    <row r="1349" spans="1:12" x14ac:dyDescent="0.4">
      <c r="A1349" s="1">
        <v>43935</v>
      </c>
      <c r="B1349" s="7">
        <v>0.33333333333333331</v>
      </c>
      <c r="C1349" s="2" t="s">
        <v>51</v>
      </c>
      <c r="D1349">
        <v>0</v>
      </c>
      <c r="E1349">
        <v>171</v>
      </c>
      <c r="F1349" s="2" t="s">
        <v>0</v>
      </c>
      <c r="G1349">
        <v>13</v>
      </c>
      <c r="H1349">
        <v>9</v>
      </c>
      <c r="I1349">
        <v>0</v>
      </c>
      <c r="J1349">
        <v>88</v>
      </c>
      <c r="K1349">
        <v>5</v>
      </c>
      <c r="L1349" s="2" t="s">
        <v>190</v>
      </c>
    </row>
    <row r="1350" spans="1:12" x14ac:dyDescent="0.4">
      <c r="A1350" s="1">
        <v>43935</v>
      </c>
      <c r="B1350" s="7">
        <v>0.60416666666666663</v>
      </c>
      <c r="C1350" s="2" t="s">
        <v>14</v>
      </c>
      <c r="D1350">
        <v>0</v>
      </c>
      <c r="E1350">
        <v>3066</v>
      </c>
      <c r="F1350" s="2" t="s">
        <v>0</v>
      </c>
      <c r="G1350">
        <v>149</v>
      </c>
      <c r="H1350">
        <v>0</v>
      </c>
      <c r="I1350">
        <v>52</v>
      </c>
      <c r="J1350">
        <v>0</v>
      </c>
      <c r="K1350">
        <v>86</v>
      </c>
      <c r="L1350" s="2" t="s">
        <v>268</v>
      </c>
    </row>
    <row r="1351" spans="1:12" x14ac:dyDescent="0.4">
      <c r="A1351" s="1">
        <v>43935</v>
      </c>
      <c r="B1351" s="7"/>
      <c r="C1351" s="2" t="s">
        <v>12</v>
      </c>
      <c r="E1351">
        <v>80</v>
      </c>
      <c r="F1351" s="2" t="s">
        <v>0</v>
      </c>
      <c r="K1351">
        <v>1</v>
      </c>
      <c r="L1351" s="2" t="s">
        <v>0</v>
      </c>
    </row>
    <row r="1352" spans="1:12" x14ac:dyDescent="0.4">
      <c r="A1352" s="1">
        <v>43936</v>
      </c>
      <c r="B1352" s="7">
        <v>0.61458333333333337</v>
      </c>
      <c r="C1352" s="2" t="s">
        <v>26</v>
      </c>
      <c r="D1352">
        <v>0</v>
      </c>
      <c r="E1352">
        <v>929</v>
      </c>
      <c r="F1352" s="2" t="s">
        <v>0</v>
      </c>
      <c r="G1352">
        <v>69</v>
      </c>
      <c r="H1352">
        <v>20</v>
      </c>
      <c r="I1352">
        <v>20</v>
      </c>
      <c r="J1352">
        <v>450</v>
      </c>
      <c r="K1352">
        <v>22</v>
      </c>
      <c r="L1352" s="2" t="s">
        <v>317</v>
      </c>
    </row>
    <row r="1353" spans="1:12" x14ac:dyDescent="0.4">
      <c r="A1353" s="1">
        <v>43936</v>
      </c>
      <c r="B1353" s="7">
        <v>0.45833333333333331</v>
      </c>
      <c r="C1353" s="2" t="s">
        <v>121</v>
      </c>
      <c r="D1353">
        <v>0</v>
      </c>
      <c r="E1353">
        <v>24</v>
      </c>
      <c r="F1353" s="2" t="s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s="2" t="s">
        <v>202</v>
      </c>
    </row>
    <row r="1354" spans="1:12" x14ac:dyDescent="0.4">
      <c r="A1354" s="1">
        <v>43936</v>
      </c>
      <c r="B1354" s="7">
        <v>0.33333333333333331</v>
      </c>
      <c r="C1354" s="2" t="s">
        <v>64</v>
      </c>
      <c r="D1354">
        <v>0</v>
      </c>
      <c r="E1354">
        <v>79</v>
      </c>
      <c r="F1354" s="2" t="s">
        <v>0</v>
      </c>
      <c r="G1354">
        <v>0</v>
      </c>
      <c r="H1354">
        <v>0</v>
      </c>
      <c r="I1354">
        <v>0</v>
      </c>
      <c r="J1354">
        <v>0</v>
      </c>
      <c r="K1354">
        <v>3</v>
      </c>
      <c r="L1354" s="2" t="s">
        <v>191</v>
      </c>
    </row>
    <row r="1355" spans="1:12" x14ac:dyDescent="0.4">
      <c r="A1355" s="1">
        <v>43936</v>
      </c>
      <c r="B1355" s="7">
        <v>0.33333333333333331</v>
      </c>
      <c r="C1355" s="2" t="s">
        <v>17</v>
      </c>
      <c r="D1355">
        <v>0</v>
      </c>
      <c r="E1355">
        <v>1489</v>
      </c>
      <c r="F1355" s="2" t="s">
        <v>0</v>
      </c>
      <c r="G1355">
        <v>82</v>
      </c>
      <c r="H1355">
        <v>30</v>
      </c>
      <c r="I1355">
        <v>18</v>
      </c>
      <c r="J1355">
        <v>0</v>
      </c>
      <c r="K1355">
        <v>53</v>
      </c>
      <c r="L1355" s="2" t="s">
        <v>132</v>
      </c>
    </row>
    <row r="1356" spans="1:12" x14ac:dyDescent="0.4">
      <c r="A1356" s="1">
        <v>43936</v>
      </c>
      <c r="B1356" s="7">
        <v>0</v>
      </c>
      <c r="C1356" s="2" t="s">
        <v>19</v>
      </c>
      <c r="D1356">
        <v>0</v>
      </c>
      <c r="E1356">
        <v>768</v>
      </c>
      <c r="F1356" s="2" t="s">
        <v>0</v>
      </c>
      <c r="G1356">
        <v>45</v>
      </c>
      <c r="H1356">
        <v>9</v>
      </c>
      <c r="I1356">
        <v>7</v>
      </c>
      <c r="J1356">
        <v>610</v>
      </c>
      <c r="K1356">
        <v>25</v>
      </c>
      <c r="L1356" s="2" t="s">
        <v>196</v>
      </c>
    </row>
    <row r="1357" spans="1:12" x14ac:dyDescent="0.4">
      <c r="A1357" s="1">
        <v>43936</v>
      </c>
      <c r="B1357" s="7">
        <v>0.41666666666666669</v>
      </c>
      <c r="C1357" s="2" t="s">
        <v>15</v>
      </c>
      <c r="D1357">
        <v>0</v>
      </c>
      <c r="E1357">
        <v>909</v>
      </c>
      <c r="F1357" s="2" t="s">
        <v>0</v>
      </c>
      <c r="G1357">
        <v>80</v>
      </c>
      <c r="H1357">
        <v>7</v>
      </c>
      <c r="I1357">
        <v>0</v>
      </c>
      <c r="J1357">
        <v>682</v>
      </c>
      <c r="K1357">
        <v>36</v>
      </c>
      <c r="L1357" s="2" t="s">
        <v>314</v>
      </c>
    </row>
    <row r="1358" spans="1:12" x14ac:dyDescent="0.4">
      <c r="A1358" s="1">
        <v>43936</v>
      </c>
      <c r="B1358" s="7">
        <v>0</v>
      </c>
      <c r="C1358" s="2" t="s">
        <v>32</v>
      </c>
      <c r="D1358">
        <v>0</v>
      </c>
      <c r="E1358">
        <v>890</v>
      </c>
      <c r="F1358" s="2" t="s">
        <v>0</v>
      </c>
      <c r="G1358">
        <v>61</v>
      </c>
      <c r="H1358">
        <v>16</v>
      </c>
      <c r="I1358">
        <v>0</v>
      </c>
      <c r="J1358">
        <v>105</v>
      </c>
      <c r="K1358">
        <v>63</v>
      </c>
      <c r="L1358" s="2" t="s">
        <v>101</v>
      </c>
    </row>
    <row r="1359" spans="1:12" x14ac:dyDescent="0.4">
      <c r="A1359" s="1">
        <v>43936</v>
      </c>
      <c r="B1359" s="7">
        <v>0.5</v>
      </c>
      <c r="C1359" s="2" t="s">
        <v>8</v>
      </c>
      <c r="D1359">
        <v>20087</v>
      </c>
      <c r="E1359">
        <v>4489</v>
      </c>
      <c r="F1359" s="2" t="s">
        <v>0</v>
      </c>
      <c r="G1359">
        <v>352</v>
      </c>
      <c r="H1359">
        <v>41</v>
      </c>
      <c r="I1359">
        <v>37</v>
      </c>
      <c r="J1359">
        <v>502</v>
      </c>
      <c r="K1359">
        <v>178</v>
      </c>
      <c r="L1359" s="2" t="s">
        <v>9</v>
      </c>
    </row>
    <row r="1360" spans="1:12" x14ac:dyDescent="0.4">
      <c r="A1360" s="1">
        <v>43936</v>
      </c>
      <c r="B1360" s="7">
        <v>0.5</v>
      </c>
      <c r="C1360" s="2" t="s">
        <v>34</v>
      </c>
      <c r="D1360">
        <v>0</v>
      </c>
      <c r="E1360">
        <v>105</v>
      </c>
      <c r="F1360" s="2" t="s">
        <v>0</v>
      </c>
      <c r="G1360">
        <v>2</v>
      </c>
      <c r="H1360">
        <v>0</v>
      </c>
      <c r="I1360">
        <v>0</v>
      </c>
      <c r="J1360">
        <v>0</v>
      </c>
      <c r="K1360">
        <v>2</v>
      </c>
      <c r="L1360" s="2" t="s">
        <v>186</v>
      </c>
    </row>
    <row r="1361" spans="1:12" x14ac:dyDescent="0.4">
      <c r="A1361" s="1">
        <v>43936</v>
      </c>
      <c r="B1361" s="7">
        <v>0</v>
      </c>
      <c r="C1361" s="2" t="s">
        <v>147</v>
      </c>
      <c r="D1361">
        <v>0</v>
      </c>
      <c r="E1361">
        <v>746</v>
      </c>
      <c r="F1361" s="2" t="s">
        <v>0</v>
      </c>
      <c r="G1361">
        <v>36</v>
      </c>
      <c r="H1361">
        <v>0</v>
      </c>
      <c r="I1361">
        <v>0</v>
      </c>
      <c r="J1361">
        <v>0</v>
      </c>
      <c r="K1361">
        <v>38</v>
      </c>
      <c r="L1361" s="2" t="s">
        <v>148</v>
      </c>
    </row>
    <row r="1362" spans="1:12" x14ac:dyDescent="0.4">
      <c r="A1362" s="1">
        <v>43936</v>
      </c>
      <c r="B1362" s="7">
        <v>0.66666666666666663</v>
      </c>
      <c r="C1362" s="2" t="s">
        <v>47</v>
      </c>
      <c r="D1362">
        <v>0</v>
      </c>
      <c r="E1362">
        <v>188</v>
      </c>
      <c r="F1362" s="2" t="s">
        <v>0</v>
      </c>
      <c r="G1362">
        <v>17</v>
      </c>
      <c r="H1362">
        <v>5</v>
      </c>
      <c r="I1362">
        <v>0</v>
      </c>
      <c r="J1362">
        <v>0</v>
      </c>
      <c r="K1362">
        <v>2</v>
      </c>
      <c r="L1362" s="2" t="s">
        <v>180</v>
      </c>
    </row>
    <row r="1363" spans="1:12" x14ac:dyDescent="0.4">
      <c r="A1363" s="1">
        <v>43936</v>
      </c>
      <c r="B1363" s="7">
        <v>0.45833333333333331</v>
      </c>
      <c r="C1363" s="2" t="s">
        <v>62</v>
      </c>
      <c r="D1363">
        <v>0</v>
      </c>
      <c r="E1363">
        <v>596</v>
      </c>
      <c r="F1363" s="2" t="s">
        <v>0</v>
      </c>
      <c r="G1363">
        <v>46</v>
      </c>
      <c r="H1363">
        <v>4</v>
      </c>
      <c r="I1363">
        <v>0</v>
      </c>
      <c r="J1363">
        <v>0</v>
      </c>
      <c r="K1363">
        <v>12</v>
      </c>
      <c r="L1363" s="2" t="s">
        <v>170</v>
      </c>
    </row>
    <row r="1364" spans="1:12" x14ac:dyDescent="0.4">
      <c r="A1364" s="1">
        <v>43936</v>
      </c>
      <c r="B1364" s="7">
        <v>0.66666666666666663</v>
      </c>
      <c r="C1364" s="2" t="s">
        <v>36</v>
      </c>
      <c r="D1364">
        <v>0</v>
      </c>
      <c r="E1364">
        <v>615</v>
      </c>
      <c r="F1364" s="2" t="s">
        <v>0</v>
      </c>
      <c r="G1364">
        <v>54</v>
      </c>
      <c r="H1364">
        <v>12</v>
      </c>
      <c r="I1364">
        <v>10</v>
      </c>
      <c r="J1364">
        <v>0</v>
      </c>
      <c r="K1364">
        <v>48</v>
      </c>
      <c r="L1364" s="2" t="s">
        <v>37</v>
      </c>
    </row>
    <row r="1365" spans="1:12" x14ac:dyDescent="0.4">
      <c r="A1365" s="1">
        <v>43936</v>
      </c>
      <c r="B1365" s="7">
        <v>0.72916666666666663</v>
      </c>
      <c r="C1365" s="2" t="s">
        <v>102</v>
      </c>
      <c r="D1365">
        <v>0</v>
      </c>
      <c r="E1365">
        <v>106</v>
      </c>
      <c r="F1365" s="2" t="s">
        <v>0</v>
      </c>
      <c r="G1365">
        <v>7</v>
      </c>
      <c r="H1365">
        <v>2</v>
      </c>
      <c r="I1365">
        <v>0</v>
      </c>
      <c r="J1365">
        <v>0</v>
      </c>
      <c r="K1365">
        <v>2</v>
      </c>
      <c r="L1365" s="2" t="s">
        <v>158</v>
      </c>
    </row>
    <row r="1366" spans="1:12" x14ac:dyDescent="0.4">
      <c r="A1366" s="1">
        <v>43936</v>
      </c>
      <c r="B1366" s="7">
        <v>0.64236111111111116</v>
      </c>
      <c r="C1366" s="2" t="s">
        <v>116</v>
      </c>
      <c r="D1366">
        <v>0</v>
      </c>
      <c r="E1366">
        <v>64</v>
      </c>
      <c r="F1366" s="2" t="s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 s="2" t="s">
        <v>188</v>
      </c>
    </row>
    <row r="1367" spans="1:12" x14ac:dyDescent="0.4">
      <c r="A1367" s="1">
        <v>43936</v>
      </c>
      <c r="B1367" s="7">
        <v>0</v>
      </c>
      <c r="C1367" s="2" t="s">
        <v>41</v>
      </c>
      <c r="D1367">
        <v>0</v>
      </c>
      <c r="E1367">
        <v>676</v>
      </c>
      <c r="F1367" s="2" t="s">
        <v>0</v>
      </c>
      <c r="G1367">
        <v>47</v>
      </c>
      <c r="H1367">
        <v>9</v>
      </c>
      <c r="I1367">
        <v>0</v>
      </c>
      <c r="J1367">
        <v>123</v>
      </c>
      <c r="K1367">
        <v>23</v>
      </c>
      <c r="L1367" s="2" t="s">
        <v>108</v>
      </c>
    </row>
    <row r="1368" spans="1:12" x14ac:dyDescent="0.4">
      <c r="A1368" s="1">
        <v>43936</v>
      </c>
      <c r="B1368" s="7">
        <v>0.39583333333333331</v>
      </c>
      <c r="C1368" s="2" t="s">
        <v>165</v>
      </c>
      <c r="D1368">
        <v>0</v>
      </c>
      <c r="E1368">
        <v>59</v>
      </c>
      <c r="F1368" s="2" t="s">
        <v>0</v>
      </c>
      <c r="G1368">
        <v>11</v>
      </c>
      <c r="H1368">
        <v>2</v>
      </c>
      <c r="I1368">
        <v>0</v>
      </c>
      <c r="J1368">
        <v>0</v>
      </c>
      <c r="K1368">
        <v>1</v>
      </c>
      <c r="L1368" s="2" t="s">
        <v>166</v>
      </c>
    </row>
    <row r="1369" spans="1:12" x14ac:dyDescent="0.4">
      <c r="A1369" s="1">
        <v>43936</v>
      </c>
      <c r="B1369" s="7">
        <v>0</v>
      </c>
      <c r="C1369" s="2" t="s">
        <v>76</v>
      </c>
      <c r="D1369">
        <v>0</v>
      </c>
      <c r="E1369">
        <v>329</v>
      </c>
      <c r="F1369" s="2" t="s">
        <v>0</v>
      </c>
      <c r="G1369">
        <v>22</v>
      </c>
      <c r="H1369">
        <v>0</v>
      </c>
      <c r="I1369">
        <v>0</v>
      </c>
      <c r="J1369">
        <v>0</v>
      </c>
      <c r="K1369">
        <v>8</v>
      </c>
      <c r="L1369" s="2" t="s">
        <v>193</v>
      </c>
    </row>
    <row r="1370" spans="1:12" x14ac:dyDescent="0.4">
      <c r="A1370" s="1">
        <v>43936</v>
      </c>
      <c r="B1370" s="7">
        <v>0</v>
      </c>
      <c r="C1370" s="2" t="s">
        <v>48</v>
      </c>
      <c r="D1370">
        <v>0</v>
      </c>
      <c r="E1370">
        <v>261</v>
      </c>
      <c r="F1370" s="2" t="s">
        <v>0</v>
      </c>
      <c r="G1370">
        <v>0</v>
      </c>
      <c r="H1370">
        <v>0</v>
      </c>
      <c r="I1370">
        <v>0</v>
      </c>
      <c r="J1370">
        <v>144</v>
      </c>
      <c r="K1370">
        <v>13</v>
      </c>
      <c r="L1370" s="2" t="s">
        <v>313</v>
      </c>
    </row>
    <row r="1371" spans="1:12" x14ac:dyDescent="0.4">
      <c r="A1371" s="1">
        <v>43936</v>
      </c>
      <c r="B1371" s="7">
        <v>0</v>
      </c>
      <c r="C1371" s="2" t="s">
        <v>134</v>
      </c>
      <c r="D1371">
        <v>0</v>
      </c>
      <c r="E1371">
        <v>302</v>
      </c>
      <c r="F1371" s="2" t="s">
        <v>0</v>
      </c>
      <c r="G1371">
        <v>28</v>
      </c>
      <c r="H1371">
        <v>14</v>
      </c>
      <c r="I1371">
        <v>0</v>
      </c>
      <c r="J1371">
        <v>0</v>
      </c>
      <c r="K1371">
        <v>11</v>
      </c>
      <c r="L1371" s="2" t="s">
        <v>150</v>
      </c>
    </row>
    <row r="1372" spans="1:12" x14ac:dyDescent="0.4">
      <c r="A1372" s="1">
        <v>43936</v>
      </c>
      <c r="B1372" s="7">
        <v>0.33333333333333331</v>
      </c>
      <c r="C1372" s="2" t="s">
        <v>10</v>
      </c>
      <c r="D1372">
        <v>0</v>
      </c>
      <c r="E1372">
        <v>2927</v>
      </c>
      <c r="F1372" s="2" t="s">
        <v>0</v>
      </c>
      <c r="G1372">
        <v>265</v>
      </c>
      <c r="H1372">
        <v>60</v>
      </c>
      <c r="I1372">
        <v>50</v>
      </c>
      <c r="J1372">
        <v>548</v>
      </c>
      <c r="K1372">
        <v>263</v>
      </c>
      <c r="L1372" s="2" t="s">
        <v>316</v>
      </c>
    </row>
    <row r="1373" spans="1:12" x14ac:dyDescent="0.4">
      <c r="A1373" s="1">
        <v>43936</v>
      </c>
      <c r="B1373" s="7">
        <v>0.66666666666666663</v>
      </c>
      <c r="C1373" s="2" t="s">
        <v>110</v>
      </c>
      <c r="D1373">
        <v>0</v>
      </c>
      <c r="E1373">
        <v>78</v>
      </c>
      <c r="F1373" s="2" t="s">
        <v>0</v>
      </c>
      <c r="G1373">
        <v>3</v>
      </c>
      <c r="H1373">
        <v>0</v>
      </c>
      <c r="I1373">
        <v>0</v>
      </c>
      <c r="J1373">
        <v>62</v>
      </c>
      <c r="K1373">
        <v>4</v>
      </c>
      <c r="L1373" s="2" t="s">
        <v>270</v>
      </c>
    </row>
    <row r="1374" spans="1:12" x14ac:dyDescent="0.4">
      <c r="A1374" s="1">
        <v>43936</v>
      </c>
      <c r="B1374" s="7">
        <v>0</v>
      </c>
      <c r="C1374" s="2" t="s">
        <v>21</v>
      </c>
      <c r="D1374">
        <v>0</v>
      </c>
      <c r="E1374">
        <v>4794</v>
      </c>
      <c r="F1374" s="2" t="s">
        <v>0</v>
      </c>
      <c r="G1374">
        <v>279</v>
      </c>
      <c r="H1374">
        <v>68</v>
      </c>
      <c r="I1374">
        <v>0</v>
      </c>
      <c r="J1374">
        <v>0</v>
      </c>
      <c r="K1374">
        <v>266</v>
      </c>
      <c r="L1374" s="2" t="s">
        <v>214</v>
      </c>
    </row>
    <row r="1375" spans="1:12" x14ac:dyDescent="0.4">
      <c r="A1375" s="1">
        <v>43936</v>
      </c>
      <c r="B1375" s="7">
        <v>0.625</v>
      </c>
      <c r="C1375" s="2" t="s">
        <v>23</v>
      </c>
      <c r="D1375">
        <v>0</v>
      </c>
      <c r="E1375">
        <v>1682</v>
      </c>
      <c r="F1375" s="2" t="s">
        <v>0</v>
      </c>
      <c r="G1375">
        <v>106</v>
      </c>
      <c r="H1375">
        <v>22</v>
      </c>
      <c r="I1375">
        <v>16</v>
      </c>
      <c r="J1375">
        <v>175</v>
      </c>
      <c r="K1375">
        <v>94</v>
      </c>
      <c r="L1375" s="2" t="s">
        <v>323</v>
      </c>
    </row>
    <row r="1376" spans="1:12" x14ac:dyDescent="0.4">
      <c r="A1376" s="1">
        <v>43936</v>
      </c>
      <c r="B1376" s="7">
        <v>0.33333333333333331</v>
      </c>
      <c r="C1376" s="2" t="s">
        <v>51</v>
      </c>
      <c r="D1376">
        <v>0</v>
      </c>
      <c r="E1376">
        <v>171</v>
      </c>
      <c r="F1376" s="2" t="s">
        <v>0</v>
      </c>
      <c r="G1376">
        <v>13</v>
      </c>
      <c r="H1376">
        <v>9</v>
      </c>
      <c r="I1376">
        <v>0</v>
      </c>
      <c r="J1376">
        <v>92</v>
      </c>
      <c r="K1376">
        <v>5</v>
      </c>
      <c r="L1376" s="2" t="s">
        <v>190</v>
      </c>
    </row>
    <row r="1377" spans="1:12" x14ac:dyDescent="0.4">
      <c r="A1377" s="1">
        <v>43936</v>
      </c>
      <c r="B1377" s="7">
        <v>0.60416666666666663</v>
      </c>
      <c r="C1377" s="2" t="s">
        <v>14</v>
      </c>
      <c r="D1377">
        <v>0</v>
      </c>
      <c r="E1377">
        <v>3113</v>
      </c>
      <c r="F1377" s="2" t="s">
        <v>0</v>
      </c>
      <c r="G1377">
        <v>136</v>
      </c>
      <c r="H1377">
        <v>0</v>
      </c>
      <c r="I1377">
        <v>50</v>
      </c>
      <c r="J1377">
        <v>0</v>
      </c>
      <c r="K1377">
        <v>90</v>
      </c>
      <c r="L1377" s="2" t="s">
        <v>268</v>
      </c>
    </row>
    <row r="1378" spans="1:12" x14ac:dyDescent="0.4">
      <c r="A1378" s="1">
        <v>43936</v>
      </c>
      <c r="B1378" s="7">
        <v>0</v>
      </c>
      <c r="C1378" s="2" t="s">
        <v>12</v>
      </c>
      <c r="D1378">
        <v>0</v>
      </c>
      <c r="E1378">
        <v>80</v>
      </c>
      <c r="F1378" s="2" t="s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 s="2" t="s">
        <v>315</v>
      </c>
    </row>
    <row r="1379" spans="1:12" x14ac:dyDescent="0.4">
      <c r="A1379" s="1">
        <v>43937</v>
      </c>
      <c r="B1379" s="7">
        <v>0.61458333333333337</v>
      </c>
      <c r="C1379" s="2" t="s">
        <v>26</v>
      </c>
      <c r="D1379">
        <v>0</v>
      </c>
      <c r="E1379">
        <v>943</v>
      </c>
      <c r="F1379" s="2" t="s">
        <v>0</v>
      </c>
      <c r="G1379">
        <v>61</v>
      </c>
      <c r="H1379">
        <v>20</v>
      </c>
      <c r="I1379">
        <v>20</v>
      </c>
      <c r="J1379">
        <v>500</v>
      </c>
      <c r="K1379">
        <v>23</v>
      </c>
      <c r="L1379" s="2" t="s">
        <v>322</v>
      </c>
    </row>
    <row r="1380" spans="1:12" x14ac:dyDescent="0.4">
      <c r="A1380" s="1">
        <v>43937</v>
      </c>
      <c r="B1380" s="7">
        <v>0.45833333333333331</v>
      </c>
      <c r="C1380" s="2" t="s">
        <v>121</v>
      </c>
      <c r="D1380">
        <v>0</v>
      </c>
      <c r="E1380">
        <v>24</v>
      </c>
      <c r="F1380" s="2" t="s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s="2" t="s">
        <v>202</v>
      </c>
    </row>
    <row r="1381" spans="1:12" x14ac:dyDescent="0.4">
      <c r="A1381" s="1">
        <v>43937</v>
      </c>
      <c r="B1381" s="7">
        <v>0.33333333333333331</v>
      </c>
      <c r="C1381" s="2" t="s">
        <v>64</v>
      </c>
      <c r="D1381">
        <v>0</v>
      </c>
      <c r="E1381">
        <v>79</v>
      </c>
      <c r="F1381" s="2" t="s">
        <v>0</v>
      </c>
      <c r="G1381">
        <v>0</v>
      </c>
      <c r="H1381">
        <v>0</v>
      </c>
      <c r="I1381">
        <v>0</v>
      </c>
      <c r="J1381">
        <v>0</v>
      </c>
      <c r="K1381">
        <v>3</v>
      </c>
      <c r="L1381" s="2" t="s">
        <v>191</v>
      </c>
    </row>
    <row r="1382" spans="1:12" x14ac:dyDescent="0.4">
      <c r="A1382" s="1">
        <v>43937</v>
      </c>
      <c r="B1382" s="7">
        <v>0.33333333333333331</v>
      </c>
      <c r="C1382" s="2" t="s">
        <v>17</v>
      </c>
      <c r="D1382">
        <v>0</v>
      </c>
      <c r="E1382">
        <v>1515</v>
      </c>
      <c r="F1382" s="2" t="s">
        <v>0</v>
      </c>
      <c r="G1382">
        <v>70</v>
      </c>
      <c r="H1382">
        <v>26</v>
      </c>
      <c r="I1382">
        <v>12</v>
      </c>
      <c r="J1382">
        <v>0</v>
      </c>
      <c r="K1382">
        <v>55</v>
      </c>
      <c r="L1382" s="2" t="s">
        <v>132</v>
      </c>
    </row>
    <row r="1383" spans="1:12" x14ac:dyDescent="0.4">
      <c r="A1383" s="1">
        <v>43937</v>
      </c>
      <c r="B1383" s="7">
        <v>0</v>
      </c>
      <c r="C1383" s="2" t="s">
        <v>19</v>
      </c>
      <c r="D1383">
        <v>0</v>
      </c>
      <c r="E1383">
        <v>781</v>
      </c>
      <c r="F1383" s="2" t="s">
        <v>0</v>
      </c>
      <c r="G1383">
        <v>46</v>
      </c>
      <c r="H1383">
        <v>8</v>
      </c>
      <c r="I1383">
        <v>6</v>
      </c>
      <c r="J1383">
        <v>623</v>
      </c>
      <c r="K1383">
        <v>25</v>
      </c>
      <c r="L1383" s="2" t="s">
        <v>196</v>
      </c>
    </row>
    <row r="1384" spans="1:12" x14ac:dyDescent="0.4">
      <c r="A1384" s="1">
        <v>43937</v>
      </c>
      <c r="B1384" s="7">
        <v>0.375</v>
      </c>
      <c r="C1384" s="2" t="s">
        <v>15</v>
      </c>
      <c r="D1384">
        <v>0</v>
      </c>
      <c r="E1384">
        <v>917</v>
      </c>
      <c r="F1384" s="2" t="s">
        <v>0</v>
      </c>
      <c r="G1384">
        <v>76</v>
      </c>
      <c r="H1384">
        <v>6</v>
      </c>
      <c r="I1384">
        <v>0</v>
      </c>
      <c r="J1384">
        <v>711</v>
      </c>
      <c r="K1384">
        <v>37</v>
      </c>
      <c r="L1384" s="2" t="s">
        <v>321</v>
      </c>
    </row>
    <row r="1385" spans="1:12" x14ac:dyDescent="0.4">
      <c r="A1385" s="1">
        <v>43937</v>
      </c>
      <c r="B1385" s="7">
        <v>0</v>
      </c>
      <c r="C1385" s="2" t="s">
        <v>32</v>
      </c>
      <c r="D1385">
        <v>0</v>
      </c>
      <c r="E1385">
        <v>907</v>
      </c>
      <c r="F1385" s="2" t="s">
        <v>0</v>
      </c>
      <c r="G1385">
        <v>60</v>
      </c>
      <c r="H1385">
        <v>15</v>
      </c>
      <c r="I1385">
        <v>0</v>
      </c>
      <c r="J1385">
        <v>105</v>
      </c>
      <c r="K1385">
        <v>65</v>
      </c>
      <c r="L1385" s="2" t="s">
        <v>101</v>
      </c>
    </row>
    <row r="1386" spans="1:12" x14ac:dyDescent="0.4">
      <c r="A1386" s="1">
        <v>43937</v>
      </c>
      <c r="B1386" s="7">
        <v>0.5</v>
      </c>
      <c r="C1386" s="2" t="s">
        <v>8</v>
      </c>
      <c r="D1386">
        <v>20772</v>
      </c>
      <c r="E1386">
        <v>4553</v>
      </c>
      <c r="F1386" s="2" t="s">
        <v>0</v>
      </c>
      <c r="G1386">
        <v>350</v>
      </c>
      <c r="H1386">
        <v>38</v>
      </c>
      <c r="I1386">
        <v>33</v>
      </c>
      <c r="J1386">
        <v>520</v>
      </c>
      <c r="K1386">
        <v>184</v>
      </c>
      <c r="L1386" s="2" t="s">
        <v>9</v>
      </c>
    </row>
    <row r="1387" spans="1:12" x14ac:dyDescent="0.4">
      <c r="A1387" s="1">
        <v>43937</v>
      </c>
      <c r="B1387" s="7">
        <v>0.54166666666666663</v>
      </c>
      <c r="C1387" s="2" t="s">
        <v>34</v>
      </c>
      <c r="D1387">
        <v>0</v>
      </c>
      <c r="E1387">
        <v>106</v>
      </c>
      <c r="F1387" s="2" t="s">
        <v>0</v>
      </c>
      <c r="G1387">
        <v>4</v>
      </c>
      <c r="H1387">
        <v>0</v>
      </c>
      <c r="I1387">
        <v>0</v>
      </c>
      <c r="J1387">
        <v>0</v>
      </c>
      <c r="K1387">
        <v>3</v>
      </c>
      <c r="L1387" s="2" t="s">
        <v>186</v>
      </c>
    </row>
    <row r="1388" spans="1:12" x14ac:dyDescent="0.4">
      <c r="A1388" s="1">
        <v>43937</v>
      </c>
      <c r="B1388" s="7">
        <v>0</v>
      </c>
      <c r="C1388" s="2" t="s">
        <v>147</v>
      </c>
      <c r="D1388">
        <v>0</v>
      </c>
      <c r="E1388">
        <v>752</v>
      </c>
      <c r="F1388" s="2" t="s">
        <v>0</v>
      </c>
      <c r="G1388">
        <v>37</v>
      </c>
      <c r="H1388">
        <v>0</v>
      </c>
      <c r="I1388">
        <v>0</v>
      </c>
      <c r="J1388">
        <v>0</v>
      </c>
      <c r="K1388">
        <v>39</v>
      </c>
      <c r="L1388" s="2" t="s">
        <v>148</v>
      </c>
    </row>
    <row r="1389" spans="1:12" x14ac:dyDescent="0.4">
      <c r="A1389" s="1">
        <v>43937</v>
      </c>
      <c r="B1389" s="7">
        <v>0.66666666666666663</v>
      </c>
      <c r="C1389" s="2" t="s">
        <v>47</v>
      </c>
      <c r="D1389">
        <v>0</v>
      </c>
      <c r="E1389">
        <v>189</v>
      </c>
      <c r="F1389" s="2" t="s">
        <v>0</v>
      </c>
      <c r="G1389">
        <v>18</v>
      </c>
      <c r="H1389">
        <v>5</v>
      </c>
      <c r="I1389">
        <v>0</v>
      </c>
      <c r="J1389">
        <v>0</v>
      </c>
      <c r="K1389">
        <v>2</v>
      </c>
      <c r="L1389" s="2" t="s">
        <v>180</v>
      </c>
    </row>
    <row r="1390" spans="1:12" x14ac:dyDescent="0.4">
      <c r="A1390" s="1">
        <v>43937</v>
      </c>
      <c r="B1390" s="7">
        <v>0.52083333333333337</v>
      </c>
      <c r="C1390" s="2" t="s">
        <v>62</v>
      </c>
      <c r="D1390">
        <v>0</v>
      </c>
      <c r="E1390">
        <v>599</v>
      </c>
      <c r="F1390" s="2" t="s">
        <v>0</v>
      </c>
      <c r="G1390">
        <v>40</v>
      </c>
      <c r="H1390">
        <v>3</v>
      </c>
      <c r="I1390">
        <v>0</v>
      </c>
      <c r="J1390">
        <v>0</v>
      </c>
      <c r="K1390">
        <v>13</v>
      </c>
      <c r="L1390" s="2" t="s">
        <v>170</v>
      </c>
    </row>
    <row r="1391" spans="1:12" x14ac:dyDescent="0.4">
      <c r="A1391" s="1">
        <v>43937</v>
      </c>
      <c r="B1391" s="7">
        <v>0.66666666666666663</v>
      </c>
      <c r="C1391" s="2" t="s">
        <v>36</v>
      </c>
      <c r="D1391">
        <v>0</v>
      </c>
      <c r="E1391">
        <v>626</v>
      </c>
      <c r="F1391" s="2" t="s">
        <v>0</v>
      </c>
      <c r="G1391">
        <v>52</v>
      </c>
      <c r="H1391">
        <v>11</v>
      </c>
      <c r="I1391">
        <v>9</v>
      </c>
      <c r="J1391">
        <v>0</v>
      </c>
      <c r="K1391">
        <v>48</v>
      </c>
      <c r="L1391" s="2" t="s">
        <v>37</v>
      </c>
    </row>
    <row r="1392" spans="1:12" x14ac:dyDescent="0.4">
      <c r="A1392" s="1">
        <v>43937</v>
      </c>
      <c r="B1392" s="7">
        <v>0.71527777777777779</v>
      </c>
      <c r="C1392" s="2" t="s">
        <v>102</v>
      </c>
      <c r="D1392">
        <v>0</v>
      </c>
      <c r="E1392">
        <v>106</v>
      </c>
      <c r="F1392" s="2" t="s">
        <v>0</v>
      </c>
      <c r="G1392">
        <v>5</v>
      </c>
      <c r="H1392">
        <v>2</v>
      </c>
      <c r="I1392">
        <v>0</v>
      </c>
      <c r="J1392">
        <v>0</v>
      </c>
      <c r="K1392">
        <v>2</v>
      </c>
      <c r="L1392" s="2" t="s">
        <v>158</v>
      </c>
    </row>
    <row r="1393" spans="1:12" x14ac:dyDescent="0.4">
      <c r="A1393" s="1">
        <v>43937</v>
      </c>
      <c r="B1393" s="7">
        <v>0.64583333333333337</v>
      </c>
      <c r="C1393" s="2" t="s">
        <v>116</v>
      </c>
      <c r="D1393">
        <v>0</v>
      </c>
      <c r="E1393">
        <v>65</v>
      </c>
      <c r="F1393" s="2" t="s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 s="2" t="s">
        <v>188</v>
      </c>
    </row>
    <row r="1394" spans="1:12" x14ac:dyDescent="0.4">
      <c r="A1394" s="1">
        <v>43937</v>
      </c>
      <c r="B1394" s="7">
        <v>0</v>
      </c>
      <c r="C1394" s="2" t="s">
        <v>41</v>
      </c>
      <c r="D1394">
        <v>0</v>
      </c>
      <c r="E1394">
        <v>680</v>
      </c>
      <c r="F1394" s="2" t="s">
        <v>0</v>
      </c>
      <c r="G1394">
        <v>56</v>
      </c>
      <c r="H1394">
        <v>7</v>
      </c>
      <c r="I1394">
        <v>0</v>
      </c>
      <c r="J1394">
        <v>138</v>
      </c>
      <c r="K1394">
        <v>25</v>
      </c>
      <c r="L1394" s="2" t="s">
        <v>108</v>
      </c>
    </row>
    <row r="1395" spans="1:12" x14ac:dyDescent="0.4">
      <c r="A1395" s="1">
        <v>43937</v>
      </c>
      <c r="B1395" s="7">
        <v>0.39583333333333331</v>
      </c>
      <c r="C1395" s="2" t="s">
        <v>165</v>
      </c>
      <c r="D1395">
        <v>0</v>
      </c>
      <c r="E1395">
        <v>60</v>
      </c>
      <c r="F1395" s="2" t="s">
        <v>0</v>
      </c>
      <c r="G1395">
        <v>10</v>
      </c>
      <c r="H1395">
        <v>2</v>
      </c>
      <c r="I1395">
        <v>0</v>
      </c>
      <c r="J1395">
        <v>0</v>
      </c>
      <c r="K1395">
        <v>1</v>
      </c>
      <c r="L1395" s="2" t="s">
        <v>166</v>
      </c>
    </row>
    <row r="1396" spans="1:12" x14ac:dyDescent="0.4">
      <c r="A1396" s="1">
        <v>43937</v>
      </c>
      <c r="B1396" s="7">
        <v>0</v>
      </c>
      <c r="C1396" s="2" t="s">
        <v>76</v>
      </c>
      <c r="D1396">
        <v>0</v>
      </c>
      <c r="E1396">
        <v>343</v>
      </c>
      <c r="F1396" s="2" t="s">
        <v>0</v>
      </c>
      <c r="G1396">
        <v>22</v>
      </c>
      <c r="H1396">
        <v>0</v>
      </c>
      <c r="I1396">
        <v>0</v>
      </c>
      <c r="J1396">
        <v>0</v>
      </c>
      <c r="K1396">
        <v>8</v>
      </c>
      <c r="L1396" s="2" t="s">
        <v>193</v>
      </c>
    </row>
    <row r="1397" spans="1:12" x14ac:dyDescent="0.4">
      <c r="A1397" s="1">
        <v>43937</v>
      </c>
      <c r="B1397" s="7">
        <v>0</v>
      </c>
      <c r="C1397" s="2" t="s">
        <v>48</v>
      </c>
      <c r="D1397">
        <v>0</v>
      </c>
      <c r="E1397">
        <v>265</v>
      </c>
      <c r="F1397" s="2" t="s">
        <v>0</v>
      </c>
      <c r="G1397">
        <v>0</v>
      </c>
      <c r="H1397">
        <v>0</v>
      </c>
      <c r="I1397">
        <v>0</v>
      </c>
      <c r="J1397">
        <v>154</v>
      </c>
      <c r="K1397">
        <v>14</v>
      </c>
      <c r="L1397" s="2" t="s">
        <v>320</v>
      </c>
    </row>
    <row r="1398" spans="1:12" x14ac:dyDescent="0.4">
      <c r="A1398" s="1">
        <v>43937</v>
      </c>
      <c r="B1398" s="7">
        <v>0</v>
      </c>
      <c r="C1398" s="2" t="s">
        <v>134</v>
      </c>
      <c r="D1398">
        <v>0</v>
      </c>
      <c r="E1398">
        <v>308</v>
      </c>
      <c r="F1398" s="2" t="s">
        <v>0</v>
      </c>
      <c r="G1398">
        <v>28</v>
      </c>
      <c r="H1398">
        <v>14</v>
      </c>
      <c r="I1398">
        <v>0</v>
      </c>
      <c r="J1398">
        <v>0</v>
      </c>
      <c r="K1398">
        <v>11</v>
      </c>
      <c r="L1398" s="2" t="s">
        <v>150</v>
      </c>
    </row>
    <row r="1399" spans="1:12" x14ac:dyDescent="0.4">
      <c r="A1399" s="1">
        <v>43937</v>
      </c>
      <c r="B1399" s="7">
        <v>0.33333333333333331</v>
      </c>
      <c r="C1399" s="2" t="s">
        <v>10</v>
      </c>
      <c r="D1399">
        <v>0</v>
      </c>
      <c r="E1399">
        <v>2953</v>
      </c>
      <c r="F1399" s="2" t="s">
        <v>0</v>
      </c>
      <c r="G1399">
        <v>249</v>
      </c>
      <c r="H1399">
        <v>59</v>
      </c>
      <c r="I1399">
        <v>49</v>
      </c>
      <c r="J1399">
        <v>568</v>
      </c>
      <c r="K1399">
        <v>269</v>
      </c>
      <c r="L1399" s="2" t="s">
        <v>325</v>
      </c>
    </row>
    <row r="1400" spans="1:12" x14ac:dyDescent="0.4">
      <c r="A1400" s="1">
        <v>43937</v>
      </c>
      <c r="B1400" s="7">
        <v>0.625</v>
      </c>
      <c r="C1400" s="2" t="s">
        <v>110</v>
      </c>
      <c r="D1400">
        <v>0</v>
      </c>
      <c r="E1400">
        <v>78</v>
      </c>
      <c r="F1400" s="2" t="s">
        <v>0</v>
      </c>
      <c r="G1400">
        <v>2</v>
      </c>
      <c r="H1400">
        <v>0</v>
      </c>
      <c r="I1400">
        <v>0</v>
      </c>
      <c r="J1400">
        <v>62</v>
      </c>
      <c r="K1400">
        <v>5</v>
      </c>
      <c r="L1400" s="2" t="s">
        <v>270</v>
      </c>
    </row>
    <row r="1401" spans="1:12" x14ac:dyDescent="0.4">
      <c r="A1401" s="1">
        <v>43937</v>
      </c>
      <c r="B1401" s="7">
        <v>0</v>
      </c>
      <c r="C1401" s="2" t="s">
        <v>21</v>
      </c>
      <c r="D1401">
        <v>0</v>
      </c>
      <c r="E1401">
        <v>4844</v>
      </c>
      <c r="F1401" s="2" t="s">
        <v>0</v>
      </c>
      <c r="G1401">
        <v>256</v>
      </c>
      <c r="H1401">
        <v>65</v>
      </c>
      <c r="I1401">
        <v>0</v>
      </c>
      <c r="J1401">
        <v>0</v>
      </c>
      <c r="K1401">
        <v>279</v>
      </c>
      <c r="L1401" s="2" t="s">
        <v>214</v>
      </c>
    </row>
    <row r="1402" spans="1:12" x14ac:dyDescent="0.4">
      <c r="A1402" s="1">
        <v>43937</v>
      </c>
      <c r="B1402" s="7">
        <v>0.625</v>
      </c>
      <c r="C1402" s="2" t="s">
        <v>23</v>
      </c>
      <c r="D1402">
        <v>0</v>
      </c>
      <c r="E1402">
        <v>1707</v>
      </c>
      <c r="F1402" s="2" t="s">
        <v>0</v>
      </c>
      <c r="G1402">
        <v>109</v>
      </c>
      <c r="H1402">
        <v>21</v>
      </c>
      <c r="I1402">
        <v>14</v>
      </c>
      <c r="J1402">
        <v>178</v>
      </c>
      <c r="K1402">
        <v>94</v>
      </c>
      <c r="L1402" s="2" t="s">
        <v>326</v>
      </c>
    </row>
    <row r="1403" spans="1:12" x14ac:dyDescent="0.4">
      <c r="A1403" s="1">
        <v>43937</v>
      </c>
      <c r="B1403" s="7">
        <v>0.33333333333333331</v>
      </c>
      <c r="C1403" s="2" t="s">
        <v>51</v>
      </c>
      <c r="D1403">
        <v>0</v>
      </c>
      <c r="E1403">
        <v>171</v>
      </c>
      <c r="F1403" s="2" t="s">
        <v>0</v>
      </c>
      <c r="G1403">
        <v>9</v>
      </c>
      <c r="H1403">
        <v>7</v>
      </c>
      <c r="I1403">
        <v>0</v>
      </c>
      <c r="J1403">
        <v>94</v>
      </c>
      <c r="K1403">
        <v>6</v>
      </c>
      <c r="L1403" s="2" t="s">
        <v>190</v>
      </c>
    </row>
    <row r="1404" spans="1:12" x14ac:dyDescent="0.4">
      <c r="A1404" s="1">
        <v>43937</v>
      </c>
      <c r="B1404" s="7">
        <v>0.60416666666666663</v>
      </c>
      <c r="C1404" s="2" t="s">
        <v>14</v>
      </c>
      <c r="D1404">
        <v>0</v>
      </c>
      <c r="E1404">
        <v>3148</v>
      </c>
      <c r="F1404" s="2" t="s">
        <v>0</v>
      </c>
      <c r="G1404">
        <v>135</v>
      </c>
      <c r="H1404">
        <v>0</v>
      </c>
      <c r="I1404">
        <v>51</v>
      </c>
      <c r="J1404">
        <v>0</v>
      </c>
      <c r="K1404">
        <v>94</v>
      </c>
      <c r="L1404" s="2" t="s">
        <v>268</v>
      </c>
    </row>
    <row r="1405" spans="1:12" x14ac:dyDescent="0.4">
      <c r="A1405" s="1">
        <v>43937</v>
      </c>
      <c r="B1405" s="7">
        <v>0</v>
      </c>
      <c r="C1405" s="2" t="s">
        <v>12</v>
      </c>
      <c r="D1405">
        <v>0</v>
      </c>
      <c r="E1405">
        <v>80</v>
      </c>
      <c r="F1405" s="2" t="s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 s="2" t="s">
        <v>324</v>
      </c>
    </row>
    <row r="1406" spans="1:12" x14ac:dyDescent="0.4">
      <c r="A1406" s="1">
        <v>43938</v>
      </c>
      <c r="B1406" s="7">
        <v>0.61458333333333337</v>
      </c>
      <c r="C1406" s="2" t="s">
        <v>26</v>
      </c>
      <c r="D1406">
        <v>0</v>
      </c>
      <c r="E1406">
        <v>960</v>
      </c>
      <c r="F1406" s="2" t="s">
        <v>0</v>
      </c>
      <c r="G1406">
        <v>58</v>
      </c>
      <c r="H1406">
        <v>20</v>
      </c>
      <c r="I1406">
        <v>20</v>
      </c>
      <c r="J1406">
        <v>540</v>
      </c>
      <c r="K1406">
        <v>24</v>
      </c>
      <c r="L1406" s="2" t="s">
        <v>334</v>
      </c>
    </row>
    <row r="1407" spans="1:12" x14ac:dyDescent="0.4">
      <c r="A1407" s="1">
        <v>43938</v>
      </c>
      <c r="B1407" s="7">
        <v>0.45833333333333331</v>
      </c>
      <c r="C1407" s="2" t="s">
        <v>121</v>
      </c>
      <c r="D1407">
        <v>0</v>
      </c>
      <c r="E1407">
        <v>24</v>
      </c>
      <c r="F1407" s="2" t="s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 s="2" t="s">
        <v>202</v>
      </c>
    </row>
    <row r="1408" spans="1:12" x14ac:dyDescent="0.4">
      <c r="A1408" s="1">
        <v>43938</v>
      </c>
      <c r="B1408" s="7">
        <v>0.5</v>
      </c>
      <c r="C1408" s="2" t="s">
        <v>64</v>
      </c>
      <c r="D1408">
        <v>0</v>
      </c>
      <c r="E1408">
        <v>82</v>
      </c>
      <c r="F1408" s="2" t="s">
        <v>0</v>
      </c>
      <c r="G1408">
        <v>0</v>
      </c>
      <c r="H1408">
        <v>0</v>
      </c>
      <c r="I1408">
        <v>0</v>
      </c>
      <c r="J1408">
        <v>0</v>
      </c>
      <c r="K1408">
        <v>3</v>
      </c>
      <c r="L1408" s="2" t="s">
        <v>191</v>
      </c>
    </row>
    <row r="1409" spans="1:12" x14ac:dyDescent="0.4">
      <c r="A1409" s="1">
        <v>43938</v>
      </c>
      <c r="B1409" s="7">
        <v>0.33333333333333331</v>
      </c>
      <c r="C1409" s="2" t="s">
        <v>17</v>
      </c>
      <c r="D1409">
        <v>0</v>
      </c>
      <c r="E1409">
        <v>1553</v>
      </c>
      <c r="F1409" s="2" t="s">
        <v>0</v>
      </c>
      <c r="G1409">
        <v>69</v>
      </c>
      <c r="H1409">
        <v>25</v>
      </c>
      <c r="I1409">
        <v>13</v>
      </c>
      <c r="J1409">
        <v>0</v>
      </c>
      <c r="K1409">
        <v>67</v>
      </c>
      <c r="L1409" s="2" t="s">
        <v>132</v>
      </c>
    </row>
    <row r="1410" spans="1:12" x14ac:dyDescent="0.4">
      <c r="A1410" s="1">
        <v>43938</v>
      </c>
      <c r="B1410" s="7">
        <v>0</v>
      </c>
      <c r="C1410" s="2" t="s">
        <v>19</v>
      </c>
      <c r="D1410">
        <v>0</v>
      </c>
      <c r="E1410">
        <v>794</v>
      </c>
      <c r="F1410" s="2" t="s">
        <v>0</v>
      </c>
      <c r="G1410">
        <v>40</v>
      </c>
      <c r="H1410">
        <v>8</v>
      </c>
      <c r="I1410">
        <v>5</v>
      </c>
      <c r="J1410">
        <v>632</v>
      </c>
      <c r="K1410">
        <v>25</v>
      </c>
      <c r="L1410" s="2" t="s">
        <v>196</v>
      </c>
    </row>
    <row r="1411" spans="1:12" x14ac:dyDescent="0.4">
      <c r="A1411" s="1">
        <v>43938</v>
      </c>
      <c r="B1411" s="7">
        <v>0.375</v>
      </c>
      <c r="C1411" s="2" t="s">
        <v>15</v>
      </c>
      <c r="D1411">
        <v>0</v>
      </c>
      <c r="E1411">
        <v>923</v>
      </c>
      <c r="F1411" s="2" t="s">
        <v>0</v>
      </c>
      <c r="G1411">
        <v>68</v>
      </c>
      <c r="H1411">
        <v>7</v>
      </c>
      <c r="I1411">
        <v>0</v>
      </c>
      <c r="J1411">
        <v>720</v>
      </c>
      <c r="K1411">
        <v>37</v>
      </c>
      <c r="L1411" s="2" t="s">
        <v>328</v>
      </c>
    </row>
    <row r="1412" spans="1:12" x14ac:dyDescent="0.4">
      <c r="A1412" s="1">
        <v>43938</v>
      </c>
      <c r="B1412" s="7">
        <v>0</v>
      </c>
      <c r="C1412" s="2" t="s">
        <v>32</v>
      </c>
      <c r="D1412">
        <v>0</v>
      </c>
      <c r="E1412">
        <v>930</v>
      </c>
      <c r="F1412" s="2" t="s">
        <v>0</v>
      </c>
      <c r="G1412">
        <v>66</v>
      </c>
      <c r="H1412">
        <v>13</v>
      </c>
      <c r="I1412">
        <v>0</v>
      </c>
      <c r="J1412">
        <v>106</v>
      </c>
      <c r="K1412">
        <v>67</v>
      </c>
      <c r="L1412" s="2" t="s">
        <v>101</v>
      </c>
    </row>
    <row r="1413" spans="1:12" x14ac:dyDescent="0.4">
      <c r="A1413" s="1">
        <v>43938</v>
      </c>
      <c r="B1413" s="7">
        <v>0.5</v>
      </c>
      <c r="C1413" s="2" t="s">
        <v>8</v>
      </c>
      <c r="D1413">
        <v>21238</v>
      </c>
      <c r="E1413">
        <v>4613</v>
      </c>
      <c r="F1413" s="2" t="s">
        <v>0</v>
      </c>
      <c r="G1413">
        <v>329</v>
      </c>
      <c r="H1413">
        <v>39</v>
      </c>
      <c r="I1413">
        <v>33</v>
      </c>
      <c r="J1413">
        <v>532</v>
      </c>
      <c r="K1413">
        <v>190</v>
      </c>
      <c r="L1413" s="2" t="s">
        <v>9</v>
      </c>
    </row>
    <row r="1414" spans="1:12" x14ac:dyDescent="0.4">
      <c r="A1414" s="1">
        <v>43938</v>
      </c>
      <c r="B1414" s="7">
        <v>0.54166666666666663</v>
      </c>
      <c r="C1414" s="2" t="s">
        <v>34</v>
      </c>
      <c r="D1414">
        <v>0</v>
      </c>
      <c r="E1414">
        <v>108</v>
      </c>
      <c r="F1414" s="2" t="s">
        <v>0</v>
      </c>
      <c r="G1414">
        <v>4</v>
      </c>
      <c r="H1414">
        <v>0</v>
      </c>
      <c r="I1414">
        <v>0</v>
      </c>
      <c r="J1414">
        <v>0</v>
      </c>
      <c r="K1414">
        <v>3</v>
      </c>
      <c r="L1414" s="2" t="s">
        <v>186</v>
      </c>
    </row>
    <row r="1415" spans="1:12" x14ac:dyDescent="0.4">
      <c r="A1415" s="1">
        <v>43938</v>
      </c>
      <c r="B1415" s="7"/>
      <c r="C1415" s="2" t="s">
        <v>147</v>
      </c>
      <c r="E1415">
        <v>761</v>
      </c>
      <c r="F1415" s="2" t="s">
        <v>0</v>
      </c>
      <c r="K1415">
        <v>40</v>
      </c>
      <c r="L1415" s="2" t="s">
        <v>0</v>
      </c>
    </row>
    <row r="1416" spans="1:12" x14ac:dyDescent="0.4">
      <c r="A1416" s="1">
        <v>43938</v>
      </c>
      <c r="B1416" s="7">
        <v>0.66666666666666663</v>
      </c>
      <c r="C1416" s="2" t="s">
        <v>47</v>
      </c>
      <c r="D1416">
        <v>0</v>
      </c>
      <c r="E1416">
        <v>191</v>
      </c>
      <c r="F1416" s="2" t="s">
        <v>0</v>
      </c>
      <c r="G1416">
        <v>18</v>
      </c>
      <c r="H1416">
        <v>5</v>
      </c>
      <c r="I1416">
        <v>0</v>
      </c>
      <c r="J1416">
        <v>0</v>
      </c>
      <c r="K1416">
        <v>2</v>
      </c>
      <c r="L1416" s="2" t="s">
        <v>219</v>
      </c>
    </row>
    <row r="1417" spans="1:12" x14ac:dyDescent="0.4">
      <c r="A1417" s="1">
        <v>43938</v>
      </c>
      <c r="B1417" s="7">
        <v>0.45833333333333331</v>
      </c>
      <c r="C1417" s="2" t="s">
        <v>62</v>
      </c>
      <c r="D1417">
        <v>0</v>
      </c>
      <c r="E1417">
        <v>607</v>
      </c>
      <c r="F1417" s="2" t="s">
        <v>0</v>
      </c>
      <c r="G1417">
        <v>40</v>
      </c>
      <c r="H1417">
        <v>3</v>
      </c>
      <c r="I1417">
        <v>0</v>
      </c>
      <c r="J1417">
        <v>0</v>
      </c>
      <c r="K1417">
        <v>14</v>
      </c>
      <c r="L1417" s="2" t="s">
        <v>170</v>
      </c>
    </row>
    <row r="1418" spans="1:12" x14ac:dyDescent="0.4">
      <c r="A1418" s="1">
        <v>43938</v>
      </c>
      <c r="B1418" s="7">
        <v>0.66666666666666663</v>
      </c>
      <c r="C1418" s="2" t="s">
        <v>36</v>
      </c>
      <c r="D1418">
        <v>0</v>
      </c>
      <c r="E1418">
        <v>636</v>
      </c>
      <c r="F1418" s="2" t="s">
        <v>0</v>
      </c>
      <c r="G1418">
        <v>44</v>
      </c>
      <c r="H1418">
        <v>10</v>
      </c>
      <c r="I1418">
        <v>8</v>
      </c>
      <c r="J1418">
        <v>0</v>
      </c>
      <c r="K1418">
        <v>50</v>
      </c>
      <c r="L1418" s="2" t="s">
        <v>37</v>
      </c>
    </row>
    <row r="1419" spans="1:12" x14ac:dyDescent="0.4">
      <c r="A1419" s="1">
        <v>43938</v>
      </c>
      <c r="B1419" s="7">
        <v>0.68055555555555558</v>
      </c>
      <c r="C1419" s="2" t="s">
        <v>102</v>
      </c>
      <c r="D1419">
        <v>0</v>
      </c>
      <c r="E1419">
        <v>107</v>
      </c>
      <c r="F1419" s="2" t="s">
        <v>0</v>
      </c>
      <c r="G1419">
        <v>4</v>
      </c>
      <c r="H1419">
        <v>2</v>
      </c>
      <c r="I1419">
        <v>0</v>
      </c>
      <c r="J1419">
        <v>0</v>
      </c>
      <c r="K1419">
        <v>2</v>
      </c>
      <c r="L1419" s="2" t="s">
        <v>158</v>
      </c>
    </row>
    <row r="1420" spans="1:12" x14ac:dyDescent="0.4">
      <c r="A1420" s="1">
        <v>43938</v>
      </c>
      <c r="B1420" s="7">
        <v>0.66666666666666663</v>
      </c>
      <c r="C1420" s="2" t="s">
        <v>116</v>
      </c>
      <c r="D1420">
        <v>0</v>
      </c>
      <c r="E1420">
        <v>66</v>
      </c>
      <c r="F1420" s="2" t="s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 s="2" t="s">
        <v>188</v>
      </c>
    </row>
    <row r="1421" spans="1:12" x14ac:dyDescent="0.4">
      <c r="A1421" s="1">
        <v>43938</v>
      </c>
      <c r="B1421" s="7">
        <v>0</v>
      </c>
      <c r="C1421" s="2" t="s">
        <v>41</v>
      </c>
      <c r="D1421">
        <v>0</v>
      </c>
      <c r="E1421">
        <v>683</v>
      </c>
      <c r="F1421" s="2" t="s">
        <v>0</v>
      </c>
      <c r="G1421">
        <v>41</v>
      </c>
      <c r="H1421">
        <v>9</v>
      </c>
      <c r="I1421">
        <v>0</v>
      </c>
      <c r="J1421">
        <v>144</v>
      </c>
      <c r="K1421">
        <v>27</v>
      </c>
      <c r="L1421" s="2" t="s">
        <v>108</v>
      </c>
    </row>
    <row r="1422" spans="1:12" x14ac:dyDescent="0.4">
      <c r="A1422" s="1">
        <v>43938</v>
      </c>
      <c r="B1422" s="7">
        <v>0.39583333333333331</v>
      </c>
      <c r="C1422" s="2" t="s">
        <v>165</v>
      </c>
      <c r="D1422">
        <v>0</v>
      </c>
      <c r="E1422">
        <v>60</v>
      </c>
      <c r="F1422" s="2" t="s">
        <v>0</v>
      </c>
      <c r="G1422">
        <v>10</v>
      </c>
      <c r="H1422">
        <v>2</v>
      </c>
      <c r="I1422">
        <v>0</v>
      </c>
      <c r="J1422">
        <v>0</v>
      </c>
      <c r="K1422">
        <v>1</v>
      </c>
      <c r="L1422" s="2" t="s">
        <v>166</v>
      </c>
    </row>
    <row r="1423" spans="1:12" x14ac:dyDescent="0.4">
      <c r="A1423" s="1">
        <v>43938</v>
      </c>
      <c r="B1423" s="7">
        <v>0</v>
      </c>
      <c r="C1423" s="2" t="s">
        <v>76</v>
      </c>
      <c r="D1423">
        <v>0</v>
      </c>
      <c r="E1423">
        <v>350</v>
      </c>
      <c r="F1423" s="2" t="s">
        <v>0</v>
      </c>
      <c r="G1423">
        <v>20</v>
      </c>
      <c r="H1423">
        <v>0</v>
      </c>
      <c r="I1423">
        <v>0</v>
      </c>
      <c r="J1423">
        <v>0</v>
      </c>
      <c r="K1423">
        <v>9</v>
      </c>
      <c r="L1423" s="2" t="s">
        <v>193</v>
      </c>
    </row>
    <row r="1424" spans="1:12" x14ac:dyDescent="0.4">
      <c r="A1424" s="1">
        <v>43938</v>
      </c>
      <c r="B1424" s="7">
        <v>0</v>
      </c>
      <c r="C1424" s="2" t="s">
        <v>48</v>
      </c>
      <c r="D1424">
        <v>0</v>
      </c>
      <c r="E1424">
        <v>266</v>
      </c>
      <c r="F1424" s="2" t="s">
        <v>0</v>
      </c>
      <c r="G1424">
        <v>0</v>
      </c>
      <c r="H1424">
        <v>0</v>
      </c>
      <c r="I1424">
        <v>0</v>
      </c>
      <c r="J1424">
        <v>161</v>
      </c>
      <c r="K1424">
        <v>14</v>
      </c>
      <c r="L1424" s="2" t="s">
        <v>327</v>
      </c>
    </row>
    <row r="1425" spans="1:12" x14ac:dyDescent="0.4">
      <c r="A1425" s="1">
        <v>43938</v>
      </c>
      <c r="B1425" s="7">
        <v>0</v>
      </c>
      <c r="C1425" s="2" t="s">
        <v>134</v>
      </c>
      <c r="D1425">
        <v>0</v>
      </c>
      <c r="E1425">
        <v>321</v>
      </c>
      <c r="F1425" s="2" t="s">
        <v>0</v>
      </c>
      <c r="G1425">
        <v>25</v>
      </c>
      <c r="H1425">
        <v>13</v>
      </c>
      <c r="I1425">
        <v>0</v>
      </c>
      <c r="J1425">
        <v>0</v>
      </c>
      <c r="K1425">
        <v>12</v>
      </c>
      <c r="L1425" s="2" t="s">
        <v>150</v>
      </c>
    </row>
    <row r="1426" spans="1:12" x14ac:dyDescent="0.4">
      <c r="A1426" s="1">
        <v>43938</v>
      </c>
      <c r="B1426" s="7">
        <v>0.33333333333333331</v>
      </c>
      <c r="C1426" s="2" t="s">
        <v>10</v>
      </c>
      <c r="D1426">
        <v>0</v>
      </c>
      <c r="E1426">
        <v>2977</v>
      </c>
      <c r="F1426" s="2" t="s">
        <v>0</v>
      </c>
      <c r="G1426">
        <v>254</v>
      </c>
      <c r="H1426">
        <v>57</v>
      </c>
      <c r="I1426">
        <v>44</v>
      </c>
      <c r="J1426">
        <v>580</v>
      </c>
      <c r="K1426">
        <v>270</v>
      </c>
      <c r="L1426" s="2" t="s">
        <v>335</v>
      </c>
    </row>
    <row r="1427" spans="1:12" x14ac:dyDescent="0.4">
      <c r="A1427" s="1">
        <v>43938</v>
      </c>
      <c r="B1427" s="7">
        <v>0.58333333333333337</v>
      </c>
      <c r="C1427" s="2" t="s">
        <v>110</v>
      </c>
      <c r="D1427">
        <v>0</v>
      </c>
      <c r="E1427">
        <v>78</v>
      </c>
      <c r="F1427" s="2" t="s">
        <v>0</v>
      </c>
      <c r="G1427">
        <v>2</v>
      </c>
      <c r="H1427">
        <v>0</v>
      </c>
      <c r="I1427">
        <v>0</v>
      </c>
      <c r="J1427">
        <v>66</v>
      </c>
      <c r="K1427">
        <v>5</v>
      </c>
      <c r="L1427" s="2" t="s">
        <v>270</v>
      </c>
    </row>
    <row r="1428" spans="1:12" x14ac:dyDescent="0.4">
      <c r="A1428" s="1">
        <v>43938</v>
      </c>
      <c r="B1428" s="7">
        <v>0</v>
      </c>
      <c r="C1428" s="2" t="s">
        <v>21</v>
      </c>
      <c r="D1428">
        <v>0</v>
      </c>
      <c r="E1428">
        <v>4880</v>
      </c>
      <c r="F1428" s="2" t="s">
        <v>0</v>
      </c>
      <c r="G1428">
        <v>244</v>
      </c>
      <c r="H1428">
        <v>59</v>
      </c>
      <c r="I1428">
        <v>0</v>
      </c>
      <c r="J1428">
        <v>0</v>
      </c>
      <c r="K1428">
        <v>291</v>
      </c>
      <c r="L1428" s="2" t="s">
        <v>214</v>
      </c>
    </row>
    <row r="1429" spans="1:12" x14ac:dyDescent="0.4">
      <c r="A1429" s="1">
        <v>43938</v>
      </c>
      <c r="B1429" s="7">
        <v>0.625</v>
      </c>
      <c r="C1429" s="2" t="s">
        <v>23</v>
      </c>
      <c r="D1429">
        <v>0</v>
      </c>
      <c r="E1429">
        <v>1730</v>
      </c>
      <c r="F1429" s="2" t="s">
        <v>0</v>
      </c>
      <c r="G1429">
        <v>103</v>
      </c>
      <c r="H1429">
        <v>20</v>
      </c>
      <c r="I1429">
        <v>14</v>
      </c>
      <c r="J1429">
        <v>184</v>
      </c>
      <c r="K1429">
        <v>96</v>
      </c>
      <c r="L1429" s="2" t="s">
        <v>331</v>
      </c>
    </row>
    <row r="1430" spans="1:12" x14ac:dyDescent="0.4">
      <c r="A1430" s="1">
        <v>43938</v>
      </c>
      <c r="B1430" s="7">
        <v>0.33333333333333331</v>
      </c>
      <c r="C1430" s="2" t="s">
        <v>51</v>
      </c>
      <c r="D1430">
        <v>0</v>
      </c>
      <c r="E1430">
        <v>172</v>
      </c>
      <c r="F1430" s="2" t="s">
        <v>0</v>
      </c>
      <c r="G1430">
        <v>8</v>
      </c>
      <c r="H1430">
        <v>6</v>
      </c>
      <c r="I1430">
        <v>0</v>
      </c>
      <c r="J1430">
        <v>96</v>
      </c>
      <c r="K1430">
        <v>6</v>
      </c>
      <c r="L1430" s="2" t="s">
        <v>190</v>
      </c>
    </row>
    <row r="1431" spans="1:12" x14ac:dyDescent="0.4">
      <c r="A1431" s="1">
        <v>43938</v>
      </c>
      <c r="B1431" s="7">
        <v>0.60416666666666663</v>
      </c>
      <c r="C1431" s="2" t="s">
        <v>14</v>
      </c>
      <c r="D1431">
        <v>0</v>
      </c>
      <c r="E1431">
        <v>3171</v>
      </c>
      <c r="F1431" s="2" t="s">
        <v>0</v>
      </c>
      <c r="G1431">
        <v>123</v>
      </c>
      <c r="H1431">
        <v>0</v>
      </c>
      <c r="I1431">
        <v>45</v>
      </c>
      <c r="J1431">
        <v>0</v>
      </c>
      <c r="K1431">
        <v>97</v>
      </c>
      <c r="L1431" s="2" t="s">
        <v>268</v>
      </c>
    </row>
    <row r="1432" spans="1:12" x14ac:dyDescent="0.4">
      <c r="A1432" s="1">
        <v>43938</v>
      </c>
      <c r="B1432" s="7">
        <v>0</v>
      </c>
      <c r="C1432" s="2" t="s">
        <v>12</v>
      </c>
      <c r="D1432">
        <v>0</v>
      </c>
      <c r="E1432">
        <v>81</v>
      </c>
      <c r="F1432" s="2" t="s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 s="2" t="s">
        <v>336</v>
      </c>
    </row>
    <row r="1433" spans="1:12" x14ac:dyDescent="0.4">
      <c r="A1433" s="1">
        <v>43939</v>
      </c>
      <c r="B1433" s="7">
        <v>0.61458333333333337</v>
      </c>
      <c r="C1433" s="2" t="s">
        <v>26</v>
      </c>
      <c r="D1433">
        <v>0</v>
      </c>
      <c r="E1433">
        <v>987</v>
      </c>
      <c r="F1433" s="2" t="s">
        <v>0</v>
      </c>
      <c r="G1433">
        <v>0</v>
      </c>
      <c r="H1433">
        <v>0</v>
      </c>
      <c r="I1433">
        <v>0</v>
      </c>
      <c r="J1433">
        <v>0</v>
      </c>
      <c r="K1433">
        <v>25</v>
      </c>
      <c r="L1433" s="2" t="s">
        <v>537</v>
      </c>
    </row>
    <row r="1434" spans="1:12" x14ac:dyDescent="0.4">
      <c r="A1434" s="1">
        <v>43939</v>
      </c>
      <c r="B1434" s="7"/>
      <c r="C1434" s="2" t="s">
        <v>121</v>
      </c>
      <c r="E1434">
        <v>24</v>
      </c>
      <c r="F1434" s="2" t="s">
        <v>0</v>
      </c>
      <c r="K1434">
        <v>0</v>
      </c>
      <c r="L1434" s="2" t="s">
        <v>0</v>
      </c>
    </row>
    <row r="1435" spans="1:12" x14ac:dyDescent="0.4">
      <c r="A1435" s="1">
        <v>43939</v>
      </c>
      <c r="B1435" s="7"/>
      <c r="C1435" s="2" t="s">
        <v>64</v>
      </c>
      <c r="E1435">
        <v>83</v>
      </c>
      <c r="F1435" s="2" t="s">
        <v>0</v>
      </c>
      <c r="K1435">
        <v>3</v>
      </c>
      <c r="L1435" s="2" t="s">
        <v>0</v>
      </c>
    </row>
    <row r="1436" spans="1:12" x14ac:dyDescent="0.4">
      <c r="A1436" s="1">
        <v>43939</v>
      </c>
      <c r="B1436" s="7">
        <v>0.33333333333333331</v>
      </c>
      <c r="C1436" s="2" t="s">
        <v>17</v>
      </c>
      <c r="D1436">
        <v>0</v>
      </c>
      <c r="E1436">
        <v>1586</v>
      </c>
      <c r="F1436" s="2" t="s">
        <v>0</v>
      </c>
      <c r="G1436">
        <v>71</v>
      </c>
      <c r="H1436">
        <v>22</v>
      </c>
      <c r="I1436">
        <v>12</v>
      </c>
      <c r="J1436">
        <v>0</v>
      </c>
      <c r="K1436">
        <v>69</v>
      </c>
      <c r="L1436" s="2" t="s">
        <v>132</v>
      </c>
    </row>
    <row r="1437" spans="1:12" x14ac:dyDescent="0.4">
      <c r="A1437" s="1">
        <v>43939</v>
      </c>
      <c r="B1437" s="7">
        <v>0</v>
      </c>
      <c r="C1437" s="2" t="s">
        <v>19</v>
      </c>
      <c r="D1437">
        <v>0</v>
      </c>
      <c r="E1437">
        <v>798</v>
      </c>
      <c r="F1437" s="2" t="s">
        <v>0</v>
      </c>
      <c r="G1437">
        <v>44</v>
      </c>
      <c r="H1437">
        <v>7</v>
      </c>
      <c r="I1437">
        <v>5</v>
      </c>
      <c r="J1437">
        <v>636</v>
      </c>
      <c r="K1437">
        <v>25</v>
      </c>
      <c r="L1437" s="2" t="s">
        <v>196</v>
      </c>
    </row>
    <row r="1438" spans="1:12" x14ac:dyDescent="0.4">
      <c r="A1438" s="1">
        <v>43939</v>
      </c>
      <c r="B1438" s="7">
        <v>0.40625</v>
      </c>
      <c r="C1438" s="2" t="s">
        <v>15</v>
      </c>
      <c r="D1438">
        <v>0</v>
      </c>
      <c r="E1438">
        <v>929</v>
      </c>
      <c r="F1438" s="2" t="s">
        <v>0</v>
      </c>
      <c r="G1438">
        <v>0</v>
      </c>
      <c r="H1438">
        <v>0</v>
      </c>
      <c r="I1438">
        <v>0</v>
      </c>
      <c r="J1438">
        <v>753</v>
      </c>
      <c r="K1438">
        <v>40</v>
      </c>
      <c r="L1438" s="2" t="s">
        <v>538</v>
      </c>
    </row>
    <row r="1439" spans="1:12" x14ac:dyDescent="0.4">
      <c r="A1439" s="1">
        <v>43939</v>
      </c>
      <c r="B1439" s="7">
        <v>0</v>
      </c>
      <c r="C1439" s="2" t="s">
        <v>32</v>
      </c>
      <c r="D1439">
        <v>0</v>
      </c>
      <c r="E1439">
        <v>956</v>
      </c>
      <c r="F1439" s="2" t="s">
        <v>0</v>
      </c>
      <c r="G1439">
        <v>67</v>
      </c>
      <c r="H1439">
        <v>11</v>
      </c>
      <c r="I1439">
        <v>0</v>
      </c>
      <c r="J1439">
        <v>109</v>
      </c>
      <c r="K1439">
        <v>69</v>
      </c>
      <c r="L1439" s="2" t="s">
        <v>101</v>
      </c>
    </row>
    <row r="1440" spans="1:12" x14ac:dyDescent="0.4">
      <c r="A1440" s="1">
        <v>43939</v>
      </c>
      <c r="B1440" s="7">
        <v>0.5</v>
      </c>
      <c r="C1440" s="2" t="s">
        <v>8</v>
      </c>
      <c r="D1440">
        <v>21630</v>
      </c>
      <c r="E1440">
        <v>4661</v>
      </c>
      <c r="F1440" s="2" t="s">
        <v>0</v>
      </c>
      <c r="G1440">
        <v>315</v>
      </c>
      <c r="H1440">
        <v>34</v>
      </c>
      <c r="I1440">
        <v>33</v>
      </c>
      <c r="J1440">
        <v>553</v>
      </c>
      <c r="K1440">
        <v>193</v>
      </c>
      <c r="L1440" s="2" t="s">
        <v>9</v>
      </c>
    </row>
    <row r="1441" spans="1:12" x14ac:dyDescent="0.4">
      <c r="A1441" s="1">
        <v>43939</v>
      </c>
      <c r="B1441" s="7"/>
      <c r="C1441" s="2" t="s">
        <v>34</v>
      </c>
      <c r="E1441">
        <v>110</v>
      </c>
      <c r="F1441" s="2" t="s">
        <v>0</v>
      </c>
      <c r="K1441">
        <v>4</v>
      </c>
      <c r="L1441" s="2" t="s">
        <v>0</v>
      </c>
    </row>
    <row r="1442" spans="1:12" x14ac:dyDescent="0.4">
      <c r="A1442" s="1">
        <v>43939</v>
      </c>
      <c r="B1442" s="7"/>
      <c r="C1442" s="2" t="s">
        <v>147</v>
      </c>
      <c r="E1442">
        <v>764</v>
      </c>
      <c r="F1442" s="2" t="s">
        <v>0</v>
      </c>
      <c r="K1442">
        <v>40</v>
      </c>
      <c r="L1442" s="2" t="s">
        <v>0</v>
      </c>
    </row>
    <row r="1443" spans="1:12" x14ac:dyDescent="0.4">
      <c r="A1443" s="1">
        <v>43939</v>
      </c>
      <c r="B1443" s="7">
        <v>0.66666666666666663</v>
      </c>
      <c r="C1443" s="2" t="s">
        <v>47</v>
      </c>
      <c r="D1443">
        <v>0</v>
      </c>
      <c r="E1443">
        <v>192</v>
      </c>
      <c r="F1443" s="2" t="s">
        <v>0</v>
      </c>
      <c r="G1443">
        <v>17</v>
      </c>
      <c r="H1443">
        <v>5</v>
      </c>
      <c r="I1443">
        <v>0</v>
      </c>
      <c r="J1443">
        <v>0</v>
      </c>
      <c r="K1443">
        <v>2</v>
      </c>
      <c r="L1443" s="2" t="s">
        <v>180</v>
      </c>
    </row>
    <row r="1444" spans="1:12" x14ac:dyDescent="0.4">
      <c r="A1444" s="1">
        <v>43939</v>
      </c>
      <c r="B1444" s="7">
        <v>0.52083333333333337</v>
      </c>
      <c r="C1444" s="2" t="s">
        <v>62</v>
      </c>
      <c r="D1444">
        <v>0</v>
      </c>
      <c r="E1444">
        <v>623</v>
      </c>
      <c r="F1444" s="2" t="s">
        <v>0</v>
      </c>
      <c r="G1444">
        <v>26</v>
      </c>
      <c r="H1444">
        <v>4</v>
      </c>
      <c r="I1444">
        <v>0</v>
      </c>
      <c r="J1444">
        <v>0</v>
      </c>
      <c r="K1444">
        <v>15</v>
      </c>
      <c r="L1444" s="2" t="s">
        <v>170</v>
      </c>
    </row>
    <row r="1445" spans="1:12" x14ac:dyDescent="0.4">
      <c r="A1445" s="1">
        <v>43939</v>
      </c>
      <c r="B1445" s="7">
        <v>0.66666666666666663</v>
      </c>
      <c r="C1445" s="2" t="s">
        <v>36</v>
      </c>
      <c r="D1445">
        <v>0</v>
      </c>
      <c r="E1445">
        <v>638</v>
      </c>
      <c r="F1445" s="2" t="s">
        <v>0</v>
      </c>
      <c r="G1445">
        <v>44</v>
      </c>
      <c r="H1445">
        <v>10</v>
      </c>
      <c r="I1445">
        <v>8</v>
      </c>
      <c r="J1445">
        <v>0</v>
      </c>
      <c r="K1445">
        <v>50</v>
      </c>
      <c r="L1445" s="2" t="s">
        <v>37</v>
      </c>
    </row>
    <row r="1446" spans="1:12" x14ac:dyDescent="0.4">
      <c r="A1446" s="1">
        <v>43939</v>
      </c>
      <c r="B1446" s="7">
        <v>0.66666666666666663</v>
      </c>
      <c r="C1446" s="2" t="s">
        <v>102</v>
      </c>
      <c r="D1446">
        <v>0</v>
      </c>
      <c r="E1446">
        <v>108</v>
      </c>
      <c r="F1446" s="2" t="s">
        <v>0</v>
      </c>
      <c r="G1446">
        <v>4</v>
      </c>
      <c r="H1446">
        <v>2</v>
      </c>
      <c r="I1446">
        <v>0</v>
      </c>
      <c r="J1446">
        <v>0</v>
      </c>
      <c r="K1446">
        <v>3</v>
      </c>
      <c r="L1446" s="2" t="s">
        <v>158</v>
      </c>
    </row>
    <row r="1447" spans="1:12" x14ac:dyDescent="0.4">
      <c r="A1447" s="1">
        <v>43939</v>
      </c>
      <c r="B1447" s="7"/>
      <c r="C1447" s="2" t="s">
        <v>116</v>
      </c>
      <c r="E1447">
        <v>66</v>
      </c>
      <c r="F1447" s="2" t="s">
        <v>0</v>
      </c>
      <c r="K1447">
        <v>0</v>
      </c>
      <c r="L1447" s="2" t="s">
        <v>0</v>
      </c>
    </row>
    <row r="1448" spans="1:12" x14ac:dyDescent="0.4">
      <c r="A1448" s="1">
        <v>43939</v>
      </c>
      <c r="B1448" s="7">
        <v>0</v>
      </c>
      <c r="C1448" s="2" t="s">
        <v>41</v>
      </c>
      <c r="D1448">
        <v>0</v>
      </c>
      <c r="E1448">
        <v>699</v>
      </c>
      <c r="F1448" s="2" t="s">
        <v>0</v>
      </c>
      <c r="G1448">
        <v>44</v>
      </c>
      <c r="H1448">
        <v>7</v>
      </c>
      <c r="I1448">
        <v>0</v>
      </c>
      <c r="J1448">
        <v>150</v>
      </c>
      <c r="K1448">
        <v>27</v>
      </c>
      <c r="L1448" s="2" t="s">
        <v>108</v>
      </c>
    </row>
    <row r="1449" spans="1:12" x14ac:dyDescent="0.4">
      <c r="A1449" s="1">
        <v>43939</v>
      </c>
      <c r="B1449" s="7">
        <v>0.39583333333333331</v>
      </c>
      <c r="C1449" s="2" t="s">
        <v>165</v>
      </c>
      <c r="D1449">
        <v>0</v>
      </c>
      <c r="E1449">
        <v>61</v>
      </c>
      <c r="F1449" s="2" t="s">
        <v>0</v>
      </c>
      <c r="G1449">
        <v>11</v>
      </c>
      <c r="H1449">
        <v>4</v>
      </c>
      <c r="I1449">
        <v>0</v>
      </c>
      <c r="J1449">
        <v>0</v>
      </c>
      <c r="K1449">
        <v>1</v>
      </c>
      <c r="L1449" s="2" t="s">
        <v>166</v>
      </c>
    </row>
    <row r="1450" spans="1:12" x14ac:dyDescent="0.4">
      <c r="A1450" s="1">
        <v>43939</v>
      </c>
      <c r="B1450" s="7">
        <v>0</v>
      </c>
      <c r="C1450" s="2" t="s">
        <v>76</v>
      </c>
      <c r="D1450">
        <v>0</v>
      </c>
      <c r="E1450">
        <v>353</v>
      </c>
      <c r="F1450" s="2" t="s">
        <v>0</v>
      </c>
      <c r="G1450">
        <v>19</v>
      </c>
      <c r="H1450">
        <v>0</v>
      </c>
      <c r="I1450">
        <v>0</v>
      </c>
      <c r="J1450">
        <v>0</v>
      </c>
      <c r="K1450">
        <v>10</v>
      </c>
      <c r="L1450" s="2" t="s">
        <v>193</v>
      </c>
    </row>
    <row r="1451" spans="1:12" x14ac:dyDescent="0.4">
      <c r="A1451" s="1">
        <v>43939</v>
      </c>
      <c r="B1451" s="7">
        <v>6.9444444444444447E-4</v>
      </c>
      <c r="C1451" s="2" t="s">
        <v>48</v>
      </c>
      <c r="D1451">
        <v>0</v>
      </c>
      <c r="E1451">
        <v>266</v>
      </c>
      <c r="F1451" s="2" t="s">
        <v>0</v>
      </c>
      <c r="G1451">
        <v>0</v>
      </c>
      <c r="H1451">
        <v>0</v>
      </c>
      <c r="I1451">
        <v>0</v>
      </c>
      <c r="J1451">
        <v>176</v>
      </c>
      <c r="K1451">
        <v>14</v>
      </c>
      <c r="L1451" s="2" t="s">
        <v>539</v>
      </c>
    </row>
    <row r="1452" spans="1:12" x14ac:dyDescent="0.4">
      <c r="A1452" s="1">
        <v>43939</v>
      </c>
      <c r="B1452" s="7">
        <v>0</v>
      </c>
      <c r="C1452" s="2" t="s">
        <v>134</v>
      </c>
      <c r="D1452">
        <v>0</v>
      </c>
      <c r="E1452">
        <v>332</v>
      </c>
      <c r="F1452" s="2" t="s">
        <v>0</v>
      </c>
      <c r="G1452">
        <v>23</v>
      </c>
      <c r="H1452">
        <v>12</v>
      </c>
      <c r="I1452">
        <v>0</v>
      </c>
      <c r="J1452">
        <v>0</v>
      </c>
      <c r="K1452">
        <v>13</v>
      </c>
      <c r="L1452" s="2" t="s">
        <v>150</v>
      </c>
    </row>
    <row r="1453" spans="1:12" x14ac:dyDescent="0.4">
      <c r="A1453" s="1">
        <v>43939</v>
      </c>
      <c r="B1453" s="7">
        <v>0.33333333333333331</v>
      </c>
      <c r="C1453" s="2" t="s">
        <v>10</v>
      </c>
      <c r="D1453">
        <v>0</v>
      </c>
      <c r="E1453">
        <v>2994</v>
      </c>
      <c r="F1453" s="2" t="s">
        <v>0</v>
      </c>
      <c r="G1453">
        <v>244</v>
      </c>
      <c r="H1453">
        <v>56</v>
      </c>
      <c r="I1453">
        <v>42</v>
      </c>
      <c r="J1453">
        <v>606</v>
      </c>
      <c r="K1453">
        <v>277</v>
      </c>
      <c r="L1453" s="2" t="s">
        <v>540</v>
      </c>
    </row>
    <row r="1454" spans="1:12" x14ac:dyDescent="0.4">
      <c r="A1454" s="1">
        <v>43939</v>
      </c>
      <c r="B1454" s="7">
        <v>0.625</v>
      </c>
      <c r="C1454" s="2" t="s">
        <v>110</v>
      </c>
      <c r="D1454">
        <v>0</v>
      </c>
      <c r="E1454">
        <v>78</v>
      </c>
      <c r="F1454" s="2" t="s">
        <v>0</v>
      </c>
      <c r="G1454">
        <v>2</v>
      </c>
      <c r="H1454">
        <v>0</v>
      </c>
      <c r="I1454">
        <v>0</v>
      </c>
      <c r="J1454">
        <v>69</v>
      </c>
      <c r="K1454">
        <v>5</v>
      </c>
      <c r="L1454" s="2" t="s">
        <v>270</v>
      </c>
    </row>
    <row r="1455" spans="1:12" x14ac:dyDescent="0.4">
      <c r="A1455" s="1">
        <v>43939</v>
      </c>
      <c r="B1455" s="7">
        <v>0</v>
      </c>
      <c r="C1455" s="2" t="s">
        <v>21</v>
      </c>
      <c r="D1455">
        <v>0</v>
      </c>
      <c r="E1455">
        <v>4945</v>
      </c>
      <c r="F1455" s="2" t="s">
        <v>0</v>
      </c>
      <c r="G1455">
        <v>248</v>
      </c>
      <c r="H1455">
        <v>58</v>
      </c>
      <c r="I1455">
        <v>0</v>
      </c>
      <c r="J1455">
        <v>0</v>
      </c>
      <c r="K1455">
        <v>292</v>
      </c>
      <c r="L1455" s="2" t="s">
        <v>214</v>
      </c>
    </row>
    <row r="1456" spans="1:12" x14ac:dyDescent="0.4">
      <c r="A1456" s="1">
        <v>43939</v>
      </c>
      <c r="B1456" s="7">
        <v>0.625</v>
      </c>
      <c r="C1456" s="2" t="s">
        <v>23</v>
      </c>
      <c r="D1456">
        <v>0</v>
      </c>
      <c r="E1456">
        <v>1745</v>
      </c>
      <c r="F1456" s="2" t="s">
        <v>0</v>
      </c>
      <c r="G1456">
        <v>105</v>
      </c>
      <c r="H1456">
        <v>20</v>
      </c>
      <c r="I1456">
        <v>15</v>
      </c>
      <c r="J1456">
        <v>185</v>
      </c>
      <c r="K1456">
        <v>97</v>
      </c>
      <c r="L1456" s="2" t="s">
        <v>541</v>
      </c>
    </row>
    <row r="1457" spans="1:12" x14ac:dyDescent="0.4">
      <c r="A1457" s="1">
        <v>43939</v>
      </c>
      <c r="B1457" s="7">
        <v>0.41666666666666669</v>
      </c>
      <c r="C1457" s="2" t="s">
        <v>51</v>
      </c>
      <c r="D1457">
        <v>0</v>
      </c>
      <c r="E1457">
        <v>174</v>
      </c>
      <c r="F1457" s="2" t="s">
        <v>0</v>
      </c>
      <c r="G1457">
        <v>6</v>
      </c>
      <c r="H1457">
        <v>6</v>
      </c>
      <c r="I1457">
        <v>0</v>
      </c>
      <c r="J1457">
        <v>99</v>
      </c>
      <c r="K1457">
        <v>7</v>
      </c>
      <c r="L1457" s="2" t="s">
        <v>190</v>
      </c>
    </row>
    <row r="1458" spans="1:12" x14ac:dyDescent="0.4">
      <c r="A1458" s="1">
        <v>43939</v>
      </c>
      <c r="B1458" s="7">
        <v>0.60416666666666663</v>
      </c>
      <c r="C1458" s="2" t="s">
        <v>14</v>
      </c>
      <c r="D1458">
        <v>0</v>
      </c>
      <c r="E1458">
        <v>3211</v>
      </c>
      <c r="F1458" s="2" t="s">
        <v>0</v>
      </c>
      <c r="G1458">
        <v>114</v>
      </c>
      <c r="H1458">
        <v>0</v>
      </c>
      <c r="I1458">
        <v>44</v>
      </c>
      <c r="J1458">
        <v>0</v>
      </c>
      <c r="K1458">
        <v>103</v>
      </c>
      <c r="L1458" s="2" t="s">
        <v>268</v>
      </c>
    </row>
    <row r="1459" spans="1:12" x14ac:dyDescent="0.4">
      <c r="A1459" s="1">
        <v>43939</v>
      </c>
      <c r="B1459" s="7">
        <v>0</v>
      </c>
      <c r="C1459" s="2" t="s">
        <v>12</v>
      </c>
      <c r="D1459">
        <v>0</v>
      </c>
      <c r="E1459">
        <v>81</v>
      </c>
      <c r="F1459" s="2" t="s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 s="2" t="s">
        <v>542</v>
      </c>
    </row>
    <row r="1460" spans="1:12" x14ac:dyDescent="0.4">
      <c r="A1460" s="1">
        <v>43940</v>
      </c>
      <c r="B1460" s="7">
        <v>0.61458333333333337</v>
      </c>
      <c r="C1460" s="2" t="s">
        <v>26</v>
      </c>
      <c r="D1460">
        <v>0</v>
      </c>
      <c r="E1460">
        <v>1003</v>
      </c>
      <c r="F1460" s="2" t="s">
        <v>0</v>
      </c>
      <c r="G1460">
        <v>0</v>
      </c>
      <c r="H1460">
        <v>0</v>
      </c>
      <c r="I1460">
        <v>0</v>
      </c>
      <c r="J1460">
        <v>0</v>
      </c>
      <c r="K1460">
        <v>27</v>
      </c>
      <c r="L1460" s="2" t="s">
        <v>537</v>
      </c>
    </row>
    <row r="1461" spans="1:12" x14ac:dyDescent="0.4">
      <c r="A1461" s="1">
        <v>43940</v>
      </c>
      <c r="B1461" s="7">
        <v>0.45833333333333331</v>
      </c>
      <c r="C1461" s="2" t="s">
        <v>121</v>
      </c>
      <c r="D1461">
        <v>0</v>
      </c>
      <c r="E1461">
        <v>24</v>
      </c>
      <c r="F1461" s="2" t="s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s="2" t="s">
        <v>202</v>
      </c>
    </row>
    <row r="1462" spans="1:12" x14ac:dyDescent="0.4">
      <c r="A1462" s="1">
        <v>43940</v>
      </c>
      <c r="B1462" s="7"/>
      <c r="C1462" s="2" t="s">
        <v>64</v>
      </c>
      <c r="E1462">
        <v>85</v>
      </c>
      <c r="F1462" s="2" t="s">
        <v>0</v>
      </c>
      <c r="K1462">
        <v>3</v>
      </c>
      <c r="L1462" s="2" t="s">
        <v>0</v>
      </c>
    </row>
    <row r="1463" spans="1:12" x14ac:dyDescent="0.4">
      <c r="A1463" s="1">
        <v>43940</v>
      </c>
      <c r="B1463" s="7">
        <v>0.33333333333333331</v>
      </c>
      <c r="C1463" s="2" t="s">
        <v>17</v>
      </c>
      <c r="D1463">
        <v>0</v>
      </c>
      <c r="E1463">
        <v>1599</v>
      </c>
      <c r="F1463" s="2" t="s">
        <v>0</v>
      </c>
      <c r="G1463">
        <v>78</v>
      </c>
      <c r="H1463">
        <v>20</v>
      </c>
      <c r="I1463">
        <v>13</v>
      </c>
      <c r="J1463">
        <v>0</v>
      </c>
      <c r="K1463">
        <v>69</v>
      </c>
      <c r="L1463" s="2" t="s">
        <v>132</v>
      </c>
    </row>
    <row r="1464" spans="1:12" x14ac:dyDescent="0.4">
      <c r="A1464" s="1">
        <v>43940</v>
      </c>
      <c r="B1464" s="7">
        <v>0</v>
      </c>
      <c r="C1464" s="2" t="s">
        <v>19</v>
      </c>
      <c r="D1464">
        <v>0</v>
      </c>
      <c r="E1464">
        <v>803</v>
      </c>
      <c r="F1464" s="2" t="s">
        <v>0</v>
      </c>
      <c r="G1464">
        <v>40</v>
      </c>
      <c r="H1464">
        <v>7</v>
      </c>
      <c r="I1464">
        <v>5</v>
      </c>
      <c r="J1464">
        <v>653</v>
      </c>
      <c r="K1464">
        <v>25</v>
      </c>
      <c r="L1464" s="2" t="s">
        <v>196</v>
      </c>
    </row>
    <row r="1465" spans="1:12" x14ac:dyDescent="0.4">
      <c r="A1465" s="1">
        <v>43940</v>
      </c>
      <c r="B1465" s="7">
        <v>0.41666666666666669</v>
      </c>
      <c r="C1465" s="2" t="s">
        <v>15</v>
      </c>
      <c r="D1465">
        <v>0</v>
      </c>
      <c r="E1465">
        <v>932</v>
      </c>
      <c r="F1465" s="2" t="s">
        <v>0</v>
      </c>
      <c r="G1465">
        <v>0</v>
      </c>
      <c r="H1465">
        <v>0</v>
      </c>
      <c r="I1465">
        <v>0</v>
      </c>
      <c r="J1465">
        <v>764</v>
      </c>
      <c r="K1465">
        <v>40</v>
      </c>
      <c r="L1465" s="2" t="s">
        <v>556</v>
      </c>
    </row>
    <row r="1466" spans="1:12" x14ac:dyDescent="0.4">
      <c r="A1466" s="1">
        <v>43940</v>
      </c>
      <c r="B1466" s="7">
        <v>0</v>
      </c>
      <c r="C1466" s="2" t="s">
        <v>32</v>
      </c>
      <c r="D1466">
        <v>0</v>
      </c>
      <c r="E1466">
        <v>980</v>
      </c>
      <c r="F1466" s="2" t="s">
        <v>0</v>
      </c>
      <c r="G1466">
        <v>61</v>
      </c>
      <c r="H1466">
        <v>12</v>
      </c>
      <c r="I1466">
        <v>0</v>
      </c>
      <c r="J1466">
        <v>113</v>
      </c>
      <c r="K1466">
        <v>71</v>
      </c>
      <c r="L1466" s="2" t="s">
        <v>101</v>
      </c>
    </row>
    <row r="1467" spans="1:12" x14ac:dyDescent="0.4">
      <c r="A1467" s="1">
        <v>43940</v>
      </c>
      <c r="B1467" s="7">
        <v>0.5</v>
      </c>
      <c r="C1467" s="2" t="s">
        <v>8</v>
      </c>
      <c r="D1467">
        <v>21924</v>
      </c>
      <c r="E1467">
        <v>4671</v>
      </c>
      <c r="F1467" s="2" t="s">
        <v>0</v>
      </c>
      <c r="G1467">
        <v>315</v>
      </c>
      <c r="H1467">
        <v>35</v>
      </c>
      <c r="I1467">
        <v>33</v>
      </c>
      <c r="J1467">
        <v>558</v>
      </c>
      <c r="K1467">
        <v>200</v>
      </c>
      <c r="L1467" s="2" t="s">
        <v>9</v>
      </c>
    </row>
    <row r="1468" spans="1:12" x14ac:dyDescent="0.4">
      <c r="A1468" s="1">
        <v>43940</v>
      </c>
      <c r="B1468" s="7"/>
      <c r="C1468" s="2" t="s">
        <v>34</v>
      </c>
      <c r="E1468">
        <v>112</v>
      </c>
      <c r="F1468" s="2" t="s">
        <v>0</v>
      </c>
      <c r="K1468">
        <v>4</v>
      </c>
      <c r="L1468" s="2" t="s">
        <v>0</v>
      </c>
    </row>
    <row r="1469" spans="1:12" x14ac:dyDescent="0.4">
      <c r="A1469" s="1">
        <v>43940</v>
      </c>
      <c r="B1469" s="7">
        <v>0</v>
      </c>
      <c r="C1469" s="2" t="s">
        <v>147</v>
      </c>
      <c r="D1469">
        <v>0</v>
      </c>
      <c r="E1469">
        <v>769</v>
      </c>
      <c r="F1469" s="2" t="s">
        <v>0</v>
      </c>
      <c r="G1469">
        <v>28</v>
      </c>
      <c r="H1469">
        <v>0</v>
      </c>
      <c r="I1469">
        <v>0</v>
      </c>
      <c r="J1469">
        <v>0</v>
      </c>
      <c r="K1469">
        <v>40</v>
      </c>
      <c r="L1469" s="2" t="s">
        <v>148</v>
      </c>
    </row>
    <row r="1470" spans="1:12" x14ac:dyDescent="0.4">
      <c r="A1470" s="1">
        <v>43940</v>
      </c>
      <c r="B1470" s="7">
        <v>0.66666666666666663</v>
      </c>
      <c r="C1470" s="2" t="s">
        <v>47</v>
      </c>
      <c r="D1470">
        <v>0</v>
      </c>
      <c r="E1470">
        <v>192</v>
      </c>
      <c r="F1470" s="2" t="s">
        <v>0</v>
      </c>
      <c r="G1470">
        <v>16</v>
      </c>
      <c r="H1470">
        <v>5</v>
      </c>
      <c r="I1470">
        <v>0</v>
      </c>
      <c r="J1470">
        <v>0</v>
      </c>
      <c r="K1470">
        <v>2</v>
      </c>
      <c r="L1470" s="2" t="s">
        <v>180</v>
      </c>
    </row>
    <row r="1471" spans="1:12" x14ac:dyDescent="0.4">
      <c r="A1471" s="1">
        <v>43940</v>
      </c>
      <c r="B1471" s="7">
        <v>0.45833333333333331</v>
      </c>
      <c r="C1471" s="2" t="s">
        <v>62</v>
      </c>
      <c r="D1471">
        <v>0</v>
      </c>
      <c r="E1471">
        <v>626</v>
      </c>
      <c r="F1471" s="2" t="s">
        <v>0</v>
      </c>
      <c r="G1471">
        <v>26</v>
      </c>
      <c r="H1471">
        <v>4</v>
      </c>
      <c r="I1471">
        <v>0</v>
      </c>
      <c r="J1471">
        <v>0</v>
      </c>
      <c r="K1471">
        <v>15</v>
      </c>
      <c r="L1471" s="2" t="s">
        <v>170</v>
      </c>
    </row>
    <row r="1472" spans="1:12" x14ac:dyDescent="0.4">
      <c r="A1472" s="1">
        <v>43940</v>
      </c>
      <c r="B1472" s="7">
        <v>0.66666666666666663</v>
      </c>
      <c r="C1472" s="2" t="s">
        <v>36</v>
      </c>
      <c r="D1472">
        <v>0</v>
      </c>
      <c r="E1472">
        <v>640</v>
      </c>
      <c r="F1472" s="2" t="s">
        <v>0</v>
      </c>
      <c r="G1472">
        <v>43</v>
      </c>
      <c r="H1472">
        <v>9</v>
      </c>
      <c r="I1472">
        <v>4</v>
      </c>
      <c r="J1472">
        <v>0</v>
      </c>
      <c r="K1472">
        <v>50</v>
      </c>
      <c r="L1472" s="2" t="s">
        <v>37</v>
      </c>
    </row>
    <row r="1473" spans="1:12" x14ac:dyDescent="0.4">
      <c r="A1473" s="1">
        <v>43940</v>
      </c>
      <c r="B1473" s="7">
        <v>0.67708333333333337</v>
      </c>
      <c r="C1473" s="2" t="s">
        <v>102</v>
      </c>
      <c r="D1473">
        <v>0</v>
      </c>
      <c r="E1473">
        <v>108</v>
      </c>
      <c r="F1473" s="2" t="s">
        <v>0</v>
      </c>
      <c r="G1473">
        <v>4</v>
      </c>
      <c r="H1473">
        <v>2</v>
      </c>
      <c r="I1473">
        <v>0</v>
      </c>
      <c r="J1473">
        <v>0</v>
      </c>
      <c r="K1473">
        <v>3</v>
      </c>
      <c r="L1473" s="2" t="s">
        <v>158</v>
      </c>
    </row>
    <row r="1474" spans="1:12" x14ac:dyDescent="0.4">
      <c r="A1474" s="1">
        <v>43940</v>
      </c>
      <c r="B1474" s="7"/>
      <c r="C1474" s="2" t="s">
        <v>116</v>
      </c>
      <c r="E1474">
        <v>67</v>
      </c>
      <c r="F1474" s="2" t="s">
        <v>0</v>
      </c>
      <c r="K1474">
        <v>0</v>
      </c>
      <c r="L1474" s="2" t="s">
        <v>0</v>
      </c>
    </row>
    <row r="1475" spans="1:12" x14ac:dyDescent="0.4">
      <c r="A1475" s="1">
        <v>43940</v>
      </c>
      <c r="B1475" s="7">
        <v>0</v>
      </c>
      <c r="C1475" s="2" t="s">
        <v>41</v>
      </c>
      <c r="D1475">
        <v>0</v>
      </c>
      <c r="E1475">
        <v>705</v>
      </c>
      <c r="F1475" s="2" t="s">
        <v>0</v>
      </c>
      <c r="G1475">
        <v>45</v>
      </c>
      <c r="H1475">
        <v>7</v>
      </c>
      <c r="I1475">
        <v>0</v>
      </c>
      <c r="J1475">
        <v>150</v>
      </c>
      <c r="K1475">
        <v>27</v>
      </c>
      <c r="L1475" s="2" t="s">
        <v>108</v>
      </c>
    </row>
    <row r="1476" spans="1:12" x14ac:dyDescent="0.4">
      <c r="A1476" s="1">
        <v>43940</v>
      </c>
      <c r="B1476" s="7">
        <v>0.39583333333333331</v>
      </c>
      <c r="C1476" s="2" t="s">
        <v>165</v>
      </c>
      <c r="D1476">
        <v>0</v>
      </c>
      <c r="E1476">
        <v>62</v>
      </c>
      <c r="F1476" s="2" t="s">
        <v>0</v>
      </c>
      <c r="G1476">
        <v>6</v>
      </c>
      <c r="H1476">
        <v>2</v>
      </c>
      <c r="I1476">
        <v>0</v>
      </c>
      <c r="J1476">
        <v>0</v>
      </c>
      <c r="K1476">
        <v>1</v>
      </c>
      <c r="L1476" s="2" t="s">
        <v>166</v>
      </c>
    </row>
    <row r="1477" spans="1:12" x14ac:dyDescent="0.4">
      <c r="A1477" s="1">
        <v>43940</v>
      </c>
      <c r="B1477" s="7">
        <v>0</v>
      </c>
      <c r="C1477" s="2" t="s">
        <v>76</v>
      </c>
      <c r="D1477">
        <v>0</v>
      </c>
      <c r="E1477">
        <v>355</v>
      </c>
      <c r="F1477" s="2" t="s">
        <v>0</v>
      </c>
      <c r="G1477">
        <v>19</v>
      </c>
      <c r="H1477">
        <v>0</v>
      </c>
      <c r="I1477">
        <v>0</v>
      </c>
      <c r="J1477">
        <v>0</v>
      </c>
      <c r="K1477">
        <v>11</v>
      </c>
      <c r="L1477" s="2" t="s">
        <v>193</v>
      </c>
    </row>
    <row r="1478" spans="1:12" x14ac:dyDescent="0.4">
      <c r="A1478" s="1">
        <v>43940</v>
      </c>
      <c r="B1478" s="7">
        <v>6.9444444444444447E-4</v>
      </c>
      <c r="C1478" s="2" t="s">
        <v>48</v>
      </c>
      <c r="D1478">
        <v>0</v>
      </c>
      <c r="E1478">
        <v>268</v>
      </c>
      <c r="F1478" s="2" t="s">
        <v>0</v>
      </c>
      <c r="G1478">
        <v>0</v>
      </c>
      <c r="H1478">
        <v>0</v>
      </c>
      <c r="I1478">
        <v>0</v>
      </c>
      <c r="J1478">
        <v>180</v>
      </c>
      <c r="K1478">
        <v>15</v>
      </c>
      <c r="L1478" s="2" t="s">
        <v>557</v>
      </c>
    </row>
    <row r="1479" spans="1:12" x14ac:dyDescent="0.4">
      <c r="A1479" s="1">
        <v>43940</v>
      </c>
      <c r="B1479" s="7">
        <v>0</v>
      </c>
      <c r="C1479" s="2" t="s">
        <v>134</v>
      </c>
      <c r="D1479">
        <v>0</v>
      </c>
      <c r="E1479">
        <v>333</v>
      </c>
      <c r="F1479" s="2" t="s">
        <v>0</v>
      </c>
      <c r="G1479">
        <v>23</v>
      </c>
      <c r="H1479">
        <v>12</v>
      </c>
      <c r="I1479">
        <v>0</v>
      </c>
      <c r="J1479">
        <v>0</v>
      </c>
      <c r="K1479">
        <v>13</v>
      </c>
      <c r="L1479" s="2" t="s">
        <v>150</v>
      </c>
    </row>
    <row r="1480" spans="1:12" x14ac:dyDescent="0.4">
      <c r="A1480" s="1">
        <v>43940</v>
      </c>
      <c r="B1480" s="7">
        <v>0.33333333333333331</v>
      </c>
      <c r="C1480" s="2" t="s">
        <v>10</v>
      </c>
      <c r="D1480">
        <v>0</v>
      </c>
      <c r="E1480">
        <v>3032</v>
      </c>
      <c r="F1480" s="2" t="s">
        <v>0</v>
      </c>
      <c r="G1480">
        <v>237</v>
      </c>
      <c r="H1480">
        <v>54</v>
      </c>
      <c r="I1480">
        <v>42</v>
      </c>
      <c r="J1480">
        <v>616</v>
      </c>
      <c r="K1480">
        <v>281</v>
      </c>
      <c r="L1480" s="2" t="s">
        <v>558</v>
      </c>
    </row>
    <row r="1481" spans="1:12" x14ac:dyDescent="0.4">
      <c r="A1481" s="1">
        <v>43940</v>
      </c>
      <c r="B1481" s="7">
        <v>0.54166666666666663</v>
      </c>
      <c r="C1481" s="2" t="s">
        <v>110</v>
      </c>
      <c r="D1481">
        <v>0</v>
      </c>
      <c r="E1481">
        <v>78</v>
      </c>
      <c r="F1481" s="2" t="s">
        <v>0</v>
      </c>
      <c r="G1481">
        <v>2</v>
      </c>
      <c r="H1481">
        <v>0</v>
      </c>
      <c r="I1481">
        <v>0</v>
      </c>
      <c r="J1481">
        <v>69</v>
      </c>
      <c r="K1481">
        <v>5</v>
      </c>
      <c r="L1481" s="2" t="s">
        <v>270</v>
      </c>
    </row>
    <row r="1482" spans="1:12" x14ac:dyDescent="0.4">
      <c r="A1482" s="1">
        <v>43940</v>
      </c>
      <c r="B1482" s="7">
        <v>0</v>
      </c>
      <c r="C1482" s="2" t="s">
        <v>21</v>
      </c>
      <c r="D1482">
        <v>0</v>
      </c>
      <c r="E1482">
        <v>4966</v>
      </c>
      <c r="F1482" s="2" t="s">
        <v>0</v>
      </c>
      <c r="G1482">
        <v>249</v>
      </c>
      <c r="H1482">
        <v>57</v>
      </c>
      <c r="I1482">
        <v>0</v>
      </c>
      <c r="J1482">
        <v>0</v>
      </c>
      <c r="K1482">
        <v>298</v>
      </c>
      <c r="L1482" s="2" t="s">
        <v>214</v>
      </c>
    </row>
    <row r="1483" spans="1:12" x14ac:dyDescent="0.4">
      <c r="A1483" s="1">
        <v>43940</v>
      </c>
      <c r="B1483" s="7">
        <v>0.625</v>
      </c>
      <c r="C1483" s="2" t="s">
        <v>23</v>
      </c>
      <c r="D1483">
        <v>0</v>
      </c>
      <c r="E1483">
        <v>1755</v>
      </c>
      <c r="F1483" s="2" t="s">
        <v>0</v>
      </c>
      <c r="G1483">
        <v>82</v>
      </c>
      <c r="H1483">
        <v>20</v>
      </c>
      <c r="I1483">
        <v>9</v>
      </c>
      <c r="J1483">
        <v>204</v>
      </c>
      <c r="K1483">
        <v>103</v>
      </c>
      <c r="L1483" s="2" t="s">
        <v>559</v>
      </c>
    </row>
    <row r="1484" spans="1:12" x14ac:dyDescent="0.4">
      <c r="A1484" s="1">
        <v>43940</v>
      </c>
      <c r="B1484" s="7">
        <v>0.41666666666666669</v>
      </c>
      <c r="C1484" s="2" t="s">
        <v>51</v>
      </c>
      <c r="D1484">
        <v>0</v>
      </c>
      <c r="E1484">
        <v>175</v>
      </c>
      <c r="F1484" s="2" t="s">
        <v>0</v>
      </c>
      <c r="G1484">
        <v>11</v>
      </c>
      <c r="H1484">
        <v>6</v>
      </c>
      <c r="I1484">
        <v>0</v>
      </c>
      <c r="J1484">
        <v>99</v>
      </c>
      <c r="K1484">
        <v>7</v>
      </c>
      <c r="L1484" s="2" t="s">
        <v>190</v>
      </c>
    </row>
    <row r="1485" spans="1:12" x14ac:dyDescent="0.4">
      <c r="A1485" s="1">
        <v>43940</v>
      </c>
      <c r="B1485" s="7">
        <v>0.60416666666666663</v>
      </c>
      <c r="C1485" s="2" t="s">
        <v>14</v>
      </c>
      <c r="D1485">
        <v>0</v>
      </c>
      <c r="E1485">
        <v>3238</v>
      </c>
      <c r="F1485" s="2" t="s">
        <v>0</v>
      </c>
      <c r="G1485">
        <v>116</v>
      </c>
      <c r="H1485">
        <v>0</v>
      </c>
      <c r="I1485">
        <v>43</v>
      </c>
      <c r="J1485">
        <v>0</v>
      </c>
      <c r="K1485">
        <v>103</v>
      </c>
      <c r="L1485" s="2" t="s">
        <v>268</v>
      </c>
    </row>
    <row r="1486" spans="1:12" x14ac:dyDescent="0.4">
      <c r="A1486" s="1">
        <v>43940</v>
      </c>
      <c r="B1486" s="7">
        <v>0</v>
      </c>
      <c r="C1486" s="2" t="s">
        <v>12</v>
      </c>
      <c r="D1486">
        <v>0</v>
      </c>
      <c r="E1486">
        <v>81</v>
      </c>
      <c r="F1486" s="2" t="s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 s="2" t="s">
        <v>560</v>
      </c>
    </row>
    <row r="1487" spans="1:12" x14ac:dyDescent="0.4">
      <c r="A1487" s="1">
        <v>43941</v>
      </c>
      <c r="B1487" s="7">
        <v>0.61458333333333337</v>
      </c>
      <c r="C1487" s="2" t="s">
        <v>26</v>
      </c>
      <c r="D1487">
        <v>0</v>
      </c>
      <c r="E1487">
        <v>1012</v>
      </c>
      <c r="F1487" s="2" t="s">
        <v>0</v>
      </c>
      <c r="G1487">
        <v>45</v>
      </c>
      <c r="H1487">
        <v>16</v>
      </c>
      <c r="I1487">
        <v>16</v>
      </c>
      <c r="J1487">
        <v>640</v>
      </c>
      <c r="K1487">
        <v>28</v>
      </c>
      <c r="L1487" s="2" t="s">
        <v>537</v>
      </c>
    </row>
    <row r="1488" spans="1:12" x14ac:dyDescent="0.4">
      <c r="A1488" s="1">
        <v>43941</v>
      </c>
      <c r="B1488" s="7">
        <v>0.45833333333333331</v>
      </c>
      <c r="C1488" s="2" t="s">
        <v>121</v>
      </c>
      <c r="D1488">
        <v>0</v>
      </c>
      <c r="E1488">
        <v>24</v>
      </c>
      <c r="F1488" s="2" t="s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 s="2" t="s">
        <v>202</v>
      </c>
    </row>
    <row r="1489" spans="1:12" x14ac:dyDescent="0.4">
      <c r="A1489" s="1">
        <v>43941</v>
      </c>
      <c r="B1489" s="7">
        <v>0.54166666666666663</v>
      </c>
      <c r="C1489" s="2" t="s">
        <v>64</v>
      </c>
      <c r="D1489">
        <v>0</v>
      </c>
      <c r="E1489">
        <v>86</v>
      </c>
      <c r="F1489" s="2" t="s">
        <v>0</v>
      </c>
      <c r="G1489">
        <v>0</v>
      </c>
      <c r="H1489">
        <v>0</v>
      </c>
      <c r="I1489">
        <v>0</v>
      </c>
      <c r="J1489">
        <v>0</v>
      </c>
      <c r="K1489">
        <v>3</v>
      </c>
      <c r="L1489" s="2" t="s">
        <v>191</v>
      </c>
    </row>
    <row r="1490" spans="1:12" x14ac:dyDescent="0.4">
      <c r="A1490" s="1">
        <v>43941</v>
      </c>
      <c r="B1490" s="7">
        <v>0.33333333333333331</v>
      </c>
      <c r="C1490" s="2" t="s">
        <v>17</v>
      </c>
      <c r="D1490">
        <v>0</v>
      </c>
      <c r="E1490">
        <v>1613</v>
      </c>
      <c r="F1490" s="2" t="s">
        <v>0</v>
      </c>
      <c r="G1490">
        <v>71</v>
      </c>
      <c r="H1490">
        <v>19</v>
      </c>
      <c r="I1490">
        <v>11</v>
      </c>
      <c r="J1490">
        <v>0</v>
      </c>
      <c r="K1490">
        <v>73</v>
      </c>
      <c r="L1490" s="2" t="s">
        <v>132</v>
      </c>
    </row>
    <row r="1491" spans="1:12" x14ac:dyDescent="0.4">
      <c r="A1491" s="1">
        <v>43941</v>
      </c>
      <c r="B1491" s="7">
        <v>0</v>
      </c>
      <c r="C1491" s="2" t="s">
        <v>19</v>
      </c>
      <c r="D1491">
        <v>0</v>
      </c>
      <c r="E1491">
        <v>806</v>
      </c>
      <c r="F1491" s="2" t="s">
        <v>0</v>
      </c>
      <c r="G1491">
        <v>40</v>
      </c>
      <c r="H1491">
        <v>6</v>
      </c>
      <c r="I1491">
        <v>3</v>
      </c>
      <c r="J1491">
        <v>664</v>
      </c>
      <c r="K1491">
        <v>25</v>
      </c>
      <c r="L1491" s="2" t="s">
        <v>196</v>
      </c>
    </row>
    <row r="1492" spans="1:12" x14ac:dyDescent="0.4">
      <c r="A1492" s="1">
        <v>43941</v>
      </c>
      <c r="B1492" s="7">
        <v>0.39583333333333331</v>
      </c>
      <c r="C1492" s="2" t="s">
        <v>15</v>
      </c>
      <c r="D1492">
        <v>0</v>
      </c>
      <c r="E1492">
        <v>933</v>
      </c>
      <c r="F1492" s="2" t="s">
        <v>0</v>
      </c>
      <c r="G1492">
        <v>0</v>
      </c>
      <c r="H1492">
        <v>0</v>
      </c>
      <c r="I1492">
        <v>0</v>
      </c>
      <c r="J1492">
        <v>770</v>
      </c>
      <c r="K1492">
        <v>42</v>
      </c>
      <c r="L1492" s="2" t="s">
        <v>561</v>
      </c>
    </row>
    <row r="1493" spans="1:12" x14ac:dyDescent="0.4">
      <c r="A1493" s="1">
        <v>43941</v>
      </c>
      <c r="B1493" s="7">
        <v>0</v>
      </c>
      <c r="C1493" s="2" t="s">
        <v>32</v>
      </c>
      <c r="D1493">
        <v>0</v>
      </c>
      <c r="E1493">
        <v>989</v>
      </c>
      <c r="F1493" s="2" t="s">
        <v>0</v>
      </c>
      <c r="G1493">
        <v>62</v>
      </c>
      <c r="H1493">
        <v>11</v>
      </c>
      <c r="I1493">
        <v>0</v>
      </c>
      <c r="J1493">
        <v>113</v>
      </c>
      <c r="K1493">
        <v>72</v>
      </c>
      <c r="L1493" s="2" t="s">
        <v>101</v>
      </c>
    </row>
    <row r="1494" spans="1:12" x14ac:dyDescent="0.4">
      <c r="A1494" s="1">
        <v>43941</v>
      </c>
      <c r="B1494" s="7">
        <v>0.5</v>
      </c>
      <c r="C1494" s="2" t="s">
        <v>8</v>
      </c>
      <c r="D1494">
        <v>22049</v>
      </c>
      <c r="E1494">
        <v>4670</v>
      </c>
      <c r="F1494" s="2" t="s">
        <v>0</v>
      </c>
      <c r="G1494">
        <v>321</v>
      </c>
      <c r="H1494">
        <v>34</v>
      </c>
      <c r="I1494">
        <v>29</v>
      </c>
      <c r="J1494">
        <v>561</v>
      </c>
      <c r="K1494">
        <v>201</v>
      </c>
      <c r="L1494" s="2" t="s">
        <v>9</v>
      </c>
    </row>
    <row r="1495" spans="1:12" x14ac:dyDescent="0.4">
      <c r="A1495" s="1">
        <v>43941</v>
      </c>
      <c r="B1495" s="7">
        <v>0.54166666666666663</v>
      </c>
      <c r="C1495" s="2" t="s">
        <v>34</v>
      </c>
      <c r="D1495">
        <v>0</v>
      </c>
      <c r="E1495">
        <v>114</v>
      </c>
      <c r="F1495" s="2" t="s">
        <v>0</v>
      </c>
      <c r="G1495">
        <v>5</v>
      </c>
      <c r="H1495">
        <v>0</v>
      </c>
      <c r="I1495">
        <v>0</v>
      </c>
      <c r="J1495">
        <v>0</v>
      </c>
      <c r="K1495">
        <v>5</v>
      </c>
      <c r="L1495" s="2" t="s">
        <v>186</v>
      </c>
    </row>
    <row r="1496" spans="1:12" x14ac:dyDescent="0.4">
      <c r="A1496" s="1">
        <v>43941</v>
      </c>
      <c r="B1496" s="7">
        <v>0</v>
      </c>
      <c r="C1496" s="2" t="s">
        <v>147</v>
      </c>
      <c r="D1496">
        <v>0</v>
      </c>
      <c r="E1496">
        <v>778</v>
      </c>
      <c r="F1496" s="2" t="s">
        <v>0</v>
      </c>
      <c r="G1496">
        <v>29</v>
      </c>
      <c r="H1496">
        <v>0</v>
      </c>
      <c r="I1496">
        <v>0</v>
      </c>
      <c r="J1496">
        <v>0</v>
      </c>
      <c r="K1496">
        <v>40</v>
      </c>
      <c r="L1496" s="2" t="s">
        <v>148</v>
      </c>
    </row>
    <row r="1497" spans="1:12" x14ac:dyDescent="0.4">
      <c r="A1497" s="1">
        <v>43941</v>
      </c>
      <c r="B1497" s="7">
        <v>0.66666666666666663</v>
      </c>
      <c r="C1497" s="2" t="s">
        <v>47</v>
      </c>
      <c r="D1497">
        <v>0</v>
      </c>
      <c r="E1497">
        <v>194</v>
      </c>
      <c r="F1497" s="2" t="s">
        <v>0</v>
      </c>
      <c r="G1497">
        <v>14</v>
      </c>
      <c r="H1497">
        <v>4</v>
      </c>
      <c r="I1497">
        <v>0</v>
      </c>
      <c r="J1497">
        <v>0</v>
      </c>
      <c r="K1497">
        <v>2</v>
      </c>
      <c r="L1497" s="2" t="s">
        <v>180</v>
      </c>
    </row>
    <row r="1498" spans="1:12" x14ac:dyDescent="0.4">
      <c r="A1498" s="1">
        <v>43941</v>
      </c>
      <c r="B1498" s="7">
        <v>0.45833333333333331</v>
      </c>
      <c r="C1498" s="2" t="s">
        <v>62</v>
      </c>
      <c r="D1498">
        <v>0</v>
      </c>
      <c r="E1498">
        <v>633</v>
      </c>
      <c r="F1498" s="2" t="s">
        <v>0</v>
      </c>
      <c r="G1498">
        <v>33</v>
      </c>
      <c r="H1498">
        <v>5</v>
      </c>
      <c r="I1498">
        <v>0</v>
      </c>
      <c r="J1498">
        <v>0</v>
      </c>
      <c r="K1498">
        <v>15</v>
      </c>
      <c r="L1498" s="2" t="s">
        <v>170</v>
      </c>
    </row>
    <row r="1499" spans="1:12" x14ac:dyDescent="0.4">
      <c r="A1499" s="1">
        <v>43941</v>
      </c>
      <c r="B1499" s="7">
        <v>0.66666666666666663</v>
      </c>
      <c r="C1499" s="2" t="s">
        <v>36</v>
      </c>
      <c r="D1499">
        <v>0</v>
      </c>
      <c r="E1499">
        <v>642</v>
      </c>
      <c r="F1499" s="2" t="s">
        <v>0</v>
      </c>
      <c r="G1499">
        <v>44</v>
      </c>
      <c r="H1499">
        <v>10</v>
      </c>
      <c r="I1499">
        <v>5</v>
      </c>
      <c r="J1499">
        <v>0</v>
      </c>
      <c r="K1499">
        <v>56</v>
      </c>
      <c r="L1499" s="2" t="s">
        <v>37</v>
      </c>
    </row>
    <row r="1500" spans="1:12" x14ac:dyDescent="0.4">
      <c r="A1500" s="1">
        <v>43941</v>
      </c>
      <c r="B1500" s="7">
        <v>0</v>
      </c>
      <c r="C1500" s="2" t="s">
        <v>102</v>
      </c>
      <c r="D1500">
        <v>0</v>
      </c>
      <c r="E1500">
        <v>108</v>
      </c>
      <c r="F1500" s="2" t="s">
        <v>0</v>
      </c>
      <c r="G1500">
        <v>4</v>
      </c>
      <c r="H1500">
        <v>2</v>
      </c>
      <c r="I1500">
        <v>0</v>
      </c>
      <c r="J1500">
        <v>0</v>
      </c>
      <c r="K1500">
        <v>3</v>
      </c>
      <c r="L1500" s="2" t="s">
        <v>695</v>
      </c>
    </row>
    <row r="1501" spans="1:12" x14ac:dyDescent="0.4">
      <c r="A1501" s="1">
        <v>43941</v>
      </c>
      <c r="B1501" s="7">
        <v>0.625</v>
      </c>
      <c r="C1501" s="2" t="s">
        <v>116</v>
      </c>
      <c r="D1501">
        <v>0</v>
      </c>
      <c r="E1501">
        <v>67</v>
      </c>
      <c r="F1501" s="2" t="s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 s="2" t="s">
        <v>188</v>
      </c>
    </row>
    <row r="1502" spans="1:12" x14ac:dyDescent="0.4">
      <c r="A1502" s="1">
        <v>43941</v>
      </c>
      <c r="B1502" s="7">
        <v>0</v>
      </c>
      <c r="C1502" s="2" t="s">
        <v>41</v>
      </c>
      <c r="D1502">
        <v>0</v>
      </c>
      <c r="E1502">
        <v>711</v>
      </c>
      <c r="F1502" s="2" t="s">
        <v>0</v>
      </c>
      <c r="G1502">
        <v>42</v>
      </c>
      <c r="H1502">
        <v>7</v>
      </c>
      <c r="I1502">
        <v>0</v>
      </c>
      <c r="J1502">
        <v>159</v>
      </c>
      <c r="K1502">
        <v>27</v>
      </c>
      <c r="L1502" s="2" t="s">
        <v>108</v>
      </c>
    </row>
    <row r="1503" spans="1:12" x14ac:dyDescent="0.4">
      <c r="A1503" s="1">
        <v>43941</v>
      </c>
      <c r="B1503" s="7">
        <v>0.39583333333333331</v>
      </c>
      <c r="C1503" s="2" t="s">
        <v>165</v>
      </c>
      <c r="D1503">
        <v>0</v>
      </c>
      <c r="E1503">
        <v>63</v>
      </c>
      <c r="F1503" s="2" t="s">
        <v>0</v>
      </c>
      <c r="G1503">
        <v>6</v>
      </c>
      <c r="H1503">
        <v>2</v>
      </c>
      <c r="I1503">
        <v>0</v>
      </c>
      <c r="J1503">
        <v>0</v>
      </c>
      <c r="K1503">
        <v>1</v>
      </c>
      <c r="L1503" s="2" t="s">
        <v>166</v>
      </c>
    </row>
    <row r="1504" spans="1:12" x14ac:dyDescent="0.4">
      <c r="A1504" s="1">
        <v>43941</v>
      </c>
      <c r="B1504" s="7">
        <v>0</v>
      </c>
      <c r="C1504" s="2" t="s">
        <v>76</v>
      </c>
      <c r="D1504">
        <v>0</v>
      </c>
      <c r="E1504">
        <v>355</v>
      </c>
      <c r="F1504" s="2" t="s">
        <v>0</v>
      </c>
      <c r="G1504">
        <v>19</v>
      </c>
      <c r="H1504">
        <v>0</v>
      </c>
      <c r="I1504">
        <v>0</v>
      </c>
      <c r="J1504">
        <v>0</v>
      </c>
      <c r="K1504">
        <v>11</v>
      </c>
      <c r="L1504" s="2" t="s">
        <v>193</v>
      </c>
    </row>
    <row r="1505" spans="1:12" x14ac:dyDescent="0.4">
      <c r="A1505" s="1">
        <v>43941</v>
      </c>
      <c r="B1505" s="7">
        <v>0.37083333333333335</v>
      </c>
      <c r="C1505" s="2" t="s">
        <v>48</v>
      </c>
      <c r="D1505">
        <v>0</v>
      </c>
      <c r="E1505">
        <v>272</v>
      </c>
      <c r="F1505" s="2" t="s">
        <v>0</v>
      </c>
      <c r="G1505">
        <v>0</v>
      </c>
      <c r="H1505">
        <v>0</v>
      </c>
      <c r="I1505">
        <v>0</v>
      </c>
      <c r="J1505">
        <v>180</v>
      </c>
      <c r="K1505">
        <v>15</v>
      </c>
      <c r="L1505" s="2" t="s">
        <v>562</v>
      </c>
    </row>
    <row r="1506" spans="1:12" x14ac:dyDescent="0.4">
      <c r="A1506" s="1">
        <v>43941</v>
      </c>
      <c r="B1506" s="7">
        <v>0</v>
      </c>
      <c r="C1506" s="2" t="s">
        <v>134</v>
      </c>
      <c r="D1506">
        <v>0</v>
      </c>
      <c r="E1506">
        <v>335</v>
      </c>
      <c r="F1506" s="2" t="s">
        <v>0</v>
      </c>
      <c r="G1506">
        <v>24</v>
      </c>
      <c r="H1506">
        <v>12</v>
      </c>
      <c r="I1506">
        <v>0</v>
      </c>
      <c r="J1506">
        <v>0</v>
      </c>
      <c r="K1506">
        <v>13</v>
      </c>
      <c r="L1506" s="2" t="s">
        <v>150</v>
      </c>
    </row>
    <row r="1507" spans="1:12" x14ac:dyDescent="0.4">
      <c r="A1507" s="1">
        <v>43941</v>
      </c>
      <c r="B1507" s="7">
        <v>0.33333333333333331</v>
      </c>
      <c r="C1507" s="2" t="s">
        <v>10</v>
      </c>
      <c r="D1507">
        <v>0</v>
      </c>
      <c r="E1507">
        <v>3058</v>
      </c>
      <c r="F1507" s="2" t="s">
        <v>0</v>
      </c>
      <c r="G1507">
        <v>237</v>
      </c>
      <c r="H1507">
        <v>54</v>
      </c>
      <c r="I1507">
        <v>42</v>
      </c>
      <c r="J1507">
        <v>616</v>
      </c>
      <c r="K1507">
        <v>288</v>
      </c>
      <c r="L1507" s="2" t="s">
        <v>563</v>
      </c>
    </row>
    <row r="1508" spans="1:12" x14ac:dyDescent="0.4">
      <c r="A1508" s="1">
        <v>43941</v>
      </c>
      <c r="B1508" s="7">
        <v>0.58333333333333337</v>
      </c>
      <c r="C1508" s="2" t="s">
        <v>110</v>
      </c>
      <c r="D1508">
        <v>0</v>
      </c>
      <c r="E1508">
        <v>78</v>
      </c>
      <c r="F1508" s="2" t="s">
        <v>0</v>
      </c>
      <c r="G1508">
        <v>2</v>
      </c>
      <c r="H1508">
        <v>0</v>
      </c>
      <c r="I1508">
        <v>0</v>
      </c>
      <c r="J1508">
        <v>69</v>
      </c>
      <c r="K1508">
        <v>5</v>
      </c>
      <c r="L1508" s="2" t="s">
        <v>270</v>
      </c>
    </row>
    <row r="1509" spans="1:12" x14ac:dyDescent="0.4">
      <c r="A1509" s="1">
        <v>43941</v>
      </c>
      <c r="B1509" s="7">
        <v>0</v>
      </c>
      <c r="C1509" s="2" t="s">
        <v>21</v>
      </c>
      <c r="D1509">
        <v>0</v>
      </c>
      <c r="E1509">
        <v>4987</v>
      </c>
      <c r="F1509" s="2" t="s">
        <v>0</v>
      </c>
      <c r="G1509">
        <v>221</v>
      </c>
      <c r="H1509">
        <v>50</v>
      </c>
      <c r="I1509">
        <v>0</v>
      </c>
      <c r="J1509">
        <v>0</v>
      </c>
      <c r="K1509">
        <v>310</v>
      </c>
      <c r="L1509" s="2" t="s">
        <v>214</v>
      </c>
    </row>
    <row r="1510" spans="1:12" x14ac:dyDescent="0.4">
      <c r="A1510" s="1">
        <v>43941</v>
      </c>
      <c r="B1510" s="7">
        <v>0.625</v>
      </c>
      <c r="C1510" s="2" t="s">
        <v>23</v>
      </c>
      <c r="D1510">
        <v>0</v>
      </c>
      <c r="E1510">
        <v>1771</v>
      </c>
      <c r="F1510" s="2" t="s">
        <v>0</v>
      </c>
      <c r="G1510">
        <v>79</v>
      </c>
      <c r="H1510">
        <v>18</v>
      </c>
      <c r="I1510">
        <v>9</v>
      </c>
      <c r="J1510">
        <v>206</v>
      </c>
      <c r="K1510">
        <v>108</v>
      </c>
      <c r="L1510" s="2" t="s">
        <v>564</v>
      </c>
    </row>
    <row r="1511" spans="1:12" x14ac:dyDescent="0.4">
      <c r="A1511" s="1">
        <v>43941</v>
      </c>
      <c r="B1511" s="7">
        <v>0.33333333333333331</v>
      </c>
      <c r="C1511" s="2" t="s">
        <v>51</v>
      </c>
      <c r="D1511">
        <v>0</v>
      </c>
      <c r="E1511">
        <v>175</v>
      </c>
      <c r="F1511" s="2" t="s">
        <v>0</v>
      </c>
      <c r="G1511">
        <v>11</v>
      </c>
      <c r="H1511">
        <v>5</v>
      </c>
      <c r="I1511">
        <v>0</v>
      </c>
      <c r="J1511">
        <v>99</v>
      </c>
      <c r="K1511">
        <v>7</v>
      </c>
      <c r="L1511" s="2" t="s">
        <v>190</v>
      </c>
    </row>
    <row r="1512" spans="1:12" x14ac:dyDescent="0.4">
      <c r="A1512" s="1">
        <v>43941</v>
      </c>
      <c r="B1512" s="7">
        <v>0.60416666666666663</v>
      </c>
      <c r="C1512" s="2" t="s">
        <v>14</v>
      </c>
      <c r="D1512">
        <v>0</v>
      </c>
      <c r="E1512">
        <v>3254</v>
      </c>
      <c r="F1512" s="2" t="s">
        <v>0</v>
      </c>
      <c r="G1512">
        <v>121</v>
      </c>
      <c r="H1512">
        <v>0</v>
      </c>
      <c r="I1512">
        <v>43</v>
      </c>
      <c r="J1512">
        <v>0</v>
      </c>
      <c r="K1512">
        <v>105</v>
      </c>
      <c r="L1512" s="2" t="s">
        <v>268</v>
      </c>
    </row>
    <row r="1513" spans="1:12" x14ac:dyDescent="0.4">
      <c r="A1513" s="1">
        <v>43941</v>
      </c>
      <c r="B1513" s="7">
        <v>0</v>
      </c>
      <c r="C1513" s="2" t="s">
        <v>12</v>
      </c>
      <c r="D1513">
        <v>0</v>
      </c>
      <c r="E1513">
        <v>81</v>
      </c>
      <c r="F1513" s="2" t="s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 s="2" t="s">
        <v>565</v>
      </c>
    </row>
    <row r="1514" spans="1:12" x14ac:dyDescent="0.4">
      <c r="A1514" s="1">
        <v>43942</v>
      </c>
      <c r="B1514" s="7">
        <v>0.61458333333333337</v>
      </c>
      <c r="C1514" s="2" t="s">
        <v>26</v>
      </c>
      <c r="D1514">
        <v>0</v>
      </c>
      <c r="E1514">
        <v>1017</v>
      </c>
      <c r="F1514" s="2" t="s">
        <v>0</v>
      </c>
      <c r="G1514">
        <v>43</v>
      </c>
      <c r="H1514">
        <v>18</v>
      </c>
      <c r="I1514">
        <v>18</v>
      </c>
      <c r="J1514">
        <v>680</v>
      </c>
      <c r="K1514">
        <v>29</v>
      </c>
      <c r="L1514" s="2" t="s">
        <v>696</v>
      </c>
    </row>
    <row r="1515" spans="1:12" x14ac:dyDescent="0.4">
      <c r="A1515" s="1">
        <v>43942</v>
      </c>
      <c r="B1515" s="7">
        <v>0.45833333333333331</v>
      </c>
      <c r="C1515" s="2" t="s">
        <v>121</v>
      </c>
      <c r="D1515">
        <v>0</v>
      </c>
      <c r="E1515">
        <v>24</v>
      </c>
      <c r="F1515" s="2" t="s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 s="2" t="s">
        <v>202</v>
      </c>
    </row>
    <row r="1516" spans="1:12" x14ac:dyDescent="0.4">
      <c r="A1516" s="1">
        <v>43942</v>
      </c>
      <c r="B1516" s="7">
        <v>0.54166666666666663</v>
      </c>
      <c r="C1516" s="2" t="s">
        <v>64</v>
      </c>
      <c r="D1516">
        <v>0</v>
      </c>
      <c r="E1516">
        <v>86</v>
      </c>
      <c r="F1516" s="2" t="s">
        <v>0</v>
      </c>
      <c r="G1516">
        <v>0</v>
      </c>
      <c r="H1516">
        <v>0</v>
      </c>
      <c r="I1516">
        <v>0</v>
      </c>
      <c r="J1516">
        <v>0</v>
      </c>
      <c r="K1516">
        <v>3</v>
      </c>
      <c r="L1516" s="2" t="s">
        <v>191</v>
      </c>
    </row>
    <row r="1517" spans="1:12" x14ac:dyDescent="0.4">
      <c r="A1517" s="1">
        <v>43942</v>
      </c>
      <c r="B1517" s="7">
        <v>0.33333333333333331</v>
      </c>
      <c r="C1517" s="2" t="s">
        <v>17</v>
      </c>
      <c r="D1517">
        <v>0</v>
      </c>
      <c r="E1517">
        <v>1622</v>
      </c>
      <c r="F1517" s="2" t="s">
        <v>0</v>
      </c>
      <c r="G1517">
        <v>66</v>
      </c>
      <c r="H1517">
        <v>17</v>
      </c>
      <c r="I1517">
        <v>11</v>
      </c>
      <c r="J1517">
        <v>0</v>
      </c>
      <c r="K1517">
        <v>77</v>
      </c>
      <c r="L1517" s="2" t="s">
        <v>132</v>
      </c>
    </row>
    <row r="1518" spans="1:12" x14ac:dyDescent="0.4">
      <c r="A1518" s="1">
        <v>43942</v>
      </c>
      <c r="B1518" s="7">
        <v>0</v>
      </c>
      <c r="C1518" s="2" t="s">
        <v>19</v>
      </c>
      <c r="D1518">
        <v>0</v>
      </c>
      <c r="E1518">
        <v>809</v>
      </c>
      <c r="F1518" s="2" t="s">
        <v>0</v>
      </c>
      <c r="G1518">
        <v>33</v>
      </c>
      <c r="H1518">
        <v>3</v>
      </c>
      <c r="I1518">
        <v>3</v>
      </c>
      <c r="J1518">
        <v>679</v>
      </c>
      <c r="K1518">
        <v>26</v>
      </c>
      <c r="L1518" s="2" t="s">
        <v>196</v>
      </c>
    </row>
    <row r="1519" spans="1:12" x14ac:dyDescent="0.4">
      <c r="A1519" s="1">
        <v>43942</v>
      </c>
      <c r="B1519" s="7">
        <v>0.38541666666666669</v>
      </c>
      <c r="C1519" s="2" t="s">
        <v>15</v>
      </c>
      <c r="D1519">
        <v>0</v>
      </c>
      <c r="E1519">
        <v>933</v>
      </c>
      <c r="F1519" s="2" t="s">
        <v>0</v>
      </c>
      <c r="G1519">
        <v>54</v>
      </c>
      <c r="H1519">
        <v>9</v>
      </c>
      <c r="I1519">
        <v>0</v>
      </c>
      <c r="J1519">
        <v>781</v>
      </c>
      <c r="K1519">
        <v>44</v>
      </c>
      <c r="L1519" s="2" t="s">
        <v>697</v>
      </c>
    </row>
    <row r="1520" spans="1:12" x14ac:dyDescent="0.4">
      <c r="A1520" s="1">
        <v>43942</v>
      </c>
      <c r="B1520" s="7">
        <v>0</v>
      </c>
      <c r="C1520" s="2" t="s">
        <v>32</v>
      </c>
      <c r="D1520">
        <v>0</v>
      </c>
      <c r="E1520">
        <v>995</v>
      </c>
      <c r="F1520" s="2" t="s">
        <v>0</v>
      </c>
      <c r="G1520">
        <v>60</v>
      </c>
      <c r="H1520">
        <v>8</v>
      </c>
      <c r="I1520">
        <v>0</v>
      </c>
      <c r="J1520">
        <v>115</v>
      </c>
      <c r="K1520">
        <v>74</v>
      </c>
      <c r="L1520" s="2" t="s">
        <v>101</v>
      </c>
    </row>
    <row r="1521" spans="1:12" x14ac:dyDescent="0.4">
      <c r="A1521" s="1">
        <v>43942</v>
      </c>
      <c r="B1521" s="7">
        <v>0.5</v>
      </c>
      <c r="C1521" s="2" t="s">
        <v>8</v>
      </c>
      <c r="D1521">
        <v>0</v>
      </c>
      <c r="E1521">
        <v>4669</v>
      </c>
      <c r="F1521" s="2" t="s">
        <v>0</v>
      </c>
      <c r="G1521">
        <v>304</v>
      </c>
      <c r="H1521">
        <v>32</v>
      </c>
      <c r="I1521">
        <v>29</v>
      </c>
      <c r="J1521">
        <v>581</v>
      </c>
      <c r="K1521">
        <v>202</v>
      </c>
      <c r="L1521" s="2" t="s">
        <v>9</v>
      </c>
    </row>
    <row r="1522" spans="1:12" x14ac:dyDescent="0.4">
      <c r="A1522" s="1">
        <v>43942</v>
      </c>
      <c r="B1522" s="7">
        <v>0.5625</v>
      </c>
      <c r="C1522" s="2" t="s">
        <v>34</v>
      </c>
      <c r="D1522">
        <v>0</v>
      </c>
      <c r="E1522">
        <v>115</v>
      </c>
      <c r="F1522" s="2" t="s">
        <v>0</v>
      </c>
      <c r="G1522">
        <v>3</v>
      </c>
      <c r="H1522">
        <v>0</v>
      </c>
      <c r="I1522">
        <v>0</v>
      </c>
      <c r="J1522">
        <v>0</v>
      </c>
      <c r="K1522">
        <v>6</v>
      </c>
      <c r="L1522" s="2" t="s">
        <v>186</v>
      </c>
    </row>
    <row r="1523" spans="1:12" x14ac:dyDescent="0.4">
      <c r="A1523" s="1">
        <v>43942</v>
      </c>
      <c r="B1523" s="7"/>
      <c r="C1523" s="2" t="s">
        <v>147</v>
      </c>
      <c r="E1523">
        <v>787</v>
      </c>
      <c r="F1523" s="2" t="s">
        <v>0</v>
      </c>
      <c r="K1523">
        <v>40</v>
      </c>
      <c r="L1523" s="2" t="s">
        <v>0</v>
      </c>
    </row>
    <row r="1524" spans="1:12" x14ac:dyDescent="0.4">
      <c r="A1524" s="1">
        <v>43942</v>
      </c>
      <c r="B1524" s="7"/>
      <c r="C1524" s="2" t="s">
        <v>47</v>
      </c>
      <c r="E1524">
        <v>196</v>
      </c>
      <c r="F1524" s="2" t="s">
        <v>0</v>
      </c>
      <c r="K1524">
        <v>2</v>
      </c>
      <c r="L1524" s="2" t="s">
        <v>0</v>
      </c>
    </row>
    <row r="1525" spans="1:12" x14ac:dyDescent="0.4">
      <c r="A1525" s="1">
        <v>43942</v>
      </c>
      <c r="B1525" s="7">
        <v>0.5</v>
      </c>
      <c r="C1525" s="2" t="s">
        <v>62</v>
      </c>
      <c r="D1525">
        <v>0</v>
      </c>
      <c r="E1525">
        <v>643</v>
      </c>
      <c r="F1525" s="2" t="s">
        <v>0</v>
      </c>
      <c r="G1525">
        <v>35</v>
      </c>
      <c r="H1525">
        <v>6</v>
      </c>
      <c r="I1525">
        <v>0</v>
      </c>
      <c r="J1525">
        <v>0</v>
      </c>
      <c r="K1525">
        <v>15</v>
      </c>
      <c r="L1525" s="2" t="s">
        <v>170</v>
      </c>
    </row>
    <row r="1526" spans="1:12" x14ac:dyDescent="0.4">
      <c r="A1526" s="1">
        <v>43942</v>
      </c>
      <c r="B1526" s="7">
        <v>0.66666666666666663</v>
      </c>
      <c r="C1526" s="2" t="s">
        <v>36</v>
      </c>
      <c r="D1526">
        <v>0</v>
      </c>
      <c r="E1526">
        <v>644</v>
      </c>
      <c r="F1526" s="2" t="s">
        <v>0</v>
      </c>
      <c r="G1526">
        <v>37</v>
      </c>
      <c r="H1526">
        <v>7</v>
      </c>
      <c r="I1526">
        <v>4</v>
      </c>
      <c r="J1526">
        <v>0</v>
      </c>
      <c r="K1526">
        <v>62</v>
      </c>
      <c r="L1526" s="2" t="s">
        <v>37</v>
      </c>
    </row>
    <row r="1527" spans="1:12" x14ac:dyDescent="0.4">
      <c r="A1527" s="1">
        <v>43942</v>
      </c>
      <c r="B1527" s="7"/>
      <c r="C1527" s="2" t="s">
        <v>102</v>
      </c>
      <c r="E1527">
        <v>108</v>
      </c>
      <c r="F1527" s="2" t="s">
        <v>0</v>
      </c>
      <c r="K1527">
        <v>3</v>
      </c>
      <c r="L1527" s="2" t="s">
        <v>0</v>
      </c>
    </row>
    <row r="1528" spans="1:12" x14ac:dyDescent="0.4">
      <c r="A1528" s="1">
        <v>43942</v>
      </c>
      <c r="B1528" s="7">
        <v>0.47916666666666669</v>
      </c>
      <c r="C1528" s="2" t="s">
        <v>116</v>
      </c>
      <c r="D1528">
        <v>0</v>
      </c>
      <c r="E1528">
        <v>67</v>
      </c>
      <c r="F1528" s="2" t="s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 s="2" t="s">
        <v>188</v>
      </c>
    </row>
    <row r="1529" spans="1:12" x14ac:dyDescent="0.4">
      <c r="A1529" s="1">
        <v>43942</v>
      </c>
      <c r="B1529" s="7">
        <v>0</v>
      </c>
      <c r="C1529" s="2" t="s">
        <v>41</v>
      </c>
      <c r="D1529">
        <v>0</v>
      </c>
      <c r="E1529">
        <v>718</v>
      </c>
      <c r="F1529" s="2" t="s">
        <v>0</v>
      </c>
      <c r="G1529">
        <v>48</v>
      </c>
      <c r="H1529">
        <v>8</v>
      </c>
      <c r="I1529">
        <v>0</v>
      </c>
      <c r="J1529">
        <v>159</v>
      </c>
      <c r="K1529">
        <v>29</v>
      </c>
      <c r="L1529" s="2" t="s">
        <v>108</v>
      </c>
    </row>
    <row r="1530" spans="1:12" x14ac:dyDescent="0.4">
      <c r="A1530" s="1">
        <v>43942</v>
      </c>
      <c r="B1530" s="7">
        <v>0.39583333333333331</v>
      </c>
      <c r="C1530" s="2" t="s">
        <v>165</v>
      </c>
      <c r="D1530">
        <v>0</v>
      </c>
      <c r="E1530">
        <v>63</v>
      </c>
      <c r="F1530" s="2" t="s">
        <v>0</v>
      </c>
      <c r="G1530">
        <v>10</v>
      </c>
      <c r="H1530">
        <v>2</v>
      </c>
      <c r="I1530">
        <v>0</v>
      </c>
      <c r="J1530">
        <v>0</v>
      </c>
      <c r="K1530">
        <v>3</v>
      </c>
      <c r="L1530" s="2" t="s">
        <v>166</v>
      </c>
    </row>
    <row r="1531" spans="1:12" x14ac:dyDescent="0.4">
      <c r="A1531" s="1">
        <v>43942</v>
      </c>
      <c r="B1531" s="7">
        <v>0</v>
      </c>
      <c r="C1531" s="2" t="s">
        <v>76</v>
      </c>
      <c r="D1531">
        <v>0</v>
      </c>
      <c r="E1531">
        <v>359</v>
      </c>
      <c r="F1531" s="2" t="s">
        <v>0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193</v>
      </c>
    </row>
    <row r="1532" spans="1:12" x14ac:dyDescent="0.4">
      <c r="A1532" s="1">
        <v>43942</v>
      </c>
      <c r="B1532" s="7">
        <v>0.3215277777777778</v>
      </c>
      <c r="C1532" s="2" t="s">
        <v>48</v>
      </c>
      <c r="D1532">
        <v>0</v>
      </c>
      <c r="E1532">
        <v>276</v>
      </c>
      <c r="F1532" s="2" t="s">
        <v>0</v>
      </c>
      <c r="G1532">
        <v>0</v>
      </c>
      <c r="H1532">
        <v>0</v>
      </c>
      <c r="I1532">
        <v>0</v>
      </c>
      <c r="J1532">
        <v>192</v>
      </c>
      <c r="K1532">
        <v>16</v>
      </c>
      <c r="L1532" s="2" t="s">
        <v>698</v>
      </c>
    </row>
    <row r="1533" spans="1:12" x14ac:dyDescent="0.4">
      <c r="A1533" s="1">
        <v>43942</v>
      </c>
      <c r="B1533" s="7">
        <v>0</v>
      </c>
      <c r="C1533" s="2" t="s">
        <v>134</v>
      </c>
      <c r="D1533">
        <v>0</v>
      </c>
      <c r="E1533">
        <v>339</v>
      </c>
      <c r="F1533" s="2" t="s">
        <v>0</v>
      </c>
      <c r="G1533">
        <v>24</v>
      </c>
      <c r="H1533">
        <v>12</v>
      </c>
      <c r="I1533">
        <v>0</v>
      </c>
      <c r="J1533">
        <v>0</v>
      </c>
      <c r="K1533">
        <v>13</v>
      </c>
      <c r="L1533" s="2" t="s">
        <v>150</v>
      </c>
    </row>
    <row r="1534" spans="1:12" x14ac:dyDescent="0.4">
      <c r="A1534" s="1">
        <v>43942</v>
      </c>
      <c r="B1534" s="7">
        <v>0.33333333333333331</v>
      </c>
      <c r="C1534" s="2" t="s">
        <v>10</v>
      </c>
      <c r="D1534">
        <v>0</v>
      </c>
      <c r="E1534">
        <v>3065</v>
      </c>
      <c r="F1534" s="2" t="s">
        <v>0</v>
      </c>
      <c r="G1534">
        <v>236</v>
      </c>
      <c r="H1534">
        <v>54</v>
      </c>
      <c r="I1534">
        <v>36</v>
      </c>
      <c r="J1534">
        <v>639</v>
      </c>
      <c r="K1534">
        <v>291</v>
      </c>
      <c r="L1534" s="2" t="s">
        <v>699</v>
      </c>
    </row>
    <row r="1535" spans="1:12" x14ac:dyDescent="0.4">
      <c r="A1535" s="1">
        <v>43942</v>
      </c>
      <c r="B1535" s="7">
        <v>0.70833333333333337</v>
      </c>
      <c r="C1535" s="2" t="s">
        <v>110</v>
      </c>
      <c r="D1535">
        <v>0</v>
      </c>
      <c r="E1535">
        <v>78</v>
      </c>
      <c r="F1535" s="2" t="s">
        <v>0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270</v>
      </c>
    </row>
    <row r="1536" spans="1:12" x14ac:dyDescent="0.4">
      <c r="A1536" s="1">
        <v>43942</v>
      </c>
      <c r="B1536" s="7"/>
      <c r="C1536" s="2" t="s">
        <v>21</v>
      </c>
      <c r="E1536">
        <v>5008</v>
      </c>
      <c r="F1536" s="2" t="s">
        <v>0</v>
      </c>
      <c r="K1536">
        <v>322</v>
      </c>
      <c r="L1536" s="2" t="s">
        <v>0</v>
      </c>
    </row>
    <row r="1537" spans="1:12" x14ac:dyDescent="0.4">
      <c r="A1537" s="1">
        <v>43942</v>
      </c>
      <c r="B1537" s="7">
        <v>0.625</v>
      </c>
      <c r="C1537" s="2" t="s">
        <v>23</v>
      </c>
      <c r="D1537">
        <v>0</v>
      </c>
      <c r="E1537">
        <v>1775</v>
      </c>
      <c r="F1537" s="2" t="s">
        <v>0</v>
      </c>
      <c r="G1537">
        <v>74</v>
      </c>
      <c r="H1537">
        <v>17</v>
      </c>
      <c r="I1537">
        <v>9</v>
      </c>
      <c r="J1537">
        <v>210</v>
      </c>
      <c r="K1537">
        <v>112</v>
      </c>
      <c r="L1537" s="2" t="s">
        <v>700</v>
      </c>
    </row>
    <row r="1538" spans="1:12" x14ac:dyDescent="0.4">
      <c r="A1538" s="1">
        <v>43942</v>
      </c>
      <c r="B1538" s="7">
        <v>0.33333333333333331</v>
      </c>
      <c r="C1538" s="2" t="s">
        <v>51</v>
      </c>
      <c r="D1538">
        <v>0</v>
      </c>
      <c r="E1538">
        <v>176</v>
      </c>
      <c r="F1538" s="2" t="s">
        <v>0</v>
      </c>
      <c r="G1538">
        <v>0</v>
      </c>
      <c r="H1538">
        <v>0</v>
      </c>
      <c r="I1538">
        <v>0</v>
      </c>
      <c r="J1538">
        <v>99</v>
      </c>
      <c r="K1538">
        <v>8</v>
      </c>
      <c r="L1538" s="2" t="s">
        <v>190</v>
      </c>
    </row>
    <row r="1539" spans="1:12" x14ac:dyDescent="0.4">
      <c r="A1539" s="1">
        <v>43942</v>
      </c>
      <c r="B1539" s="7">
        <v>0.60416666666666663</v>
      </c>
      <c r="C1539" s="2" t="s">
        <v>14</v>
      </c>
      <c r="D1539">
        <v>0</v>
      </c>
      <c r="E1539">
        <v>3280</v>
      </c>
      <c r="F1539" s="2" t="s">
        <v>0</v>
      </c>
      <c r="G1539">
        <v>110</v>
      </c>
      <c r="H1539">
        <v>0</v>
      </c>
      <c r="I1539">
        <v>41</v>
      </c>
      <c r="J1539">
        <v>0</v>
      </c>
      <c r="K1539">
        <v>105</v>
      </c>
      <c r="L1539" s="2" t="s">
        <v>268</v>
      </c>
    </row>
    <row r="1540" spans="1:12" x14ac:dyDescent="0.4">
      <c r="A1540" s="1">
        <v>43942</v>
      </c>
      <c r="B1540" s="7">
        <v>0</v>
      </c>
      <c r="C1540" s="2" t="s">
        <v>12</v>
      </c>
      <c r="D1540">
        <v>0</v>
      </c>
      <c r="E1540">
        <v>81</v>
      </c>
      <c r="F1540" s="2" t="s">
        <v>0</v>
      </c>
      <c r="G1540">
        <v>0</v>
      </c>
      <c r="H1540">
        <v>0</v>
      </c>
      <c r="I1540">
        <v>0</v>
      </c>
      <c r="J1540">
        <v>0</v>
      </c>
      <c r="K1540">
        <v>1</v>
      </c>
      <c r="L1540" s="2" t="s">
        <v>701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7EA6-C968-4C6E-B1C0-7FA23DFE81E7}">
  <dimension ref="A1:G66"/>
  <sheetViews>
    <sheetView topLeftCell="A43" workbookViewId="0">
      <selection activeCell="A64" sqref="A64:G64"/>
    </sheetView>
  </sheetViews>
  <sheetFormatPr baseColWidth="10" defaultRowHeight="14.6" x14ac:dyDescent="0.4"/>
  <cols>
    <col min="1" max="1" width="80.61328125" bestFit="1" customWidth="1"/>
    <col min="2" max="2" width="15.53515625" bestFit="1" customWidth="1"/>
    <col min="3" max="3" width="24.61328125" bestFit="1" customWidth="1"/>
    <col min="4" max="4" width="21.84375" bestFit="1" customWidth="1"/>
    <col min="5" max="5" width="31" bestFit="1" customWidth="1"/>
    <col min="6" max="6" width="15.921875" bestFit="1" customWidth="1"/>
    <col min="7" max="7" width="24.921875" bestFit="1" customWidth="1"/>
  </cols>
  <sheetData>
    <row r="1" spans="1:7" x14ac:dyDescent="0.4">
      <c r="A1" t="s">
        <v>338</v>
      </c>
      <c r="B1" t="s">
        <v>339</v>
      </c>
      <c r="C1" t="s">
        <v>340</v>
      </c>
      <c r="D1" t="s">
        <v>341</v>
      </c>
      <c r="E1" t="s">
        <v>342</v>
      </c>
      <c r="F1" t="s">
        <v>343</v>
      </c>
      <c r="G1" t="s">
        <v>344</v>
      </c>
    </row>
    <row r="2" spans="1:7" x14ac:dyDescent="0.4">
      <c r="A2" s="2" t="s">
        <v>566</v>
      </c>
      <c r="B2" s="2"/>
      <c r="C2" s="2"/>
      <c r="D2" s="2"/>
      <c r="E2" s="2"/>
      <c r="F2" s="2"/>
      <c r="G2" s="2"/>
    </row>
    <row r="3" spans="1:7" x14ac:dyDescent="0.4">
      <c r="A3" s="2" t="s">
        <v>345</v>
      </c>
      <c r="B3" s="2"/>
      <c r="C3" s="2"/>
      <c r="D3" s="2"/>
      <c r="E3" s="2"/>
      <c r="F3" s="2"/>
      <c r="G3" s="2"/>
    </row>
    <row r="4" spans="1:7" x14ac:dyDescent="0.4">
      <c r="A4" s="2"/>
      <c r="B4" s="2"/>
      <c r="C4" s="2"/>
      <c r="D4" s="2"/>
      <c r="E4" s="2"/>
      <c r="F4" s="2"/>
      <c r="G4" s="2"/>
    </row>
    <row r="5" spans="1:7" x14ac:dyDescent="0.4">
      <c r="A5" s="2" t="s">
        <v>346</v>
      </c>
      <c r="B5" s="2"/>
      <c r="C5" s="2"/>
      <c r="D5" s="2"/>
      <c r="E5" s="2"/>
      <c r="F5" s="2"/>
      <c r="G5" s="2"/>
    </row>
    <row r="6" spans="1:7" x14ac:dyDescent="0.4">
      <c r="A6" s="2" t="s">
        <v>347</v>
      </c>
      <c r="B6" s="2"/>
      <c r="C6" s="2"/>
      <c r="D6" s="2"/>
      <c r="E6" s="2"/>
      <c r="F6" s="2"/>
      <c r="G6" s="2"/>
    </row>
    <row r="7" spans="1:7" x14ac:dyDescent="0.4">
      <c r="A7" s="2"/>
      <c r="B7" s="2"/>
      <c r="C7" s="2"/>
      <c r="D7" s="2"/>
      <c r="E7" s="2"/>
      <c r="F7" s="2"/>
      <c r="G7" s="2"/>
    </row>
    <row r="8" spans="1:7" x14ac:dyDescent="0.4">
      <c r="A8" s="2" t="s">
        <v>348</v>
      </c>
      <c r="B8" s="2" t="s">
        <v>349</v>
      </c>
      <c r="C8" s="2" t="s">
        <v>350</v>
      </c>
      <c r="D8" s="2" t="s">
        <v>351</v>
      </c>
      <c r="E8" s="2" t="s">
        <v>352</v>
      </c>
      <c r="F8" s="2" t="s">
        <v>353</v>
      </c>
      <c r="G8" s="2" t="s">
        <v>354</v>
      </c>
    </row>
    <row r="9" spans="1:7" x14ac:dyDescent="0.4">
      <c r="A9" s="2" t="s">
        <v>355</v>
      </c>
      <c r="B9" s="2" t="s">
        <v>356</v>
      </c>
      <c r="C9" s="2" t="s">
        <v>356</v>
      </c>
      <c r="D9" s="2" t="s">
        <v>357</v>
      </c>
      <c r="E9" s="2" t="s">
        <v>357</v>
      </c>
      <c r="F9" s="2"/>
      <c r="G9" s="2"/>
    </row>
    <row r="10" spans="1:7" x14ac:dyDescent="0.4">
      <c r="A10" s="2" t="s">
        <v>358</v>
      </c>
      <c r="B10" s="2" t="s">
        <v>356</v>
      </c>
      <c r="C10" s="2" t="s">
        <v>359</v>
      </c>
      <c r="D10" s="2" t="s">
        <v>360</v>
      </c>
      <c r="E10" s="2" t="s">
        <v>361</v>
      </c>
      <c r="F10" s="2"/>
      <c r="G10" s="2"/>
    </row>
    <row r="11" spans="1:7" x14ac:dyDescent="0.4">
      <c r="A11" s="2" t="s">
        <v>362</v>
      </c>
      <c r="B11" s="2" t="s">
        <v>363</v>
      </c>
      <c r="C11" s="2" t="s">
        <v>364</v>
      </c>
      <c r="D11" s="2" t="s">
        <v>365</v>
      </c>
      <c r="E11" s="2" t="s">
        <v>366</v>
      </c>
      <c r="F11" s="2"/>
      <c r="G11" s="2"/>
    </row>
    <row r="12" spans="1:7" x14ac:dyDescent="0.4">
      <c r="A12" s="2" t="s">
        <v>367</v>
      </c>
      <c r="B12" s="2" t="s">
        <v>368</v>
      </c>
      <c r="C12" s="2" t="s">
        <v>369</v>
      </c>
      <c r="D12" s="2" t="s">
        <v>360</v>
      </c>
      <c r="E12" s="2" t="s">
        <v>370</v>
      </c>
      <c r="F12" s="2"/>
      <c r="G12" s="2"/>
    </row>
    <row r="13" spans="1:7" x14ac:dyDescent="0.4">
      <c r="A13" s="2" t="s">
        <v>371</v>
      </c>
      <c r="B13" s="2" t="s">
        <v>363</v>
      </c>
      <c r="C13" s="2" t="s">
        <v>372</v>
      </c>
      <c r="D13" s="2" t="s">
        <v>554</v>
      </c>
      <c r="E13" s="2" t="s">
        <v>502</v>
      </c>
      <c r="F13" s="2"/>
      <c r="G13" s="2"/>
    </row>
    <row r="14" spans="1:7" x14ac:dyDescent="0.4">
      <c r="A14" s="2" t="s">
        <v>374</v>
      </c>
      <c r="B14" s="2" t="s">
        <v>375</v>
      </c>
      <c r="C14" s="2" t="s">
        <v>376</v>
      </c>
      <c r="D14" s="2" t="s">
        <v>364</v>
      </c>
      <c r="E14" s="2" t="s">
        <v>408</v>
      </c>
      <c r="F14" s="2"/>
      <c r="G14" s="2"/>
    </row>
    <row r="15" spans="1:7" x14ac:dyDescent="0.4">
      <c r="A15" s="2" t="s">
        <v>379</v>
      </c>
      <c r="B15" s="2" t="s">
        <v>377</v>
      </c>
      <c r="C15" s="2" t="s">
        <v>380</v>
      </c>
      <c r="D15" s="2" t="s">
        <v>361</v>
      </c>
      <c r="E15" s="2" t="s">
        <v>567</v>
      </c>
      <c r="F15" s="2"/>
      <c r="G15" s="2"/>
    </row>
    <row r="16" spans="1:7" x14ac:dyDescent="0.4">
      <c r="A16" s="2" t="s">
        <v>382</v>
      </c>
      <c r="B16" s="2" t="s">
        <v>383</v>
      </c>
      <c r="C16" s="2" t="s">
        <v>384</v>
      </c>
      <c r="D16" s="2" t="s">
        <v>385</v>
      </c>
      <c r="E16" s="2" t="s">
        <v>568</v>
      </c>
      <c r="F16" s="2"/>
      <c r="G16" s="2"/>
    </row>
    <row r="17" spans="1:7" x14ac:dyDescent="0.4">
      <c r="A17" s="2" t="s">
        <v>387</v>
      </c>
      <c r="B17" s="2" t="s">
        <v>388</v>
      </c>
      <c r="C17" s="2" t="s">
        <v>389</v>
      </c>
      <c r="D17" s="2" t="s">
        <v>385</v>
      </c>
      <c r="E17" s="2" t="s">
        <v>569</v>
      </c>
      <c r="F17" s="2"/>
      <c r="G17" s="2"/>
    </row>
    <row r="18" spans="1:7" x14ac:dyDescent="0.4">
      <c r="A18" s="2" t="s">
        <v>390</v>
      </c>
      <c r="B18" s="2" t="s">
        <v>421</v>
      </c>
      <c r="C18" s="2" t="s">
        <v>570</v>
      </c>
      <c r="D18" s="2" t="s">
        <v>377</v>
      </c>
      <c r="E18" s="2" t="s">
        <v>571</v>
      </c>
      <c r="F18" s="2"/>
      <c r="G18" s="2"/>
    </row>
    <row r="19" spans="1:7" x14ac:dyDescent="0.4">
      <c r="A19" s="2" t="s">
        <v>392</v>
      </c>
      <c r="B19" s="2" t="s">
        <v>393</v>
      </c>
      <c r="C19" s="2" t="s">
        <v>572</v>
      </c>
      <c r="D19" s="2" t="s">
        <v>394</v>
      </c>
      <c r="E19" s="2" t="s">
        <v>573</v>
      </c>
      <c r="F19" s="2" t="s">
        <v>356</v>
      </c>
      <c r="G19" s="2" t="s">
        <v>356</v>
      </c>
    </row>
    <row r="20" spans="1:7" x14ac:dyDescent="0.4">
      <c r="A20" s="2" t="s">
        <v>395</v>
      </c>
      <c r="B20" s="2" t="s">
        <v>396</v>
      </c>
      <c r="C20" s="2" t="s">
        <v>574</v>
      </c>
      <c r="D20" s="2" t="s">
        <v>369</v>
      </c>
      <c r="E20" s="2" t="s">
        <v>575</v>
      </c>
      <c r="F20" s="2" t="s">
        <v>398</v>
      </c>
      <c r="G20" s="2" t="s">
        <v>356</v>
      </c>
    </row>
    <row r="21" spans="1:7" x14ac:dyDescent="0.4">
      <c r="A21" s="2" t="s">
        <v>399</v>
      </c>
      <c r="B21" s="2" t="s">
        <v>400</v>
      </c>
      <c r="C21" s="2" t="s">
        <v>576</v>
      </c>
      <c r="D21" s="2" t="s">
        <v>368</v>
      </c>
      <c r="E21" s="2" t="s">
        <v>577</v>
      </c>
      <c r="F21" s="2" t="s">
        <v>398</v>
      </c>
      <c r="G21" s="2" t="s">
        <v>356</v>
      </c>
    </row>
    <row r="22" spans="1:7" x14ac:dyDescent="0.4">
      <c r="A22" s="2" t="s">
        <v>401</v>
      </c>
      <c r="B22" s="2" t="s">
        <v>402</v>
      </c>
      <c r="C22" s="2" t="s">
        <v>578</v>
      </c>
      <c r="D22" s="2" t="s">
        <v>403</v>
      </c>
      <c r="E22" s="2" t="s">
        <v>579</v>
      </c>
      <c r="F22" s="2" t="s">
        <v>356</v>
      </c>
      <c r="G22" s="2" t="s">
        <v>359</v>
      </c>
    </row>
    <row r="23" spans="1:7" x14ac:dyDescent="0.4">
      <c r="A23" s="2" t="s">
        <v>404</v>
      </c>
      <c r="B23" s="2" t="s">
        <v>405</v>
      </c>
      <c r="C23" s="2" t="s">
        <v>580</v>
      </c>
      <c r="D23" s="2" t="s">
        <v>406</v>
      </c>
      <c r="E23" s="2" t="s">
        <v>570</v>
      </c>
      <c r="F23" s="2" t="s">
        <v>398</v>
      </c>
      <c r="G23" s="2" t="s">
        <v>359</v>
      </c>
    </row>
    <row r="24" spans="1:7" x14ac:dyDescent="0.4">
      <c r="A24" s="2" t="s">
        <v>407</v>
      </c>
      <c r="B24" s="2" t="s">
        <v>543</v>
      </c>
      <c r="C24" s="2" t="s">
        <v>581</v>
      </c>
      <c r="D24" s="2" t="s">
        <v>408</v>
      </c>
      <c r="E24" s="2" t="s">
        <v>582</v>
      </c>
      <c r="F24" s="2" t="s">
        <v>359</v>
      </c>
      <c r="G24" s="2" t="s">
        <v>360</v>
      </c>
    </row>
    <row r="25" spans="1:7" x14ac:dyDescent="0.4">
      <c r="A25" s="2" t="s">
        <v>409</v>
      </c>
      <c r="B25" s="2" t="s">
        <v>410</v>
      </c>
      <c r="C25" s="2" t="s">
        <v>583</v>
      </c>
      <c r="D25" s="2" t="s">
        <v>411</v>
      </c>
      <c r="E25" s="2" t="s">
        <v>501</v>
      </c>
      <c r="F25" s="2" t="s">
        <v>413</v>
      </c>
      <c r="G25" s="2" t="s">
        <v>368</v>
      </c>
    </row>
    <row r="26" spans="1:7" x14ac:dyDescent="0.4">
      <c r="A26" s="2" t="s">
        <v>414</v>
      </c>
      <c r="B26" s="2" t="s">
        <v>415</v>
      </c>
      <c r="C26" s="2" t="s">
        <v>584</v>
      </c>
      <c r="D26" s="2" t="s">
        <v>478</v>
      </c>
      <c r="E26" s="2" t="s">
        <v>397</v>
      </c>
      <c r="F26" s="2" t="s">
        <v>413</v>
      </c>
      <c r="G26" s="2" t="s">
        <v>363</v>
      </c>
    </row>
    <row r="27" spans="1:7" x14ac:dyDescent="0.4">
      <c r="A27" s="2" t="s">
        <v>417</v>
      </c>
      <c r="B27" s="2" t="s">
        <v>585</v>
      </c>
      <c r="C27" s="2" t="s">
        <v>544</v>
      </c>
      <c r="D27" s="2" t="s">
        <v>381</v>
      </c>
      <c r="E27" s="2" t="s">
        <v>586</v>
      </c>
      <c r="F27" s="2" t="s">
        <v>359</v>
      </c>
      <c r="G27" s="2" t="s">
        <v>364</v>
      </c>
    </row>
    <row r="28" spans="1:7" x14ac:dyDescent="0.4">
      <c r="A28" s="2" t="s">
        <v>419</v>
      </c>
      <c r="B28" s="2" t="s">
        <v>420</v>
      </c>
      <c r="C28" s="2" t="s">
        <v>545</v>
      </c>
      <c r="D28" s="2" t="s">
        <v>386</v>
      </c>
      <c r="E28" s="2" t="s">
        <v>587</v>
      </c>
      <c r="F28" s="2" t="s">
        <v>357</v>
      </c>
      <c r="G28" s="2" t="s">
        <v>366</v>
      </c>
    </row>
    <row r="29" spans="1:7" x14ac:dyDescent="0.4">
      <c r="A29" s="2" t="s">
        <v>422</v>
      </c>
      <c r="B29" s="2" t="s">
        <v>546</v>
      </c>
      <c r="C29" s="2" t="s">
        <v>423</v>
      </c>
      <c r="D29" s="2" t="s">
        <v>400</v>
      </c>
      <c r="E29" s="2" t="s">
        <v>588</v>
      </c>
      <c r="F29" s="2" t="s">
        <v>365</v>
      </c>
      <c r="G29" s="2" t="s">
        <v>424</v>
      </c>
    </row>
    <row r="30" spans="1:7" x14ac:dyDescent="0.4">
      <c r="A30" s="2" t="s">
        <v>425</v>
      </c>
      <c r="B30" s="2" t="s">
        <v>426</v>
      </c>
      <c r="C30" s="2" t="s">
        <v>427</v>
      </c>
      <c r="D30" s="2" t="s">
        <v>589</v>
      </c>
      <c r="E30" s="2" t="s">
        <v>590</v>
      </c>
      <c r="F30" s="2" t="s">
        <v>368</v>
      </c>
      <c r="G30" s="2" t="s">
        <v>428</v>
      </c>
    </row>
    <row r="31" spans="1:7" x14ac:dyDescent="0.4">
      <c r="A31" s="2" t="s">
        <v>429</v>
      </c>
      <c r="B31" s="2" t="s">
        <v>591</v>
      </c>
      <c r="C31" s="2" t="s">
        <v>592</v>
      </c>
      <c r="D31" s="2" t="s">
        <v>430</v>
      </c>
      <c r="E31" s="2" t="s">
        <v>593</v>
      </c>
      <c r="F31" s="2" t="s">
        <v>363</v>
      </c>
      <c r="G31" s="2" t="s">
        <v>376</v>
      </c>
    </row>
    <row r="32" spans="1:7" x14ac:dyDescent="0.4">
      <c r="A32" s="2" t="s">
        <v>431</v>
      </c>
      <c r="B32" s="2" t="s">
        <v>547</v>
      </c>
      <c r="C32" s="2" t="s">
        <v>594</v>
      </c>
      <c r="D32" s="2" t="s">
        <v>432</v>
      </c>
      <c r="E32" s="2" t="s">
        <v>595</v>
      </c>
      <c r="F32" s="2" t="s">
        <v>365</v>
      </c>
      <c r="G32" s="2" t="s">
        <v>416</v>
      </c>
    </row>
    <row r="33" spans="1:7" x14ac:dyDescent="0.4">
      <c r="A33" s="2" t="s">
        <v>433</v>
      </c>
      <c r="B33" s="2" t="s">
        <v>596</v>
      </c>
      <c r="C33" s="2" t="s">
        <v>548</v>
      </c>
      <c r="D33" s="2" t="s">
        <v>434</v>
      </c>
      <c r="E33" s="2" t="s">
        <v>597</v>
      </c>
      <c r="F33" s="2" t="s">
        <v>377</v>
      </c>
      <c r="G33" s="2" t="s">
        <v>393</v>
      </c>
    </row>
    <row r="34" spans="1:7" x14ac:dyDescent="0.4">
      <c r="A34" s="2" t="s">
        <v>435</v>
      </c>
      <c r="B34" s="2" t="s">
        <v>598</v>
      </c>
      <c r="C34" s="2" t="s">
        <v>599</v>
      </c>
      <c r="D34" s="2" t="s">
        <v>437</v>
      </c>
      <c r="E34" s="2" t="s">
        <v>600</v>
      </c>
      <c r="F34" s="2" t="s">
        <v>370</v>
      </c>
      <c r="G34" s="2" t="s">
        <v>438</v>
      </c>
    </row>
    <row r="35" spans="1:7" x14ac:dyDescent="0.4">
      <c r="A35" s="2" t="s">
        <v>439</v>
      </c>
      <c r="B35" s="2" t="s">
        <v>440</v>
      </c>
      <c r="C35" s="2" t="s">
        <v>601</v>
      </c>
      <c r="D35" s="2" t="s">
        <v>441</v>
      </c>
      <c r="E35" s="2" t="s">
        <v>602</v>
      </c>
      <c r="F35" s="2" t="s">
        <v>366</v>
      </c>
      <c r="G35" s="2" t="s">
        <v>442</v>
      </c>
    </row>
    <row r="36" spans="1:7" x14ac:dyDescent="0.4">
      <c r="A36" s="2" t="s">
        <v>443</v>
      </c>
      <c r="B36" s="2" t="s">
        <v>444</v>
      </c>
      <c r="C36" s="2" t="s">
        <v>603</v>
      </c>
      <c r="D36" s="2" t="s">
        <v>575</v>
      </c>
      <c r="E36" s="2" t="s">
        <v>549</v>
      </c>
      <c r="F36" s="2" t="s">
        <v>445</v>
      </c>
      <c r="G36" s="2" t="s">
        <v>437</v>
      </c>
    </row>
    <row r="37" spans="1:7" x14ac:dyDescent="0.4">
      <c r="A37" s="2" t="s">
        <v>446</v>
      </c>
      <c r="B37" s="2" t="s">
        <v>447</v>
      </c>
      <c r="C37" s="2" t="s">
        <v>604</v>
      </c>
      <c r="D37" s="2" t="s">
        <v>605</v>
      </c>
      <c r="E37" s="2" t="s">
        <v>606</v>
      </c>
      <c r="F37" s="2" t="s">
        <v>448</v>
      </c>
      <c r="G37" s="2" t="s">
        <v>449</v>
      </c>
    </row>
    <row r="38" spans="1:7" x14ac:dyDescent="0.4">
      <c r="A38" s="2" t="s">
        <v>450</v>
      </c>
      <c r="B38" s="2" t="s">
        <v>451</v>
      </c>
      <c r="C38" s="2" t="s">
        <v>607</v>
      </c>
      <c r="D38" s="2" t="s">
        <v>608</v>
      </c>
      <c r="E38" s="2" t="s">
        <v>609</v>
      </c>
      <c r="F38" s="2" t="s">
        <v>366</v>
      </c>
      <c r="G38" s="2" t="s">
        <v>452</v>
      </c>
    </row>
    <row r="39" spans="1:7" x14ac:dyDescent="0.4">
      <c r="A39" s="2" t="s">
        <v>453</v>
      </c>
      <c r="B39" s="2" t="s">
        <v>454</v>
      </c>
      <c r="C39" s="2" t="s">
        <v>610</v>
      </c>
      <c r="D39" s="2" t="s">
        <v>611</v>
      </c>
      <c r="E39" s="2" t="s">
        <v>612</v>
      </c>
      <c r="F39" s="2" t="s">
        <v>378</v>
      </c>
      <c r="G39" s="2" t="s">
        <v>455</v>
      </c>
    </row>
    <row r="40" spans="1:7" x14ac:dyDescent="0.4">
      <c r="A40" s="2" t="s">
        <v>456</v>
      </c>
      <c r="B40" s="2" t="s">
        <v>457</v>
      </c>
      <c r="C40" s="2" t="s">
        <v>613</v>
      </c>
      <c r="D40" s="2" t="s">
        <v>458</v>
      </c>
      <c r="E40" s="2" t="s">
        <v>614</v>
      </c>
      <c r="F40" s="2" t="s">
        <v>459</v>
      </c>
      <c r="G40" s="2" t="s">
        <v>460</v>
      </c>
    </row>
    <row r="41" spans="1:7" x14ac:dyDescent="0.4">
      <c r="A41" s="2" t="s">
        <v>461</v>
      </c>
      <c r="B41" s="2" t="s">
        <v>462</v>
      </c>
      <c r="C41" s="2" t="s">
        <v>615</v>
      </c>
      <c r="D41" s="2" t="s">
        <v>616</v>
      </c>
      <c r="E41" s="2" t="s">
        <v>617</v>
      </c>
      <c r="F41" s="2" t="s">
        <v>383</v>
      </c>
      <c r="G41" s="2" t="s">
        <v>412</v>
      </c>
    </row>
    <row r="42" spans="1:7" x14ac:dyDescent="0.4">
      <c r="A42" s="2" t="s">
        <v>463</v>
      </c>
      <c r="B42" s="2" t="s">
        <v>464</v>
      </c>
      <c r="C42" s="2" t="s">
        <v>618</v>
      </c>
      <c r="D42" s="2" t="s">
        <v>474</v>
      </c>
      <c r="E42" s="2" t="s">
        <v>619</v>
      </c>
      <c r="F42" s="2" t="s">
        <v>465</v>
      </c>
      <c r="G42" s="2" t="s">
        <v>466</v>
      </c>
    </row>
    <row r="43" spans="1:7" x14ac:dyDescent="0.4">
      <c r="A43" s="2" t="s">
        <v>467</v>
      </c>
      <c r="B43" s="2" t="s">
        <v>468</v>
      </c>
      <c r="C43" s="2" t="s">
        <v>620</v>
      </c>
      <c r="D43" s="2" t="s">
        <v>389</v>
      </c>
      <c r="E43" s="2" t="s">
        <v>621</v>
      </c>
      <c r="F43" s="2" t="s">
        <v>469</v>
      </c>
      <c r="G43" s="2" t="s">
        <v>418</v>
      </c>
    </row>
    <row r="44" spans="1:7" x14ac:dyDescent="0.4">
      <c r="A44" s="2" t="s">
        <v>470</v>
      </c>
      <c r="B44" s="2" t="s">
        <v>622</v>
      </c>
      <c r="C44" s="2" t="s">
        <v>550</v>
      </c>
      <c r="D44" s="2" t="s">
        <v>623</v>
      </c>
      <c r="E44" s="2" t="s">
        <v>624</v>
      </c>
      <c r="F44" s="2" t="s">
        <v>471</v>
      </c>
      <c r="G44" s="2" t="s">
        <v>472</v>
      </c>
    </row>
    <row r="45" spans="1:7" x14ac:dyDescent="0.4">
      <c r="A45" s="2" t="s">
        <v>473</v>
      </c>
      <c r="B45" s="2" t="s">
        <v>625</v>
      </c>
      <c r="C45" s="2" t="s">
        <v>626</v>
      </c>
      <c r="D45" s="2" t="s">
        <v>627</v>
      </c>
      <c r="E45" s="2" t="s">
        <v>628</v>
      </c>
      <c r="F45" s="2" t="s">
        <v>408</v>
      </c>
      <c r="G45" s="2" t="s">
        <v>475</v>
      </c>
    </row>
    <row r="46" spans="1:7" x14ac:dyDescent="0.4">
      <c r="A46" s="2" t="s">
        <v>476</v>
      </c>
      <c r="B46" s="2" t="s">
        <v>477</v>
      </c>
      <c r="C46" s="2" t="s">
        <v>629</v>
      </c>
      <c r="D46" s="2" t="s">
        <v>438</v>
      </c>
      <c r="E46" s="2" t="s">
        <v>630</v>
      </c>
      <c r="F46" s="2" t="s">
        <v>478</v>
      </c>
      <c r="G46" s="2" t="s">
        <v>479</v>
      </c>
    </row>
    <row r="47" spans="1:7" x14ac:dyDescent="0.4">
      <c r="A47" s="2" t="s">
        <v>480</v>
      </c>
      <c r="B47" s="2" t="s">
        <v>481</v>
      </c>
      <c r="C47" s="2" t="s">
        <v>631</v>
      </c>
      <c r="D47" s="2" t="s">
        <v>391</v>
      </c>
      <c r="E47" s="2" t="s">
        <v>632</v>
      </c>
      <c r="F47" s="2" t="s">
        <v>633</v>
      </c>
      <c r="G47" s="2" t="s">
        <v>634</v>
      </c>
    </row>
    <row r="48" spans="1:7" x14ac:dyDescent="0.4">
      <c r="A48" s="2" t="s">
        <v>482</v>
      </c>
      <c r="B48" s="2" t="s">
        <v>635</v>
      </c>
      <c r="C48" s="2" t="s">
        <v>636</v>
      </c>
      <c r="D48" s="2" t="s">
        <v>483</v>
      </c>
      <c r="E48" s="2" t="s">
        <v>637</v>
      </c>
      <c r="F48" s="2" t="s">
        <v>567</v>
      </c>
      <c r="G48" s="2" t="s">
        <v>638</v>
      </c>
    </row>
    <row r="49" spans="1:7" x14ac:dyDescent="0.4">
      <c r="A49" s="2" t="s">
        <v>484</v>
      </c>
      <c r="B49" s="2" t="s">
        <v>485</v>
      </c>
      <c r="C49" s="2" t="s">
        <v>639</v>
      </c>
      <c r="D49" s="2" t="s">
        <v>469</v>
      </c>
      <c r="E49" s="2" t="s">
        <v>640</v>
      </c>
      <c r="F49" s="2" t="s">
        <v>381</v>
      </c>
      <c r="G49" s="2" t="s">
        <v>641</v>
      </c>
    </row>
    <row r="50" spans="1:7" x14ac:dyDescent="0.4">
      <c r="A50" s="2" t="s">
        <v>486</v>
      </c>
      <c r="B50" s="2" t="s">
        <v>487</v>
      </c>
      <c r="C50" s="2" t="s">
        <v>642</v>
      </c>
      <c r="D50" s="2" t="s">
        <v>643</v>
      </c>
      <c r="E50" s="2" t="s">
        <v>644</v>
      </c>
      <c r="F50" s="2" t="s">
        <v>488</v>
      </c>
      <c r="G50" s="2" t="s">
        <v>645</v>
      </c>
    </row>
    <row r="51" spans="1:7" x14ac:dyDescent="0.4">
      <c r="A51" s="2" t="s">
        <v>489</v>
      </c>
      <c r="B51" s="2" t="s">
        <v>646</v>
      </c>
      <c r="C51" s="2" t="s">
        <v>647</v>
      </c>
      <c r="D51" s="2" t="s">
        <v>386</v>
      </c>
      <c r="E51" s="2" t="s">
        <v>648</v>
      </c>
      <c r="F51" s="2" t="s">
        <v>488</v>
      </c>
      <c r="G51" s="2" t="s">
        <v>649</v>
      </c>
    </row>
    <row r="52" spans="1:7" x14ac:dyDescent="0.4">
      <c r="A52" s="2" t="s">
        <v>490</v>
      </c>
      <c r="B52" s="2" t="s">
        <v>650</v>
      </c>
      <c r="C52" s="2" t="s">
        <v>651</v>
      </c>
      <c r="D52" s="2" t="s">
        <v>408</v>
      </c>
      <c r="E52" s="2" t="s">
        <v>652</v>
      </c>
      <c r="F52" s="2" t="s">
        <v>492</v>
      </c>
      <c r="G52" s="2" t="s">
        <v>653</v>
      </c>
    </row>
    <row r="53" spans="1:7" x14ac:dyDescent="0.4">
      <c r="A53" s="2" t="s">
        <v>493</v>
      </c>
      <c r="B53" s="2" t="s">
        <v>494</v>
      </c>
      <c r="C53" s="2" t="s">
        <v>654</v>
      </c>
      <c r="D53" s="2" t="s">
        <v>465</v>
      </c>
      <c r="E53" s="2" t="s">
        <v>655</v>
      </c>
      <c r="F53" s="2" t="s">
        <v>492</v>
      </c>
      <c r="G53" s="2" t="s">
        <v>656</v>
      </c>
    </row>
    <row r="54" spans="1:7" x14ac:dyDescent="0.4">
      <c r="A54" s="2" t="s">
        <v>495</v>
      </c>
      <c r="B54" s="2" t="s">
        <v>496</v>
      </c>
      <c r="C54" s="2" t="s">
        <v>657</v>
      </c>
      <c r="D54" s="2" t="s">
        <v>376</v>
      </c>
      <c r="E54" s="2" t="s">
        <v>658</v>
      </c>
      <c r="F54" s="2" t="s">
        <v>497</v>
      </c>
      <c r="G54" s="2" t="s">
        <v>659</v>
      </c>
    </row>
    <row r="55" spans="1:7" x14ac:dyDescent="0.4">
      <c r="A55" s="2" t="s">
        <v>498</v>
      </c>
      <c r="B55" s="2" t="s">
        <v>397</v>
      </c>
      <c r="C55" s="2" t="s">
        <v>660</v>
      </c>
      <c r="D55" s="2" t="s">
        <v>499</v>
      </c>
      <c r="E55" s="2" t="s">
        <v>661</v>
      </c>
      <c r="F55" s="2" t="s">
        <v>411</v>
      </c>
      <c r="G55" s="2" t="s">
        <v>662</v>
      </c>
    </row>
    <row r="56" spans="1:7" x14ac:dyDescent="0.4">
      <c r="A56" s="2" t="s">
        <v>500</v>
      </c>
      <c r="B56" s="2" t="s">
        <v>501</v>
      </c>
      <c r="C56" s="2" t="s">
        <v>663</v>
      </c>
      <c r="D56" s="2" t="s">
        <v>502</v>
      </c>
      <c r="E56" s="2" t="s">
        <v>664</v>
      </c>
      <c r="F56" s="2" t="s">
        <v>491</v>
      </c>
      <c r="G56" s="2" t="s">
        <v>665</v>
      </c>
    </row>
    <row r="57" spans="1:7" x14ac:dyDescent="0.4">
      <c r="A57" s="2" t="s">
        <v>503</v>
      </c>
      <c r="B57" s="2" t="s">
        <v>504</v>
      </c>
      <c r="C57" s="2" t="s">
        <v>666</v>
      </c>
      <c r="D57" s="2" t="s">
        <v>499</v>
      </c>
      <c r="E57" s="2" t="s">
        <v>667</v>
      </c>
      <c r="F57" s="2" t="s">
        <v>406</v>
      </c>
      <c r="G57" s="2" t="s">
        <v>668</v>
      </c>
    </row>
    <row r="58" spans="1:7" x14ac:dyDescent="0.4">
      <c r="A58" s="2" t="s">
        <v>505</v>
      </c>
      <c r="B58" s="2" t="s">
        <v>551</v>
      </c>
      <c r="C58" s="2" t="s">
        <v>669</v>
      </c>
      <c r="D58" s="2" t="s">
        <v>394</v>
      </c>
      <c r="E58" s="2" t="s">
        <v>670</v>
      </c>
      <c r="F58" s="2" t="s">
        <v>383</v>
      </c>
      <c r="G58" s="2" t="s">
        <v>671</v>
      </c>
    </row>
    <row r="59" spans="1:7" x14ac:dyDescent="0.4">
      <c r="A59" s="2" t="s">
        <v>506</v>
      </c>
      <c r="B59" s="2" t="s">
        <v>672</v>
      </c>
      <c r="C59" s="2" t="s">
        <v>673</v>
      </c>
      <c r="D59" s="2" t="s">
        <v>643</v>
      </c>
      <c r="E59" s="2" t="s">
        <v>674</v>
      </c>
      <c r="F59" s="2" t="s">
        <v>428</v>
      </c>
      <c r="G59" s="2" t="s">
        <v>675</v>
      </c>
    </row>
    <row r="60" spans="1:7" x14ac:dyDescent="0.4">
      <c r="A60" s="2" t="s">
        <v>507</v>
      </c>
      <c r="B60" s="2" t="s">
        <v>676</v>
      </c>
      <c r="C60" s="2" t="s">
        <v>677</v>
      </c>
      <c r="D60" s="2" t="s">
        <v>448</v>
      </c>
      <c r="E60" s="2" t="s">
        <v>678</v>
      </c>
      <c r="F60" s="2" t="s">
        <v>428</v>
      </c>
      <c r="G60" s="2" t="s">
        <v>679</v>
      </c>
    </row>
    <row r="61" spans="1:7" x14ac:dyDescent="0.4">
      <c r="A61" s="2" t="s">
        <v>508</v>
      </c>
      <c r="B61" s="2" t="s">
        <v>552</v>
      </c>
      <c r="C61" s="2" t="s">
        <v>680</v>
      </c>
      <c r="D61" s="2" t="s">
        <v>366</v>
      </c>
      <c r="E61" s="2" t="s">
        <v>681</v>
      </c>
      <c r="F61" s="2" t="s">
        <v>502</v>
      </c>
      <c r="G61" s="2" t="s">
        <v>682</v>
      </c>
    </row>
    <row r="62" spans="1:7" x14ac:dyDescent="0.4">
      <c r="A62" s="2" t="s">
        <v>509</v>
      </c>
      <c r="B62" s="2" t="s">
        <v>683</v>
      </c>
      <c r="C62" s="2" t="s">
        <v>684</v>
      </c>
      <c r="D62" s="2" t="s">
        <v>363</v>
      </c>
      <c r="E62" s="2" t="s">
        <v>685</v>
      </c>
      <c r="F62" s="2" t="s">
        <v>373</v>
      </c>
      <c r="G62" s="2" t="s">
        <v>436</v>
      </c>
    </row>
    <row r="63" spans="1:7" x14ac:dyDescent="0.4">
      <c r="A63" s="2" t="s">
        <v>510</v>
      </c>
      <c r="B63" s="2" t="s">
        <v>686</v>
      </c>
      <c r="C63" s="2" t="s">
        <v>687</v>
      </c>
      <c r="D63" s="2" t="s">
        <v>357</v>
      </c>
      <c r="E63" s="2" t="s">
        <v>688</v>
      </c>
      <c r="F63" s="2" t="s">
        <v>366</v>
      </c>
      <c r="G63" s="2" t="s">
        <v>583</v>
      </c>
    </row>
    <row r="64" spans="1:7" x14ac:dyDescent="0.4">
      <c r="A64" s="2" t="s">
        <v>553</v>
      </c>
      <c r="B64" s="2" t="s">
        <v>400</v>
      </c>
      <c r="C64" s="2" t="s">
        <v>689</v>
      </c>
      <c r="D64" s="2" t="s">
        <v>357</v>
      </c>
      <c r="E64" s="2" t="s">
        <v>690</v>
      </c>
      <c r="F64" s="2" t="s">
        <v>365</v>
      </c>
      <c r="G64" s="2" t="s">
        <v>691</v>
      </c>
    </row>
    <row r="65" spans="1:7" x14ac:dyDescent="0.4">
      <c r="A65" s="2" t="s">
        <v>555</v>
      </c>
      <c r="B65" s="2" t="s">
        <v>368</v>
      </c>
      <c r="C65" s="2" t="s">
        <v>692</v>
      </c>
      <c r="D65" s="2" t="s">
        <v>398</v>
      </c>
      <c r="E65" s="2" t="s">
        <v>690</v>
      </c>
      <c r="F65" s="2" t="s">
        <v>377</v>
      </c>
      <c r="G65" s="2" t="s">
        <v>693</v>
      </c>
    </row>
    <row r="66" spans="1:7" x14ac:dyDescent="0.4">
      <c r="A66" s="2" t="s">
        <v>694</v>
      </c>
      <c r="B66" s="2" t="s">
        <v>398</v>
      </c>
      <c r="C66" s="2" t="s">
        <v>692</v>
      </c>
      <c r="D66" s="2" t="s">
        <v>398</v>
      </c>
      <c r="E66" s="2" t="s">
        <v>690</v>
      </c>
      <c r="F66" s="2" t="s">
        <v>398</v>
      </c>
      <c r="G66" s="2" t="s">
        <v>693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442A-588B-43E9-AA92-CC6D7E443282}">
  <dimension ref="A4:B32"/>
  <sheetViews>
    <sheetView workbookViewId="0">
      <selection activeCell="B32" sqref="B32"/>
    </sheetView>
  </sheetViews>
  <sheetFormatPr baseColWidth="10" defaultRowHeight="14.6" x14ac:dyDescent="0.4"/>
  <sheetData>
    <row r="4" spans="1:2" x14ac:dyDescent="0.4">
      <c r="A4" t="s">
        <v>256</v>
      </c>
      <c r="B4" s="1" t="s">
        <v>282</v>
      </c>
    </row>
    <row r="5" spans="1:2" x14ac:dyDescent="0.4">
      <c r="A5" t="s">
        <v>26</v>
      </c>
      <c r="B5">
        <v>678.20699999999999</v>
      </c>
    </row>
    <row r="6" spans="1:2" x14ac:dyDescent="0.4">
      <c r="A6" t="s">
        <v>121</v>
      </c>
      <c r="B6">
        <v>16.145</v>
      </c>
    </row>
    <row r="7" spans="1:2" x14ac:dyDescent="0.4">
      <c r="A7" t="s">
        <v>64</v>
      </c>
      <c r="B7">
        <v>55.234000000000002</v>
      </c>
    </row>
    <row r="8" spans="1:2" x14ac:dyDescent="0.4">
      <c r="A8" t="s">
        <v>17</v>
      </c>
      <c r="B8">
        <v>1034.9770000000001</v>
      </c>
    </row>
    <row r="9" spans="1:2" x14ac:dyDescent="0.4">
      <c r="A9" t="s">
        <v>19</v>
      </c>
      <c r="B9">
        <v>288.13200000000001</v>
      </c>
    </row>
    <row r="10" spans="1:2" x14ac:dyDescent="0.4">
      <c r="A10" t="s">
        <v>15</v>
      </c>
      <c r="B10">
        <v>194.76599999999999</v>
      </c>
    </row>
    <row r="11" spans="1:2" x14ac:dyDescent="0.4">
      <c r="A11" t="s">
        <v>32</v>
      </c>
      <c r="B11">
        <v>318.714</v>
      </c>
    </row>
    <row r="12" spans="1:2" x14ac:dyDescent="0.4">
      <c r="A12" t="s">
        <v>8</v>
      </c>
      <c r="B12">
        <v>499.48</v>
      </c>
    </row>
    <row r="13" spans="1:2" x14ac:dyDescent="0.4">
      <c r="A13" t="s">
        <v>34</v>
      </c>
      <c r="B13">
        <v>40.402999999999999</v>
      </c>
    </row>
    <row r="14" spans="1:2" x14ac:dyDescent="0.4">
      <c r="A14" t="s">
        <v>147</v>
      </c>
      <c r="B14">
        <v>198.37899999999999</v>
      </c>
    </row>
    <row r="15" spans="1:2" x14ac:dyDescent="0.4">
      <c r="A15" t="s">
        <v>47</v>
      </c>
      <c r="B15">
        <v>73.418999999999997</v>
      </c>
    </row>
    <row r="16" spans="1:2" x14ac:dyDescent="0.4">
      <c r="A16" t="s">
        <v>62</v>
      </c>
      <c r="B16">
        <v>409.55700000000002</v>
      </c>
    </row>
    <row r="17" spans="1:2" x14ac:dyDescent="0.4">
      <c r="A17" t="s">
        <v>36</v>
      </c>
      <c r="B17">
        <v>176.85</v>
      </c>
    </row>
    <row r="18" spans="1:2" x14ac:dyDescent="0.4">
      <c r="A18" t="s">
        <v>102</v>
      </c>
      <c r="B18">
        <v>43.222999999999999</v>
      </c>
    </row>
    <row r="19" spans="1:2" x14ac:dyDescent="0.4">
      <c r="A19" t="s">
        <v>116</v>
      </c>
      <c r="B19">
        <v>37.841000000000001</v>
      </c>
    </row>
    <row r="20" spans="1:2" x14ac:dyDescent="0.4">
      <c r="A20" t="s">
        <v>41</v>
      </c>
      <c r="B20">
        <v>507.697</v>
      </c>
    </row>
    <row r="21" spans="1:2" x14ac:dyDescent="0.4">
      <c r="A21" t="s">
        <v>165</v>
      </c>
      <c r="B21">
        <v>81.991</v>
      </c>
    </row>
    <row r="22" spans="1:2" x14ac:dyDescent="0.4">
      <c r="A22" t="s">
        <v>76</v>
      </c>
      <c r="B22">
        <v>273.19400000000002</v>
      </c>
    </row>
    <row r="23" spans="1:2" x14ac:dyDescent="0.4">
      <c r="A23" t="s">
        <v>48</v>
      </c>
      <c r="B23">
        <v>159.16499999999999</v>
      </c>
    </row>
    <row r="24" spans="1:2" x14ac:dyDescent="0.4">
      <c r="A24" t="s">
        <v>134</v>
      </c>
      <c r="B24">
        <v>276.47199999999998</v>
      </c>
    </row>
    <row r="25" spans="1:2" x14ac:dyDescent="0.4">
      <c r="A25" t="s">
        <v>10</v>
      </c>
      <c r="B25">
        <v>353.34300000000002</v>
      </c>
    </row>
    <row r="26" spans="1:2" x14ac:dyDescent="0.4">
      <c r="A26" t="s">
        <v>110</v>
      </c>
      <c r="B26">
        <v>36.433</v>
      </c>
    </row>
    <row r="27" spans="1:2" x14ac:dyDescent="0.4">
      <c r="A27" t="s">
        <v>21</v>
      </c>
      <c r="B27">
        <v>799.14499999999998</v>
      </c>
    </row>
    <row r="28" spans="1:2" x14ac:dyDescent="0.4">
      <c r="A28" t="s">
        <v>23</v>
      </c>
      <c r="B28">
        <v>343.95499999999998</v>
      </c>
    </row>
    <row r="29" spans="1:2" x14ac:dyDescent="0.4">
      <c r="A29" t="s">
        <v>51</v>
      </c>
      <c r="B29">
        <v>126.837</v>
      </c>
    </row>
    <row r="30" spans="1:2" x14ac:dyDescent="0.4">
      <c r="A30" t="s">
        <v>14</v>
      </c>
      <c r="B30">
        <v>1520.9680000000001</v>
      </c>
    </row>
    <row r="31" spans="1:2" x14ac:dyDescent="0.4">
      <c r="A31" t="s">
        <v>12</v>
      </c>
      <c r="B31">
        <v>38.557000000000002</v>
      </c>
    </row>
    <row r="32" spans="1:2" x14ac:dyDescent="0.4">
      <c r="A32" t="s">
        <v>337</v>
      </c>
      <c r="B32">
        <f>SUM(B5:B31)</f>
        <v>8583.0840000000007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4C7A-5ED3-4534-BA8F-F7394D547AA6}">
  <sheetPr codeName="Tabelle3"/>
  <dimension ref="A1:BP32"/>
  <sheetViews>
    <sheetView tabSelected="1" workbookViewId="0">
      <pane xSplit="1" ySplit="1" topLeftCell="AU2" activePane="bottomRight" state="frozen"/>
      <selection pane="topRight" activeCell="B1" sqref="B1"/>
      <selection pane="bottomLeft" activeCell="A2" sqref="A2"/>
      <selection pane="bottomRight" activeCell="BG15" sqref="BG15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INDIRECT(ADDRESS(ROW(C2)+(COLUMN(C2)-3)*27,5,,,"COVID19_Fallzahlen_CH_Cleaned"))</f>
        <v>0</v>
      </c>
      <c r="D2" s="3">
        <f ca="1">INDIRECT(ADDRESS(ROW(D2)+(COLUMN(D2)-3)*27,5,,,"COVID19_Fallzahlen_CH_Cleaned"))</f>
        <v>0</v>
      </c>
      <c r="E2" s="3">
        <f ca="1">INDIRECT(ADDRESS(ROW(E2)+(COLUMN(E2)-3)*27,5,,,"COVID19_Fallzahlen_CH_Cleaned"))</f>
        <v>0</v>
      </c>
      <c r="F2" s="3">
        <f t="shared" ref="F2:BP6" ca="1" si="1">INDIRECT(ADDRESS(ROW(F2)+(COLUMN(F2)-3)*27,5,,,"COVID19_Fallzahlen_CH_Cleaned"))</f>
        <v>1</v>
      </c>
      <c r="G2" s="3">
        <f t="shared" ca="1" si="1"/>
        <v>1</v>
      </c>
      <c r="H2" s="3">
        <f t="shared" ca="1" si="1"/>
        <v>1</v>
      </c>
      <c r="I2" s="3">
        <f t="shared" ca="1" si="1"/>
        <v>2</v>
      </c>
      <c r="J2" s="3">
        <f t="shared" ca="1" si="1"/>
        <v>6</v>
      </c>
      <c r="K2" s="3">
        <f t="shared" ca="1" si="1"/>
        <v>7</v>
      </c>
      <c r="L2" s="3">
        <f t="shared" ca="1" si="1"/>
        <v>9</v>
      </c>
      <c r="M2" s="3">
        <f t="shared" ca="1" si="1"/>
        <v>12</v>
      </c>
      <c r="N2" s="3">
        <f t="shared" ca="1" si="1"/>
        <v>13</v>
      </c>
      <c r="O2" s="3">
        <f t="shared" ca="1" si="1"/>
        <v>13</v>
      </c>
      <c r="P2" s="3">
        <f t="shared" ca="1" si="1"/>
        <v>14</v>
      </c>
      <c r="Q2" s="3">
        <f t="shared" ca="1" si="1"/>
        <v>17</v>
      </c>
      <c r="R2" s="3">
        <f t="shared" ca="1" si="1"/>
        <v>18</v>
      </c>
      <c r="S2" s="3">
        <f t="shared" ca="1" si="1"/>
        <v>27</v>
      </c>
      <c r="T2" s="3">
        <f t="shared" ca="1" si="1"/>
        <v>32</v>
      </c>
      <c r="U2" s="3">
        <f t="shared" ca="1" si="1"/>
        <v>39</v>
      </c>
      <c r="V2" s="3">
        <f t="shared" ca="1" si="1"/>
        <v>45</v>
      </c>
      <c r="W2" s="3">
        <f t="shared" ca="1" si="1"/>
        <v>52</v>
      </c>
      <c r="X2" s="3">
        <f t="shared" ca="1" si="1"/>
        <v>67</v>
      </c>
      <c r="Y2" s="3">
        <f t="shared" ca="1" si="1"/>
        <v>101</v>
      </c>
      <c r="Z2" s="3">
        <f t="shared" ca="1" si="1"/>
        <v>118</v>
      </c>
      <c r="AA2" s="3">
        <f t="shared" ca="1" si="1"/>
        <v>168</v>
      </c>
      <c r="AB2" s="3">
        <f t="shared" ca="1" si="1"/>
        <v>200</v>
      </c>
      <c r="AC2" s="3">
        <f t="shared" ca="1" si="1"/>
        <v>232</v>
      </c>
      <c r="AD2" s="3">
        <f t="shared" ca="1" si="1"/>
        <v>241</v>
      </c>
      <c r="AE2" s="3">
        <f t="shared" ca="1" si="1"/>
        <v>266</v>
      </c>
      <c r="AF2" s="3">
        <f t="shared" ca="1" si="1"/>
        <v>319</v>
      </c>
      <c r="AG2" s="3">
        <f t="shared" ca="1" si="1"/>
        <v>349</v>
      </c>
      <c r="AH2" s="3">
        <f t="shared" ca="1" si="1"/>
        <v>364</v>
      </c>
      <c r="AI2" s="3">
        <f t="shared" ca="1" si="1"/>
        <v>403</v>
      </c>
      <c r="AJ2" s="3">
        <f t="shared" ca="1" si="1"/>
        <v>442</v>
      </c>
      <c r="AK2" s="3">
        <f t="shared" ca="1" si="1"/>
        <v>481</v>
      </c>
      <c r="AL2" s="3">
        <f t="shared" ca="1" si="1"/>
        <v>499</v>
      </c>
      <c r="AM2" s="3">
        <f t="shared" ca="1" si="1"/>
        <v>549</v>
      </c>
      <c r="AN2" s="3">
        <f t="shared" ca="1" si="1"/>
        <v>592</v>
      </c>
      <c r="AO2" s="3">
        <f t="shared" ca="1" si="1"/>
        <v>626</v>
      </c>
      <c r="AP2" s="3">
        <f t="shared" ca="1" si="1"/>
        <v>660</v>
      </c>
      <c r="AQ2" s="3">
        <f t="shared" ca="1" si="1"/>
        <v>693</v>
      </c>
      <c r="AR2" s="3">
        <f t="shared" ca="1" si="1"/>
        <v>727</v>
      </c>
      <c r="AS2" s="3">
        <f t="shared" ca="1" si="1"/>
        <v>760</v>
      </c>
      <c r="AT2" s="3">
        <f t="shared" ca="1" si="1"/>
        <v>788</v>
      </c>
      <c r="AU2" s="3">
        <f t="shared" ca="1" si="1"/>
        <v>822</v>
      </c>
      <c r="AV2" s="3">
        <f t="shared" ca="1" si="1"/>
        <v>850</v>
      </c>
      <c r="AW2" s="3">
        <f t="shared" ca="1" si="1"/>
        <v>878</v>
      </c>
      <c r="AX2" s="3">
        <f t="shared" ca="1" si="1"/>
        <v>899</v>
      </c>
      <c r="AY2" s="3">
        <f t="shared" ca="1" si="1"/>
        <v>906</v>
      </c>
      <c r="AZ2" s="3">
        <f t="shared" ca="1" si="1"/>
        <v>912</v>
      </c>
      <c r="BA2" s="3">
        <f t="shared" ca="1" si="1"/>
        <v>929</v>
      </c>
      <c r="BB2" s="3">
        <f t="shared" ca="1" si="1"/>
        <v>943</v>
      </c>
      <c r="BC2" s="3">
        <f t="shared" ca="1" si="1"/>
        <v>960</v>
      </c>
      <c r="BD2" s="3">
        <f t="shared" ca="1" si="1"/>
        <v>987</v>
      </c>
      <c r="BE2" s="3">
        <f t="shared" ca="1" si="1"/>
        <v>1003</v>
      </c>
      <c r="BF2" s="3">
        <f t="shared" ca="1" si="1"/>
        <v>1012</v>
      </c>
      <c r="BG2" s="3">
        <f t="shared" ca="1" si="1"/>
        <v>1017</v>
      </c>
      <c r="BH2" s="3">
        <f t="shared" ca="1" si="1"/>
        <v>0</v>
      </c>
      <c r="BI2" s="3">
        <f t="shared" ca="1" si="1"/>
        <v>0</v>
      </c>
      <c r="BJ2" s="3">
        <f t="shared" ca="1" si="1"/>
        <v>0</v>
      </c>
      <c r="BK2" s="3">
        <f t="shared" ca="1" si="1"/>
        <v>0</v>
      </c>
      <c r="BL2" s="3">
        <f t="shared" ca="1" si="1"/>
        <v>0</v>
      </c>
      <c r="BM2" s="3">
        <f t="shared" ca="1" si="1"/>
        <v>0</v>
      </c>
      <c r="BN2" s="3">
        <f t="shared" ca="1" si="1"/>
        <v>0</v>
      </c>
      <c r="BO2" s="3">
        <f t="shared" ca="1" si="1"/>
        <v>0</v>
      </c>
      <c r="BP2" s="3">
        <f t="shared" ca="1" si="1"/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28" ca="1" si="2">INDIRECT(ADDRESS(ROW(C3)+(COLUMN(C3)-3)*27,5,,,"COVID19_Fallzahlen_CH_Cleaned"))</f>
        <v>0</v>
      </c>
      <c r="D3" s="3">
        <f ca="1">INDIRECT(ADDRESS(ROW(D3)+(COLUMN(D3)-3)*27,5,,,"COVID19_Fallzahlen_CH_Cleaned"))</f>
        <v>0</v>
      </c>
      <c r="E3" s="3">
        <f ca="1">INDIRECT(ADDRESS(ROW(E3)+(COLUMN(E3)-3)*27,5,,,"COVID19_Fallzahlen_CH_Cleaned"))</f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1"/>
        <v>0</v>
      </c>
      <c r="U3" s="3">
        <f t="shared" ca="1" si="1"/>
        <v>2</v>
      </c>
      <c r="V3" s="3">
        <f t="shared" ca="1" si="1"/>
        <v>3</v>
      </c>
      <c r="W3" s="3">
        <f t="shared" ca="1" si="1"/>
        <v>4</v>
      </c>
      <c r="X3" s="3">
        <f t="shared" ca="1" si="1"/>
        <v>5</v>
      </c>
      <c r="Y3" s="3">
        <f t="shared" ca="1" si="1"/>
        <v>6</v>
      </c>
      <c r="Z3" s="3">
        <f t="shared" ca="1" si="1"/>
        <v>6</v>
      </c>
      <c r="AA3" s="3">
        <f t="shared" ca="1" si="1"/>
        <v>6</v>
      </c>
      <c r="AB3" s="3">
        <f t="shared" ca="1" si="1"/>
        <v>7</v>
      </c>
      <c r="AC3" s="3">
        <f t="shared" ca="1" si="1"/>
        <v>7</v>
      </c>
      <c r="AD3" s="3">
        <f t="shared" ca="1" si="1"/>
        <v>8</v>
      </c>
      <c r="AE3" s="3">
        <f t="shared" ca="1" si="1"/>
        <v>8</v>
      </c>
      <c r="AF3" s="3">
        <f t="shared" ca="1" si="1"/>
        <v>9</v>
      </c>
      <c r="AG3" s="3">
        <f t="shared" ca="1" si="1"/>
        <v>11</v>
      </c>
      <c r="AH3" s="3">
        <f t="shared" ca="1" si="1"/>
        <v>12</v>
      </c>
      <c r="AI3" s="3">
        <f t="shared" ca="1" si="1"/>
        <v>13</v>
      </c>
      <c r="AJ3" s="3">
        <f t="shared" ca="1" si="1"/>
        <v>14</v>
      </c>
      <c r="AK3" s="3">
        <f t="shared" ca="1" si="1"/>
        <v>14</v>
      </c>
      <c r="AL3" s="3">
        <f t="shared" ca="1" si="1"/>
        <v>14</v>
      </c>
      <c r="AM3" s="3">
        <f t="shared" ca="1" si="1"/>
        <v>17</v>
      </c>
      <c r="AN3" s="3">
        <f t="shared" ca="1" si="1"/>
        <v>20</v>
      </c>
      <c r="AO3" s="3">
        <f t="shared" ca="1" si="1"/>
        <v>20</v>
      </c>
      <c r="AP3" s="3">
        <f t="shared" ca="1" si="1"/>
        <v>21</v>
      </c>
      <c r="AQ3" s="3">
        <f t="shared" ca="1" si="1"/>
        <v>21</v>
      </c>
      <c r="AR3" s="3">
        <f t="shared" ca="1" si="1"/>
        <v>21</v>
      </c>
      <c r="AS3" s="3">
        <f t="shared" ca="1" si="1"/>
        <v>21</v>
      </c>
      <c r="AT3" s="3">
        <f t="shared" ca="1" si="1"/>
        <v>23</v>
      </c>
      <c r="AU3" s="3">
        <f t="shared" ca="1" si="1"/>
        <v>24</v>
      </c>
      <c r="AV3" s="3">
        <f t="shared" ca="1" si="1"/>
        <v>24</v>
      </c>
      <c r="AW3" s="3">
        <f t="shared" ca="1" si="1"/>
        <v>24</v>
      </c>
      <c r="AX3" s="3">
        <f t="shared" ca="1" si="1"/>
        <v>24</v>
      </c>
      <c r="AY3" s="3">
        <f t="shared" ca="1" si="1"/>
        <v>24</v>
      </c>
      <c r="AZ3" s="3">
        <f t="shared" ca="1" si="1"/>
        <v>24</v>
      </c>
      <c r="BA3" s="3">
        <f t="shared" ca="1" si="1"/>
        <v>24</v>
      </c>
      <c r="BB3" s="3">
        <f t="shared" ca="1" si="1"/>
        <v>24</v>
      </c>
      <c r="BC3" s="3">
        <f t="shared" ca="1" si="1"/>
        <v>24</v>
      </c>
      <c r="BD3" s="3">
        <f t="shared" ca="1" si="1"/>
        <v>24</v>
      </c>
      <c r="BE3" s="3">
        <f t="shared" ca="1" si="1"/>
        <v>24</v>
      </c>
      <c r="BF3" s="3">
        <f t="shared" ca="1" si="1"/>
        <v>24</v>
      </c>
      <c r="BG3" s="3">
        <f t="shared" ca="1" si="1"/>
        <v>24</v>
      </c>
      <c r="BH3" s="3">
        <f t="shared" ca="1" si="1"/>
        <v>0</v>
      </c>
      <c r="BI3" s="3">
        <f t="shared" ca="1" si="1"/>
        <v>0</v>
      </c>
      <c r="BJ3" s="3">
        <f t="shared" ca="1" si="1"/>
        <v>0</v>
      </c>
      <c r="BK3" s="3">
        <f t="shared" ca="1" si="1"/>
        <v>0</v>
      </c>
      <c r="BL3" s="3">
        <f t="shared" ca="1" si="1"/>
        <v>0</v>
      </c>
      <c r="BM3" s="3">
        <f t="shared" ca="1" si="1"/>
        <v>0</v>
      </c>
      <c r="BN3" s="3">
        <f t="shared" ca="1" si="1"/>
        <v>0</v>
      </c>
      <c r="BO3" s="3">
        <f t="shared" ca="1" si="1"/>
        <v>0</v>
      </c>
      <c r="BP3" s="3">
        <f t="shared" ca="1" si="1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2"/>
        <v>0</v>
      </c>
      <c r="D4" s="3">
        <f t="shared" ca="1" si="2"/>
        <v>0</v>
      </c>
      <c r="E4" s="3">
        <f t="shared" ca="1" si="2"/>
        <v>0</v>
      </c>
      <c r="F4" s="3">
        <f t="shared" ca="1" si="2"/>
        <v>0</v>
      </c>
      <c r="G4" s="3">
        <f t="shared" ca="1" si="2"/>
        <v>0</v>
      </c>
      <c r="H4" s="3">
        <f t="shared" ca="1" si="2"/>
        <v>0</v>
      </c>
      <c r="I4" s="3">
        <f t="shared" ca="1" si="2"/>
        <v>0</v>
      </c>
      <c r="J4" s="3">
        <f t="shared" ca="1" si="2"/>
        <v>0</v>
      </c>
      <c r="K4" s="3">
        <f t="shared" ca="1" si="2"/>
        <v>0</v>
      </c>
      <c r="L4" s="3">
        <f t="shared" ca="1" si="2"/>
        <v>1</v>
      </c>
      <c r="M4" s="3">
        <f t="shared" ca="1" si="2"/>
        <v>1</v>
      </c>
      <c r="N4" s="3">
        <f t="shared" ca="1" si="2"/>
        <v>1</v>
      </c>
      <c r="O4" s="3">
        <f t="shared" ca="1" si="2"/>
        <v>1</v>
      </c>
      <c r="P4" s="3">
        <f t="shared" ca="1" si="2"/>
        <v>2</v>
      </c>
      <c r="Q4" s="3">
        <f t="shared" ca="1" si="2"/>
        <v>3</v>
      </c>
      <c r="R4" s="3">
        <f t="shared" ca="1" si="2"/>
        <v>4</v>
      </c>
      <c r="S4" s="3">
        <f t="shared" ca="1" si="1"/>
        <v>5</v>
      </c>
      <c r="T4" s="3">
        <f t="shared" ca="1" si="1"/>
        <v>6</v>
      </c>
      <c r="U4" s="3">
        <f t="shared" ca="1" si="1"/>
        <v>7</v>
      </c>
      <c r="V4" s="3">
        <f t="shared" ca="1" si="1"/>
        <v>8</v>
      </c>
      <c r="W4" s="3">
        <f t="shared" ca="1" si="1"/>
        <v>9</v>
      </c>
      <c r="X4" s="3">
        <f t="shared" ca="1" si="1"/>
        <v>10</v>
      </c>
      <c r="Y4" s="3">
        <f t="shared" ca="1" si="1"/>
        <v>11</v>
      </c>
      <c r="Z4" s="3">
        <f t="shared" ca="1" si="1"/>
        <v>15</v>
      </c>
      <c r="AA4" s="3">
        <f t="shared" ca="1" si="1"/>
        <v>19</v>
      </c>
      <c r="AB4" s="3">
        <f t="shared" ca="1" si="1"/>
        <v>22</v>
      </c>
      <c r="AC4" s="3">
        <f t="shared" ca="1" si="1"/>
        <v>26</v>
      </c>
      <c r="AD4" s="3">
        <f t="shared" ca="1" si="1"/>
        <v>30</v>
      </c>
      <c r="AE4" s="3">
        <f t="shared" ca="1" si="1"/>
        <v>33</v>
      </c>
      <c r="AF4" s="3">
        <f t="shared" ca="1" si="1"/>
        <v>34</v>
      </c>
      <c r="AG4" s="3">
        <f t="shared" ca="1" si="1"/>
        <v>42</v>
      </c>
      <c r="AH4" s="3">
        <f t="shared" ca="1" si="1"/>
        <v>44</v>
      </c>
      <c r="AI4" s="3">
        <f t="shared" ca="1" si="1"/>
        <v>45</v>
      </c>
      <c r="AJ4" s="3">
        <f t="shared" ca="1" si="1"/>
        <v>48</v>
      </c>
      <c r="AK4" s="3">
        <f t="shared" ca="1" si="1"/>
        <v>50</v>
      </c>
      <c r="AL4" s="3">
        <f t="shared" ca="1" si="1"/>
        <v>58</v>
      </c>
      <c r="AM4" s="3">
        <f t="shared" ca="1" si="1"/>
        <v>61</v>
      </c>
      <c r="AN4" s="3">
        <f t="shared" ca="1" si="1"/>
        <v>64</v>
      </c>
      <c r="AO4" s="3">
        <f t="shared" ca="1" si="1"/>
        <v>65</v>
      </c>
      <c r="AP4" s="3">
        <f t="shared" ca="1" si="1"/>
        <v>66</v>
      </c>
      <c r="AQ4" s="3">
        <f t="shared" ca="1" si="1"/>
        <v>67</v>
      </c>
      <c r="AR4" s="3">
        <f t="shared" ca="1" si="1"/>
        <v>69</v>
      </c>
      <c r="AS4" s="3">
        <f t="shared" ca="1" si="1"/>
        <v>69</v>
      </c>
      <c r="AT4" s="3">
        <f t="shared" ca="1" si="1"/>
        <v>72</v>
      </c>
      <c r="AU4" s="3">
        <f t="shared" ca="1" si="1"/>
        <v>74</v>
      </c>
      <c r="AV4" s="3">
        <f t="shared" ca="1" si="1"/>
        <v>77</v>
      </c>
      <c r="AW4" s="3">
        <f t="shared" ca="1" si="1"/>
        <v>77</v>
      </c>
      <c r="AX4" s="3">
        <f t="shared" ca="1" si="1"/>
        <v>78</v>
      </c>
      <c r="AY4" s="3">
        <f t="shared" ca="1" si="1"/>
        <v>78</v>
      </c>
      <c r="AZ4" s="3">
        <f t="shared" ca="1" si="1"/>
        <v>79</v>
      </c>
      <c r="BA4" s="3">
        <f t="shared" ca="1" si="1"/>
        <v>79</v>
      </c>
      <c r="BB4" s="3">
        <f t="shared" ca="1" si="1"/>
        <v>79</v>
      </c>
      <c r="BC4" s="3">
        <f t="shared" ca="1" si="1"/>
        <v>82</v>
      </c>
      <c r="BD4" s="3">
        <f t="shared" ca="1" si="1"/>
        <v>83</v>
      </c>
      <c r="BE4" s="3">
        <f t="shared" ca="1" si="1"/>
        <v>85</v>
      </c>
      <c r="BF4" s="3">
        <f t="shared" ca="1" si="1"/>
        <v>86</v>
      </c>
      <c r="BG4" s="3">
        <f t="shared" ca="1" si="1"/>
        <v>86</v>
      </c>
      <c r="BH4" s="3">
        <f t="shared" ca="1" si="1"/>
        <v>0</v>
      </c>
      <c r="BI4" s="3">
        <f t="shared" ca="1" si="1"/>
        <v>0</v>
      </c>
      <c r="BJ4" s="3">
        <f t="shared" ca="1" si="1"/>
        <v>0</v>
      </c>
      <c r="BK4" s="3">
        <f t="shared" ca="1" si="1"/>
        <v>0</v>
      </c>
      <c r="BL4" s="3">
        <f t="shared" ca="1" si="1"/>
        <v>0</v>
      </c>
      <c r="BM4" s="3">
        <f t="shared" ca="1" si="1"/>
        <v>0</v>
      </c>
      <c r="BN4" s="3">
        <f t="shared" ca="1" si="1"/>
        <v>0</v>
      </c>
      <c r="BO4" s="3">
        <f t="shared" ca="1" si="1"/>
        <v>0</v>
      </c>
      <c r="BP4" s="3">
        <f t="shared" ca="1" si="1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2"/>
        <v>0</v>
      </c>
      <c r="D5" s="3">
        <f t="shared" ca="1" si="2"/>
        <v>0</v>
      </c>
      <c r="E5" s="3">
        <f t="shared" ca="1" si="2"/>
        <v>0</v>
      </c>
      <c r="F5" s="3">
        <f t="shared" ca="1" si="1"/>
        <v>1</v>
      </c>
      <c r="G5" s="3">
        <f t="shared" ca="1" si="1"/>
        <v>1</v>
      </c>
      <c r="H5" s="3">
        <f t="shared" ca="1" si="1"/>
        <v>2</v>
      </c>
      <c r="I5" s="3">
        <f t="shared" ca="1" si="1"/>
        <v>4</v>
      </c>
      <c r="J5" s="3">
        <f t="shared" ca="1" si="1"/>
        <v>5</v>
      </c>
      <c r="K5" s="3">
        <f t="shared" ca="1" si="1"/>
        <v>6</v>
      </c>
      <c r="L5" s="3">
        <f t="shared" ca="1" si="1"/>
        <v>12</v>
      </c>
      <c r="M5" s="3">
        <f t="shared" ca="1" si="1"/>
        <v>17</v>
      </c>
      <c r="N5" s="3">
        <f t="shared" ca="1" si="1"/>
        <v>23</v>
      </c>
      <c r="O5" s="3">
        <f t="shared" ca="1" si="1"/>
        <v>28</v>
      </c>
      <c r="P5" s="3">
        <f t="shared" ca="1" si="1"/>
        <v>34</v>
      </c>
      <c r="Q5" s="3">
        <f t="shared" ca="1" si="1"/>
        <v>47</v>
      </c>
      <c r="R5" s="3">
        <f t="shared" ca="1" si="1"/>
        <v>59</v>
      </c>
      <c r="S5" s="3">
        <f t="shared" ca="1" si="1"/>
        <v>72</v>
      </c>
      <c r="T5" s="3">
        <f t="shared" ca="1" si="1"/>
        <v>85</v>
      </c>
      <c r="U5" s="3">
        <f t="shared" ca="1" si="1"/>
        <v>98</v>
      </c>
      <c r="V5" s="3">
        <f t="shared" ca="1" si="1"/>
        <v>110</v>
      </c>
      <c r="W5" s="3">
        <f t="shared" ca="1" si="1"/>
        <v>123</v>
      </c>
      <c r="X5" s="3">
        <f t="shared" ca="1" si="1"/>
        <v>158</v>
      </c>
      <c r="Y5" s="3">
        <f t="shared" ca="1" si="1"/>
        <v>193</v>
      </c>
      <c r="Z5" s="3">
        <f t="shared" ca="1" si="1"/>
        <v>282</v>
      </c>
      <c r="AA5" s="3">
        <f t="shared" ca="1" si="1"/>
        <v>377</v>
      </c>
      <c r="AB5" s="3">
        <f t="shared" ca="1" si="1"/>
        <v>418</v>
      </c>
      <c r="AC5" s="3">
        <f t="shared" ca="1" si="1"/>
        <v>444</v>
      </c>
      <c r="AD5" s="3">
        <f t="shared" ca="1" si="1"/>
        <v>470</v>
      </c>
      <c r="AE5" s="3">
        <f t="shared" ca="1" si="1"/>
        <v>532</v>
      </c>
      <c r="AF5" s="3">
        <f t="shared" ca="1" si="1"/>
        <v>624</v>
      </c>
      <c r="AG5" s="3">
        <f t="shared" ca="1" si="1"/>
        <v>660</v>
      </c>
      <c r="AH5" s="3">
        <f t="shared" ca="1" si="1"/>
        <v>718</v>
      </c>
      <c r="AI5" s="3">
        <f t="shared" ca="1" si="1"/>
        <v>767</v>
      </c>
      <c r="AJ5" s="3">
        <f t="shared" ca="1" si="1"/>
        <v>798</v>
      </c>
      <c r="AK5" s="3">
        <f t="shared" ca="1" si="1"/>
        <v>826</v>
      </c>
      <c r="AL5" s="3">
        <f t="shared" ca="1" si="1"/>
        <v>856</v>
      </c>
      <c r="AM5" s="3">
        <f t="shared" ca="1" si="1"/>
        <v>909</v>
      </c>
      <c r="AN5" s="3">
        <f t="shared" ca="1" si="1"/>
        <v>1003</v>
      </c>
      <c r="AO5" s="3">
        <f t="shared" ca="1" si="1"/>
        <v>1073</v>
      </c>
      <c r="AP5" s="3">
        <f t="shared" ca="1" si="1"/>
        <v>1106</v>
      </c>
      <c r="AQ5" s="3">
        <f t="shared" ca="1" si="1"/>
        <v>1137</v>
      </c>
      <c r="AR5" s="3">
        <f t="shared" ca="1" si="1"/>
        <v>1173</v>
      </c>
      <c r="AS5" s="3">
        <f t="shared" ca="1" si="1"/>
        <v>1228</v>
      </c>
      <c r="AT5" s="3">
        <f t="shared" ca="1" si="1"/>
        <v>1286</v>
      </c>
      <c r="AU5" s="3">
        <f t="shared" ca="1" si="1"/>
        <v>1335</v>
      </c>
      <c r="AV5" s="3">
        <f t="shared" ca="1" si="1"/>
        <v>1375</v>
      </c>
      <c r="AW5" s="3">
        <f t="shared" ca="1" si="1"/>
        <v>1419</v>
      </c>
      <c r="AX5" s="3">
        <f t="shared" ca="1" si="1"/>
        <v>1441</v>
      </c>
      <c r="AY5" s="3">
        <f t="shared" ca="1" si="1"/>
        <v>1456</v>
      </c>
      <c r="AZ5" s="3">
        <f t="shared" ca="1" si="1"/>
        <v>1470</v>
      </c>
      <c r="BA5" s="3">
        <f t="shared" ca="1" si="1"/>
        <v>1489</v>
      </c>
      <c r="BB5" s="3">
        <f t="shared" ca="1" si="1"/>
        <v>1515</v>
      </c>
      <c r="BC5" s="3">
        <f t="shared" ca="1" si="1"/>
        <v>1553</v>
      </c>
      <c r="BD5" s="3">
        <f t="shared" ca="1" si="1"/>
        <v>1586</v>
      </c>
      <c r="BE5" s="3">
        <f t="shared" ca="1" si="1"/>
        <v>1599</v>
      </c>
      <c r="BF5" s="3">
        <f t="shared" ca="1" si="1"/>
        <v>1613</v>
      </c>
      <c r="BG5" s="3">
        <f t="shared" ca="1" si="1"/>
        <v>1622</v>
      </c>
      <c r="BH5" s="3">
        <f t="shared" ca="1" si="1"/>
        <v>0</v>
      </c>
      <c r="BI5" s="3">
        <f t="shared" ca="1" si="1"/>
        <v>0</v>
      </c>
      <c r="BJ5" s="3">
        <f t="shared" ca="1" si="1"/>
        <v>0</v>
      </c>
      <c r="BK5" s="3">
        <f t="shared" ca="1" si="1"/>
        <v>0</v>
      </c>
      <c r="BL5" s="3">
        <f t="shared" ca="1" si="1"/>
        <v>0</v>
      </c>
      <c r="BM5" s="3">
        <f t="shared" ca="1" si="1"/>
        <v>0</v>
      </c>
      <c r="BN5" s="3">
        <f t="shared" ca="1" si="1"/>
        <v>0</v>
      </c>
      <c r="BO5" s="3">
        <f t="shared" ca="1" si="1"/>
        <v>0</v>
      </c>
      <c r="BP5" s="3">
        <f t="shared" ca="1" si="1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2"/>
        <v>0</v>
      </c>
      <c r="D6" s="3">
        <f t="shared" ca="1" si="2"/>
        <v>0</v>
      </c>
      <c r="E6" s="3">
        <f t="shared" ca="1" si="2"/>
        <v>0</v>
      </c>
      <c r="F6" s="3">
        <f t="shared" ca="1" si="1"/>
        <v>1</v>
      </c>
      <c r="G6" s="3">
        <f t="shared" ca="1" si="1"/>
        <v>2</v>
      </c>
      <c r="H6" s="3">
        <f t="shared" ca="1" si="1"/>
        <v>2</v>
      </c>
      <c r="I6" s="3">
        <f t="shared" ca="1" si="1"/>
        <v>2</v>
      </c>
      <c r="J6" s="3">
        <f t="shared" ca="1" si="1"/>
        <v>2</v>
      </c>
      <c r="K6" s="3">
        <f t="shared" ca="1" si="1"/>
        <v>2</v>
      </c>
      <c r="L6" s="3">
        <f t="shared" ca="1" si="1"/>
        <v>6</v>
      </c>
      <c r="M6" s="3">
        <f t="shared" ca="1" si="1"/>
        <v>6</v>
      </c>
      <c r="N6" s="3">
        <f t="shared" ca="1" si="1"/>
        <v>15</v>
      </c>
      <c r="O6" s="3">
        <f t="shared" ca="1" si="1"/>
        <v>19</v>
      </c>
      <c r="P6" s="3">
        <f t="shared" ca="1" si="1"/>
        <v>20</v>
      </c>
      <c r="Q6" s="3">
        <f t="shared" ca="1" si="1"/>
        <v>22</v>
      </c>
      <c r="R6" s="3">
        <f t="shared" ca="1" si="1"/>
        <v>26</v>
      </c>
      <c r="S6" s="3">
        <f t="shared" ca="1" si="1"/>
        <v>26</v>
      </c>
      <c r="T6" s="3">
        <f t="shared" ca="1" si="1"/>
        <v>42</v>
      </c>
      <c r="U6" s="3">
        <f t="shared" ca="1" si="1"/>
        <v>47</v>
      </c>
      <c r="V6" s="3">
        <f t="shared" ref="F6:BP10" ca="1" si="3">INDIRECT(ADDRESS(ROW(V6)+(COLUMN(V6)-3)*27,5,,,"COVID19_Fallzahlen_CH_Cleaned"))</f>
        <v>54</v>
      </c>
      <c r="W6" s="3">
        <f t="shared" ca="1" si="3"/>
        <v>76</v>
      </c>
      <c r="X6" s="3">
        <f t="shared" ca="1" si="3"/>
        <v>89</v>
      </c>
      <c r="Y6" s="3">
        <f t="shared" ca="1" si="3"/>
        <v>116</v>
      </c>
      <c r="Z6" s="3">
        <f t="shared" ca="1" si="3"/>
        <v>134</v>
      </c>
      <c r="AA6" s="3">
        <f t="shared" ca="1" si="3"/>
        <v>184</v>
      </c>
      <c r="AB6" s="3">
        <f t="shared" ca="1" si="3"/>
        <v>282</v>
      </c>
      <c r="AC6" s="3">
        <f t="shared" ca="1" si="3"/>
        <v>289</v>
      </c>
      <c r="AD6" s="3">
        <f t="shared" ca="1" si="3"/>
        <v>302</v>
      </c>
      <c r="AE6" s="3">
        <f t="shared" ca="1" si="3"/>
        <v>306</v>
      </c>
      <c r="AF6" s="3">
        <f t="shared" ca="1" si="3"/>
        <v>341</v>
      </c>
      <c r="AG6" s="3">
        <f t="shared" ca="1" si="3"/>
        <v>422</v>
      </c>
      <c r="AH6" s="3">
        <f t="shared" ca="1" si="3"/>
        <v>466</v>
      </c>
      <c r="AI6" s="3">
        <f t="shared" ca="1" si="3"/>
        <v>502</v>
      </c>
      <c r="AJ6" s="3">
        <f t="shared" ca="1" si="3"/>
        <v>511</v>
      </c>
      <c r="AK6" s="3">
        <f t="shared" ca="1" si="3"/>
        <v>539</v>
      </c>
      <c r="AL6" s="3">
        <f t="shared" ca="1" si="3"/>
        <v>561</v>
      </c>
      <c r="AM6" s="3">
        <f t="shared" ca="1" si="3"/>
        <v>588</v>
      </c>
      <c r="AN6" s="3">
        <f t="shared" ca="1" si="3"/>
        <v>610</v>
      </c>
      <c r="AO6" s="3">
        <f t="shared" ca="1" si="3"/>
        <v>625</v>
      </c>
      <c r="AP6" s="3">
        <f t="shared" ca="1" si="3"/>
        <v>656</v>
      </c>
      <c r="AQ6" s="3">
        <f t="shared" ca="1" si="3"/>
        <v>670</v>
      </c>
      <c r="AR6" s="3">
        <f t="shared" ca="1" si="3"/>
        <v>682</v>
      </c>
      <c r="AS6" s="3">
        <f t="shared" ca="1" si="3"/>
        <v>690</v>
      </c>
      <c r="AT6" s="3">
        <f t="shared" ca="1" si="3"/>
        <v>694</v>
      </c>
      <c r="AU6" s="3">
        <f t="shared" ca="1" si="3"/>
        <v>711</v>
      </c>
      <c r="AV6" s="3">
        <f t="shared" ca="1" si="3"/>
        <v>722</v>
      </c>
      <c r="AW6" s="3">
        <f t="shared" ca="1" si="3"/>
        <v>736</v>
      </c>
      <c r="AX6" s="3">
        <f t="shared" ca="1" si="3"/>
        <v>740</v>
      </c>
      <c r="AY6" s="3">
        <f t="shared" ca="1" si="3"/>
        <v>749</v>
      </c>
      <c r="AZ6" s="3">
        <f t="shared" ca="1" si="3"/>
        <v>755</v>
      </c>
      <c r="BA6" s="3">
        <f t="shared" ca="1" si="3"/>
        <v>768</v>
      </c>
      <c r="BB6" s="3">
        <f t="shared" ca="1" si="3"/>
        <v>781</v>
      </c>
      <c r="BC6" s="3">
        <f t="shared" ca="1" si="3"/>
        <v>794</v>
      </c>
      <c r="BD6" s="3">
        <f t="shared" ca="1" si="3"/>
        <v>798</v>
      </c>
      <c r="BE6" s="3">
        <f t="shared" ca="1" si="3"/>
        <v>803</v>
      </c>
      <c r="BF6" s="3">
        <f t="shared" ca="1" si="3"/>
        <v>806</v>
      </c>
      <c r="BG6" s="3">
        <f t="shared" ca="1" si="3"/>
        <v>809</v>
      </c>
      <c r="BH6" s="3">
        <f t="shared" ca="1" si="3"/>
        <v>0</v>
      </c>
      <c r="BI6" s="3">
        <f t="shared" ca="1" si="3"/>
        <v>0</v>
      </c>
      <c r="BJ6" s="3">
        <f t="shared" ca="1" si="3"/>
        <v>0</v>
      </c>
      <c r="BK6" s="3">
        <f t="shared" ca="1" si="3"/>
        <v>0</v>
      </c>
      <c r="BL6" s="3">
        <f t="shared" ca="1" si="3"/>
        <v>0</v>
      </c>
      <c r="BM6" s="3">
        <f t="shared" ca="1" si="3"/>
        <v>0</v>
      </c>
      <c r="BN6" s="3">
        <f t="shared" ca="1" si="3"/>
        <v>0</v>
      </c>
      <c r="BO6" s="3">
        <f t="shared" ca="1" si="3"/>
        <v>0</v>
      </c>
      <c r="BP6" s="3">
        <f t="shared" ca="1" si="3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2"/>
        <v>0</v>
      </c>
      <c r="D7" s="3">
        <f t="shared" ca="1" si="2"/>
        <v>0</v>
      </c>
      <c r="E7" s="3">
        <f t="shared" ca="1" si="2"/>
        <v>1</v>
      </c>
      <c r="F7" s="3">
        <f t="shared" ca="1" si="3"/>
        <v>1</v>
      </c>
      <c r="G7" s="3">
        <f t="shared" ca="1" si="3"/>
        <v>1</v>
      </c>
      <c r="H7" s="3">
        <f t="shared" ca="1" si="3"/>
        <v>1</v>
      </c>
      <c r="I7" s="3">
        <f t="shared" ca="1" si="3"/>
        <v>1</v>
      </c>
      <c r="J7" s="3">
        <f t="shared" ca="1" si="3"/>
        <v>3</v>
      </c>
      <c r="K7" s="3">
        <f t="shared" ca="1" si="3"/>
        <v>3</v>
      </c>
      <c r="L7" s="3">
        <f t="shared" ca="1" si="3"/>
        <v>8</v>
      </c>
      <c r="M7" s="3">
        <f t="shared" ca="1" si="3"/>
        <v>15</v>
      </c>
      <c r="N7" s="3">
        <f t="shared" ca="1" si="3"/>
        <v>21</v>
      </c>
      <c r="O7" s="3">
        <f t="shared" ca="1" si="3"/>
        <v>24</v>
      </c>
      <c r="P7" s="3">
        <f t="shared" ca="1" si="3"/>
        <v>28</v>
      </c>
      <c r="Q7" s="3">
        <f t="shared" ca="1" si="3"/>
        <v>33</v>
      </c>
      <c r="R7" s="3">
        <f t="shared" ca="1" si="3"/>
        <v>49</v>
      </c>
      <c r="S7" s="3">
        <f t="shared" ca="1" si="3"/>
        <v>73</v>
      </c>
      <c r="T7" s="3">
        <f t="shared" ca="1" si="3"/>
        <v>92</v>
      </c>
      <c r="U7" s="3">
        <f t="shared" ca="1" si="3"/>
        <v>100</v>
      </c>
      <c r="V7" s="3">
        <f t="shared" ca="1" si="3"/>
        <v>122</v>
      </c>
      <c r="W7" s="3">
        <f t="shared" ca="1" si="3"/>
        <v>144</v>
      </c>
      <c r="X7" s="3">
        <f t="shared" ca="1" si="3"/>
        <v>165</v>
      </c>
      <c r="Y7" s="3">
        <f t="shared" ca="1" si="3"/>
        <v>182</v>
      </c>
      <c r="Z7" s="3">
        <f t="shared" ca="1" si="3"/>
        <v>222</v>
      </c>
      <c r="AA7" s="3">
        <f t="shared" ca="1" si="3"/>
        <v>272</v>
      </c>
      <c r="AB7" s="3">
        <f t="shared" ca="1" si="3"/>
        <v>299</v>
      </c>
      <c r="AC7" s="3">
        <f t="shared" ca="1" si="3"/>
        <v>358</v>
      </c>
      <c r="AD7" s="3">
        <f t="shared" ca="1" si="3"/>
        <v>376</v>
      </c>
      <c r="AE7" s="3">
        <f t="shared" ca="1" si="3"/>
        <v>414</v>
      </c>
      <c r="AF7" s="3">
        <f t="shared" ca="1" si="3"/>
        <v>466</v>
      </c>
      <c r="AG7" s="3">
        <f t="shared" ca="1" si="3"/>
        <v>505</v>
      </c>
      <c r="AH7" s="3">
        <f t="shared" ca="1" si="3"/>
        <v>534</v>
      </c>
      <c r="AI7" s="3">
        <f t="shared" ca="1" si="3"/>
        <v>573</v>
      </c>
      <c r="AJ7" s="3">
        <f t="shared" ca="1" si="3"/>
        <v>609</v>
      </c>
      <c r="AK7" s="3">
        <f t="shared" ca="1" si="3"/>
        <v>621</v>
      </c>
      <c r="AL7" s="3">
        <f t="shared" ca="1" si="3"/>
        <v>657</v>
      </c>
      <c r="AM7" s="3">
        <f t="shared" ca="1" si="3"/>
        <v>691</v>
      </c>
      <c r="AN7" s="3">
        <f t="shared" ca="1" si="3"/>
        <v>718</v>
      </c>
      <c r="AO7" s="3">
        <f t="shared" ca="1" si="3"/>
        <v>758</v>
      </c>
      <c r="AP7" s="3">
        <f t="shared" ca="1" si="3"/>
        <v>771</v>
      </c>
      <c r="AQ7" s="3">
        <f t="shared" ca="1" si="3"/>
        <v>794</v>
      </c>
      <c r="AR7" s="3">
        <f t="shared" ca="1" si="3"/>
        <v>803</v>
      </c>
      <c r="AS7" s="3">
        <f t="shared" ca="1" si="3"/>
        <v>813</v>
      </c>
      <c r="AT7" s="3">
        <f t="shared" ca="1" si="3"/>
        <v>834</v>
      </c>
      <c r="AU7" s="3">
        <f t="shared" ca="1" si="3"/>
        <v>846</v>
      </c>
      <c r="AV7" s="3">
        <f t="shared" ca="1" si="3"/>
        <v>859</v>
      </c>
      <c r="AW7" s="3">
        <f t="shared" ca="1" si="3"/>
        <v>866</v>
      </c>
      <c r="AX7" s="3">
        <f t="shared" ca="1" si="3"/>
        <v>882</v>
      </c>
      <c r="AY7" s="3">
        <f t="shared" ca="1" si="3"/>
        <v>893</v>
      </c>
      <c r="AZ7" s="3">
        <f t="shared" ca="1" si="3"/>
        <v>899</v>
      </c>
      <c r="BA7" s="3">
        <f t="shared" ca="1" si="3"/>
        <v>909</v>
      </c>
      <c r="BB7" s="3">
        <f t="shared" ca="1" si="3"/>
        <v>917</v>
      </c>
      <c r="BC7" s="3">
        <f t="shared" ca="1" si="3"/>
        <v>923</v>
      </c>
      <c r="BD7" s="3">
        <f t="shared" ca="1" si="3"/>
        <v>929</v>
      </c>
      <c r="BE7" s="3">
        <f t="shared" ca="1" si="3"/>
        <v>932</v>
      </c>
      <c r="BF7" s="3">
        <f t="shared" ca="1" si="3"/>
        <v>933</v>
      </c>
      <c r="BG7" s="3">
        <f t="shared" ca="1" si="3"/>
        <v>933</v>
      </c>
      <c r="BH7" s="3">
        <f t="shared" ca="1" si="3"/>
        <v>0</v>
      </c>
      <c r="BI7" s="3">
        <f t="shared" ca="1" si="3"/>
        <v>0</v>
      </c>
      <c r="BJ7" s="3">
        <f t="shared" ca="1" si="3"/>
        <v>0</v>
      </c>
      <c r="BK7" s="3">
        <f t="shared" ca="1" si="3"/>
        <v>0</v>
      </c>
      <c r="BL7" s="3">
        <f t="shared" ca="1" si="3"/>
        <v>0</v>
      </c>
      <c r="BM7" s="3">
        <f t="shared" ca="1" si="3"/>
        <v>0</v>
      </c>
      <c r="BN7" s="3">
        <f t="shared" ca="1" si="3"/>
        <v>0</v>
      </c>
      <c r="BO7" s="3">
        <f t="shared" ca="1" si="3"/>
        <v>0</v>
      </c>
      <c r="BP7" s="3">
        <f t="shared" ca="1" si="3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2"/>
        <v>0</v>
      </c>
      <c r="D8" s="3">
        <f t="shared" ca="1" si="2"/>
        <v>0</v>
      </c>
      <c r="E8" s="3">
        <f t="shared" ca="1" si="2"/>
        <v>0</v>
      </c>
      <c r="F8" s="3">
        <f t="shared" ca="1" si="3"/>
        <v>0</v>
      </c>
      <c r="G8" s="3">
        <f t="shared" ca="1" si="3"/>
        <v>0</v>
      </c>
      <c r="H8" s="3">
        <f t="shared" ca="1" si="3"/>
        <v>1</v>
      </c>
      <c r="I8" s="3">
        <f t="shared" ca="1" si="3"/>
        <v>2</v>
      </c>
      <c r="J8" s="3">
        <f t="shared" ca="1" si="3"/>
        <v>3</v>
      </c>
      <c r="K8" s="3">
        <f t="shared" ca="1" si="3"/>
        <v>4</v>
      </c>
      <c r="L8" s="3">
        <f t="shared" ca="1" si="3"/>
        <v>6</v>
      </c>
      <c r="M8" s="3">
        <f t="shared" ca="1" si="3"/>
        <v>7</v>
      </c>
      <c r="N8" s="3">
        <f t="shared" ca="1" si="3"/>
        <v>7</v>
      </c>
      <c r="O8" s="3">
        <f t="shared" ca="1" si="3"/>
        <v>8</v>
      </c>
      <c r="P8" s="3">
        <f t="shared" ca="1" si="3"/>
        <v>11</v>
      </c>
      <c r="Q8" s="3">
        <f t="shared" ca="1" si="3"/>
        <v>14</v>
      </c>
      <c r="R8" s="3">
        <f t="shared" ca="1" si="3"/>
        <v>16</v>
      </c>
      <c r="S8" s="3">
        <f t="shared" ca="1" si="3"/>
        <v>22</v>
      </c>
      <c r="T8" s="3">
        <f t="shared" ca="1" si="3"/>
        <v>29</v>
      </c>
      <c r="U8" s="3">
        <f t="shared" ca="1" si="3"/>
        <v>36</v>
      </c>
      <c r="V8" s="3">
        <f t="shared" ca="1" si="3"/>
        <v>40</v>
      </c>
      <c r="W8" s="3">
        <f t="shared" ca="1" si="3"/>
        <v>45</v>
      </c>
      <c r="X8" s="3">
        <f t="shared" ca="1" si="3"/>
        <v>59</v>
      </c>
      <c r="Y8" s="3">
        <f t="shared" ca="1" si="3"/>
        <v>86</v>
      </c>
      <c r="Z8" s="3">
        <f t="shared" ca="1" si="3"/>
        <v>111</v>
      </c>
      <c r="AA8" s="3">
        <f t="shared" ca="1" si="3"/>
        <v>145</v>
      </c>
      <c r="AB8" s="3">
        <f t="shared" ca="1" si="3"/>
        <v>167</v>
      </c>
      <c r="AC8" s="3">
        <f t="shared" ca="1" si="3"/>
        <v>202</v>
      </c>
      <c r="AD8" s="3">
        <f t="shared" ca="1" si="3"/>
        <v>226</v>
      </c>
      <c r="AE8" s="3">
        <f t="shared" ca="1" si="3"/>
        <v>255</v>
      </c>
      <c r="AF8" s="3">
        <f t="shared" ca="1" si="3"/>
        <v>293</v>
      </c>
      <c r="AG8" s="3">
        <f t="shared" ca="1" si="3"/>
        <v>309</v>
      </c>
      <c r="AH8" s="3">
        <f t="shared" ca="1" si="3"/>
        <v>369</v>
      </c>
      <c r="AI8" s="3">
        <f t="shared" ca="1" si="3"/>
        <v>421</v>
      </c>
      <c r="AJ8" s="3">
        <f t="shared" ca="1" si="3"/>
        <v>442</v>
      </c>
      <c r="AK8" s="3">
        <f t="shared" ca="1" si="3"/>
        <v>477</v>
      </c>
      <c r="AL8" s="3">
        <f t="shared" ca="1" si="3"/>
        <v>491</v>
      </c>
      <c r="AM8" s="3">
        <f t="shared" ca="1" si="3"/>
        <v>525</v>
      </c>
      <c r="AN8" s="3">
        <f t="shared" ca="1" si="3"/>
        <v>550</v>
      </c>
      <c r="AO8" s="3">
        <f t="shared" ca="1" si="3"/>
        <v>588</v>
      </c>
      <c r="AP8" s="3">
        <f t="shared" ca="1" si="3"/>
        <v>638</v>
      </c>
      <c r="AQ8" s="3">
        <f t="shared" ca="1" si="3"/>
        <v>669</v>
      </c>
      <c r="AR8" s="3">
        <f t="shared" ca="1" si="3"/>
        <v>689</v>
      </c>
      <c r="AS8" s="3">
        <f t="shared" ca="1" si="3"/>
        <v>729</v>
      </c>
      <c r="AT8" s="3">
        <f t="shared" ca="1" si="3"/>
        <v>756</v>
      </c>
      <c r="AU8" s="3">
        <f t="shared" ca="1" si="3"/>
        <v>786</v>
      </c>
      <c r="AV8" s="3">
        <f t="shared" ca="1" si="3"/>
        <v>796</v>
      </c>
      <c r="AW8" s="3">
        <f t="shared" ca="1" si="3"/>
        <v>834</v>
      </c>
      <c r="AX8" s="3">
        <f t="shared" ca="1" si="3"/>
        <v>846</v>
      </c>
      <c r="AY8" s="3">
        <f t="shared" ca="1" si="3"/>
        <v>859</v>
      </c>
      <c r="AZ8" s="3">
        <f t="shared" ca="1" si="3"/>
        <v>879</v>
      </c>
      <c r="BA8" s="3">
        <f t="shared" ca="1" si="3"/>
        <v>890</v>
      </c>
      <c r="BB8" s="3">
        <f t="shared" ca="1" si="3"/>
        <v>907</v>
      </c>
      <c r="BC8" s="3">
        <f t="shared" ca="1" si="3"/>
        <v>930</v>
      </c>
      <c r="BD8" s="3">
        <f t="shared" ca="1" si="3"/>
        <v>956</v>
      </c>
      <c r="BE8" s="3">
        <f t="shared" ca="1" si="3"/>
        <v>980</v>
      </c>
      <c r="BF8" s="3">
        <f t="shared" ca="1" si="3"/>
        <v>989</v>
      </c>
      <c r="BG8" s="3">
        <f t="shared" ca="1" si="3"/>
        <v>995</v>
      </c>
      <c r="BH8" s="3">
        <f t="shared" ca="1" si="3"/>
        <v>0</v>
      </c>
      <c r="BI8" s="3">
        <f t="shared" ca="1" si="3"/>
        <v>0</v>
      </c>
      <c r="BJ8" s="3">
        <f t="shared" ca="1" si="3"/>
        <v>0</v>
      </c>
      <c r="BK8" s="3">
        <f t="shared" ca="1" si="3"/>
        <v>0</v>
      </c>
      <c r="BL8" s="3">
        <f t="shared" ca="1" si="3"/>
        <v>0</v>
      </c>
      <c r="BM8" s="3">
        <f t="shared" ca="1" si="3"/>
        <v>0</v>
      </c>
      <c r="BN8" s="3">
        <f t="shared" ca="1" si="3"/>
        <v>0</v>
      </c>
      <c r="BO8" s="3">
        <f t="shared" ca="1" si="3"/>
        <v>0</v>
      </c>
      <c r="BP8" s="3">
        <f t="shared" ca="1" si="3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2"/>
        <v>0</v>
      </c>
      <c r="D9" s="3">
        <f t="shared" ca="1" si="2"/>
        <v>1</v>
      </c>
      <c r="E9" s="3">
        <f t="shared" ca="1" si="2"/>
        <v>1</v>
      </c>
      <c r="F9" s="3">
        <f t="shared" ca="1" si="3"/>
        <v>3</v>
      </c>
      <c r="G9" s="3">
        <f t="shared" ca="1" si="3"/>
        <v>5</v>
      </c>
      <c r="H9" s="3">
        <f t="shared" ca="1" si="3"/>
        <v>7</v>
      </c>
      <c r="I9" s="3">
        <f t="shared" ca="1" si="3"/>
        <v>7</v>
      </c>
      <c r="J9" s="3">
        <f t="shared" ca="1" si="3"/>
        <v>9</v>
      </c>
      <c r="K9" s="3">
        <f t="shared" ca="1" si="3"/>
        <v>9</v>
      </c>
      <c r="L9" s="3">
        <f t="shared" ca="1" si="3"/>
        <v>13</v>
      </c>
      <c r="M9" s="3">
        <f t="shared" ca="1" si="3"/>
        <v>18</v>
      </c>
      <c r="N9" s="3">
        <f t="shared" ca="1" si="3"/>
        <v>30</v>
      </c>
      <c r="O9" s="3">
        <f t="shared" ca="1" si="3"/>
        <v>39</v>
      </c>
      <c r="P9" s="3">
        <f t="shared" ca="1" si="3"/>
        <v>48</v>
      </c>
      <c r="Q9" s="3">
        <f t="shared" ca="1" si="3"/>
        <v>77</v>
      </c>
      <c r="R9" s="3">
        <f t="shared" ca="1" si="3"/>
        <v>88</v>
      </c>
      <c r="S9" s="3">
        <f t="shared" ca="1" si="3"/>
        <v>119</v>
      </c>
      <c r="T9" s="3">
        <f t="shared" ca="1" si="3"/>
        <v>186</v>
      </c>
      <c r="U9" s="3">
        <f t="shared" ca="1" si="3"/>
        <v>294</v>
      </c>
      <c r="V9" s="3">
        <f t="shared" ca="1" si="3"/>
        <v>393</v>
      </c>
      <c r="W9" s="3">
        <f t="shared" ca="1" si="3"/>
        <v>482</v>
      </c>
      <c r="X9" s="3">
        <f t="shared" ca="1" si="3"/>
        <v>611</v>
      </c>
      <c r="Y9" s="3">
        <f t="shared" ca="1" si="3"/>
        <v>783</v>
      </c>
      <c r="Z9" s="3">
        <f t="shared" ca="1" si="3"/>
        <v>1006</v>
      </c>
      <c r="AA9" s="3">
        <f t="shared" ca="1" si="3"/>
        <v>1132</v>
      </c>
      <c r="AB9" s="3">
        <f t="shared" ca="1" si="3"/>
        <v>1261</v>
      </c>
      <c r="AC9" s="3">
        <f t="shared" ca="1" si="3"/>
        <v>1408</v>
      </c>
      <c r="AD9" s="3">
        <f t="shared" ca="1" si="3"/>
        <v>1556</v>
      </c>
      <c r="AE9" s="3">
        <f t="shared" ca="1" si="3"/>
        <v>1659</v>
      </c>
      <c r="AF9" s="3">
        <f t="shared" ca="1" si="3"/>
        <v>1780</v>
      </c>
      <c r="AG9" s="3">
        <f t="shared" ca="1" si="3"/>
        <v>2007</v>
      </c>
      <c r="AH9" s="3">
        <f t="shared" ca="1" si="3"/>
        <v>2194</v>
      </c>
      <c r="AI9" s="3">
        <f t="shared" ca="1" si="3"/>
        <v>2393</v>
      </c>
      <c r="AJ9" s="3">
        <f t="shared" ca="1" si="3"/>
        <v>2503</v>
      </c>
      <c r="AK9" s="3">
        <f t="shared" ca="1" si="3"/>
        <v>2712</v>
      </c>
      <c r="AL9" s="3">
        <f t="shared" ca="1" si="3"/>
        <v>2944</v>
      </c>
      <c r="AM9" s="3">
        <f t="shared" ca="1" si="3"/>
        <v>3103</v>
      </c>
      <c r="AN9" s="3">
        <f t="shared" ca="1" si="3"/>
        <v>3314</v>
      </c>
      <c r="AO9" s="3">
        <f t="shared" ca="1" si="3"/>
        <v>3504</v>
      </c>
      <c r="AP9" s="3">
        <f t="shared" ca="1" si="3"/>
        <v>3632</v>
      </c>
      <c r="AQ9" s="3">
        <f t="shared" ca="1" si="3"/>
        <v>3699</v>
      </c>
      <c r="AR9" s="3">
        <f t="shared" ca="1" si="3"/>
        <v>3821</v>
      </c>
      <c r="AS9" s="3">
        <f t="shared" ca="1" si="3"/>
        <v>3982</v>
      </c>
      <c r="AT9" s="3">
        <f t="shared" ca="1" si="3"/>
        <v>4115</v>
      </c>
      <c r="AU9" s="3">
        <f t="shared" ca="1" si="3"/>
        <v>4209</v>
      </c>
      <c r="AV9" s="3">
        <f t="shared" ca="1" si="3"/>
        <v>4251</v>
      </c>
      <c r="AW9" s="3">
        <f t="shared" ca="1" si="3"/>
        <v>4300</v>
      </c>
      <c r="AX9" s="3">
        <f t="shared" ca="1" si="3"/>
        <v>4322</v>
      </c>
      <c r="AY9" s="3">
        <f t="shared" ca="1" si="3"/>
        <v>4372</v>
      </c>
      <c r="AZ9" s="3">
        <f t="shared" ca="1" si="3"/>
        <v>4424</v>
      </c>
      <c r="BA9" s="3">
        <f t="shared" ca="1" si="3"/>
        <v>4489</v>
      </c>
      <c r="BB9" s="3">
        <f t="shared" ca="1" si="3"/>
        <v>4553</v>
      </c>
      <c r="BC9" s="3">
        <f t="shared" ca="1" si="3"/>
        <v>4613</v>
      </c>
      <c r="BD9" s="3">
        <f t="shared" ca="1" si="3"/>
        <v>4661</v>
      </c>
      <c r="BE9" s="3">
        <f t="shared" ca="1" si="3"/>
        <v>4671</v>
      </c>
      <c r="BF9" s="3">
        <f t="shared" ca="1" si="3"/>
        <v>4670</v>
      </c>
      <c r="BG9" s="3">
        <f t="shared" ca="1" si="3"/>
        <v>4669</v>
      </c>
      <c r="BH9" s="3">
        <f t="shared" ca="1" si="3"/>
        <v>0</v>
      </c>
      <c r="BI9" s="3">
        <f t="shared" ca="1" si="3"/>
        <v>0</v>
      </c>
      <c r="BJ9" s="3">
        <f t="shared" ca="1" si="3"/>
        <v>0</v>
      </c>
      <c r="BK9" s="3">
        <f t="shared" ca="1" si="3"/>
        <v>0</v>
      </c>
      <c r="BL9" s="3">
        <f t="shared" ca="1" si="3"/>
        <v>0</v>
      </c>
      <c r="BM9" s="3">
        <f t="shared" ca="1" si="3"/>
        <v>0</v>
      </c>
      <c r="BN9" s="3">
        <f t="shared" ca="1" si="3"/>
        <v>0</v>
      </c>
      <c r="BO9" s="3">
        <f t="shared" ca="1" si="3"/>
        <v>0</v>
      </c>
      <c r="BP9" s="3">
        <f t="shared" ca="1" si="3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2"/>
        <v>0</v>
      </c>
      <c r="D10" s="3">
        <f t="shared" ca="1" si="2"/>
        <v>0</v>
      </c>
      <c r="E10" s="3">
        <f t="shared" ca="1" si="2"/>
        <v>0</v>
      </c>
      <c r="F10" s="3">
        <f t="shared" ca="1" si="3"/>
        <v>0</v>
      </c>
      <c r="G10" s="3">
        <f t="shared" ca="1" si="3"/>
        <v>0</v>
      </c>
      <c r="H10" s="3">
        <f t="shared" ca="1" si="3"/>
        <v>0</v>
      </c>
      <c r="I10" s="3">
        <f t="shared" ca="1" si="3"/>
        <v>0</v>
      </c>
      <c r="J10" s="3">
        <f t="shared" ca="1" si="3"/>
        <v>0</v>
      </c>
      <c r="K10" s="3">
        <f t="shared" ca="1" si="3"/>
        <v>0</v>
      </c>
      <c r="L10" s="3">
        <f t="shared" ca="1" si="3"/>
        <v>0</v>
      </c>
      <c r="M10" s="3">
        <f t="shared" ca="1" si="3"/>
        <v>0</v>
      </c>
      <c r="N10" s="3">
        <f t="shared" ca="1" si="3"/>
        <v>0</v>
      </c>
      <c r="O10" s="3">
        <f t="shared" ca="1" si="3"/>
        <v>0</v>
      </c>
      <c r="P10" s="3">
        <f t="shared" ca="1" si="3"/>
        <v>0</v>
      </c>
      <c r="Q10" s="3">
        <f t="shared" ca="1" si="3"/>
        <v>1</v>
      </c>
      <c r="R10" s="3">
        <f t="shared" ca="1" si="3"/>
        <v>1</v>
      </c>
      <c r="S10" s="3">
        <f t="shared" ca="1" si="3"/>
        <v>3</v>
      </c>
      <c r="T10" s="3">
        <f t="shared" ca="1" si="3"/>
        <v>4</v>
      </c>
      <c r="U10" s="3">
        <f t="shared" ca="1" si="3"/>
        <v>6</v>
      </c>
      <c r="V10" s="3">
        <f t="shared" ca="1" si="3"/>
        <v>7</v>
      </c>
      <c r="W10" s="3">
        <f t="shared" ca="1" si="3"/>
        <v>9</v>
      </c>
      <c r="X10" s="3">
        <f t="shared" ca="1" si="3"/>
        <v>10</v>
      </c>
      <c r="Y10" s="3">
        <f t="shared" ref="F10:BP14" ca="1" si="4">INDIRECT(ADDRESS(ROW(Y10)+(COLUMN(Y10)-3)*27,5,,,"COVID19_Fallzahlen_CH_Cleaned"))</f>
        <v>14</v>
      </c>
      <c r="Z10" s="3">
        <f t="shared" ca="1" si="4"/>
        <v>17</v>
      </c>
      <c r="AA10" s="3">
        <f t="shared" ca="1" si="4"/>
        <v>22</v>
      </c>
      <c r="AB10" s="3">
        <f t="shared" ca="1" si="4"/>
        <v>26</v>
      </c>
      <c r="AC10" s="3">
        <f t="shared" ca="1" si="4"/>
        <v>31</v>
      </c>
      <c r="AD10" s="3">
        <f t="shared" ca="1" si="4"/>
        <v>32</v>
      </c>
      <c r="AE10" s="3">
        <f t="shared" ca="1" si="4"/>
        <v>33</v>
      </c>
      <c r="AF10" s="3">
        <f t="shared" ca="1" si="4"/>
        <v>40</v>
      </c>
      <c r="AG10" s="3">
        <f t="shared" ca="1" si="4"/>
        <v>43</v>
      </c>
      <c r="AH10" s="3">
        <f t="shared" ca="1" si="4"/>
        <v>44</v>
      </c>
      <c r="AI10" s="3">
        <f t="shared" ca="1" si="4"/>
        <v>47</v>
      </c>
      <c r="AJ10" s="3">
        <f t="shared" ca="1" si="4"/>
        <v>49</v>
      </c>
      <c r="AK10" s="3">
        <f t="shared" ca="1" si="4"/>
        <v>50</v>
      </c>
      <c r="AL10" s="3">
        <f t="shared" ca="1" si="4"/>
        <v>53</v>
      </c>
      <c r="AM10" s="3">
        <f t="shared" ca="1" si="4"/>
        <v>56</v>
      </c>
      <c r="AN10" s="3">
        <f t="shared" ca="1" si="4"/>
        <v>58</v>
      </c>
      <c r="AO10" s="3">
        <f t="shared" ca="1" si="4"/>
        <v>59</v>
      </c>
      <c r="AP10" s="3">
        <f t="shared" ca="1" si="4"/>
        <v>60</v>
      </c>
      <c r="AQ10" s="3">
        <f t="shared" ca="1" si="4"/>
        <v>62</v>
      </c>
      <c r="AR10" s="3">
        <f t="shared" ca="1" si="4"/>
        <v>63</v>
      </c>
      <c r="AS10" s="3">
        <f t="shared" ca="1" si="4"/>
        <v>63</v>
      </c>
      <c r="AT10" s="3">
        <f t="shared" ca="1" si="4"/>
        <v>64</v>
      </c>
      <c r="AU10" s="3">
        <f t="shared" ca="1" si="4"/>
        <v>67</v>
      </c>
      <c r="AV10" s="3">
        <f t="shared" ca="1" si="4"/>
        <v>79</v>
      </c>
      <c r="AW10" s="3">
        <f t="shared" ca="1" si="4"/>
        <v>91</v>
      </c>
      <c r="AX10" s="3">
        <f t="shared" ca="1" si="4"/>
        <v>92</v>
      </c>
      <c r="AY10" s="3">
        <f t="shared" ca="1" si="4"/>
        <v>92</v>
      </c>
      <c r="AZ10" s="3">
        <f t="shared" ca="1" si="4"/>
        <v>105</v>
      </c>
      <c r="BA10" s="3">
        <f t="shared" ca="1" si="4"/>
        <v>105</v>
      </c>
      <c r="BB10" s="3">
        <f t="shared" ca="1" si="4"/>
        <v>106</v>
      </c>
      <c r="BC10" s="3">
        <f t="shared" ca="1" si="4"/>
        <v>108</v>
      </c>
      <c r="BD10" s="3">
        <f t="shared" ca="1" si="4"/>
        <v>110</v>
      </c>
      <c r="BE10" s="3">
        <f t="shared" ca="1" si="4"/>
        <v>112</v>
      </c>
      <c r="BF10" s="3">
        <f t="shared" ca="1" si="4"/>
        <v>114</v>
      </c>
      <c r="BG10" s="3">
        <f t="shared" ca="1" si="4"/>
        <v>115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4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  <c r="F11" s="3">
        <f t="shared" ca="1" si="4"/>
        <v>2</v>
      </c>
      <c r="G11" s="3">
        <f t="shared" ca="1" si="4"/>
        <v>6</v>
      </c>
      <c r="H11" s="3">
        <f t="shared" ca="1" si="4"/>
        <v>6</v>
      </c>
      <c r="I11" s="3">
        <f t="shared" ca="1" si="4"/>
        <v>9</v>
      </c>
      <c r="J11" s="3">
        <f t="shared" ca="1" si="4"/>
        <v>10</v>
      </c>
      <c r="K11" s="3">
        <f t="shared" ca="1" si="4"/>
        <v>10</v>
      </c>
      <c r="L11" s="3">
        <f t="shared" ca="1" si="4"/>
        <v>11</v>
      </c>
      <c r="M11" s="3">
        <f t="shared" ca="1" si="4"/>
        <v>13</v>
      </c>
      <c r="N11" s="3">
        <f t="shared" ca="1" si="4"/>
        <v>15</v>
      </c>
      <c r="O11" s="3">
        <f t="shared" ca="1" si="4"/>
        <v>16</v>
      </c>
      <c r="P11" s="3">
        <f t="shared" ca="1" si="4"/>
        <v>18</v>
      </c>
      <c r="Q11" s="3">
        <f t="shared" ca="1" si="4"/>
        <v>19</v>
      </c>
      <c r="R11" s="3">
        <f t="shared" ca="1" si="4"/>
        <v>27</v>
      </c>
      <c r="S11" s="3">
        <f t="shared" ca="1" si="4"/>
        <v>35</v>
      </c>
      <c r="T11" s="3">
        <f t="shared" ca="1" si="4"/>
        <v>43</v>
      </c>
      <c r="U11" s="3">
        <f t="shared" ca="1" si="4"/>
        <v>49</v>
      </c>
      <c r="V11" s="3">
        <f t="shared" ca="1" si="4"/>
        <v>54</v>
      </c>
      <c r="W11" s="3">
        <f t="shared" ca="1" si="4"/>
        <v>64</v>
      </c>
      <c r="X11" s="3">
        <f t="shared" ca="1" si="4"/>
        <v>90</v>
      </c>
      <c r="Y11" s="3">
        <f t="shared" ca="1" si="4"/>
        <v>116</v>
      </c>
      <c r="Z11" s="3">
        <f t="shared" ca="1" si="4"/>
        <v>145</v>
      </c>
      <c r="AA11" s="3">
        <f t="shared" ca="1" si="4"/>
        <v>213</v>
      </c>
      <c r="AB11" s="3">
        <f t="shared" ca="1" si="4"/>
        <v>239</v>
      </c>
      <c r="AC11" s="3">
        <f t="shared" ca="1" si="4"/>
        <v>266</v>
      </c>
      <c r="AD11" s="3">
        <f t="shared" ca="1" si="4"/>
        <v>271</v>
      </c>
      <c r="AE11" s="3">
        <f t="shared" ca="1" si="4"/>
        <v>276</v>
      </c>
      <c r="AF11" s="3">
        <f t="shared" ca="1" si="4"/>
        <v>322</v>
      </c>
      <c r="AG11" s="3">
        <f t="shared" ca="1" si="4"/>
        <v>373</v>
      </c>
      <c r="AH11" s="3">
        <f t="shared" ca="1" si="4"/>
        <v>409</v>
      </c>
      <c r="AI11" s="3">
        <f t="shared" ca="1" si="4"/>
        <v>438</v>
      </c>
      <c r="AJ11" s="3">
        <f t="shared" ca="1" si="4"/>
        <v>468</v>
      </c>
      <c r="AK11" s="3">
        <f t="shared" ca="1" si="4"/>
        <v>497</v>
      </c>
      <c r="AL11" s="3">
        <f t="shared" ca="1" si="4"/>
        <v>513</v>
      </c>
      <c r="AM11" s="3">
        <f t="shared" ca="1" si="4"/>
        <v>521</v>
      </c>
      <c r="AN11" s="3">
        <f t="shared" ca="1" si="4"/>
        <v>569</v>
      </c>
      <c r="AO11" s="3">
        <f t="shared" ca="1" si="4"/>
        <v>598</v>
      </c>
      <c r="AP11" s="3">
        <f t="shared" ca="1" si="4"/>
        <v>622</v>
      </c>
      <c r="AQ11" s="3">
        <f t="shared" ca="1" si="4"/>
        <v>646</v>
      </c>
      <c r="AR11" s="3">
        <f t="shared" ca="1" si="4"/>
        <v>657</v>
      </c>
      <c r="AS11" s="3">
        <f t="shared" ca="1" si="4"/>
        <v>668</v>
      </c>
      <c r="AT11" s="3">
        <f t="shared" ca="1" si="4"/>
        <v>680</v>
      </c>
      <c r="AU11" s="3">
        <f t="shared" ca="1" si="4"/>
        <v>704</v>
      </c>
      <c r="AV11" s="3">
        <f t="shared" ca="1" si="4"/>
        <v>715</v>
      </c>
      <c r="AW11" s="3">
        <f t="shared" ca="1" si="4"/>
        <v>728</v>
      </c>
      <c r="AX11" s="3">
        <f t="shared" ca="1" si="4"/>
        <v>732</v>
      </c>
      <c r="AY11" s="3">
        <f t="shared" ca="1" si="4"/>
        <v>735</v>
      </c>
      <c r="AZ11" s="3">
        <f t="shared" ca="1" si="4"/>
        <v>740</v>
      </c>
      <c r="BA11" s="3">
        <f t="shared" ca="1" si="4"/>
        <v>746</v>
      </c>
      <c r="BB11" s="3">
        <f t="shared" ca="1" si="4"/>
        <v>752</v>
      </c>
      <c r="BC11" s="3">
        <f t="shared" ca="1" si="4"/>
        <v>761</v>
      </c>
      <c r="BD11" s="3">
        <f t="shared" ca="1" si="4"/>
        <v>764</v>
      </c>
      <c r="BE11" s="3">
        <f t="shared" ca="1" si="4"/>
        <v>769</v>
      </c>
      <c r="BF11" s="3">
        <f t="shared" ca="1" si="4"/>
        <v>778</v>
      </c>
      <c r="BG11" s="3">
        <f t="shared" ca="1" si="4"/>
        <v>787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4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2"/>
        <v>0</v>
      </c>
      <c r="D12" s="3">
        <f t="shared" ca="1" si="2"/>
        <v>0</v>
      </c>
      <c r="E12" s="3">
        <f t="shared" ca="1" si="2"/>
        <v>0</v>
      </c>
      <c r="F12" s="3">
        <f t="shared" ca="1" si="4"/>
        <v>0</v>
      </c>
      <c r="G12" s="3">
        <f t="shared" ca="1" si="4"/>
        <v>0</v>
      </c>
      <c r="H12" s="3">
        <f t="shared" ca="1" si="4"/>
        <v>0</v>
      </c>
      <c r="I12" s="3">
        <f t="shared" ca="1" si="4"/>
        <v>0</v>
      </c>
      <c r="J12" s="3">
        <f t="shared" ca="1" si="4"/>
        <v>2</v>
      </c>
      <c r="K12" s="3">
        <f t="shared" ca="1" si="4"/>
        <v>2</v>
      </c>
      <c r="L12" s="3">
        <f t="shared" ca="1" si="4"/>
        <v>4</v>
      </c>
      <c r="M12" s="3">
        <f t="shared" ca="1" si="4"/>
        <v>4</v>
      </c>
      <c r="N12" s="3">
        <f t="shared" ca="1" si="4"/>
        <v>5</v>
      </c>
      <c r="O12" s="3">
        <f t="shared" ca="1" si="4"/>
        <v>5</v>
      </c>
      <c r="P12" s="3">
        <f t="shared" ca="1" si="4"/>
        <v>7</v>
      </c>
      <c r="Q12" s="3">
        <f t="shared" ca="1" si="4"/>
        <v>7</v>
      </c>
      <c r="R12" s="3">
        <f t="shared" ca="1" si="4"/>
        <v>7</v>
      </c>
      <c r="S12" s="3">
        <f t="shared" ca="1" si="4"/>
        <v>12</v>
      </c>
      <c r="T12" s="3">
        <f t="shared" ca="1" si="4"/>
        <v>17</v>
      </c>
      <c r="U12" s="3">
        <f t="shared" ca="1" si="4"/>
        <v>18</v>
      </c>
      <c r="V12" s="3">
        <f t="shared" ca="1" si="4"/>
        <v>19</v>
      </c>
      <c r="W12" s="3">
        <f t="shared" ca="1" si="4"/>
        <v>25</v>
      </c>
      <c r="X12" s="3">
        <f t="shared" ca="1" si="4"/>
        <v>29</v>
      </c>
      <c r="Y12" s="3">
        <f t="shared" ca="1" si="4"/>
        <v>32</v>
      </c>
      <c r="Z12" s="3">
        <f t="shared" ca="1" si="4"/>
        <v>36</v>
      </c>
      <c r="AA12" s="3">
        <f t="shared" ca="1" si="4"/>
        <v>44</v>
      </c>
      <c r="AB12" s="3">
        <f t="shared" ca="1" si="4"/>
        <v>54</v>
      </c>
      <c r="AC12" s="3">
        <f t="shared" ca="1" si="4"/>
        <v>61</v>
      </c>
      <c r="AD12" s="3">
        <f t="shared" ca="1" si="4"/>
        <v>69</v>
      </c>
      <c r="AE12" s="3">
        <f t="shared" ca="1" si="4"/>
        <v>82</v>
      </c>
      <c r="AF12" s="3">
        <f t="shared" ca="1" si="4"/>
        <v>92</v>
      </c>
      <c r="AG12" s="3">
        <f t="shared" ca="1" si="4"/>
        <v>100</v>
      </c>
      <c r="AH12" s="3">
        <f t="shared" ca="1" si="4"/>
        <v>114</v>
      </c>
      <c r="AI12" s="3">
        <f t="shared" ca="1" si="4"/>
        <v>119</v>
      </c>
      <c r="AJ12" s="3">
        <f t="shared" ca="1" si="4"/>
        <v>127</v>
      </c>
      <c r="AK12" s="3">
        <f t="shared" ca="1" si="4"/>
        <v>128</v>
      </c>
      <c r="AL12" s="3">
        <f t="shared" ca="1" si="4"/>
        <v>140</v>
      </c>
      <c r="AM12" s="3">
        <f t="shared" ca="1" si="4"/>
        <v>145</v>
      </c>
      <c r="AN12" s="3">
        <f t="shared" ca="1" si="4"/>
        <v>149</v>
      </c>
      <c r="AO12" s="3">
        <f t="shared" ca="1" si="4"/>
        <v>149</v>
      </c>
      <c r="AP12" s="3">
        <f t="shared" ca="1" si="4"/>
        <v>154</v>
      </c>
      <c r="AQ12" s="3">
        <f t="shared" ca="1" si="4"/>
        <v>160</v>
      </c>
      <c r="AR12" s="3">
        <f t="shared" ca="1" si="4"/>
        <v>164</v>
      </c>
      <c r="AS12" s="3">
        <f t="shared" ca="1" si="4"/>
        <v>171</v>
      </c>
      <c r="AT12" s="3">
        <f t="shared" ca="1" si="4"/>
        <v>174</v>
      </c>
      <c r="AU12" s="3">
        <f t="shared" ca="1" si="4"/>
        <v>179</v>
      </c>
      <c r="AV12" s="3">
        <f t="shared" ca="1" si="4"/>
        <v>182</v>
      </c>
      <c r="AW12" s="3">
        <f t="shared" ca="1" si="4"/>
        <v>183</v>
      </c>
      <c r="AX12" s="3">
        <f t="shared" ca="1" si="4"/>
        <v>183</v>
      </c>
      <c r="AY12" s="3">
        <f t="shared" ca="1" si="4"/>
        <v>184</v>
      </c>
      <c r="AZ12" s="3">
        <f t="shared" ca="1" si="4"/>
        <v>185</v>
      </c>
      <c r="BA12" s="3">
        <f t="shared" ca="1" si="4"/>
        <v>188</v>
      </c>
      <c r="BB12" s="3">
        <f t="shared" ca="1" si="4"/>
        <v>189</v>
      </c>
      <c r="BC12" s="3">
        <f t="shared" ca="1" si="4"/>
        <v>191</v>
      </c>
      <c r="BD12" s="3">
        <f t="shared" ca="1" si="4"/>
        <v>192</v>
      </c>
      <c r="BE12" s="3">
        <f t="shared" ca="1" si="4"/>
        <v>192</v>
      </c>
      <c r="BF12" s="3">
        <f t="shared" ca="1" si="4"/>
        <v>194</v>
      </c>
      <c r="BG12" s="3">
        <f t="shared" ca="1" si="4"/>
        <v>196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4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2"/>
        <v>0</v>
      </c>
      <c r="D13" s="3">
        <f t="shared" ca="1" si="2"/>
        <v>0</v>
      </c>
      <c r="E13" s="3">
        <f t="shared" ca="1" si="2"/>
        <v>0</v>
      </c>
      <c r="F13" s="3">
        <f t="shared" ca="1" si="4"/>
        <v>0</v>
      </c>
      <c r="G13" s="3">
        <f t="shared" ca="1" si="4"/>
        <v>0</v>
      </c>
      <c r="H13" s="3">
        <f t="shared" ca="1" si="4"/>
        <v>0</v>
      </c>
      <c r="I13" s="3">
        <f t="shared" ca="1" si="4"/>
        <v>0</v>
      </c>
      <c r="J13" s="3">
        <f t="shared" ca="1" si="4"/>
        <v>0</v>
      </c>
      <c r="K13" s="3">
        <f t="shared" ca="1" si="4"/>
        <v>1</v>
      </c>
      <c r="L13" s="3">
        <f t="shared" ca="1" si="4"/>
        <v>2</v>
      </c>
      <c r="M13" s="3">
        <f t="shared" ca="1" si="4"/>
        <v>3</v>
      </c>
      <c r="N13" s="3">
        <f t="shared" ca="1" si="4"/>
        <v>3</v>
      </c>
      <c r="O13" s="3">
        <f t="shared" ca="1" si="4"/>
        <v>4</v>
      </c>
      <c r="P13" s="3">
        <f t="shared" ca="1" si="4"/>
        <v>5</v>
      </c>
      <c r="Q13" s="3">
        <f t="shared" ca="1" si="4"/>
        <v>8</v>
      </c>
      <c r="R13" s="3">
        <f t="shared" ca="1" si="4"/>
        <v>11</v>
      </c>
      <c r="S13" s="3">
        <f t="shared" ca="1" si="4"/>
        <v>13</v>
      </c>
      <c r="T13" s="3">
        <f t="shared" ca="1" si="4"/>
        <v>18</v>
      </c>
      <c r="U13" s="3">
        <f t="shared" ca="1" si="4"/>
        <v>24</v>
      </c>
      <c r="V13" s="3">
        <f t="shared" ca="1" si="4"/>
        <v>31</v>
      </c>
      <c r="W13" s="3">
        <f t="shared" ca="1" si="4"/>
        <v>37</v>
      </c>
      <c r="X13" s="3">
        <f t="shared" ca="1" si="4"/>
        <v>51</v>
      </c>
      <c r="Y13" s="3">
        <f t="shared" ca="1" si="4"/>
        <v>65</v>
      </c>
      <c r="Z13" s="3">
        <f t="shared" ca="1" si="4"/>
        <v>79</v>
      </c>
      <c r="AA13" s="3">
        <f t="shared" ca="1" si="4"/>
        <v>92</v>
      </c>
      <c r="AB13" s="3">
        <f t="shared" ca="1" si="4"/>
        <v>109</v>
      </c>
      <c r="AC13" s="3">
        <f t="shared" ca="1" si="4"/>
        <v>131</v>
      </c>
      <c r="AD13" s="3">
        <f t="shared" ca="1" si="4"/>
        <v>156</v>
      </c>
      <c r="AE13" s="3">
        <f t="shared" ca="1" si="4"/>
        <v>205</v>
      </c>
      <c r="AF13" s="3">
        <f t="shared" ca="1" si="4"/>
        <v>228</v>
      </c>
      <c r="AG13" s="3">
        <f t="shared" ca="1" si="4"/>
        <v>253</v>
      </c>
      <c r="AH13" s="3">
        <f t="shared" ca="1" si="4"/>
        <v>287</v>
      </c>
      <c r="AI13" s="3">
        <f t="shared" ca="1" si="4"/>
        <v>317</v>
      </c>
      <c r="AJ13" s="3">
        <f t="shared" ca="1" si="4"/>
        <v>339</v>
      </c>
      <c r="AK13" s="3">
        <f t="shared" ca="1" si="4"/>
        <v>351</v>
      </c>
      <c r="AL13" s="3">
        <f t="shared" ca="1" si="4"/>
        <v>375</v>
      </c>
      <c r="AM13" s="3">
        <f t="shared" ca="1" si="4"/>
        <v>401</v>
      </c>
      <c r="AN13" s="3">
        <f t="shared" ca="1" si="4"/>
        <v>422</v>
      </c>
      <c r="AO13" s="3">
        <f t="shared" ca="1" si="4"/>
        <v>449</v>
      </c>
      <c r="AP13" s="3">
        <f t="shared" ca="1" si="4"/>
        <v>469</v>
      </c>
      <c r="AQ13" s="3">
        <f t="shared" ca="1" si="4"/>
        <v>478</v>
      </c>
      <c r="AR13" s="3">
        <f t="shared" ca="1" si="4"/>
        <v>497</v>
      </c>
      <c r="AS13" s="3">
        <f t="shared" ca="1" si="4"/>
        <v>509</v>
      </c>
      <c r="AT13" s="3">
        <f t="shared" ca="1" si="4"/>
        <v>527</v>
      </c>
      <c r="AU13" s="3">
        <f t="shared" ca="1" si="4"/>
        <v>542</v>
      </c>
      <c r="AV13" s="3">
        <f t="shared" ca="1" si="4"/>
        <v>560</v>
      </c>
      <c r="AW13" s="3">
        <f t="shared" ca="1" si="4"/>
        <v>568</v>
      </c>
      <c r="AX13" s="3">
        <f t="shared" ca="1" si="4"/>
        <v>576</v>
      </c>
      <c r="AY13" s="3">
        <f t="shared" ca="1" si="4"/>
        <v>580</v>
      </c>
      <c r="AZ13" s="3">
        <f t="shared" ca="1" si="4"/>
        <v>589</v>
      </c>
      <c r="BA13" s="3">
        <f t="shared" ca="1" si="4"/>
        <v>596</v>
      </c>
      <c r="BB13" s="3">
        <f t="shared" ca="1" si="4"/>
        <v>599</v>
      </c>
      <c r="BC13" s="3">
        <f t="shared" ca="1" si="4"/>
        <v>607</v>
      </c>
      <c r="BD13" s="3">
        <f t="shared" ca="1" si="4"/>
        <v>623</v>
      </c>
      <c r="BE13" s="3">
        <f t="shared" ca="1" si="4"/>
        <v>626</v>
      </c>
      <c r="BF13" s="3">
        <f t="shared" ca="1" si="4"/>
        <v>633</v>
      </c>
      <c r="BG13" s="3">
        <f t="shared" ca="1" si="4"/>
        <v>643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4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2"/>
        <v>0</v>
      </c>
      <c r="D14" s="3">
        <f t="shared" ca="1" si="2"/>
        <v>0</v>
      </c>
      <c r="E14" s="3">
        <f t="shared" ca="1" si="2"/>
        <v>0</v>
      </c>
      <c r="F14" s="3">
        <f t="shared" ca="1" si="4"/>
        <v>0</v>
      </c>
      <c r="G14" s="3">
        <f t="shared" ca="1" si="4"/>
        <v>0</v>
      </c>
      <c r="H14" s="3">
        <f t="shared" ca="1" si="4"/>
        <v>1</v>
      </c>
      <c r="I14" s="3">
        <f t="shared" ca="1" si="4"/>
        <v>3</v>
      </c>
      <c r="J14" s="3">
        <f t="shared" ca="1" si="4"/>
        <v>6</v>
      </c>
      <c r="K14" s="3">
        <f t="shared" ca="1" si="4"/>
        <v>8</v>
      </c>
      <c r="L14" s="3">
        <f t="shared" ca="1" si="4"/>
        <v>9</v>
      </c>
      <c r="M14" s="3">
        <f t="shared" ca="1" si="4"/>
        <v>13</v>
      </c>
      <c r="N14" s="3">
        <f t="shared" ca="1" si="4"/>
        <v>18</v>
      </c>
      <c r="O14" s="3">
        <f t="shared" ca="1" si="4"/>
        <v>24</v>
      </c>
      <c r="P14" s="3">
        <f t="shared" ca="1" si="4"/>
        <v>27</v>
      </c>
      <c r="Q14" s="3">
        <f t="shared" ca="1" si="4"/>
        <v>31</v>
      </c>
      <c r="R14" s="3">
        <f t="shared" ca="1" si="4"/>
        <v>37</v>
      </c>
      <c r="S14" s="3">
        <f t="shared" ca="1" si="4"/>
        <v>46</v>
      </c>
      <c r="T14" s="3">
        <f t="shared" ca="1" si="4"/>
        <v>59</v>
      </c>
      <c r="U14" s="3">
        <f t="shared" ca="1" si="4"/>
        <v>68</v>
      </c>
      <c r="V14" s="3">
        <f t="shared" ca="1" si="4"/>
        <v>74</v>
      </c>
      <c r="W14" s="3">
        <f t="shared" ca="1" si="4"/>
        <v>93</v>
      </c>
      <c r="X14" s="3">
        <f t="shared" ca="1" si="4"/>
        <v>114</v>
      </c>
      <c r="Y14" s="3">
        <f t="shared" ca="1" si="4"/>
        <v>146</v>
      </c>
      <c r="Z14" s="3">
        <f t="shared" ca="1" si="4"/>
        <v>175</v>
      </c>
      <c r="AA14" s="3">
        <f t="shared" ca="1" si="4"/>
        <v>189</v>
      </c>
      <c r="AB14" s="3">
        <f t="shared" ref="F14:BP18" ca="1" si="5">INDIRECT(ADDRESS(ROW(AB14)+(COLUMN(AB14)-3)*27,5,,,"COVID19_Fallzahlen_CH_Cleaned"))</f>
        <v>200</v>
      </c>
      <c r="AC14" s="3">
        <f t="shared" ca="1" si="5"/>
        <v>216</v>
      </c>
      <c r="AD14" s="3">
        <f t="shared" ca="1" si="5"/>
        <v>247</v>
      </c>
      <c r="AE14" s="3">
        <f t="shared" ca="1" si="5"/>
        <v>265</v>
      </c>
      <c r="AF14" s="3">
        <f t="shared" ca="1" si="5"/>
        <v>280</v>
      </c>
      <c r="AG14" s="3">
        <f t="shared" ca="1" si="5"/>
        <v>299</v>
      </c>
      <c r="AH14" s="3">
        <f t="shared" ca="1" si="5"/>
        <v>316</v>
      </c>
      <c r="AI14" s="3">
        <f t="shared" ca="1" si="5"/>
        <v>337</v>
      </c>
      <c r="AJ14" s="3">
        <f t="shared" ca="1" si="5"/>
        <v>346</v>
      </c>
      <c r="AK14" s="3">
        <f t="shared" ca="1" si="5"/>
        <v>378</v>
      </c>
      <c r="AL14" s="3">
        <f t="shared" ca="1" si="5"/>
        <v>402</v>
      </c>
      <c r="AM14" s="3">
        <f t="shared" ca="1" si="5"/>
        <v>420</v>
      </c>
      <c r="AN14" s="3">
        <f t="shared" ca="1" si="5"/>
        <v>430</v>
      </c>
      <c r="AO14" s="3">
        <f t="shared" ca="1" si="5"/>
        <v>444</v>
      </c>
      <c r="AP14" s="3">
        <f t="shared" ca="1" si="5"/>
        <v>454</v>
      </c>
      <c r="AQ14" s="3">
        <f t="shared" ca="1" si="5"/>
        <v>464</v>
      </c>
      <c r="AR14" s="3">
        <f t="shared" ca="1" si="5"/>
        <v>488</v>
      </c>
      <c r="AS14" s="3">
        <f t="shared" ca="1" si="5"/>
        <v>513</v>
      </c>
      <c r="AT14" s="3">
        <f t="shared" ca="1" si="5"/>
        <v>518</v>
      </c>
      <c r="AU14" s="3">
        <f t="shared" ca="1" si="5"/>
        <v>550</v>
      </c>
      <c r="AV14" s="3">
        <f t="shared" ca="1" si="5"/>
        <v>570</v>
      </c>
      <c r="AW14" s="3">
        <f t="shared" ca="1" si="5"/>
        <v>579</v>
      </c>
      <c r="AX14" s="3">
        <f t="shared" ca="1" si="5"/>
        <v>589</v>
      </c>
      <c r="AY14" s="3">
        <f t="shared" ca="1" si="5"/>
        <v>595</v>
      </c>
      <c r="AZ14" s="3">
        <f t="shared" ca="1" si="5"/>
        <v>606</v>
      </c>
      <c r="BA14" s="3">
        <f t="shared" ca="1" si="5"/>
        <v>615</v>
      </c>
      <c r="BB14" s="3">
        <f t="shared" ca="1" si="5"/>
        <v>626</v>
      </c>
      <c r="BC14" s="3">
        <f t="shared" ca="1" si="5"/>
        <v>636</v>
      </c>
      <c r="BD14" s="3">
        <f t="shared" ca="1" si="5"/>
        <v>638</v>
      </c>
      <c r="BE14" s="3">
        <f t="shared" ca="1" si="5"/>
        <v>640</v>
      </c>
      <c r="BF14" s="3">
        <f t="shared" ca="1" si="5"/>
        <v>642</v>
      </c>
      <c r="BG14" s="3">
        <f t="shared" ca="1" si="5"/>
        <v>644</v>
      </c>
      <c r="BH14" s="3">
        <f t="shared" ca="1" si="5"/>
        <v>0</v>
      </c>
      <c r="BI14" s="3">
        <f t="shared" ca="1" si="5"/>
        <v>0</v>
      </c>
      <c r="BJ14" s="3">
        <f t="shared" ca="1" si="5"/>
        <v>0</v>
      </c>
      <c r="BK14" s="3">
        <f t="shared" ca="1" si="5"/>
        <v>0</v>
      </c>
      <c r="BL14" s="3">
        <f t="shared" ca="1" si="5"/>
        <v>0</v>
      </c>
      <c r="BM14" s="3">
        <f t="shared" ca="1" si="5"/>
        <v>0</v>
      </c>
      <c r="BN14" s="3">
        <f t="shared" ca="1" si="5"/>
        <v>0</v>
      </c>
      <c r="BO14" s="3">
        <f t="shared" ca="1" si="5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2"/>
        <v>0</v>
      </c>
      <c r="D15" s="3">
        <f t="shared" ca="1" si="2"/>
        <v>0</v>
      </c>
      <c r="E15" s="3">
        <f t="shared" ca="1" si="2"/>
        <v>0</v>
      </c>
      <c r="F15" s="3">
        <f t="shared" ca="1" si="5"/>
        <v>0</v>
      </c>
      <c r="G15" s="3">
        <f t="shared" ca="1" si="5"/>
        <v>0</v>
      </c>
      <c r="H15" s="3">
        <f t="shared" ca="1" si="5"/>
        <v>0</v>
      </c>
      <c r="I15" s="3">
        <f t="shared" ca="1" si="5"/>
        <v>0</v>
      </c>
      <c r="J15" s="3">
        <f t="shared" ca="1" si="5"/>
        <v>0</v>
      </c>
      <c r="K15" s="3">
        <f t="shared" ca="1" si="5"/>
        <v>0</v>
      </c>
      <c r="L15" s="3">
        <f t="shared" ca="1" si="5"/>
        <v>0</v>
      </c>
      <c r="M15" s="3">
        <f t="shared" ca="1" si="5"/>
        <v>0</v>
      </c>
      <c r="N15" s="3">
        <f t="shared" ca="1" si="5"/>
        <v>0</v>
      </c>
      <c r="O15" s="3">
        <f t="shared" ca="1" si="5"/>
        <v>0</v>
      </c>
      <c r="P15" s="3">
        <f t="shared" ca="1" si="5"/>
        <v>0</v>
      </c>
      <c r="Q15" s="3">
        <f t="shared" ca="1" si="5"/>
        <v>0</v>
      </c>
      <c r="R15" s="3">
        <f t="shared" ca="1" si="5"/>
        <v>4</v>
      </c>
      <c r="S15" s="3">
        <f t="shared" ca="1" si="5"/>
        <v>5</v>
      </c>
      <c r="T15" s="3">
        <f t="shared" ca="1" si="5"/>
        <v>6</v>
      </c>
      <c r="U15" s="3">
        <f t="shared" ca="1" si="5"/>
        <v>8</v>
      </c>
      <c r="V15" s="3">
        <f t="shared" ca="1" si="5"/>
        <v>9</v>
      </c>
      <c r="W15" s="3">
        <f t="shared" ca="1" si="5"/>
        <v>10</v>
      </c>
      <c r="X15" s="3">
        <f t="shared" ca="1" si="5"/>
        <v>15</v>
      </c>
      <c r="Y15" s="3">
        <f t="shared" ca="1" si="5"/>
        <v>20</v>
      </c>
      <c r="Z15" s="3">
        <f t="shared" ca="1" si="5"/>
        <v>25</v>
      </c>
      <c r="AA15" s="3">
        <f t="shared" ca="1" si="5"/>
        <v>28</v>
      </c>
      <c r="AB15" s="3">
        <f t="shared" ca="1" si="5"/>
        <v>33</v>
      </c>
      <c r="AC15" s="3">
        <f t="shared" ca="1" si="5"/>
        <v>36</v>
      </c>
      <c r="AD15" s="3">
        <f t="shared" ca="1" si="5"/>
        <v>39</v>
      </c>
      <c r="AE15" s="3">
        <f t="shared" ca="1" si="5"/>
        <v>42</v>
      </c>
      <c r="AF15" s="3">
        <f t="shared" ca="1" si="5"/>
        <v>44</v>
      </c>
      <c r="AG15" s="3">
        <f t="shared" ca="1" si="5"/>
        <v>48</v>
      </c>
      <c r="AH15" s="3">
        <f t="shared" ca="1" si="5"/>
        <v>54</v>
      </c>
      <c r="AI15" s="3">
        <f t="shared" ca="1" si="5"/>
        <v>55</v>
      </c>
      <c r="AJ15" s="3">
        <f t="shared" ca="1" si="5"/>
        <v>59</v>
      </c>
      <c r="AK15" s="3">
        <f t="shared" ca="1" si="5"/>
        <v>63</v>
      </c>
      <c r="AL15" s="3">
        <f t="shared" ca="1" si="5"/>
        <v>70</v>
      </c>
      <c r="AM15" s="3">
        <f t="shared" ca="1" si="5"/>
        <v>70</v>
      </c>
      <c r="AN15" s="3">
        <f t="shared" ca="1" si="5"/>
        <v>76</v>
      </c>
      <c r="AO15" s="3">
        <f t="shared" ca="1" si="5"/>
        <v>79</v>
      </c>
      <c r="AP15" s="3">
        <f t="shared" ca="1" si="5"/>
        <v>80</v>
      </c>
      <c r="AQ15" s="3">
        <f t="shared" ca="1" si="5"/>
        <v>80</v>
      </c>
      <c r="AR15" s="3">
        <f t="shared" ca="1" si="5"/>
        <v>86</v>
      </c>
      <c r="AS15" s="3">
        <f t="shared" ca="1" si="5"/>
        <v>87</v>
      </c>
      <c r="AT15" s="3">
        <f t="shared" ca="1" si="5"/>
        <v>93</v>
      </c>
      <c r="AU15" s="3">
        <f t="shared" ca="1" si="5"/>
        <v>96</v>
      </c>
      <c r="AV15" s="3">
        <f t="shared" ca="1" si="5"/>
        <v>100</v>
      </c>
      <c r="AW15" s="3">
        <f t="shared" ca="1" si="5"/>
        <v>103</v>
      </c>
      <c r="AX15" s="3">
        <f t="shared" ca="1" si="5"/>
        <v>104</v>
      </c>
      <c r="AY15" s="3">
        <f t="shared" ca="1" si="5"/>
        <v>104</v>
      </c>
      <c r="AZ15" s="3">
        <f t="shared" ca="1" si="5"/>
        <v>105</v>
      </c>
      <c r="BA15" s="3">
        <f t="shared" ca="1" si="5"/>
        <v>106</v>
      </c>
      <c r="BB15" s="3">
        <f t="shared" ca="1" si="5"/>
        <v>106</v>
      </c>
      <c r="BC15" s="3">
        <f t="shared" ca="1" si="5"/>
        <v>107</v>
      </c>
      <c r="BD15" s="3">
        <f t="shared" ca="1" si="5"/>
        <v>108</v>
      </c>
      <c r="BE15" s="3">
        <f t="shared" ca="1" si="5"/>
        <v>108</v>
      </c>
      <c r="BF15" s="3">
        <f t="shared" ca="1" si="5"/>
        <v>108</v>
      </c>
      <c r="BG15" s="3">
        <f t="shared" ca="1" si="5"/>
        <v>108</v>
      </c>
      <c r="BH15" s="3">
        <f t="shared" ca="1" si="5"/>
        <v>0</v>
      </c>
      <c r="BI15" s="3">
        <f t="shared" ca="1" si="5"/>
        <v>0</v>
      </c>
      <c r="BJ15" s="3">
        <f t="shared" ca="1" si="5"/>
        <v>0</v>
      </c>
      <c r="BK15" s="3">
        <f t="shared" ca="1" si="5"/>
        <v>0</v>
      </c>
      <c r="BL15" s="3">
        <f t="shared" ca="1" si="5"/>
        <v>0</v>
      </c>
      <c r="BM15" s="3">
        <f t="shared" ca="1" si="5"/>
        <v>0</v>
      </c>
      <c r="BN15" s="3">
        <f t="shared" ca="1" si="5"/>
        <v>0</v>
      </c>
      <c r="BO15" s="3">
        <f t="shared" ca="1" si="5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2"/>
        <v>0</v>
      </c>
      <c r="D16" s="3">
        <f t="shared" ca="1" si="2"/>
        <v>0</v>
      </c>
      <c r="E16" s="3">
        <f t="shared" ca="1" si="2"/>
        <v>0</v>
      </c>
      <c r="F16" s="3">
        <f t="shared" ca="1" si="5"/>
        <v>0</v>
      </c>
      <c r="G16" s="3">
        <f t="shared" ca="1" si="5"/>
        <v>0</v>
      </c>
      <c r="H16" s="3">
        <f t="shared" ca="1" si="5"/>
        <v>0</v>
      </c>
      <c r="I16" s="3">
        <f t="shared" ca="1" si="5"/>
        <v>0</v>
      </c>
      <c r="J16" s="3">
        <f t="shared" ca="1" si="5"/>
        <v>0</v>
      </c>
      <c r="K16" s="3">
        <f t="shared" ca="1" si="5"/>
        <v>0</v>
      </c>
      <c r="L16" s="3">
        <f t="shared" ca="1" si="5"/>
        <v>0</v>
      </c>
      <c r="M16" s="3">
        <f t="shared" ca="1" si="5"/>
        <v>0</v>
      </c>
      <c r="N16" s="3">
        <f t="shared" ca="1" si="5"/>
        <v>0</v>
      </c>
      <c r="O16" s="3">
        <f t="shared" ca="1" si="5"/>
        <v>0</v>
      </c>
      <c r="P16" s="3">
        <f t="shared" ca="1" si="5"/>
        <v>0</v>
      </c>
      <c r="Q16" s="3">
        <f t="shared" ca="1" si="5"/>
        <v>0</v>
      </c>
      <c r="R16" s="3">
        <f t="shared" ca="1" si="5"/>
        <v>0</v>
      </c>
      <c r="S16" s="3">
        <f t="shared" ca="1" si="5"/>
        <v>0</v>
      </c>
      <c r="T16" s="3">
        <f t="shared" ca="1" si="5"/>
        <v>1</v>
      </c>
      <c r="U16" s="3">
        <f t="shared" ca="1" si="5"/>
        <v>4</v>
      </c>
      <c r="V16" s="3">
        <f t="shared" ca="1" si="5"/>
        <v>7</v>
      </c>
      <c r="W16" s="3">
        <f t="shared" ca="1" si="5"/>
        <v>11</v>
      </c>
      <c r="X16" s="3">
        <f t="shared" ca="1" si="5"/>
        <v>15</v>
      </c>
      <c r="Y16" s="3">
        <f t="shared" ca="1" si="5"/>
        <v>17</v>
      </c>
      <c r="Z16" s="3">
        <f t="shared" ca="1" si="5"/>
        <v>18</v>
      </c>
      <c r="AA16" s="3">
        <f t="shared" ca="1" si="5"/>
        <v>20</v>
      </c>
      <c r="AB16" s="3">
        <f t="shared" ca="1" si="5"/>
        <v>22</v>
      </c>
      <c r="AC16" s="3">
        <f t="shared" ca="1" si="5"/>
        <v>23</v>
      </c>
      <c r="AD16" s="3">
        <f t="shared" ca="1" si="5"/>
        <v>25</v>
      </c>
      <c r="AE16" s="3">
        <f t="shared" ca="1" si="5"/>
        <v>25</v>
      </c>
      <c r="AF16" s="3">
        <f t="shared" ca="1" si="5"/>
        <v>27</v>
      </c>
      <c r="AG16" s="3">
        <f t="shared" ca="1" si="5"/>
        <v>30</v>
      </c>
      <c r="AH16" s="3">
        <f t="shared" ca="1" si="5"/>
        <v>37</v>
      </c>
      <c r="AI16" s="3">
        <f t="shared" ca="1" si="5"/>
        <v>40</v>
      </c>
      <c r="AJ16" s="3">
        <f t="shared" ca="1" si="5"/>
        <v>43</v>
      </c>
      <c r="AK16" s="3">
        <f t="shared" ca="1" si="5"/>
        <v>46</v>
      </c>
      <c r="AL16" s="3">
        <f t="shared" ca="1" si="5"/>
        <v>46</v>
      </c>
      <c r="AM16" s="3">
        <f t="shared" ca="1" si="5"/>
        <v>48</v>
      </c>
      <c r="AN16" s="3">
        <f t="shared" ca="1" si="5"/>
        <v>51</v>
      </c>
      <c r="AO16" s="3">
        <f t="shared" ca="1" si="5"/>
        <v>56</v>
      </c>
      <c r="AP16" s="3">
        <f t="shared" ca="1" si="5"/>
        <v>57</v>
      </c>
      <c r="AQ16" s="3">
        <f t="shared" ca="1" si="5"/>
        <v>59</v>
      </c>
      <c r="AR16" s="3">
        <f t="shared" ca="1" si="5"/>
        <v>60</v>
      </c>
      <c r="AS16" s="3">
        <f t="shared" ca="1" si="5"/>
        <v>60</v>
      </c>
      <c r="AT16" s="3">
        <f t="shared" ca="1" si="5"/>
        <v>61</v>
      </c>
      <c r="AU16" s="3">
        <f t="shared" ca="1" si="5"/>
        <v>62</v>
      </c>
      <c r="AV16" s="3">
        <f t="shared" ca="1" si="5"/>
        <v>62</v>
      </c>
      <c r="AW16" s="3">
        <f t="shared" ca="1" si="5"/>
        <v>63</v>
      </c>
      <c r="AX16" s="3">
        <f t="shared" ca="1" si="5"/>
        <v>63</v>
      </c>
      <c r="AY16" s="3">
        <f t="shared" ca="1" si="5"/>
        <v>64</v>
      </c>
      <c r="AZ16" s="3">
        <f t="shared" ca="1" si="5"/>
        <v>64</v>
      </c>
      <c r="BA16" s="3">
        <f t="shared" ca="1" si="5"/>
        <v>64</v>
      </c>
      <c r="BB16" s="3">
        <f t="shared" ca="1" si="5"/>
        <v>65</v>
      </c>
      <c r="BC16" s="3">
        <f t="shared" ca="1" si="5"/>
        <v>66</v>
      </c>
      <c r="BD16" s="3">
        <f t="shared" ca="1" si="5"/>
        <v>66</v>
      </c>
      <c r="BE16" s="3">
        <f t="shared" ca="1" si="5"/>
        <v>67</v>
      </c>
      <c r="BF16" s="3">
        <f t="shared" ca="1" si="5"/>
        <v>67</v>
      </c>
      <c r="BG16" s="3">
        <f t="shared" ca="1" si="5"/>
        <v>67</v>
      </c>
      <c r="BH16" s="3">
        <f t="shared" ca="1" si="5"/>
        <v>0</v>
      </c>
      <c r="BI16" s="3">
        <f t="shared" ca="1" si="5"/>
        <v>0</v>
      </c>
      <c r="BJ16" s="3">
        <f t="shared" ca="1" si="5"/>
        <v>0</v>
      </c>
      <c r="BK16" s="3">
        <f t="shared" ca="1" si="5"/>
        <v>0</v>
      </c>
      <c r="BL16" s="3">
        <f t="shared" ca="1" si="5"/>
        <v>0</v>
      </c>
      <c r="BM16" s="3">
        <f t="shared" ca="1" si="5"/>
        <v>0</v>
      </c>
      <c r="BN16" s="3">
        <f t="shared" ca="1" si="5"/>
        <v>0</v>
      </c>
      <c r="BO16" s="3">
        <f t="shared" ca="1" si="5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2"/>
        <v>0</v>
      </c>
      <c r="D17" s="3">
        <f t="shared" ca="1" si="2"/>
        <v>0</v>
      </c>
      <c r="E17" s="3">
        <f t="shared" ca="1" si="2"/>
        <v>0</v>
      </c>
      <c r="F17" s="3">
        <f t="shared" ca="1" si="5"/>
        <v>0</v>
      </c>
      <c r="G17" s="3">
        <f t="shared" ca="1" si="5"/>
        <v>0</v>
      </c>
      <c r="H17" s="3">
        <f t="shared" ca="1" si="5"/>
        <v>0</v>
      </c>
      <c r="I17" s="3">
        <f t="shared" ca="1" si="5"/>
        <v>0</v>
      </c>
      <c r="J17" s="3">
        <f t="shared" ca="1" si="5"/>
        <v>0</v>
      </c>
      <c r="K17" s="3">
        <f t="shared" ca="1" si="5"/>
        <v>1</v>
      </c>
      <c r="L17" s="3">
        <f t="shared" ca="1" si="5"/>
        <v>1</v>
      </c>
      <c r="M17" s="3">
        <f t="shared" ca="1" si="5"/>
        <v>2</v>
      </c>
      <c r="N17" s="3">
        <f t="shared" ca="1" si="5"/>
        <v>4</v>
      </c>
      <c r="O17" s="3">
        <f t="shared" ca="1" si="5"/>
        <v>6</v>
      </c>
      <c r="P17" s="3">
        <f t="shared" ca="1" si="5"/>
        <v>9</v>
      </c>
      <c r="Q17" s="3">
        <f t="shared" ca="1" si="5"/>
        <v>11</v>
      </c>
      <c r="R17" s="3">
        <f t="shared" ca="1" si="5"/>
        <v>13</v>
      </c>
      <c r="S17" s="3">
        <f t="shared" ca="1" si="5"/>
        <v>15</v>
      </c>
      <c r="T17" s="3">
        <f t="shared" ca="1" si="5"/>
        <v>21</v>
      </c>
      <c r="U17" s="3">
        <f t="shared" ca="1" si="5"/>
        <v>28</v>
      </c>
      <c r="V17" s="3">
        <f t="shared" ca="1" si="5"/>
        <v>34</v>
      </c>
      <c r="W17" s="3">
        <f t="shared" ca="1" si="5"/>
        <v>41</v>
      </c>
      <c r="X17" s="3">
        <f t="shared" ca="1" si="5"/>
        <v>47</v>
      </c>
      <c r="Y17" s="3">
        <f t="shared" ca="1" si="5"/>
        <v>61</v>
      </c>
      <c r="Z17" s="3">
        <f t="shared" ca="1" si="5"/>
        <v>85</v>
      </c>
      <c r="AA17" s="3">
        <f t="shared" ca="1" si="5"/>
        <v>98</v>
      </c>
      <c r="AB17" s="3">
        <f t="shared" ca="1" si="5"/>
        <v>141</v>
      </c>
      <c r="AC17" s="3">
        <f t="shared" ca="1" si="5"/>
        <v>185</v>
      </c>
      <c r="AD17" s="3">
        <f t="shared" ca="1" si="5"/>
        <v>228</v>
      </c>
      <c r="AE17" s="3">
        <f t="shared" ca="1" si="5"/>
        <v>228</v>
      </c>
      <c r="AF17" s="3">
        <f t="shared" ca="1" si="5"/>
        <v>228</v>
      </c>
      <c r="AG17" s="3">
        <f t="shared" ca="1" si="5"/>
        <v>306</v>
      </c>
      <c r="AH17" s="3">
        <f t="shared" ca="1" si="5"/>
        <v>323</v>
      </c>
      <c r="AI17" s="3">
        <f t="shared" ca="1" si="5"/>
        <v>339</v>
      </c>
      <c r="AJ17" s="3">
        <f t="shared" ca="1" si="5"/>
        <v>365</v>
      </c>
      <c r="AK17" s="3">
        <f t="shared" ca="1" si="5"/>
        <v>389</v>
      </c>
      <c r="AL17" s="3">
        <f t="shared" ca="1" si="5"/>
        <v>414</v>
      </c>
      <c r="AM17" s="3">
        <f t="shared" ca="1" si="5"/>
        <v>414</v>
      </c>
      <c r="AN17" s="3">
        <f t="shared" ca="1" si="5"/>
        <v>480</v>
      </c>
      <c r="AO17" s="3">
        <f t="shared" ca="1" si="5"/>
        <v>480</v>
      </c>
      <c r="AP17" s="3">
        <f t="shared" ca="1" si="5"/>
        <v>504</v>
      </c>
      <c r="AQ17" s="3">
        <f t="shared" ca="1" si="5"/>
        <v>515</v>
      </c>
      <c r="AR17" s="3">
        <f t="shared" ca="1" si="5"/>
        <v>532</v>
      </c>
      <c r="AS17" s="3">
        <f t="shared" ca="1" si="5"/>
        <v>557</v>
      </c>
      <c r="AT17" s="3">
        <f t="shared" ca="1" si="5"/>
        <v>578</v>
      </c>
      <c r="AU17" s="3">
        <f t="shared" ca="1" si="5"/>
        <v>604</v>
      </c>
      <c r="AV17" s="3">
        <f t="shared" ca="1" si="5"/>
        <v>632</v>
      </c>
      <c r="AW17" s="3">
        <f t="shared" ca="1" si="5"/>
        <v>641</v>
      </c>
      <c r="AX17" s="3">
        <f t="shared" ca="1" si="5"/>
        <v>649</v>
      </c>
      <c r="AY17" s="3">
        <f t="shared" ca="1" si="5"/>
        <v>657</v>
      </c>
      <c r="AZ17" s="3">
        <f t="shared" ca="1" si="5"/>
        <v>664</v>
      </c>
      <c r="BA17" s="3">
        <f t="shared" ca="1" si="5"/>
        <v>676</v>
      </c>
      <c r="BB17" s="3">
        <f t="shared" ca="1" si="5"/>
        <v>680</v>
      </c>
      <c r="BC17" s="3">
        <f t="shared" ca="1" si="5"/>
        <v>683</v>
      </c>
      <c r="BD17" s="3">
        <f t="shared" ca="1" si="5"/>
        <v>699</v>
      </c>
      <c r="BE17" s="3">
        <f t="shared" ca="1" si="5"/>
        <v>705</v>
      </c>
      <c r="BF17" s="3">
        <f t="shared" ca="1" si="5"/>
        <v>711</v>
      </c>
      <c r="BG17" s="3">
        <f t="shared" ca="1" si="5"/>
        <v>718</v>
      </c>
      <c r="BH17" s="3">
        <f t="shared" ca="1" si="5"/>
        <v>0</v>
      </c>
      <c r="BI17" s="3">
        <f t="shared" ca="1" si="5"/>
        <v>0</v>
      </c>
      <c r="BJ17" s="3">
        <f t="shared" ca="1" si="5"/>
        <v>0</v>
      </c>
      <c r="BK17" s="3">
        <f t="shared" ca="1" si="5"/>
        <v>0</v>
      </c>
      <c r="BL17" s="3">
        <f t="shared" ca="1" si="5"/>
        <v>0</v>
      </c>
      <c r="BM17" s="3">
        <f t="shared" ca="1" si="5"/>
        <v>0</v>
      </c>
      <c r="BN17" s="3">
        <f t="shared" ca="1" si="5"/>
        <v>0</v>
      </c>
      <c r="BO17" s="3">
        <f t="shared" ca="1" si="5"/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2"/>
        <v>0</v>
      </c>
      <c r="D18" s="3">
        <f t="shared" ca="1" si="2"/>
        <v>0</v>
      </c>
      <c r="E18" s="3">
        <f t="shared" ca="1" si="2"/>
        <v>0</v>
      </c>
      <c r="F18" s="3">
        <f t="shared" ca="1" si="5"/>
        <v>0</v>
      </c>
      <c r="G18" s="3">
        <f t="shared" ca="1" si="5"/>
        <v>0</v>
      </c>
      <c r="H18" s="3">
        <f t="shared" ca="1" si="5"/>
        <v>0</v>
      </c>
      <c r="I18" s="3">
        <f t="shared" ca="1" si="5"/>
        <v>0</v>
      </c>
      <c r="J18" s="3">
        <f t="shared" ca="1" si="5"/>
        <v>0</v>
      </c>
      <c r="K18" s="3">
        <f t="shared" ca="1" si="5"/>
        <v>0</v>
      </c>
      <c r="L18" s="3">
        <f t="shared" ca="1" si="5"/>
        <v>0</v>
      </c>
      <c r="M18" s="3">
        <f t="shared" ca="1" si="5"/>
        <v>0</v>
      </c>
      <c r="N18" s="3">
        <f t="shared" ca="1" si="5"/>
        <v>0</v>
      </c>
      <c r="O18" s="3">
        <f t="shared" ca="1" si="5"/>
        <v>0</v>
      </c>
      <c r="P18" s="3">
        <f t="shared" ca="1" si="5"/>
        <v>0</v>
      </c>
      <c r="Q18" s="3">
        <f t="shared" ca="1" si="5"/>
        <v>0</v>
      </c>
      <c r="R18" s="3">
        <f t="shared" ca="1" si="5"/>
        <v>1</v>
      </c>
      <c r="S18" s="3">
        <f t="shared" ca="1" si="5"/>
        <v>1</v>
      </c>
      <c r="T18" s="3">
        <f t="shared" ca="1" si="5"/>
        <v>1</v>
      </c>
      <c r="U18" s="3">
        <f t="shared" ca="1" si="5"/>
        <v>2</v>
      </c>
      <c r="V18" s="3">
        <f t="shared" ca="1" si="5"/>
        <v>3</v>
      </c>
      <c r="W18" s="3">
        <f t="shared" ca="1" si="5"/>
        <v>4</v>
      </c>
      <c r="X18" s="3">
        <f t="shared" ca="1" si="5"/>
        <v>5</v>
      </c>
      <c r="Y18" s="3">
        <f t="shared" ca="1" si="5"/>
        <v>6</v>
      </c>
      <c r="Z18" s="3">
        <f t="shared" ca="1" si="5"/>
        <v>10</v>
      </c>
      <c r="AA18" s="3">
        <f t="shared" ca="1" si="5"/>
        <v>14</v>
      </c>
      <c r="AB18" s="3">
        <f t="shared" ca="1" si="5"/>
        <v>19</v>
      </c>
      <c r="AC18" s="3">
        <f t="shared" ca="1" si="5"/>
        <v>25</v>
      </c>
      <c r="AD18" s="3">
        <f t="shared" ca="1" si="5"/>
        <v>30</v>
      </c>
      <c r="AE18" s="3">
        <f t="shared" ref="F18:BP22" ca="1" si="6">INDIRECT(ADDRESS(ROW(AE18)+(COLUMN(AE18)-3)*27,5,,,"COVID19_Fallzahlen_CH_Cleaned"))</f>
        <v>32</v>
      </c>
      <c r="AF18" s="3">
        <f t="shared" ca="1" si="6"/>
        <v>34</v>
      </c>
      <c r="AG18" s="3">
        <f t="shared" ca="1" si="6"/>
        <v>35</v>
      </c>
      <c r="AH18" s="3">
        <f t="shared" ca="1" si="6"/>
        <v>36</v>
      </c>
      <c r="AI18" s="3">
        <f t="shared" ca="1" si="6"/>
        <v>37</v>
      </c>
      <c r="AJ18" s="3">
        <f t="shared" ca="1" si="6"/>
        <v>40</v>
      </c>
      <c r="AK18" s="3">
        <f t="shared" ca="1" si="6"/>
        <v>41</v>
      </c>
      <c r="AL18" s="3">
        <f t="shared" ca="1" si="6"/>
        <v>42</v>
      </c>
      <c r="AM18" s="3">
        <f t="shared" ca="1" si="6"/>
        <v>44</v>
      </c>
      <c r="AN18" s="3">
        <f t="shared" ca="1" si="6"/>
        <v>47</v>
      </c>
      <c r="AO18" s="3">
        <f t="shared" ca="1" si="6"/>
        <v>47</v>
      </c>
      <c r="AP18" s="3">
        <f t="shared" ca="1" si="6"/>
        <v>47</v>
      </c>
      <c r="AQ18" s="3">
        <f t="shared" ca="1" si="6"/>
        <v>49</v>
      </c>
      <c r="AR18" s="3">
        <f t="shared" ca="1" si="6"/>
        <v>50</v>
      </c>
      <c r="AS18" s="3">
        <f t="shared" ca="1" si="6"/>
        <v>50</v>
      </c>
      <c r="AT18" s="3">
        <f t="shared" ca="1" si="6"/>
        <v>50</v>
      </c>
      <c r="AU18" s="3">
        <f t="shared" ca="1" si="6"/>
        <v>52</v>
      </c>
      <c r="AV18" s="3">
        <f t="shared" ca="1" si="6"/>
        <v>53</v>
      </c>
      <c r="AW18" s="3">
        <f t="shared" ca="1" si="6"/>
        <v>55</v>
      </c>
      <c r="AX18" s="3">
        <f t="shared" ca="1" si="6"/>
        <v>57</v>
      </c>
      <c r="AY18" s="3">
        <f t="shared" ca="1" si="6"/>
        <v>57</v>
      </c>
      <c r="AZ18" s="3">
        <f t="shared" ca="1" si="6"/>
        <v>57</v>
      </c>
      <c r="BA18" s="3">
        <f t="shared" ca="1" si="6"/>
        <v>59</v>
      </c>
      <c r="BB18" s="3">
        <f t="shared" ca="1" si="6"/>
        <v>60</v>
      </c>
      <c r="BC18" s="3">
        <f t="shared" ca="1" si="6"/>
        <v>60</v>
      </c>
      <c r="BD18" s="3">
        <f t="shared" ca="1" si="6"/>
        <v>61</v>
      </c>
      <c r="BE18" s="3">
        <f t="shared" ca="1" si="6"/>
        <v>62</v>
      </c>
      <c r="BF18" s="3">
        <f t="shared" ca="1" si="6"/>
        <v>63</v>
      </c>
      <c r="BG18" s="3">
        <f t="shared" ca="1" si="6"/>
        <v>63</v>
      </c>
      <c r="BH18" s="3">
        <f t="shared" ca="1" si="6"/>
        <v>0</v>
      </c>
      <c r="BI18" s="3">
        <f t="shared" ca="1" si="6"/>
        <v>0</v>
      </c>
      <c r="BJ18" s="3">
        <f t="shared" ca="1" si="6"/>
        <v>0</v>
      </c>
      <c r="BK18" s="3">
        <f t="shared" ca="1" si="6"/>
        <v>0</v>
      </c>
      <c r="BL18" s="3">
        <f t="shared" ca="1" si="6"/>
        <v>0</v>
      </c>
      <c r="BM18" s="3">
        <f t="shared" ca="1" si="6"/>
        <v>0</v>
      </c>
      <c r="BN18" s="3">
        <f t="shared" ca="1" si="6"/>
        <v>0</v>
      </c>
      <c r="BO18" s="3">
        <f t="shared" ca="1" si="6"/>
        <v>0</v>
      </c>
      <c r="BP18" s="3">
        <f t="shared" ca="1" si="6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ca="1" si="2"/>
        <v>0</v>
      </c>
      <c r="D19" s="3">
        <f t="shared" ca="1" si="2"/>
        <v>0</v>
      </c>
      <c r="E19" s="3">
        <f t="shared" ca="1" si="2"/>
        <v>0</v>
      </c>
      <c r="F19" s="3">
        <f t="shared" ca="1" si="6"/>
        <v>0</v>
      </c>
      <c r="G19" s="3">
        <f t="shared" ca="1" si="6"/>
        <v>0</v>
      </c>
      <c r="H19" s="3">
        <f t="shared" ca="1" si="6"/>
        <v>0</v>
      </c>
      <c r="I19" s="3">
        <f t="shared" ca="1" si="6"/>
        <v>0</v>
      </c>
      <c r="J19" s="3">
        <f t="shared" ca="1" si="6"/>
        <v>0</v>
      </c>
      <c r="K19" s="3">
        <f t="shared" ca="1" si="6"/>
        <v>0</v>
      </c>
      <c r="L19" s="3">
        <f t="shared" ca="1" si="6"/>
        <v>0</v>
      </c>
      <c r="M19" s="3">
        <f t="shared" ca="1" si="6"/>
        <v>1</v>
      </c>
      <c r="N19" s="3">
        <f t="shared" ca="1" si="6"/>
        <v>1</v>
      </c>
      <c r="O19" s="3">
        <f t="shared" ca="1" si="6"/>
        <v>2</v>
      </c>
      <c r="P19" s="3">
        <f t="shared" ca="1" si="6"/>
        <v>3</v>
      </c>
      <c r="Q19" s="3">
        <f t="shared" ca="1" si="6"/>
        <v>3</v>
      </c>
      <c r="R19" s="3">
        <f t="shared" ca="1" si="6"/>
        <v>4</v>
      </c>
      <c r="S19" s="3">
        <f t="shared" ca="1" si="6"/>
        <v>6</v>
      </c>
      <c r="T19" s="3">
        <f t="shared" ca="1" si="6"/>
        <v>8</v>
      </c>
      <c r="U19" s="3">
        <f t="shared" ca="1" si="6"/>
        <v>15</v>
      </c>
      <c r="V19" s="3">
        <f t="shared" ca="1" si="6"/>
        <v>22</v>
      </c>
      <c r="W19" s="3">
        <f t="shared" ca="1" si="6"/>
        <v>29</v>
      </c>
      <c r="X19" s="3">
        <f t="shared" ca="1" si="6"/>
        <v>36</v>
      </c>
      <c r="Y19" s="3">
        <f t="shared" ca="1" si="6"/>
        <v>43</v>
      </c>
      <c r="Z19" s="3">
        <f t="shared" ca="1" si="6"/>
        <v>55</v>
      </c>
      <c r="AA19" s="3">
        <f t="shared" ca="1" si="6"/>
        <v>66</v>
      </c>
      <c r="AB19" s="3">
        <f t="shared" ca="1" si="6"/>
        <v>76</v>
      </c>
      <c r="AC19" s="3">
        <f t="shared" ca="1" si="6"/>
        <v>85</v>
      </c>
      <c r="AD19" s="3">
        <f t="shared" ca="1" si="6"/>
        <v>95</v>
      </c>
      <c r="AE19" s="3">
        <f t="shared" ca="1" si="6"/>
        <v>104</v>
      </c>
      <c r="AF19" s="3">
        <f t="shared" ca="1" si="6"/>
        <v>129</v>
      </c>
      <c r="AG19" s="3">
        <f t="shared" ca="1" si="6"/>
        <v>141</v>
      </c>
      <c r="AH19" s="3">
        <f t="shared" ca="1" si="6"/>
        <v>157</v>
      </c>
      <c r="AI19" s="3">
        <f t="shared" ca="1" si="6"/>
        <v>173</v>
      </c>
      <c r="AJ19" s="3">
        <f t="shared" ca="1" si="6"/>
        <v>190</v>
      </c>
      <c r="AK19" s="3">
        <f t="shared" ca="1" si="6"/>
        <v>193</v>
      </c>
      <c r="AL19" s="3">
        <f t="shared" ca="1" si="6"/>
        <v>196</v>
      </c>
      <c r="AM19" s="3">
        <f t="shared" ca="1" si="6"/>
        <v>216</v>
      </c>
      <c r="AN19" s="3">
        <f t="shared" ca="1" si="6"/>
        <v>227</v>
      </c>
      <c r="AO19" s="3">
        <f t="shared" ca="1" si="6"/>
        <v>237</v>
      </c>
      <c r="AP19" s="3">
        <f t="shared" ca="1" si="6"/>
        <v>250</v>
      </c>
      <c r="AQ19" s="3">
        <f t="shared" ca="1" si="6"/>
        <v>258</v>
      </c>
      <c r="AR19" s="3">
        <f t="shared" ca="1" si="6"/>
        <v>261</v>
      </c>
      <c r="AS19" s="3">
        <f t="shared" ca="1" si="6"/>
        <v>264</v>
      </c>
      <c r="AT19" s="3">
        <f t="shared" ca="1" si="6"/>
        <v>276</v>
      </c>
      <c r="AU19" s="3">
        <f t="shared" ca="1" si="6"/>
        <v>282</v>
      </c>
      <c r="AV19" s="3">
        <f t="shared" ca="1" si="6"/>
        <v>294</v>
      </c>
      <c r="AW19" s="3">
        <f t="shared" ca="1" si="6"/>
        <v>306</v>
      </c>
      <c r="AX19" s="3">
        <f t="shared" ca="1" si="6"/>
        <v>315</v>
      </c>
      <c r="AY19" s="3">
        <f t="shared" ca="1" si="6"/>
        <v>321</v>
      </c>
      <c r="AZ19" s="3">
        <f t="shared" ca="1" si="6"/>
        <v>325</v>
      </c>
      <c r="BA19" s="3">
        <f t="shared" ca="1" si="6"/>
        <v>329</v>
      </c>
      <c r="BB19" s="3">
        <f t="shared" ca="1" si="6"/>
        <v>343</v>
      </c>
      <c r="BC19" s="3">
        <f t="shared" ca="1" si="6"/>
        <v>350</v>
      </c>
      <c r="BD19" s="3">
        <f t="shared" ca="1" si="6"/>
        <v>353</v>
      </c>
      <c r="BE19" s="3">
        <f t="shared" ca="1" si="6"/>
        <v>355</v>
      </c>
      <c r="BF19" s="3">
        <f t="shared" ca="1" si="6"/>
        <v>355</v>
      </c>
      <c r="BG19" s="3">
        <f t="shared" ca="1" si="6"/>
        <v>359</v>
      </c>
      <c r="BH19" s="3">
        <f t="shared" ca="1" si="6"/>
        <v>0</v>
      </c>
      <c r="BI19" s="3">
        <f t="shared" ca="1" si="6"/>
        <v>0</v>
      </c>
      <c r="BJ19" s="3">
        <f t="shared" ca="1" si="6"/>
        <v>0</v>
      </c>
      <c r="BK19" s="3">
        <f t="shared" ca="1" si="6"/>
        <v>0</v>
      </c>
      <c r="BL19" s="3">
        <f t="shared" ca="1" si="6"/>
        <v>0</v>
      </c>
      <c r="BM19" s="3">
        <f t="shared" ca="1" si="6"/>
        <v>0</v>
      </c>
      <c r="BN19" s="3">
        <f t="shared" ca="1" si="6"/>
        <v>0</v>
      </c>
      <c r="BO19" s="3">
        <f t="shared" ca="1" si="6"/>
        <v>0</v>
      </c>
      <c r="BP19" s="3">
        <f t="shared" ca="1" si="6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2"/>
        <v>0</v>
      </c>
      <c r="D20" s="3">
        <f t="shared" ca="1" si="2"/>
        <v>0</v>
      </c>
      <c r="E20" s="3">
        <f t="shared" ca="1" si="2"/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0</v>
      </c>
      <c r="I20" s="3">
        <f t="shared" ca="1" si="6"/>
        <v>0</v>
      </c>
      <c r="J20" s="3">
        <f t="shared" ca="1" si="6"/>
        <v>1</v>
      </c>
      <c r="K20" s="3">
        <f t="shared" ca="1" si="6"/>
        <v>3</v>
      </c>
      <c r="L20" s="3">
        <f t="shared" ca="1" si="6"/>
        <v>5</v>
      </c>
      <c r="M20" s="3">
        <f t="shared" ca="1" si="6"/>
        <v>6</v>
      </c>
      <c r="N20" s="3">
        <f t="shared" ca="1" si="6"/>
        <v>6</v>
      </c>
      <c r="O20" s="3">
        <f t="shared" ca="1" si="6"/>
        <v>7</v>
      </c>
      <c r="P20" s="3">
        <f t="shared" ca="1" si="6"/>
        <v>7</v>
      </c>
      <c r="Q20" s="3">
        <f t="shared" ca="1" si="6"/>
        <v>7</v>
      </c>
      <c r="R20" s="3">
        <f t="shared" ca="1" si="6"/>
        <v>8</v>
      </c>
      <c r="S20" s="3">
        <f t="shared" ca="1" si="6"/>
        <v>9</v>
      </c>
      <c r="T20" s="3">
        <f t="shared" ca="1" si="6"/>
        <v>9</v>
      </c>
      <c r="U20" s="3">
        <f t="shared" ca="1" si="6"/>
        <v>12</v>
      </c>
      <c r="V20" s="3">
        <f t="shared" ca="1" si="6"/>
        <v>13</v>
      </c>
      <c r="W20" s="3">
        <f t="shared" ca="1" si="6"/>
        <v>20</v>
      </c>
      <c r="X20" s="3">
        <f t="shared" ca="1" si="6"/>
        <v>27</v>
      </c>
      <c r="Y20" s="3">
        <f t="shared" ca="1" si="6"/>
        <v>35</v>
      </c>
      <c r="Z20" s="3">
        <f t="shared" ca="1" si="6"/>
        <v>44</v>
      </c>
      <c r="AA20" s="3">
        <f t="shared" ca="1" si="6"/>
        <v>52</v>
      </c>
      <c r="AB20" s="3">
        <f t="shared" ca="1" si="6"/>
        <v>60</v>
      </c>
      <c r="AC20" s="3">
        <f t="shared" ca="1" si="6"/>
        <v>69</v>
      </c>
      <c r="AD20" s="3">
        <f t="shared" ca="1" si="6"/>
        <v>77</v>
      </c>
      <c r="AE20" s="3">
        <f t="shared" ca="1" si="6"/>
        <v>88</v>
      </c>
      <c r="AF20" s="3">
        <f t="shared" ca="1" si="6"/>
        <v>99</v>
      </c>
      <c r="AG20" s="3">
        <f t="shared" ca="1" si="6"/>
        <v>99</v>
      </c>
      <c r="AH20" s="3">
        <f t="shared" ca="1" si="6"/>
        <v>119</v>
      </c>
      <c r="AI20" s="3">
        <f t="shared" ca="1" si="6"/>
        <v>122</v>
      </c>
      <c r="AJ20" s="3">
        <f t="shared" ca="1" si="6"/>
        <v>128</v>
      </c>
      <c r="AK20" s="3">
        <f t="shared" ca="1" si="6"/>
        <v>135</v>
      </c>
      <c r="AL20" s="3">
        <f t="shared" ca="1" si="6"/>
        <v>141</v>
      </c>
      <c r="AM20" s="3">
        <f t="shared" ca="1" si="6"/>
        <v>146</v>
      </c>
      <c r="AN20" s="3">
        <f t="shared" ca="1" si="6"/>
        <v>155</v>
      </c>
      <c r="AO20" s="3">
        <f t="shared" ca="1" si="6"/>
        <v>164</v>
      </c>
      <c r="AP20" s="3">
        <f t="shared" ca="1" si="6"/>
        <v>168</v>
      </c>
      <c r="AQ20" s="3">
        <f t="shared" ca="1" si="6"/>
        <v>170</v>
      </c>
      <c r="AR20" s="3">
        <f t="shared" ca="1" si="6"/>
        <v>178</v>
      </c>
      <c r="AS20" s="3">
        <f t="shared" ca="1" si="6"/>
        <v>185</v>
      </c>
      <c r="AT20" s="3">
        <f t="shared" ca="1" si="6"/>
        <v>196</v>
      </c>
      <c r="AU20" s="3">
        <f t="shared" ca="1" si="6"/>
        <v>213</v>
      </c>
      <c r="AV20" s="3">
        <f t="shared" ca="1" si="6"/>
        <v>215</v>
      </c>
      <c r="AW20" s="3">
        <f t="shared" ca="1" si="6"/>
        <v>249</v>
      </c>
      <c r="AX20" s="3">
        <f t="shared" ca="1" si="6"/>
        <v>251</v>
      </c>
      <c r="AY20" s="3">
        <f t="shared" ca="1" si="6"/>
        <v>251</v>
      </c>
      <c r="AZ20" s="3">
        <f t="shared" ca="1" si="6"/>
        <v>258</v>
      </c>
      <c r="BA20" s="3">
        <f t="shared" ca="1" si="6"/>
        <v>261</v>
      </c>
      <c r="BB20" s="3">
        <f t="shared" ca="1" si="6"/>
        <v>265</v>
      </c>
      <c r="BC20" s="3">
        <f t="shared" ca="1" si="6"/>
        <v>266</v>
      </c>
      <c r="BD20" s="3">
        <f t="shared" ca="1" si="6"/>
        <v>266</v>
      </c>
      <c r="BE20" s="3">
        <f t="shared" ca="1" si="6"/>
        <v>268</v>
      </c>
      <c r="BF20" s="3">
        <f t="shared" ca="1" si="6"/>
        <v>272</v>
      </c>
      <c r="BG20" s="3">
        <f t="shared" ca="1" si="6"/>
        <v>276</v>
      </c>
      <c r="BH20" s="3">
        <f t="shared" ca="1" si="6"/>
        <v>0</v>
      </c>
      <c r="BI20" s="3">
        <f t="shared" ca="1" si="6"/>
        <v>0</v>
      </c>
      <c r="BJ20" s="3">
        <f t="shared" ca="1" si="6"/>
        <v>0</v>
      </c>
      <c r="BK20" s="3">
        <f t="shared" ca="1" si="6"/>
        <v>0</v>
      </c>
      <c r="BL20" s="3">
        <f t="shared" ca="1" si="6"/>
        <v>0</v>
      </c>
      <c r="BM20" s="3">
        <f t="shared" ca="1" si="6"/>
        <v>0</v>
      </c>
      <c r="BN20" s="3">
        <f t="shared" ca="1" si="6"/>
        <v>0</v>
      </c>
      <c r="BO20" s="3">
        <f t="shared" ca="1" si="6"/>
        <v>0</v>
      </c>
      <c r="BP20" s="3">
        <f t="shared" ca="1" si="6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2"/>
        <v>0</v>
      </c>
      <c r="D21" s="3">
        <f t="shared" ca="1" si="2"/>
        <v>0</v>
      </c>
      <c r="E21" s="3">
        <f t="shared" ca="1" si="2"/>
        <v>0</v>
      </c>
      <c r="F21" s="3">
        <f t="shared" ca="1" si="6"/>
        <v>0</v>
      </c>
      <c r="G21" s="3">
        <f t="shared" ca="1" si="6"/>
        <v>0</v>
      </c>
      <c r="H21" s="3">
        <f t="shared" ca="1" si="6"/>
        <v>0</v>
      </c>
      <c r="I21" s="3">
        <f t="shared" ca="1" si="6"/>
        <v>0</v>
      </c>
      <c r="J21" s="3">
        <f t="shared" ca="1" si="6"/>
        <v>0</v>
      </c>
      <c r="K21" s="3">
        <f t="shared" ca="1" si="6"/>
        <v>0</v>
      </c>
      <c r="L21" s="3">
        <f t="shared" ca="1" si="6"/>
        <v>0</v>
      </c>
      <c r="M21" s="3">
        <f t="shared" ca="1" si="6"/>
        <v>1</v>
      </c>
      <c r="N21" s="3">
        <f t="shared" ca="1" si="6"/>
        <v>1</v>
      </c>
      <c r="O21" s="3">
        <f t="shared" ca="1" si="6"/>
        <v>1</v>
      </c>
      <c r="P21" s="3">
        <f t="shared" ca="1" si="6"/>
        <v>1</v>
      </c>
      <c r="Q21" s="3">
        <f t="shared" ca="1" si="6"/>
        <v>3</v>
      </c>
      <c r="R21" s="3">
        <f t="shared" ca="1" si="6"/>
        <v>5</v>
      </c>
      <c r="S21" s="3">
        <f t="shared" ca="1" si="6"/>
        <v>7</v>
      </c>
      <c r="T21" s="3">
        <f t="shared" ca="1" si="6"/>
        <v>10</v>
      </c>
      <c r="U21" s="3">
        <f t="shared" ca="1" si="6"/>
        <v>12</v>
      </c>
      <c r="V21" s="3">
        <f t="shared" ca="1" si="6"/>
        <v>15</v>
      </c>
      <c r="W21" s="3">
        <f t="shared" ca="1" si="6"/>
        <v>17</v>
      </c>
      <c r="X21" s="3">
        <f t="shared" ca="1" si="6"/>
        <v>23</v>
      </c>
      <c r="Y21" s="3">
        <f t="shared" ca="1" si="6"/>
        <v>32</v>
      </c>
      <c r="Z21" s="3">
        <f t="shared" ca="1" si="6"/>
        <v>36</v>
      </c>
      <c r="AA21" s="3">
        <f t="shared" ca="1" si="6"/>
        <v>49</v>
      </c>
      <c r="AB21" s="3">
        <f t="shared" ca="1" si="6"/>
        <v>56</v>
      </c>
      <c r="AC21" s="3">
        <f t="shared" ca="1" si="6"/>
        <v>75</v>
      </c>
      <c r="AD21" s="3">
        <f t="shared" ca="1" si="6"/>
        <v>81</v>
      </c>
      <c r="AE21" s="3">
        <f t="shared" ca="1" si="6"/>
        <v>87</v>
      </c>
      <c r="AF21" s="3">
        <f t="shared" ca="1" si="6"/>
        <v>96</v>
      </c>
      <c r="AG21" s="3">
        <f t="shared" ca="1" si="6"/>
        <v>110</v>
      </c>
      <c r="AH21" s="3">
        <f t="shared" ca="1" si="6"/>
        <v>117</v>
      </c>
      <c r="AI21" s="3">
        <f t="shared" ca="1" si="6"/>
        <v>134</v>
      </c>
      <c r="AJ21" s="3">
        <f t="shared" ca="1" si="6"/>
        <v>138</v>
      </c>
      <c r="AK21" s="3">
        <f t="shared" ca="1" si="6"/>
        <v>148</v>
      </c>
      <c r="AL21" s="3">
        <f t="shared" ca="1" si="6"/>
        <v>154</v>
      </c>
      <c r="AM21" s="3">
        <f t="shared" ca="1" si="6"/>
        <v>166</v>
      </c>
      <c r="AN21" s="3">
        <f t="shared" ca="1" si="6"/>
        <v>179</v>
      </c>
      <c r="AO21" s="3">
        <f t="shared" ca="1" si="6"/>
        <v>198</v>
      </c>
      <c r="AP21" s="3">
        <f t="shared" ca="1" si="6"/>
        <v>208</v>
      </c>
      <c r="AQ21" s="3">
        <f t="shared" ca="1" si="6"/>
        <v>213</v>
      </c>
      <c r="AR21" s="3">
        <f t="shared" ca="1" si="6"/>
        <v>219</v>
      </c>
      <c r="AS21" s="3">
        <f t="shared" ca="1" si="6"/>
        <v>221</v>
      </c>
      <c r="AT21" s="3">
        <f t="shared" ca="1" si="6"/>
        <v>236</v>
      </c>
      <c r="AU21" s="3">
        <f t="shared" ca="1" si="6"/>
        <v>255</v>
      </c>
      <c r="AV21" s="3">
        <f t="shared" ca="1" si="6"/>
        <v>264</v>
      </c>
      <c r="AW21" s="3">
        <f t="shared" ca="1" si="6"/>
        <v>274</v>
      </c>
      <c r="AX21" s="3">
        <f t="shared" ca="1" si="6"/>
        <v>285</v>
      </c>
      <c r="AY21" s="3">
        <f t="shared" ca="1" si="6"/>
        <v>292</v>
      </c>
      <c r="AZ21" s="3">
        <f t="shared" ca="1" si="6"/>
        <v>296</v>
      </c>
      <c r="BA21" s="3">
        <f t="shared" ca="1" si="6"/>
        <v>302</v>
      </c>
      <c r="BB21" s="3">
        <f t="shared" ca="1" si="6"/>
        <v>308</v>
      </c>
      <c r="BC21" s="3">
        <f t="shared" ca="1" si="6"/>
        <v>321</v>
      </c>
      <c r="BD21" s="3">
        <f t="shared" ca="1" si="6"/>
        <v>332</v>
      </c>
      <c r="BE21" s="3">
        <f t="shared" ca="1" si="6"/>
        <v>333</v>
      </c>
      <c r="BF21" s="3">
        <f t="shared" ca="1" si="6"/>
        <v>335</v>
      </c>
      <c r="BG21" s="3">
        <f t="shared" ca="1" si="6"/>
        <v>339</v>
      </c>
      <c r="BH21" s="3">
        <f t="shared" ca="1" si="6"/>
        <v>0</v>
      </c>
      <c r="BI21" s="3">
        <f t="shared" ca="1" si="6"/>
        <v>0</v>
      </c>
      <c r="BJ21" s="3">
        <f t="shared" ca="1" si="6"/>
        <v>0</v>
      </c>
      <c r="BK21" s="3">
        <f t="shared" ca="1" si="6"/>
        <v>0</v>
      </c>
      <c r="BL21" s="3">
        <f t="shared" ca="1" si="6"/>
        <v>0</v>
      </c>
      <c r="BM21" s="3">
        <f t="shared" ca="1" si="6"/>
        <v>0</v>
      </c>
      <c r="BN21" s="3">
        <f t="shared" ca="1" si="6"/>
        <v>0</v>
      </c>
      <c r="BO21" s="3">
        <f t="shared" ca="1" si="6"/>
        <v>0</v>
      </c>
      <c r="BP21" s="3">
        <f t="shared" ca="1" si="6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2"/>
        <v>1</v>
      </c>
      <c r="D22" s="3">
        <f t="shared" ca="1" si="2"/>
        <v>1</v>
      </c>
      <c r="E22" s="3">
        <f t="shared" ca="1" si="2"/>
        <v>1</v>
      </c>
      <c r="F22" s="3">
        <f t="shared" ca="1" si="6"/>
        <v>1</v>
      </c>
      <c r="G22" s="3">
        <f t="shared" ca="1" si="6"/>
        <v>1</v>
      </c>
      <c r="H22" s="3">
        <f t="shared" ca="1" si="6"/>
        <v>1</v>
      </c>
      <c r="I22" s="3">
        <f t="shared" ca="1" si="6"/>
        <v>2</v>
      </c>
      <c r="J22" s="3">
        <f t="shared" ca="1" si="6"/>
        <v>4</v>
      </c>
      <c r="K22" s="3">
        <f t="shared" ca="1" si="6"/>
        <v>5</v>
      </c>
      <c r="L22" s="3">
        <f t="shared" ca="1" si="6"/>
        <v>18</v>
      </c>
      <c r="M22" s="3">
        <f t="shared" ca="1" si="6"/>
        <v>32</v>
      </c>
      <c r="N22" s="3">
        <f t="shared" ca="1" si="6"/>
        <v>45</v>
      </c>
      <c r="O22" s="3">
        <f t="shared" ca="1" si="6"/>
        <v>58</v>
      </c>
      <c r="P22" s="3">
        <f t="shared" ca="1" si="6"/>
        <v>68</v>
      </c>
      <c r="Q22" s="3">
        <f t="shared" ca="1" si="6"/>
        <v>105</v>
      </c>
      <c r="R22" s="3">
        <f t="shared" ca="1" si="6"/>
        <v>143</v>
      </c>
      <c r="S22" s="3">
        <f t="shared" ca="1" si="6"/>
        <v>180</v>
      </c>
      <c r="T22" s="3">
        <f t="shared" ca="1" si="6"/>
        <v>258</v>
      </c>
      <c r="U22" s="3">
        <f t="shared" ca="1" si="6"/>
        <v>265</v>
      </c>
      <c r="V22" s="3">
        <f t="shared" ca="1" si="6"/>
        <v>291</v>
      </c>
      <c r="W22" s="3">
        <f t="shared" ca="1" si="6"/>
        <v>330</v>
      </c>
      <c r="X22" s="3">
        <f t="shared" ca="1" si="6"/>
        <v>422</v>
      </c>
      <c r="Y22" s="3">
        <f t="shared" ca="1" si="6"/>
        <v>511</v>
      </c>
      <c r="Z22" s="3">
        <f t="shared" ca="1" si="6"/>
        <v>638</v>
      </c>
      <c r="AA22" s="3">
        <f t="shared" ca="1" si="6"/>
        <v>834</v>
      </c>
      <c r="AB22" s="3">
        <f t="shared" ca="1" si="6"/>
        <v>918</v>
      </c>
      <c r="AC22" s="3">
        <f t="shared" ca="1" si="6"/>
        <v>939</v>
      </c>
      <c r="AD22" s="3">
        <f t="shared" ca="1" si="6"/>
        <v>1165</v>
      </c>
      <c r="AE22" s="3">
        <f t="shared" ca="1" si="6"/>
        <v>1211</v>
      </c>
      <c r="AF22" s="3">
        <f t="shared" ca="1" si="6"/>
        <v>1354</v>
      </c>
      <c r="AG22" s="3">
        <f t="shared" ca="1" si="6"/>
        <v>1401</v>
      </c>
      <c r="AH22" s="3">
        <f t="shared" ref="F22:BP26" ca="1" si="7">INDIRECT(ADDRESS(ROW(AH22)+(COLUMN(AH22)-3)*27,5,,,"COVID19_Fallzahlen_CH_Cleaned"))</f>
        <v>1688</v>
      </c>
      <c r="AI22" s="3">
        <f t="shared" ca="1" si="7"/>
        <v>1727</v>
      </c>
      <c r="AJ22" s="3">
        <f t="shared" ca="1" si="7"/>
        <v>1837</v>
      </c>
      <c r="AK22" s="3">
        <f t="shared" ca="1" si="7"/>
        <v>1962</v>
      </c>
      <c r="AL22" s="3">
        <f t="shared" ca="1" si="7"/>
        <v>2091</v>
      </c>
      <c r="AM22" s="3">
        <f t="shared" ca="1" si="7"/>
        <v>2195</v>
      </c>
      <c r="AN22" s="3">
        <f t="shared" ca="1" si="7"/>
        <v>2271</v>
      </c>
      <c r="AO22" s="3">
        <f t="shared" ca="1" si="7"/>
        <v>2377</v>
      </c>
      <c r="AP22" s="3">
        <f t="shared" ca="1" si="7"/>
        <v>2442</v>
      </c>
      <c r="AQ22" s="3">
        <f t="shared" ca="1" si="7"/>
        <v>2508</v>
      </c>
      <c r="AR22" s="3">
        <f t="shared" ca="1" si="7"/>
        <v>2546</v>
      </c>
      <c r="AS22" s="3">
        <f t="shared" ca="1" si="7"/>
        <v>2599</v>
      </c>
      <c r="AT22" s="3">
        <f t="shared" ca="1" si="7"/>
        <v>2659</v>
      </c>
      <c r="AU22" s="3">
        <f t="shared" ca="1" si="7"/>
        <v>2714</v>
      </c>
      <c r="AV22" s="3">
        <f t="shared" ca="1" si="7"/>
        <v>2776</v>
      </c>
      <c r="AW22" s="3">
        <f t="shared" ca="1" si="7"/>
        <v>2818</v>
      </c>
      <c r="AX22" s="3">
        <f t="shared" ca="1" si="7"/>
        <v>2869</v>
      </c>
      <c r="AY22" s="3">
        <f t="shared" ca="1" si="7"/>
        <v>2900</v>
      </c>
      <c r="AZ22" s="3">
        <f t="shared" ca="1" si="7"/>
        <v>2912</v>
      </c>
      <c r="BA22" s="3">
        <f t="shared" ca="1" si="7"/>
        <v>2927</v>
      </c>
      <c r="BB22" s="3">
        <f t="shared" ca="1" si="7"/>
        <v>2953</v>
      </c>
      <c r="BC22" s="3">
        <f t="shared" ca="1" si="7"/>
        <v>2977</v>
      </c>
      <c r="BD22" s="3">
        <f t="shared" ca="1" si="7"/>
        <v>2994</v>
      </c>
      <c r="BE22" s="3">
        <f t="shared" ca="1" si="7"/>
        <v>3032</v>
      </c>
      <c r="BF22" s="3">
        <f t="shared" ca="1" si="7"/>
        <v>3058</v>
      </c>
      <c r="BG22" s="3">
        <f t="shared" ca="1" si="7"/>
        <v>3065</v>
      </c>
      <c r="BH22" s="3">
        <f t="shared" ca="1" si="7"/>
        <v>0</v>
      </c>
      <c r="BI22" s="3">
        <f t="shared" ca="1" si="7"/>
        <v>0</v>
      </c>
      <c r="BJ22" s="3">
        <f t="shared" ca="1" si="7"/>
        <v>0</v>
      </c>
      <c r="BK22" s="3">
        <f t="shared" ca="1" si="7"/>
        <v>0</v>
      </c>
      <c r="BL22" s="3">
        <f t="shared" ca="1" si="7"/>
        <v>0</v>
      </c>
      <c r="BM22" s="3">
        <f t="shared" ca="1" si="7"/>
        <v>0</v>
      </c>
      <c r="BN22" s="3">
        <f t="shared" ca="1" si="7"/>
        <v>0</v>
      </c>
      <c r="BO22" s="3">
        <f t="shared" ca="1" si="7"/>
        <v>0</v>
      </c>
      <c r="BP22" s="3">
        <f t="shared" ca="1" si="7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2"/>
        <v>0</v>
      </c>
      <c r="D23" s="3">
        <f t="shared" ca="1" si="2"/>
        <v>0</v>
      </c>
      <c r="E23" s="3">
        <f t="shared" ca="1" si="2"/>
        <v>0</v>
      </c>
      <c r="F23" s="3">
        <f t="shared" ca="1" si="7"/>
        <v>0</v>
      </c>
      <c r="G23" s="3">
        <f t="shared" ca="1" si="7"/>
        <v>0</v>
      </c>
      <c r="H23" s="3">
        <f t="shared" ca="1" si="7"/>
        <v>0</v>
      </c>
      <c r="I23" s="3">
        <f t="shared" ca="1" si="7"/>
        <v>0</v>
      </c>
      <c r="J23" s="3">
        <f t="shared" ca="1" si="7"/>
        <v>0</v>
      </c>
      <c r="K23" s="3">
        <f t="shared" ca="1" si="7"/>
        <v>0</v>
      </c>
      <c r="L23" s="3">
        <f t="shared" ca="1" si="7"/>
        <v>0</v>
      </c>
      <c r="M23" s="3">
        <f t="shared" ca="1" si="7"/>
        <v>0</v>
      </c>
      <c r="N23" s="3">
        <f t="shared" ca="1" si="7"/>
        <v>0</v>
      </c>
      <c r="O23" s="3">
        <f t="shared" ca="1" si="7"/>
        <v>0</v>
      </c>
      <c r="P23" s="3">
        <f t="shared" ca="1" si="7"/>
        <v>0</v>
      </c>
      <c r="Q23" s="3">
        <f t="shared" ca="1" si="7"/>
        <v>0</v>
      </c>
      <c r="R23" s="3">
        <f t="shared" ca="1" si="7"/>
        <v>0</v>
      </c>
      <c r="S23" s="3">
        <f t="shared" ca="1" si="7"/>
        <v>2</v>
      </c>
      <c r="T23" s="3">
        <f t="shared" ca="1" si="7"/>
        <v>3</v>
      </c>
      <c r="U23" s="3">
        <f t="shared" ca="1" si="7"/>
        <v>3</v>
      </c>
      <c r="V23" s="3">
        <f t="shared" ca="1" si="7"/>
        <v>4</v>
      </c>
      <c r="W23" s="3">
        <f t="shared" ca="1" si="7"/>
        <v>4</v>
      </c>
      <c r="X23" s="3">
        <f t="shared" ca="1" si="7"/>
        <v>5</v>
      </c>
      <c r="Y23" s="3">
        <f t="shared" ca="1" si="7"/>
        <v>5</v>
      </c>
      <c r="Z23" s="3">
        <f t="shared" ca="1" si="7"/>
        <v>7</v>
      </c>
      <c r="AA23" s="3">
        <f t="shared" ca="1" si="7"/>
        <v>7</v>
      </c>
      <c r="AB23" s="3">
        <f t="shared" ca="1" si="7"/>
        <v>12</v>
      </c>
      <c r="AC23" s="3">
        <f t="shared" ca="1" si="7"/>
        <v>17</v>
      </c>
      <c r="AD23" s="3">
        <f t="shared" ca="1" si="7"/>
        <v>22</v>
      </c>
      <c r="AE23" s="3">
        <f t="shared" ca="1" si="7"/>
        <v>25</v>
      </c>
      <c r="AF23" s="3">
        <f t="shared" ca="1" si="7"/>
        <v>32</v>
      </c>
      <c r="AG23" s="3">
        <f t="shared" ca="1" si="7"/>
        <v>38</v>
      </c>
      <c r="AH23" s="3">
        <f t="shared" ca="1" si="7"/>
        <v>40</v>
      </c>
      <c r="AI23" s="3">
        <f t="shared" ca="1" si="7"/>
        <v>48</v>
      </c>
      <c r="AJ23" s="3">
        <f t="shared" ca="1" si="7"/>
        <v>50</v>
      </c>
      <c r="AK23" s="3">
        <f t="shared" ca="1" si="7"/>
        <v>53</v>
      </c>
      <c r="AL23" s="3">
        <f t="shared" ca="1" si="7"/>
        <v>57</v>
      </c>
      <c r="AM23" s="3">
        <f t="shared" ca="1" si="7"/>
        <v>59</v>
      </c>
      <c r="AN23" s="3">
        <f t="shared" ca="1" si="7"/>
        <v>60</v>
      </c>
      <c r="AO23" s="3">
        <f t="shared" ca="1" si="7"/>
        <v>62</v>
      </c>
      <c r="AP23" s="3">
        <f t="shared" ca="1" si="7"/>
        <v>66</v>
      </c>
      <c r="AQ23" s="3">
        <f t="shared" ca="1" si="7"/>
        <v>67</v>
      </c>
      <c r="AR23" s="3">
        <f t="shared" ca="1" si="7"/>
        <v>67</v>
      </c>
      <c r="AS23" s="3">
        <f t="shared" ca="1" si="7"/>
        <v>68</v>
      </c>
      <c r="AT23" s="3">
        <f t="shared" ca="1" si="7"/>
        <v>72</v>
      </c>
      <c r="AU23" s="3">
        <f t="shared" ca="1" si="7"/>
        <v>72</v>
      </c>
      <c r="AV23" s="3">
        <f t="shared" ca="1" si="7"/>
        <v>74</v>
      </c>
      <c r="AW23" s="3">
        <f t="shared" ca="1" si="7"/>
        <v>75</v>
      </c>
      <c r="AX23" s="3">
        <f t="shared" ca="1" si="7"/>
        <v>77</v>
      </c>
      <c r="AY23" s="3">
        <f t="shared" ca="1" si="7"/>
        <v>78</v>
      </c>
      <c r="AZ23" s="3">
        <f t="shared" ca="1" si="7"/>
        <v>78</v>
      </c>
      <c r="BA23" s="3">
        <f t="shared" ca="1" si="7"/>
        <v>78</v>
      </c>
      <c r="BB23" s="3">
        <f t="shared" ca="1" si="7"/>
        <v>78</v>
      </c>
      <c r="BC23" s="3">
        <f t="shared" ca="1" si="7"/>
        <v>78</v>
      </c>
      <c r="BD23" s="3">
        <f t="shared" ca="1" si="7"/>
        <v>78</v>
      </c>
      <c r="BE23" s="3">
        <f t="shared" ca="1" si="7"/>
        <v>78</v>
      </c>
      <c r="BF23" s="3">
        <f t="shared" ca="1" si="7"/>
        <v>78</v>
      </c>
      <c r="BG23" s="3">
        <f t="shared" ca="1" si="7"/>
        <v>78</v>
      </c>
      <c r="BH23" s="3">
        <f t="shared" ca="1" si="7"/>
        <v>0</v>
      </c>
      <c r="BI23" s="3">
        <f t="shared" ca="1" si="7"/>
        <v>0</v>
      </c>
      <c r="BJ23" s="3">
        <f t="shared" ca="1" si="7"/>
        <v>0</v>
      </c>
      <c r="BK23" s="3">
        <f t="shared" ca="1" si="7"/>
        <v>0</v>
      </c>
      <c r="BL23" s="3">
        <f t="shared" ca="1" si="7"/>
        <v>0</v>
      </c>
      <c r="BM23" s="3">
        <f t="shared" ca="1" si="7"/>
        <v>0</v>
      </c>
      <c r="BN23" s="3">
        <f t="shared" ca="1" si="7"/>
        <v>0</v>
      </c>
      <c r="BO23" s="3">
        <f t="shared" ca="1" si="7"/>
        <v>0</v>
      </c>
      <c r="BP23" s="3">
        <f t="shared" ca="1" si="7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2"/>
        <v>0</v>
      </c>
      <c r="D24" s="3">
        <f t="shared" ca="1" si="2"/>
        <v>0</v>
      </c>
      <c r="E24" s="3">
        <f t="shared" ca="1" si="2"/>
        <v>0</v>
      </c>
      <c r="F24" s="3">
        <f t="shared" ca="1" si="7"/>
        <v>1</v>
      </c>
      <c r="G24" s="3">
        <f t="shared" ca="1" si="7"/>
        <v>2</v>
      </c>
      <c r="H24" s="3">
        <f t="shared" ca="1" si="7"/>
        <v>3</v>
      </c>
      <c r="I24" s="3">
        <f t="shared" ca="1" si="7"/>
        <v>4</v>
      </c>
      <c r="J24" s="3">
        <f t="shared" ca="1" si="7"/>
        <v>5</v>
      </c>
      <c r="K24" s="3">
        <f t="shared" ca="1" si="7"/>
        <v>7</v>
      </c>
      <c r="L24" s="3">
        <f t="shared" ca="1" si="7"/>
        <v>15</v>
      </c>
      <c r="M24" s="3">
        <f t="shared" ca="1" si="7"/>
        <v>23</v>
      </c>
      <c r="N24" s="3">
        <f t="shared" ca="1" si="7"/>
        <v>30</v>
      </c>
      <c r="O24" s="3">
        <f t="shared" ca="1" si="7"/>
        <v>40</v>
      </c>
      <c r="P24" s="3">
        <f t="shared" ca="1" si="7"/>
        <v>51</v>
      </c>
      <c r="Q24" s="3">
        <f t="shared" ca="1" si="7"/>
        <v>130</v>
      </c>
      <c r="R24" s="3">
        <f t="shared" ca="1" si="7"/>
        <v>200</v>
      </c>
      <c r="S24" s="3">
        <f t="shared" ca="1" si="7"/>
        <v>274</v>
      </c>
      <c r="T24" s="3">
        <f t="shared" ca="1" si="7"/>
        <v>292</v>
      </c>
      <c r="U24" s="3">
        <f t="shared" ca="1" si="7"/>
        <v>350</v>
      </c>
      <c r="V24" s="3">
        <f t="shared" ca="1" si="7"/>
        <v>406</v>
      </c>
      <c r="W24" s="3">
        <f t="shared" ca="1" si="7"/>
        <v>508</v>
      </c>
      <c r="X24" s="3">
        <f t="shared" ca="1" si="7"/>
        <v>608</v>
      </c>
      <c r="Y24" s="3">
        <f t="shared" ca="1" si="7"/>
        <v>796</v>
      </c>
      <c r="Z24" s="3">
        <f t="shared" ca="1" si="7"/>
        <v>1212</v>
      </c>
      <c r="AA24" s="3">
        <f t="shared" ca="1" si="7"/>
        <v>1432</v>
      </c>
      <c r="AB24" s="3">
        <f t="shared" ca="1" si="7"/>
        <v>1676</v>
      </c>
      <c r="AC24" s="3">
        <f t="shared" ca="1" si="7"/>
        <v>1782</v>
      </c>
      <c r="AD24" s="3">
        <f t="shared" ca="1" si="7"/>
        <v>1822</v>
      </c>
      <c r="AE24" s="3">
        <f t="shared" ca="1" si="7"/>
        <v>2162</v>
      </c>
      <c r="AF24" s="3">
        <f t="shared" ca="1" si="7"/>
        <v>2215</v>
      </c>
      <c r="AG24" s="3">
        <f t="shared" ca="1" si="7"/>
        <v>2532</v>
      </c>
      <c r="AH24" s="3">
        <f t="shared" ca="1" si="7"/>
        <v>2745</v>
      </c>
      <c r="AI24" s="3">
        <f t="shared" ca="1" si="7"/>
        <v>2936</v>
      </c>
      <c r="AJ24" s="3">
        <f t="shared" ca="1" si="7"/>
        <v>3168</v>
      </c>
      <c r="AK24" s="3">
        <f t="shared" ca="1" si="7"/>
        <v>3272</v>
      </c>
      <c r="AL24" s="3">
        <f t="shared" ca="1" si="7"/>
        <v>3465</v>
      </c>
      <c r="AM24" s="3">
        <f t="shared" ca="1" si="7"/>
        <v>3639</v>
      </c>
      <c r="AN24" s="3">
        <f t="shared" ca="1" si="7"/>
        <v>3796</v>
      </c>
      <c r="AO24" s="3">
        <f t="shared" ca="1" si="7"/>
        <v>3915</v>
      </c>
      <c r="AP24" s="3">
        <f t="shared" ca="1" si="7"/>
        <v>4035</v>
      </c>
      <c r="AQ24" s="3">
        <f t="shared" ca="1" si="7"/>
        <v>4115</v>
      </c>
      <c r="AR24" s="3">
        <f t="shared" ca="1" si="7"/>
        <v>4155</v>
      </c>
      <c r="AS24" s="3">
        <f t="shared" ca="1" si="7"/>
        <v>4235</v>
      </c>
      <c r="AT24" s="3">
        <f t="shared" ca="1" si="7"/>
        <v>4315</v>
      </c>
      <c r="AU24" s="3">
        <f t="shared" ca="1" si="7"/>
        <v>4424</v>
      </c>
      <c r="AV24" s="3">
        <f t="shared" ca="1" si="7"/>
        <v>4524</v>
      </c>
      <c r="AW24" s="3">
        <f t="shared" ca="1" si="7"/>
        <v>4560</v>
      </c>
      <c r="AX24" s="3">
        <f t="shared" ca="1" si="7"/>
        <v>4649</v>
      </c>
      <c r="AY24" s="3">
        <f t="shared" ca="1" si="7"/>
        <v>4684</v>
      </c>
      <c r="AZ24" s="3">
        <f t="shared" ca="1" si="7"/>
        <v>4741</v>
      </c>
      <c r="BA24" s="3">
        <f t="shared" ca="1" si="7"/>
        <v>4794</v>
      </c>
      <c r="BB24" s="3">
        <f t="shared" ca="1" si="7"/>
        <v>4844</v>
      </c>
      <c r="BC24" s="3">
        <f t="shared" ca="1" si="7"/>
        <v>4880</v>
      </c>
      <c r="BD24" s="3">
        <f t="shared" ca="1" si="7"/>
        <v>4945</v>
      </c>
      <c r="BE24" s="3">
        <f t="shared" ca="1" si="7"/>
        <v>4966</v>
      </c>
      <c r="BF24" s="3">
        <f t="shared" ca="1" si="7"/>
        <v>4987</v>
      </c>
      <c r="BG24" s="3">
        <f t="shared" ca="1" si="7"/>
        <v>5008</v>
      </c>
      <c r="BH24" s="3">
        <f t="shared" ca="1" si="7"/>
        <v>0</v>
      </c>
      <c r="BI24" s="3">
        <f t="shared" ca="1" si="7"/>
        <v>0</v>
      </c>
      <c r="BJ24" s="3">
        <f t="shared" ca="1" si="7"/>
        <v>0</v>
      </c>
      <c r="BK24" s="3">
        <f t="shared" ca="1" si="7"/>
        <v>0</v>
      </c>
      <c r="BL24" s="3">
        <f t="shared" ca="1" si="7"/>
        <v>0</v>
      </c>
      <c r="BM24" s="3">
        <f t="shared" ca="1" si="7"/>
        <v>0</v>
      </c>
      <c r="BN24" s="3">
        <f t="shared" ca="1" si="7"/>
        <v>0</v>
      </c>
      <c r="BO24" s="3">
        <f t="shared" ca="1" si="7"/>
        <v>0</v>
      </c>
      <c r="BP24" s="3">
        <f t="shared" ca="1" si="7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2"/>
        <v>0</v>
      </c>
      <c r="D25" s="3">
        <f t="shared" ca="1" si="2"/>
        <v>0</v>
      </c>
      <c r="E25" s="3">
        <f t="shared" ca="1" si="2"/>
        <v>0</v>
      </c>
      <c r="F25" s="3">
        <f t="shared" ca="1" si="7"/>
        <v>1</v>
      </c>
      <c r="G25" s="3">
        <f t="shared" ca="1" si="7"/>
        <v>1</v>
      </c>
      <c r="H25" s="3">
        <f t="shared" ca="1" si="7"/>
        <v>2</v>
      </c>
      <c r="I25" s="3">
        <f t="shared" ca="1" si="7"/>
        <v>3</v>
      </c>
      <c r="J25" s="3">
        <f t="shared" ca="1" si="7"/>
        <v>3</v>
      </c>
      <c r="K25" s="3">
        <f t="shared" ca="1" si="7"/>
        <v>4</v>
      </c>
      <c r="L25" s="3">
        <f t="shared" ca="1" si="7"/>
        <v>5</v>
      </c>
      <c r="M25" s="3">
        <f t="shared" ca="1" si="7"/>
        <v>6</v>
      </c>
      <c r="N25" s="3">
        <f t="shared" ca="1" si="7"/>
        <v>7</v>
      </c>
      <c r="O25" s="3">
        <f t="shared" ca="1" si="7"/>
        <v>7</v>
      </c>
      <c r="P25" s="3">
        <f t="shared" ca="1" si="7"/>
        <v>12</v>
      </c>
      <c r="Q25" s="3">
        <f t="shared" ca="1" si="7"/>
        <v>17</v>
      </c>
      <c r="R25" s="3">
        <f t="shared" ca="1" si="7"/>
        <v>22</v>
      </c>
      <c r="S25" s="3">
        <f t="shared" ca="1" si="7"/>
        <v>30</v>
      </c>
      <c r="T25" s="3">
        <f t="shared" ca="1" si="7"/>
        <v>53</v>
      </c>
      <c r="U25" s="3">
        <f t="shared" ca="1" si="7"/>
        <v>76</v>
      </c>
      <c r="V25" s="3">
        <f t="shared" ca="1" si="7"/>
        <v>98</v>
      </c>
      <c r="W25" s="3">
        <f t="shared" ca="1" si="7"/>
        <v>116</v>
      </c>
      <c r="X25" s="3">
        <f t="shared" ca="1" si="7"/>
        <v>173</v>
      </c>
      <c r="Y25" s="3">
        <f t="shared" ca="1" si="7"/>
        <v>225</v>
      </c>
      <c r="Z25" s="3">
        <f t="shared" ca="1" si="7"/>
        <v>311</v>
      </c>
      <c r="AA25" s="3">
        <f t="shared" ca="1" si="7"/>
        <v>346</v>
      </c>
      <c r="AB25" s="3">
        <f t="shared" ca="1" si="7"/>
        <v>433</v>
      </c>
      <c r="AC25" s="3">
        <f t="shared" ca="1" si="7"/>
        <v>490</v>
      </c>
      <c r="AD25" s="3">
        <f t="shared" ca="1" si="7"/>
        <v>527</v>
      </c>
      <c r="AE25" s="3">
        <f t="shared" ca="1" si="7"/>
        <v>606</v>
      </c>
      <c r="AF25" s="3">
        <f t="shared" ca="1" si="7"/>
        <v>651</v>
      </c>
      <c r="AG25" s="3">
        <f t="shared" ca="1" si="7"/>
        <v>715</v>
      </c>
      <c r="AH25" s="3">
        <f t="shared" ca="1" si="7"/>
        <v>808</v>
      </c>
      <c r="AI25" s="3">
        <f t="shared" ca="1" si="7"/>
        <v>902</v>
      </c>
      <c r="AJ25" s="3">
        <f t="shared" ca="1" si="7"/>
        <v>964</v>
      </c>
      <c r="AK25" s="3">
        <f t="shared" ca="1" si="7"/>
        <v>1000</v>
      </c>
      <c r="AL25" s="3">
        <f t="shared" ca="1" si="7"/>
        <v>1085</v>
      </c>
      <c r="AM25" s="3">
        <f t="shared" ca="1" si="7"/>
        <v>1145</v>
      </c>
      <c r="AN25" s="3">
        <f t="shared" ca="1" si="7"/>
        <v>1218</v>
      </c>
      <c r="AO25" s="3">
        <f t="shared" ca="1" si="7"/>
        <v>1273</v>
      </c>
      <c r="AP25" s="3">
        <f t="shared" ca="1" si="7"/>
        <v>1319</v>
      </c>
      <c r="AQ25" s="3">
        <f t="shared" ca="1" si="7"/>
        <v>1356</v>
      </c>
      <c r="AR25" s="3">
        <f t="shared" ca="1" si="7"/>
        <v>1400</v>
      </c>
      <c r="AS25" s="3">
        <f t="shared" ca="1" si="7"/>
        <v>1436</v>
      </c>
      <c r="AT25" s="3">
        <f t="shared" ca="1" si="7"/>
        <v>1484</v>
      </c>
      <c r="AU25" s="3">
        <f t="shared" ca="1" si="7"/>
        <v>1525</v>
      </c>
      <c r="AV25" s="3">
        <f t="shared" ca="1" si="7"/>
        <v>1565</v>
      </c>
      <c r="AW25" s="3">
        <f t="shared" ca="1" si="7"/>
        <v>1592</v>
      </c>
      <c r="AX25" s="3">
        <f t="shared" ca="1" si="7"/>
        <v>1616</v>
      </c>
      <c r="AY25" s="3">
        <f t="shared" ca="1" si="7"/>
        <v>1642</v>
      </c>
      <c r="AZ25" s="3">
        <f t="shared" ca="1" si="7"/>
        <v>1664</v>
      </c>
      <c r="BA25" s="3">
        <f t="shared" ca="1" si="7"/>
        <v>1682</v>
      </c>
      <c r="BB25" s="3">
        <f t="shared" ca="1" si="7"/>
        <v>1707</v>
      </c>
      <c r="BC25" s="3">
        <f t="shared" ca="1" si="7"/>
        <v>1730</v>
      </c>
      <c r="BD25" s="3">
        <f t="shared" ca="1" si="7"/>
        <v>1745</v>
      </c>
      <c r="BE25" s="3">
        <f t="shared" ca="1" si="7"/>
        <v>1755</v>
      </c>
      <c r="BF25" s="3">
        <f t="shared" ca="1" si="7"/>
        <v>1771</v>
      </c>
      <c r="BG25" s="3">
        <f t="shared" ca="1" si="7"/>
        <v>1775</v>
      </c>
      <c r="BH25" s="3">
        <f t="shared" ca="1" si="7"/>
        <v>0</v>
      </c>
      <c r="BI25" s="3">
        <f t="shared" ca="1" si="7"/>
        <v>0</v>
      </c>
      <c r="BJ25" s="3">
        <f t="shared" ca="1" si="7"/>
        <v>0</v>
      </c>
      <c r="BK25" s="3">
        <f t="shared" ca="1" si="7"/>
        <v>0</v>
      </c>
      <c r="BL25" s="3">
        <f t="shared" ca="1" si="7"/>
        <v>0</v>
      </c>
      <c r="BM25" s="3">
        <f t="shared" ca="1" si="7"/>
        <v>0</v>
      </c>
      <c r="BN25" s="3">
        <f t="shared" ca="1" si="7"/>
        <v>0</v>
      </c>
      <c r="BO25" s="3">
        <f t="shared" ca="1" si="7"/>
        <v>0</v>
      </c>
      <c r="BP25" s="3">
        <f t="shared" ca="1" si="7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2"/>
        <v>0</v>
      </c>
      <c r="D26" s="3">
        <f t="shared" ca="1" si="2"/>
        <v>0</v>
      </c>
      <c r="E26" s="3">
        <f t="shared" ca="1" si="2"/>
        <v>0</v>
      </c>
      <c r="F26" s="3">
        <f t="shared" ca="1" si="7"/>
        <v>0</v>
      </c>
      <c r="G26" s="3">
        <f t="shared" ca="1" si="7"/>
        <v>0</v>
      </c>
      <c r="H26" s="3">
        <f t="shared" ca="1" si="7"/>
        <v>0</v>
      </c>
      <c r="I26" s="3">
        <f t="shared" ca="1" si="7"/>
        <v>0</v>
      </c>
      <c r="J26" s="3">
        <f t="shared" ca="1" si="7"/>
        <v>1</v>
      </c>
      <c r="K26" s="3">
        <f t="shared" ca="1" si="7"/>
        <v>2</v>
      </c>
      <c r="L26" s="3">
        <f t="shared" ca="1" si="7"/>
        <v>3</v>
      </c>
      <c r="M26" s="3">
        <f t="shared" ca="1" si="7"/>
        <v>3</v>
      </c>
      <c r="N26" s="3">
        <f t="shared" ca="1" si="7"/>
        <v>4</v>
      </c>
      <c r="O26" s="3">
        <f t="shared" ca="1" si="7"/>
        <v>6</v>
      </c>
      <c r="P26" s="3">
        <f t="shared" ca="1" si="7"/>
        <v>7</v>
      </c>
      <c r="Q26" s="3">
        <f t="shared" ca="1" si="7"/>
        <v>9</v>
      </c>
      <c r="R26" s="3">
        <f t="shared" ca="1" si="7"/>
        <v>10</v>
      </c>
      <c r="S26" s="3">
        <f t="shared" ca="1" si="7"/>
        <v>12</v>
      </c>
      <c r="T26" s="3">
        <f t="shared" ca="1" si="7"/>
        <v>13</v>
      </c>
      <c r="U26" s="3">
        <f t="shared" ca="1" si="7"/>
        <v>13</v>
      </c>
      <c r="V26" s="3">
        <f t="shared" ca="1" si="7"/>
        <v>19</v>
      </c>
      <c r="W26" s="3">
        <f t="shared" ca="1" si="7"/>
        <v>24</v>
      </c>
      <c r="X26" s="3">
        <f t="shared" ca="1" si="7"/>
        <v>30</v>
      </c>
      <c r="Y26" s="3">
        <f t="shared" ca="1" si="7"/>
        <v>36</v>
      </c>
      <c r="Z26" s="3">
        <f t="shared" ca="1" si="7"/>
        <v>42</v>
      </c>
      <c r="AA26" s="3">
        <f t="shared" ca="1" si="7"/>
        <v>48</v>
      </c>
      <c r="AB26" s="3">
        <f t="shared" ca="1" si="7"/>
        <v>53</v>
      </c>
      <c r="AC26" s="3">
        <f t="shared" ca="1" si="7"/>
        <v>57</v>
      </c>
      <c r="AD26" s="3">
        <f t="shared" ca="1" si="7"/>
        <v>62</v>
      </c>
      <c r="AE26" s="3">
        <f t="shared" ca="1" si="7"/>
        <v>72</v>
      </c>
      <c r="AF26" s="3">
        <f t="shared" ca="1" si="7"/>
        <v>80</v>
      </c>
      <c r="AG26" s="3">
        <f t="shared" ca="1" si="7"/>
        <v>87</v>
      </c>
      <c r="AH26" s="3">
        <f t="shared" ca="1" si="7"/>
        <v>94</v>
      </c>
      <c r="AI26" s="3">
        <f t="shared" ca="1" si="7"/>
        <v>100</v>
      </c>
      <c r="AJ26" s="3">
        <f t="shared" ca="1" si="7"/>
        <v>106</v>
      </c>
      <c r="AK26" s="3">
        <f t="shared" ref="F26:BP28" ca="1" si="8">INDIRECT(ADDRESS(ROW(AK26)+(COLUMN(AK26)-3)*27,5,,,"COVID19_Fallzahlen_CH_Cleaned"))</f>
        <v>112</v>
      </c>
      <c r="AL26" s="3">
        <f t="shared" ca="1" si="8"/>
        <v>114</v>
      </c>
      <c r="AM26" s="3">
        <f t="shared" ca="1" si="8"/>
        <v>125</v>
      </c>
      <c r="AN26" s="3">
        <f t="shared" ca="1" si="8"/>
        <v>131</v>
      </c>
      <c r="AO26" s="3">
        <f t="shared" ca="1" si="8"/>
        <v>138</v>
      </c>
      <c r="AP26" s="3">
        <f t="shared" ca="1" si="8"/>
        <v>146</v>
      </c>
      <c r="AQ26" s="3">
        <f t="shared" ca="1" si="8"/>
        <v>149</v>
      </c>
      <c r="AR26" s="3">
        <f t="shared" ca="1" si="8"/>
        <v>152</v>
      </c>
      <c r="AS26" s="3">
        <f t="shared" ca="1" si="8"/>
        <v>157</v>
      </c>
      <c r="AT26" s="3">
        <f t="shared" ca="1" si="8"/>
        <v>162</v>
      </c>
      <c r="AU26" s="3">
        <f t="shared" ca="1" si="8"/>
        <v>165</v>
      </c>
      <c r="AV26" s="3">
        <f t="shared" ca="1" si="8"/>
        <v>168</v>
      </c>
      <c r="AW26" s="3">
        <f t="shared" ca="1" si="8"/>
        <v>168</v>
      </c>
      <c r="AX26" s="3">
        <f t="shared" ca="1" si="8"/>
        <v>168</v>
      </c>
      <c r="AY26" s="3">
        <f t="shared" ca="1" si="8"/>
        <v>170</v>
      </c>
      <c r="AZ26" s="3">
        <f t="shared" ca="1" si="8"/>
        <v>171</v>
      </c>
      <c r="BA26" s="3">
        <f t="shared" ca="1" si="8"/>
        <v>171</v>
      </c>
      <c r="BB26" s="3">
        <f t="shared" ca="1" si="8"/>
        <v>171</v>
      </c>
      <c r="BC26" s="3">
        <f t="shared" ca="1" si="8"/>
        <v>172</v>
      </c>
      <c r="BD26" s="3">
        <f t="shared" ca="1" si="8"/>
        <v>174</v>
      </c>
      <c r="BE26" s="3">
        <f t="shared" ca="1" si="8"/>
        <v>175</v>
      </c>
      <c r="BF26" s="3">
        <f t="shared" ca="1" si="8"/>
        <v>175</v>
      </c>
      <c r="BG26" s="3">
        <f t="shared" ca="1" si="8"/>
        <v>176</v>
      </c>
      <c r="BH26" s="3">
        <f t="shared" ca="1" si="8"/>
        <v>0</v>
      </c>
      <c r="BI26" s="3">
        <f t="shared" ca="1" si="8"/>
        <v>0</v>
      </c>
      <c r="BJ26" s="3">
        <f t="shared" ca="1" si="8"/>
        <v>0</v>
      </c>
      <c r="BK26" s="3">
        <f t="shared" ca="1" si="8"/>
        <v>0</v>
      </c>
      <c r="BL26" s="3">
        <f t="shared" ca="1" si="8"/>
        <v>0</v>
      </c>
      <c r="BM26" s="3">
        <f t="shared" ca="1" si="8"/>
        <v>0</v>
      </c>
      <c r="BN26" s="3">
        <f t="shared" ca="1" si="8"/>
        <v>0</v>
      </c>
      <c r="BO26" s="3">
        <f t="shared" ca="1" si="8"/>
        <v>0</v>
      </c>
      <c r="BP26" s="3">
        <f t="shared" ca="1" si="8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2"/>
        <v>0</v>
      </c>
      <c r="D27" s="3">
        <f t="shared" ca="1" si="2"/>
        <v>0</v>
      </c>
      <c r="E27" s="3">
        <f t="shared" ca="1" si="2"/>
        <v>2</v>
      </c>
      <c r="F27" s="3">
        <f t="shared" ca="1" si="8"/>
        <v>4</v>
      </c>
      <c r="G27" s="3">
        <f t="shared" ca="1" si="8"/>
        <v>7</v>
      </c>
      <c r="H27" s="3">
        <f t="shared" ca="1" si="8"/>
        <v>9</v>
      </c>
      <c r="I27" s="3">
        <f t="shared" ca="1" si="8"/>
        <v>11</v>
      </c>
      <c r="J27" s="3">
        <f t="shared" ca="1" si="8"/>
        <v>14</v>
      </c>
      <c r="K27" s="3">
        <f t="shared" ca="1" si="8"/>
        <v>19</v>
      </c>
      <c r="L27" s="3">
        <f t="shared" ca="1" si="8"/>
        <v>24</v>
      </c>
      <c r="M27" s="3">
        <f t="shared" ca="1" si="8"/>
        <v>30</v>
      </c>
      <c r="N27" s="3">
        <f t="shared" ca="1" si="8"/>
        <v>35</v>
      </c>
      <c r="O27" s="3">
        <f t="shared" ca="1" si="8"/>
        <v>41</v>
      </c>
      <c r="P27" s="3">
        <f t="shared" ca="1" si="8"/>
        <v>50</v>
      </c>
      <c r="Q27" s="3">
        <f t="shared" ca="1" si="8"/>
        <v>63</v>
      </c>
      <c r="R27" s="3">
        <f t="shared" ca="1" si="8"/>
        <v>102</v>
      </c>
      <c r="S27" s="3">
        <f t="shared" ca="1" si="8"/>
        <v>141</v>
      </c>
      <c r="T27" s="3">
        <f t="shared" ca="1" si="8"/>
        <v>164</v>
      </c>
      <c r="U27" s="3">
        <f t="shared" ca="1" si="8"/>
        <v>218</v>
      </c>
      <c r="V27" s="3">
        <f t="shared" ca="1" si="8"/>
        <v>273</v>
      </c>
      <c r="W27" s="3">
        <f t="shared" ca="1" si="8"/>
        <v>327</v>
      </c>
      <c r="X27" s="3">
        <f t="shared" ca="1" si="8"/>
        <v>430</v>
      </c>
      <c r="Y27" s="3">
        <f t="shared" ca="1" si="8"/>
        <v>569</v>
      </c>
      <c r="Z27" s="3">
        <f t="shared" ca="1" si="8"/>
        <v>680</v>
      </c>
      <c r="AA27" s="3">
        <f t="shared" ca="1" si="8"/>
        <v>712</v>
      </c>
      <c r="AB27" s="3">
        <f t="shared" ca="1" si="8"/>
        <v>833</v>
      </c>
      <c r="AC27" s="3">
        <f t="shared" ca="1" si="8"/>
        <v>955</v>
      </c>
      <c r="AD27" s="3">
        <f t="shared" ca="1" si="8"/>
        <v>1076</v>
      </c>
      <c r="AE27" s="3">
        <f t="shared" ca="1" si="8"/>
        <v>1224</v>
      </c>
      <c r="AF27" s="3">
        <f t="shared" ca="1" si="8"/>
        <v>1371</v>
      </c>
      <c r="AG27" s="3">
        <f t="shared" ca="1" si="8"/>
        <v>1503</v>
      </c>
      <c r="AH27" s="3">
        <f t="shared" ca="1" si="8"/>
        <v>1630</v>
      </c>
      <c r="AI27" s="3">
        <f t="shared" ca="1" si="8"/>
        <v>1704</v>
      </c>
      <c r="AJ27" s="3">
        <f t="shared" ca="1" si="8"/>
        <v>1736</v>
      </c>
      <c r="AK27" s="3">
        <f t="shared" ca="1" si="8"/>
        <v>1862</v>
      </c>
      <c r="AL27" s="3">
        <f t="shared" ca="1" si="8"/>
        <v>1953</v>
      </c>
      <c r="AM27" s="3">
        <f t="shared" ca="1" si="8"/>
        <v>2142</v>
      </c>
      <c r="AN27" s="3">
        <f t="shared" ca="1" si="8"/>
        <v>2306</v>
      </c>
      <c r="AO27" s="3">
        <f t="shared" ca="1" si="8"/>
        <v>2434</v>
      </c>
      <c r="AP27" s="3">
        <f t="shared" ca="1" si="8"/>
        <v>2467</v>
      </c>
      <c r="AQ27" s="3">
        <f t="shared" ca="1" si="8"/>
        <v>2497</v>
      </c>
      <c r="AR27" s="3">
        <f t="shared" ca="1" si="8"/>
        <v>2611</v>
      </c>
      <c r="AS27" s="3">
        <f t="shared" ca="1" si="8"/>
        <v>2695</v>
      </c>
      <c r="AT27" s="3">
        <f t="shared" ca="1" si="8"/>
        <v>2790</v>
      </c>
      <c r="AU27" s="3">
        <f t="shared" ca="1" si="8"/>
        <v>2887</v>
      </c>
      <c r="AV27" s="3">
        <f t="shared" ca="1" si="8"/>
        <v>2927</v>
      </c>
      <c r="AW27" s="3">
        <f t="shared" ca="1" si="8"/>
        <v>2985</v>
      </c>
      <c r="AX27" s="3">
        <f t="shared" ca="1" si="8"/>
        <v>3002</v>
      </c>
      <c r="AY27" s="3">
        <f t="shared" ca="1" si="8"/>
        <v>3019</v>
      </c>
      <c r="AZ27" s="3">
        <f t="shared" ca="1" si="8"/>
        <v>3066</v>
      </c>
      <c r="BA27" s="3">
        <f t="shared" ca="1" si="8"/>
        <v>3113</v>
      </c>
      <c r="BB27" s="3">
        <f t="shared" ca="1" si="8"/>
        <v>3148</v>
      </c>
      <c r="BC27" s="3">
        <f t="shared" ca="1" si="8"/>
        <v>3171</v>
      </c>
      <c r="BD27" s="3">
        <f t="shared" ca="1" si="8"/>
        <v>3211</v>
      </c>
      <c r="BE27" s="3">
        <f t="shared" ca="1" si="8"/>
        <v>3238</v>
      </c>
      <c r="BF27" s="3">
        <f t="shared" ca="1" si="8"/>
        <v>3254</v>
      </c>
      <c r="BG27" s="3">
        <f t="shared" ca="1" si="8"/>
        <v>3280</v>
      </c>
      <c r="BH27" s="3">
        <f t="shared" ca="1" si="8"/>
        <v>0</v>
      </c>
      <c r="BI27" s="3">
        <f t="shared" ca="1" si="8"/>
        <v>0</v>
      </c>
      <c r="BJ27" s="3">
        <f t="shared" ca="1" si="8"/>
        <v>0</v>
      </c>
      <c r="BK27" s="3">
        <f t="shared" ca="1" si="8"/>
        <v>0</v>
      </c>
      <c r="BL27" s="3">
        <f t="shared" ca="1" si="8"/>
        <v>0</v>
      </c>
      <c r="BM27" s="3">
        <f t="shared" ca="1" si="8"/>
        <v>0</v>
      </c>
      <c r="BN27" s="3">
        <f t="shared" ca="1" si="8"/>
        <v>0</v>
      </c>
      <c r="BO27" s="3">
        <f t="shared" ca="1" si="8"/>
        <v>0</v>
      </c>
      <c r="BP27" s="3">
        <f t="shared" ca="1" si="8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2"/>
        <v>0</v>
      </c>
      <c r="D28" s="3">
        <f t="shared" ca="1" si="2"/>
        <v>0</v>
      </c>
      <c r="E28" s="3">
        <f t="shared" ca="1" si="2"/>
        <v>0</v>
      </c>
      <c r="F28" s="3">
        <f t="shared" ca="1" si="8"/>
        <v>0</v>
      </c>
      <c r="G28" s="3">
        <f t="shared" ca="1" si="8"/>
        <v>0</v>
      </c>
      <c r="H28" s="3">
        <f t="shared" ca="1" si="8"/>
        <v>0</v>
      </c>
      <c r="I28" s="3">
        <f t="shared" ca="1" si="8"/>
        <v>0</v>
      </c>
      <c r="J28" s="3">
        <f t="shared" ca="1" si="8"/>
        <v>0</v>
      </c>
      <c r="K28" s="3">
        <f t="shared" ca="1" si="8"/>
        <v>1</v>
      </c>
      <c r="L28" s="3">
        <f t="shared" ca="1" si="8"/>
        <v>1</v>
      </c>
      <c r="M28" s="3">
        <f t="shared" ca="1" si="8"/>
        <v>1</v>
      </c>
      <c r="N28" s="3">
        <f t="shared" ca="1" si="8"/>
        <v>1</v>
      </c>
      <c r="O28" s="3">
        <f t="shared" ca="1" si="8"/>
        <v>1</v>
      </c>
      <c r="P28" s="3">
        <f t="shared" ca="1" si="8"/>
        <v>1</v>
      </c>
      <c r="Q28" s="3">
        <f t="shared" ca="1" si="8"/>
        <v>1</v>
      </c>
      <c r="R28" s="3">
        <f t="shared" ca="1" si="8"/>
        <v>3</v>
      </c>
      <c r="S28" s="3">
        <f t="shared" ca="1" si="8"/>
        <v>3</v>
      </c>
      <c r="T28" s="3">
        <f t="shared" ca="1" si="8"/>
        <v>3</v>
      </c>
      <c r="U28" s="3">
        <f t="shared" ca="1" si="8"/>
        <v>3</v>
      </c>
      <c r="V28" s="3">
        <f t="shared" ca="1" si="8"/>
        <v>7</v>
      </c>
      <c r="W28" s="3">
        <f t="shared" ca="1" si="8"/>
        <v>13</v>
      </c>
      <c r="X28" s="3">
        <f t="shared" ca="1" si="8"/>
        <v>19</v>
      </c>
      <c r="Y28" s="3">
        <f t="shared" ca="1" si="8"/>
        <v>28</v>
      </c>
      <c r="Z28" s="3">
        <f t="shared" ca="1" si="8"/>
        <v>33</v>
      </c>
      <c r="AA28" s="3">
        <f t="shared" ca="1" si="8"/>
        <v>37</v>
      </c>
      <c r="AB28" s="3">
        <f t="shared" ca="1" si="8"/>
        <v>44</v>
      </c>
      <c r="AC28" s="3">
        <f t="shared" ca="1" si="8"/>
        <v>46</v>
      </c>
      <c r="AD28" s="3">
        <f t="shared" ca="1" si="8"/>
        <v>51</v>
      </c>
      <c r="AE28" s="3">
        <f t="shared" ca="1" si="8"/>
        <v>51</v>
      </c>
      <c r="AF28" s="3">
        <f t="shared" ca="1" si="8"/>
        <v>53</v>
      </c>
      <c r="AG28" s="3">
        <f t="shared" ca="1" si="8"/>
        <v>56</v>
      </c>
      <c r="AH28" s="3">
        <f t="shared" ca="1" si="8"/>
        <v>60</v>
      </c>
      <c r="AI28" s="3">
        <f t="shared" ca="1" si="8"/>
        <v>61</v>
      </c>
      <c r="AJ28" s="3">
        <f t="shared" ca="1" si="8"/>
        <v>62</v>
      </c>
      <c r="AK28" s="3">
        <f t="shared" ca="1" si="8"/>
        <v>64</v>
      </c>
      <c r="AL28" s="3">
        <f t="shared" ca="1" si="8"/>
        <v>68</v>
      </c>
      <c r="AM28" s="3">
        <f t="shared" ca="1" si="8"/>
        <v>72</v>
      </c>
      <c r="AN28" s="3">
        <f t="shared" ca="1" si="8"/>
        <v>75</v>
      </c>
      <c r="AO28" s="3">
        <f t="shared" ca="1" si="8"/>
        <v>76</v>
      </c>
      <c r="AP28" s="3">
        <f t="shared" ca="1" si="8"/>
        <v>77</v>
      </c>
      <c r="AQ28" s="3">
        <f t="shared" ca="1" si="8"/>
        <v>77</v>
      </c>
      <c r="AR28" s="3">
        <f t="shared" ca="1" si="8"/>
        <v>77</v>
      </c>
      <c r="AS28" s="3">
        <f t="shared" ca="1" si="8"/>
        <v>78</v>
      </c>
      <c r="AT28" s="3">
        <f t="shared" ca="1" si="8"/>
        <v>78</v>
      </c>
      <c r="AU28" s="3">
        <f t="shared" ca="1" si="8"/>
        <v>79</v>
      </c>
      <c r="AV28" s="3">
        <f t="shared" ca="1" si="8"/>
        <v>79</v>
      </c>
      <c r="AW28" s="3">
        <f t="shared" ca="1" si="8"/>
        <v>79</v>
      </c>
      <c r="AX28" s="3">
        <f t="shared" ca="1" si="8"/>
        <v>80</v>
      </c>
      <c r="AY28" s="3">
        <f t="shared" ca="1" si="8"/>
        <v>80</v>
      </c>
      <c r="AZ28" s="3">
        <f t="shared" ca="1" si="8"/>
        <v>80</v>
      </c>
      <c r="BA28" s="3">
        <f t="shared" ca="1" si="8"/>
        <v>80</v>
      </c>
      <c r="BB28" s="3">
        <f t="shared" ca="1" si="8"/>
        <v>80</v>
      </c>
      <c r="BC28" s="3">
        <f t="shared" ca="1" si="8"/>
        <v>81</v>
      </c>
      <c r="BD28" s="3">
        <f t="shared" ca="1" si="8"/>
        <v>81</v>
      </c>
      <c r="BE28" s="3">
        <f t="shared" ca="1" si="8"/>
        <v>81</v>
      </c>
      <c r="BF28" s="3">
        <f t="shared" ca="1" si="8"/>
        <v>81</v>
      </c>
      <c r="BG28" s="3">
        <f t="shared" ca="1" si="8"/>
        <v>81</v>
      </c>
      <c r="BH28" s="3">
        <f t="shared" ca="1" si="8"/>
        <v>0</v>
      </c>
      <c r="BI28" s="3">
        <f t="shared" ca="1" si="8"/>
        <v>0</v>
      </c>
      <c r="BJ28" s="3">
        <f t="shared" ca="1" si="8"/>
        <v>0</v>
      </c>
      <c r="BK28" s="3">
        <f t="shared" ca="1" si="8"/>
        <v>0</v>
      </c>
      <c r="BL28" s="3">
        <f t="shared" ca="1" si="8"/>
        <v>0</v>
      </c>
      <c r="BM28" s="3">
        <f t="shared" ca="1" si="8"/>
        <v>0</v>
      </c>
      <c r="BN28" s="3">
        <f t="shared" ca="1" si="8"/>
        <v>0</v>
      </c>
      <c r="BO28" s="3">
        <f t="shared" ca="1" si="8"/>
        <v>0</v>
      </c>
      <c r="BP28" s="3">
        <f t="shared" ca="1" si="8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1</v>
      </c>
      <c r="D29" s="3">
        <f t="shared" ref="D29:E29" ca="1" si="9">SUM(D2:D28)</f>
        <v>2</v>
      </c>
      <c r="E29" s="3">
        <f t="shared" ca="1" si="9"/>
        <v>5</v>
      </c>
      <c r="F29" s="3">
        <f t="shared" ref="F29" ca="1" si="10">SUM(F2:F28)</f>
        <v>16</v>
      </c>
      <c r="G29" s="3">
        <f t="shared" ref="G29" ca="1" si="11">SUM(G2:G28)</f>
        <v>27</v>
      </c>
      <c r="H29" s="3">
        <f t="shared" ref="H29" ca="1" si="12">SUM(H2:H28)</f>
        <v>36</v>
      </c>
      <c r="I29" s="3">
        <f t="shared" ref="I29" ca="1" si="13">SUM(I2:I28)</f>
        <v>50</v>
      </c>
      <c r="J29" s="3">
        <f t="shared" ref="J29" ca="1" si="14">SUM(J2:J28)</f>
        <v>74</v>
      </c>
      <c r="K29" s="3">
        <f t="shared" ref="K29" ca="1" si="15">SUM(K2:K28)</f>
        <v>94</v>
      </c>
      <c r="L29" s="3">
        <f t="shared" ref="L29" ca="1" si="16">SUM(L2:L28)</f>
        <v>153</v>
      </c>
      <c r="M29" s="3">
        <f t="shared" ref="M29" ca="1" si="17">SUM(M2:M28)</f>
        <v>214</v>
      </c>
      <c r="N29" s="3">
        <f t="shared" ref="N29" ca="1" si="18">SUM(N2:N28)</f>
        <v>285</v>
      </c>
      <c r="O29" s="3">
        <f t="shared" ref="O29" ca="1" si="19">SUM(O2:O28)</f>
        <v>350</v>
      </c>
      <c r="P29" s="3">
        <f t="shared" ref="P29" ca="1" si="20">SUM(P2:P28)</f>
        <v>423</v>
      </c>
      <c r="Q29" s="3">
        <f t="shared" ref="Q29" ca="1" si="21">SUM(Q2:Q28)</f>
        <v>628</v>
      </c>
      <c r="R29" s="3">
        <f t="shared" ref="R29" ca="1" si="22">SUM(R2:R28)</f>
        <v>858</v>
      </c>
      <c r="S29" s="3">
        <f t="shared" ref="S29" ca="1" si="23">SUM(S2:S28)</f>
        <v>1138</v>
      </c>
      <c r="T29" s="3">
        <f t="shared" ref="T29" ca="1" si="24">SUM(T2:T28)</f>
        <v>1455</v>
      </c>
      <c r="U29" s="3">
        <f t="shared" ref="U29" ca="1" si="25">SUM(U2:U28)</f>
        <v>1797</v>
      </c>
      <c r="V29" s="3">
        <f t="shared" ref="V29" ca="1" si="26">SUM(V2:V28)</f>
        <v>2161</v>
      </c>
      <c r="W29" s="3">
        <f t="shared" ref="W29" ca="1" si="27">SUM(W2:W28)</f>
        <v>2617</v>
      </c>
      <c r="X29" s="3">
        <f t="shared" ref="X29" ca="1" si="28">SUM(X2:X28)</f>
        <v>3313</v>
      </c>
      <c r="Y29" s="3">
        <f t="shared" ref="Y29" ca="1" si="29">SUM(Y2:Y28)</f>
        <v>4235</v>
      </c>
      <c r="Z29" s="3">
        <f t="shared" ref="Z29" ca="1" si="30">SUM(Z2:Z28)</f>
        <v>5542</v>
      </c>
      <c r="AA29" s="3">
        <f t="shared" ref="AA29" ca="1" si="31">SUM(AA2:AA28)</f>
        <v>6606</v>
      </c>
      <c r="AB29" s="3">
        <f t="shared" ref="AB29" ca="1" si="32">SUM(AB2:AB28)</f>
        <v>7660</v>
      </c>
      <c r="AC29" s="3">
        <f t="shared" ref="AC29" ca="1" si="33">SUM(AC2:AC28)</f>
        <v>8455</v>
      </c>
      <c r="AD29" s="3">
        <f t="shared" ref="AD29" ca="1" si="34">SUM(AD2:AD28)</f>
        <v>9284</v>
      </c>
      <c r="AE29" s="3">
        <f t="shared" ref="AE29" ca="1" si="35">SUM(AE2:AE28)</f>
        <v>10291</v>
      </c>
      <c r="AF29" s="3">
        <f t="shared" ref="AF29" ca="1" si="36">SUM(AF2:AF28)</f>
        <v>11241</v>
      </c>
      <c r="AG29" s="3">
        <f t="shared" ref="AG29" ca="1" si="37">SUM(AG2:AG28)</f>
        <v>12474</v>
      </c>
      <c r="AH29" s="3">
        <f t="shared" ref="AH29" ca="1" si="38">SUM(AH2:AH28)</f>
        <v>13779</v>
      </c>
      <c r="AI29" s="3">
        <f t="shared" ref="AI29" ca="1" si="39">SUM(AI2:AI28)</f>
        <v>14753</v>
      </c>
      <c r="AJ29" s="3">
        <f t="shared" ref="AJ29" ca="1" si="40">SUM(AJ2:AJ28)</f>
        <v>15582</v>
      </c>
      <c r="AK29" s="3">
        <f t="shared" ref="AK29" ca="1" si="41">SUM(AK2:AK28)</f>
        <v>16464</v>
      </c>
      <c r="AL29" s="3">
        <f t="shared" ref="AL29" ca="1" si="42">SUM(AL2:AL28)</f>
        <v>17459</v>
      </c>
      <c r="AM29" s="3">
        <f t="shared" ref="AM29" ca="1" si="43">SUM(AM2:AM28)</f>
        <v>18467</v>
      </c>
      <c r="AN29" s="3">
        <f t="shared" ref="AN29" ca="1" si="44">SUM(AN2:AN28)</f>
        <v>19571</v>
      </c>
      <c r="AO29" s="3">
        <f t="shared" ref="AO29" ca="1" si="45">SUM(AO2:AO28)</f>
        <v>20494</v>
      </c>
      <c r="AP29" s="3">
        <f t="shared" ref="AP29" ca="1" si="46">SUM(AP2:AP28)</f>
        <v>21175</v>
      </c>
      <c r="AQ29" s="3">
        <f t="shared" ref="AQ29" ca="1" si="47">SUM(AQ2:AQ28)</f>
        <v>21673</v>
      </c>
      <c r="AR29" s="3">
        <f t="shared" ref="AR29" ca="1" si="48">SUM(AR2:AR28)</f>
        <v>22248</v>
      </c>
      <c r="AS29" s="3">
        <f t="shared" ref="AS29" ca="1" si="49">SUM(AS2:AS28)</f>
        <v>22908</v>
      </c>
      <c r="AT29" s="3">
        <f t="shared" ref="AT29" ca="1" si="50">SUM(AT2:AT28)</f>
        <v>23581</v>
      </c>
      <c r="AU29" s="3">
        <f t="shared" ref="AU29" ca="1" si="51">SUM(AU2:AU28)</f>
        <v>24279</v>
      </c>
      <c r="AV29" s="3">
        <f t="shared" ref="AV29" ca="1" si="52">SUM(AV2:AV28)</f>
        <v>24793</v>
      </c>
      <c r="AW29" s="3">
        <f t="shared" ref="AW29" ca="1" si="53">SUM(AW2:AW28)</f>
        <v>25251</v>
      </c>
      <c r="AX29" s="3">
        <f t="shared" ref="AX29" ca="1" si="54">SUM(AX2:AX28)</f>
        <v>25589</v>
      </c>
      <c r="AY29" s="3">
        <f t="shared" ref="AY29" ca="1" si="55">SUM(AY2:AY28)</f>
        <v>25842</v>
      </c>
      <c r="AZ29" s="3">
        <f t="shared" ref="AZ29" ca="1" si="56">SUM(AZ2:AZ28)</f>
        <v>26148</v>
      </c>
      <c r="BA29" s="3">
        <f t="shared" ref="BA29" ca="1" si="57">SUM(BA2:BA28)</f>
        <v>26469</v>
      </c>
      <c r="BB29" s="3">
        <f t="shared" ref="BB29:BC29" ca="1" si="58">SUM(BB2:BB28)</f>
        <v>26799</v>
      </c>
      <c r="BC29" s="3">
        <f t="shared" ca="1" si="58"/>
        <v>27124</v>
      </c>
      <c r="BD29" s="3">
        <f t="shared" ref="BD29" ca="1" si="59">SUM(BD2:BD28)</f>
        <v>27464</v>
      </c>
      <c r="BE29" s="3">
        <f t="shared" ref="BE29" ca="1" si="60">SUM(BE2:BE28)</f>
        <v>27659</v>
      </c>
      <c r="BF29" s="3">
        <f t="shared" ref="BF29" ca="1" si="61">SUM(BF2:BF28)</f>
        <v>27809</v>
      </c>
      <c r="BG29" s="3">
        <f t="shared" ref="BG29" ca="1" si="62">SUM(BG2:BG28)</f>
        <v>27933</v>
      </c>
      <c r="BH29" s="3">
        <f t="shared" ref="BH29" ca="1" si="63">SUM(BH2:BH28)</f>
        <v>0</v>
      </c>
      <c r="BI29" s="3">
        <f t="shared" ref="BI29" ca="1" si="64">SUM(BI2:BI28)</f>
        <v>0</v>
      </c>
      <c r="BJ29" s="3">
        <f t="shared" ref="BJ29" ca="1" si="65">SUM(BJ2:BJ28)</f>
        <v>0</v>
      </c>
      <c r="BK29" s="3">
        <f t="shared" ref="BK29" ca="1" si="66">SUM(BK2:BK28)</f>
        <v>0</v>
      </c>
      <c r="BL29" s="3">
        <f t="shared" ref="BL29" ca="1" si="67">SUM(BL2:BL28)</f>
        <v>0</v>
      </c>
      <c r="BM29" s="3">
        <f t="shared" ref="BM29" ca="1" si="68">SUM(BM2:BM28)</f>
        <v>0</v>
      </c>
      <c r="BN29" s="3">
        <f t="shared" ref="BN29" ca="1" si="69">SUM(BN2:BN28)</f>
        <v>0</v>
      </c>
      <c r="BO29" s="3">
        <f t="shared" ref="BO29" ca="1" si="70">SUM(BO2:BO28)</f>
        <v>0</v>
      </c>
      <c r="BP29" s="3">
        <f t="shared" ref="BP29" ca="1" si="71">SUM(BP2:BP28)</f>
        <v>0</v>
      </c>
    </row>
    <row r="30" spans="1:68" x14ac:dyDescent="0.4">
      <c r="A30" t="s">
        <v>279</v>
      </c>
      <c r="B30" s="5">
        <v>0</v>
      </c>
      <c r="C30" s="3">
        <f ca="1">C29</f>
        <v>1</v>
      </c>
      <c r="D30" s="3">
        <f t="shared" ref="D30:BC30" ca="1" si="72">D29-C29</f>
        <v>1</v>
      </c>
      <c r="E30" s="3">
        <f t="shared" ca="1" si="72"/>
        <v>3</v>
      </c>
      <c r="F30" s="3">
        <f t="shared" ca="1" si="72"/>
        <v>11</v>
      </c>
      <c r="G30" s="3">
        <f t="shared" ca="1" si="72"/>
        <v>11</v>
      </c>
      <c r="H30" s="3">
        <f t="shared" ca="1" si="72"/>
        <v>9</v>
      </c>
      <c r="I30" s="3">
        <f t="shared" ca="1" si="72"/>
        <v>14</v>
      </c>
      <c r="J30" s="3">
        <f t="shared" ca="1" si="72"/>
        <v>24</v>
      </c>
      <c r="K30" s="3">
        <f t="shared" ca="1" si="72"/>
        <v>20</v>
      </c>
      <c r="L30" s="3">
        <f t="shared" ca="1" si="72"/>
        <v>59</v>
      </c>
      <c r="M30" s="3">
        <f t="shared" ca="1" si="72"/>
        <v>61</v>
      </c>
      <c r="N30" s="3">
        <f t="shared" ca="1" si="72"/>
        <v>71</v>
      </c>
      <c r="O30" s="3">
        <f t="shared" ca="1" si="72"/>
        <v>65</v>
      </c>
      <c r="P30" s="3">
        <f t="shared" ca="1" si="72"/>
        <v>73</v>
      </c>
      <c r="Q30" s="3">
        <f t="shared" ca="1" si="72"/>
        <v>205</v>
      </c>
      <c r="R30" s="3">
        <f t="shared" ca="1" si="72"/>
        <v>230</v>
      </c>
      <c r="S30" s="3">
        <f t="shared" ca="1" si="72"/>
        <v>280</v>
      </c>
      <c r="T30" s="3">
        <f t="shared" ca="1" si="72"/>
        <v>317</v>
      </c>
      <c r="U30" s="3">
        <f t="shared" ca="1" si="72"/>
        <v>342</v>
      </c>
      <c r="V30" s="3">
        <f t="shared" ca="1" si="72"/>
        <v>364</v>
      </c>
      <c r="W30" s="3">
        <f t="shared" ca="1" si="72"/>
        <v>456</v>
      </c>
      <c r="X30" s="3">
        <f t="shared" ca="1" si="72"/>
        <v>696</v>
      </c>
      <c r="Y30" s="3">
        <f t="shared" ca="1" si="72"/>
        <v>922</v>
      </c>
      <c r="Z30" s="3">
        <f t="shared" ca="1" si="72"/>
        <v>1307</v>
      </c>
      <c r="AA30" s="3">
        <f t="shared" ca="1" si="72"/>
        <v>1064</v>
      </c>
      <c r="AB30" s="3">
        <f t="shared" ca="1" si="72"/>
        <v>1054</v>
      </c>
      <c r="AC30" s="3">
        <f t="shared" ca="1" si="72"/>
        <v>795</v>
      </c>
      <c r="AD30" s="3">
        <f t="shared" ca="1" si="72"/>
        <v>829</v>
      </c>
      <c r="AE30" s="3">
        <f t="shared" ca="1" si="72"/>
        <v>1007</v>
      </c>
      <c r="AF30" s="3">
        <f t="shared" ca="1" si="72"/>
        <v>950</v>
      </c>
      <c r="AG30" s="3">
        <f t="shared" ca="1" si="72"/>
        <v>1233</v>
      </c>
      <c r="AH30" s="3">
        <f t="shared" ca="1" si="72"/>
        <v>1305</v>
      </c>
      <c r="AI30" s="3">
        <f t="shared" ca="1" si="72"/>
        <v>974</v>
      </c>
      <c r="AJ30" s="3">
        <f t="shared" ca="1" si="72"/>
        <v>829</v>
      </c>
      <c r="AK30" s="3">
        <f t="shared" ca="1" si="72"/>
        <v>882</v>
      </c>
      <c r="AL30" s="3">
        <f t="shared" ca="1" si="72"/>
        <v>995</v>
      </c>
      <c r="AM30" s="3">
        <f t="shared" ca="1" si="72"/>
        <v>1008</v>
      </c>
      <c r="AN30" s="3">
        <f t="shared" ca="1" si="72"/>
        <v>1104</v>
      </c>
      <c r="AO30" s="3">
        <f t="shared" ca="1" si="72"/>
        <v>923</v>
      </c>
      <c r="AP30" s="3">
        <f t="shared" ca="1" si="72"/>
        <v>681</v>
      </c>
      <c r="AQ30" s="3">
        <f t="shared" ca="1" si="72"/>
        <v>498</v>
      </c>
      <c r="AR30" s="3">
        <f t="shared" ca="1" si="72"/>
        <v>575</v>
      </c>
      <c r="AS30" s="3">
        <f t="shared" ca="1" si="72"/>
        <v>660</v>
      </c>
      <c r="AT30" s="3">
        <f t="shared" ca="1" si="72"/>
        <v>673</v>
      </c>
      <c r="AU30" s="3">
        <f t="shared" ca="1" si="72"/>
        <v>698</v>
      </c>
      <c r="AV30" s="3">
        <f t="shared" ca="1" si="72"/>
        <v>514</v>
      </c>
      <c r="AW30" s="3">
        <f t="shared" ca="1" si="72"/>
        <v>458</v>
      </c>
      <c r="AX30" s="3">
        <f t="shared" ca="1" si="72"/>
        <v>338</v>
      </c>
      <c r="AY30" s="3">
        <f t="shared" ca="1" si="72"/>
        <v>253</v>
      </c>
      <c r="AZ30" s="3">
        <f t="shared" ca="1" si="72"/>
        <v>306</v>
      </c>
      <c r="BA30" s="3">
        <f t="shared" ca="1" si="72"/>
        <v>321</v>
      </c>
      <c r="BB30" s="3">
        <f t="shared" ca="1" si="72"/>
        <v>330</v>
      </c>
      <c r="BC30" s="3">
        <f t="shared" ca="1" si="72"/>
        <v>325</v>
      </c>
      <c r="BD30" s="3">
        <f t="shared" ref="BD30" ca="1" si="73">BD29-BC29</f>
        <v>340</v>
      </c>
      <c r="BE30" s="3">
        <f t="shared" ref="BE30" ca="1" si="74">BE29-BD29</f>
        <v>195</v>
      </c>
      <c r="BF30" s="3">
        <f t="shared" ref="BF30" ca="1" si="75">BF29-BE29</f>
        <v>150</v>
      </c>
      <c r="BG30" s="3">
        <f t="shared" ref="BG30" ca="1" si="76">BG29-BF29</f>
        <v>124</v>
      </c>
      <c r="BH30" s="3">
        <f t="shared" ref="BH30" ca="1" si="77">BH29-BG29</f>
        <v>-27933</v>
      </c>
      <c r="BI30" s="3">
        <f t="shared" ref="BI30" ca="1" si="78">BI29-BH29</f>
        <v>0</v>
      </c>
      <c r="BJ30" s="3">
        <f t="shared" ref="BJ30" ca="1" si="79">BJ29-BI29</f>
        <v>0</v>
      </c>
      <c r="BK30" s="3">
        <f t="shared" ref="BK30" ca="1" si="80">BK29-BJ29</f>
        <v>0</v>
      </c>
      <c r="BL30" s="3">
        <f t="shared" ref="BL30" ca="1" si="81">BL29-BK29</f>
        <v>0</v>
      </c>
      <c r="BM30" s="3">
        <f t="shared" ref="BM30" ca="1" si="82">BM29-BL29</f>
        <v>0</v>
      </c>
      <c r="BN30" s="3">
        <f t="shared" ref="BN30" ca="1" si="83">BN29-BM29</f>
        <v>0</v>
      </c>
      <c r="BO30" s="3">
        <f t="shared" ref="BO30" ca="1" si="84">BO29-BN29</f>
        <v>0</v>
      </c>
      <c r="BP30" s="3">
        <f t="shared" ref="BP30" ca="1" si="85">BP29-BO29</f>
        <v>0</v>
      </c>
    </row>
    <row r="31" spans="1:68" x14ac:dyDescent="0.4">
      <c r="A31" t="s">
        <v>280</v>
      </c>
      <c r="B31" s="5">
        <v>0</v>
      </c>
      <c r="C31" s="6">
        <f ca="1">C29/$B$29*1000</f>
        <v>0.11650823876359592</v>
      </c>
      <c r="D31" s="6">
        <f t="shared" ref="D31:BO31" ca="1" si="86">D29/$B$29*1000</f>
        <v>0.23301647752719185</v>
      </c>
      <c r="E31" s="6">
        <f t="shared" ca="1" si="86"/>
        <v>0.58254119381797953</v>
      </c>
      <c r="F31" s="6">
        <f t="shared" ca="1" si="86"/>
        <v>1.8641318202175348</v>
      </c>
      <c r="G31" s="6">
        <f t="shared" ca="1" si="86"/>
        <v>3.1457224466170897</v>
      </c>
      <c r="H31" s="6">
        <f t="shared" ca="1" si="86"/>
        <v>4.1942965954894529</v>
      </c>
      <c r="I31" s="6">
        <f t="shared" ca="1" si="86"/>
        <v>5.825411938179796</v>
      </c>
      <c r="J31" s="6">
        <f t="shared" ca="1" si="86"/>
        <v>8.6216096685060979</v>
      </c>
      <c r="K31" s="6">
        <f t="shared" ca="1" si="86"/>
        <v>10.951774443778017</v>
      </c>
      <c r="L31" s="6">
        <f t="shared" ca="1" si="86"/>
        <v>17.825760530830173</v>
      </c>
      <c r="M31" s="6">
        <f t="shared" ca="1" si="86"/>
        <v>24.932763095409527</v>
      </c>
      <c r="N31" s="6">
        <f t="shared" ca="1" si="86"/>
        <v>33.204848047624836</v>
      </c>
      <c r="O31" s="6">
        <f t="shared" ca="1" si="86"/>
        <v>40.777883567258577</v>
      </c>
      <c r="P31" s="6">
        <f t="shared" ca="1" si="86"/>
        <v>49.282984997001073</v>
      </c>
      <c r="Q31" s="6">
        <f t="shared" ca="1" si="86"/>
        <v>73.167173943538231</v>
      </c>
      <c r="R31" s="6">
        <f t="shared" ca="1" si="86"/>
        <v>99.964068859165295</v>
      </c>
      <c r="S31" s="6">
        <f t="shared" ca="1" si="86"/>
        <v>132.58637571297217</v>
      </c>
      <c r="T31" s="6">
        <f t="shared" ca="1" si="86"/>
        <v>169.51948740103205</v>
      </c>
      <c r="U31" s="6">
        <f t="shared" ca="1" si="86"/>
        <v>209.36530505818189</v>
      </c>
      <c r="V31" s="6">
        <f t="shared" ca="1" si="86"/>
        <v>251.77430396813077</v>
      </c>
      <c r="W31" s="6">
        <f t="shared" ca="1" si="86"/>
        <v>304.90206084433055</v>
      </c>
      <c r="X31" s="6">
        <f t="shared" ca="1" si="86"/>
        <v>385.99179502379326</v>
      </c>
      <c r="Y31" s="6">
        <f t="shared" ca="1" si="86"/>
        <v>493.41239116382872</v>
      </c>
      <c r="Z31" s="6">
        <f t="shared" ca="1" si="86"/>
        <v>645.68865922784858</v>
      </c>
      <c r="AA31" s="6">
        <f t="shared" ca="1" si="86"/>
        <v>769.65342527231462</v>
      </c>
      <c r="AB31" s="6">
        <f t="shared" ca="1" si="86"/>
        <v>892.45310892914472</v>
      </c>
      <c r="AC31" s="6">
        <f t="shared" ca="1" si="86"/>
        <v>985.07715874620351</v>
      </c>
      <c r="AD31" s="6">
        <f t="shared" ca="1" si="86"/>
        <v>1081.6624886812244</v>
      </c>
      <c r="AE31" s="6">
        <f t="shared" ca="1" si="86"/>
        <v>1198.9862851161656</v>
      </c>
      <c r="AF31" s="6">
        <f t="shared" ca="1" si="86"/>
        <v>1309.6691119415818</v>
      </c>
      <c r="AG31" s="6">
        <f t="shared" ca="1" si="86"/>
        <v>1453.3237703370955</v>
      </c>
      <c r="AH31" s="6">
        <f t="shared" ca="1" si="86"/>
        <v>1605.3670219235883</v>
      </c>
      <c r="AI31" s="6">
        <f t="shared" ca="1" si="86"/>
        <v>1718.8460464793304</v>
      </c>
      <c r="AJ31" s="6">
        <f t="shared" ca="1" si="86"/>
        <v>1815.4313764143517</v>
      </c>
      <c r="AK31" s="6">
        <f t="shared" ca="1" si="86"/>
        <v>1918.1916430038432</v>
      </c>
      <c r="AL31" s="6">
        <f t="shared" ca="1" si="86"/>
        <v>2034.117340573621</v>
      </c>
      <c r="AM31" s="6">
        <f t="shared" ca="1" si="86"/>
        <v>2151.5576452473256</v>
      </c>
      <c r="AN31" s="6">
        <f t="shared" ca="1" si="86"/>
        <v>2280.182740842336</v>
      </c>
      <c r="AO31" s="6">
        <f t="shared" ca="1" si="86"/>
        <v>2387.7198452211346</v>
      </c>
      <c r="AP31" s="6">
        <f t="shared" ca="1" si="86"/>
        <v>2467.0619558191433</v>
      </c>
      <c r="AQ31" s="6">
        <f t="shared" ca="1" si="86"/>
        <v>2525.0830587234145</v>
      </c>
      <c r="AR31" s="6">
        <f t="shared" ca="1" si="86"/>
        <v>2592.0752960124819</v>
      </c>
      <c r="AS31" s="6">
        <f t="shared" ca="1" si="86"/>
        <v>2668.9707335964554</v>
      </c>
      <c r="AT31" s="6">
        <f t="shared" ca="1" si="86"/>
        <v>2747.3807782843555</v>
      </c>
      <c r="AU31" s="6">
        <f t="shared" ca="1" si="86"/>
        <v>2828.7035289413452</v>
      </c>
      <c r="AV31" s="6">
        <f t="shared" ca="1" si="86"/>
        <v>2888.5887636658335</v>
      </c>
      <c r="AW31" s="6">
        <f t="shared" ca="1" si="86"/>
        <v>2941.9495370195605</v>
      </c>
      <c r="AX31" s="6">
        <f t="shared" ca="1" si="86"/>
        <v>2981.329321721656</v>
      </c>
      <c r="AY31" s="6">
        <f t="shared" ca="1" si="86"/>
        <v>3010.8059061288459</v>
      </c>
      <c r="AZ31" s="6">
        <f t="shared" ca="1" si="86"/>
        <v>3046.4574271905062</v>
      </c>
      <c r="BA31" s="6">
        <f t="shared" ca="1" si="86"/>
        <v>3083.8565718336204</v>
      </c>
      <c r="BB31" s="6">
        <f t="shared" ca="1" si="86"/>
        <v>3122.3042906256069</v>
      </c>
      <c r="BC31" s="6">
        <f t="shared" ca="1" si="86"/>
        <v>3160.1694682237753</v>
      </c>
      <c r="BD31" s="6">
        <f t="shared" ca="1" si="86"/>
        <v>3199.782269403398</v>
      </c>
      <c r="BE31" s="6">
        <f t="shared" ca="1" si="86"/>
        <v>3222.5013759622993</v>
      </c>
      <c r="BF31" s="6">
        <f t="shared" ca="1" si="86"/>
        <v>3239.9776117768392</v>
      </c>
      <c r="BG31" s="6">
        <f t="shared" ca="1" si="86"/>
        <v>3254.4246333835249</v>
      </c>
      <c r="BH31" s="6">
        <f t="shared" ca="1" si="86"/>
        <v>0</v>
      </c>
      <c r="BI31" s="6">
        <f t="shared" ca="1" si="86"/>
        <v>0</v>
      </c>
      <c r="BJ31" s="6">
        <f t="shared" ca="1" si="86"/>
        <v>0</v>
      </c>
      <c r="BK31" s="6">
        <f t="shared" ca="1" si="86"/>
        <v>0</v>
      </c>
      <c r="BL31" s="6">
        <f t="shared" ca="1" si="86"/>
        <v>0</v>
      </c>
      <c r="BM31" s="6">
        <f t="shared" ca="1" si="86"/>
        <v>0</v>
      </c>
      <c r="BN31" s="6">
        <f t="shared" ca="1" si="86"/>
        <v>0</v>
      </c>
      <c r="BO31" s="6">
        <f t="shared" ca="1" si="86"/>
        <v>0</v>
      </c>
      <c r="BP31" s="6">
        <f t="shared" ref="BP31" ca="1" si="87">BP29/$B$29*1000</f>
        <v>0</v>
      </c>
    </row>
    <row r="32" spans="1:68" x14ac:dyDescent="0.4">
      <c r="A32" t="s">
        <v>281</v>
      </c>
      <c r="B32" s="5">
        <v>0</v>
      </c>
      <c r="C32" s="6">
        <f ca="1">C30/$B$29</f>
        <v>1.1650823876359592E-4</v>
      </c>
      <c r="D32" s="6">
        <f t="shared" ref="D32:BO32" ca="1" si="88">D30/$B$29</f>
        <v>1.1650823876359592E-4</v>
      </c>
      <c r="E32" s="6">
        <f t="shared" ca="1" si="88"/>
        <v>3.4952471629078773E-4</v>
      </c>
      <c r="F32" s="6">
        <f t="shared" ca="1" si="88"/>
        <v>1.281590626399555E-3</v>
      </c>
      <c r="G32" s="6">
        <f t="shared" ca="1" si="88"/>
        <v>1.281590626399555E-3</v>
      </c>
      <c r="H32" s="6">
        <f t="shared" ca="1" si="88"/>
        <v>1.0485741488723633E-3</v>
      </c>
      <c r="I32" s="6">
        <f t="shared" ca="1" si="88"/>
        <v>1.6311153426903429E-3</v>
      </c>
      <c r="J32" s="6">
        <f t="shared" ca="1" si="88"/>
        <v>2.7961977303263019E-3</v>
      </c>
      <c r="K32" s="6">
        <f t="shared" ca="1" si="88"/>
        <v>2.3301647752719183E-3</v>
      </c>
      <c r="L32" s="6">
        <f t="shared" ca="1" si="88"/>
        <v>6.8739860870521592E-3</v>
      </c>
      <c r="M32" s="6">
        <f t="shared" ca="1" si="88"/>
        <v>7.1070025645793514E-3</v>
      </c>
      <c r="N32" s="6">
        <f t="shared" ca="1" si="88"/>
        <v>8.2720849522153108E-3</v>
      </c>
      <c r="O32" s="6">
        <f t="shared" ca="1" si="88"/>
        <v>7.573035519633735E-3</v>
      </c>
      <c r="P32" s="6">
        <f t="shared" ca="1" si="88"/>
        <v>8.5051014297425013E-3</v>
      </c>
      <c r="Q32" s="6">
        <f t="shared" ca="1" si="88"/>
        <v>2.3884188946537162E-2</v>
      </c>
      <c r="R32" s="6">
        <f t="shared" ca="1" si="88"/>
        <v>2.6796894915627062E-2</v>
      </c>
      <c r="S32" s="6">
        <f t="shared" ca="1" si="88"/>
        <v>3.2622306853806855E-2</v>
      </c>
      <c r="T32" s="6">
        <f t="shared" ca="1" si="88"/>
        <v>3.6933111688059905E-2</v>
      </c>
      <c r="U32" s="6">
        <f t="shared" ca="1" si="88"/>
        <v>3.9845817657149805E-2</v>
      </c>
      <c r="V32" s="6">
        <f t="shared" ca="1" si="88"/>
        <v>4.2408998909948911E-2</v>
      </c>
      <c r="W32" s="6">
        <f t="shared" ca="1" si="88"/>
        <v>5.3127756876199736E-2</v>
      </c>
      <c r="X32" s="6">
        <f t="shared" ca="1" si="88"/>
        <v>8.1089734179462761E-2</v>
      </c>
      <c r="Y32" s="6">
        <f t="shared" ca="1" si="88"/>
        <v>0.10742059614003543</v>
      </c>
      <c r="Z32" s="6">
        <f t="shared" ca="1" si="88"/>
        <v>0.15227626806401987</v>
      </c>
      <c r="AA32" s="6">
        <f t="shared" ca="1" si="88"/>
        <v>0.12396476604446606</v>
      </c>
      <c r="AB32" s="6">
        <f t="shared" ca="1" si="88"/>
        <v>0.1227996836568301</v>
      </c>
      <c r="AC32" s="6">
        <f t="shared" ca="1" si="88"/>
        <v>9.2624049817058754E-2</v>
      </c>
      <c r="AD32" s="6">
        <f t="shared" ca="1" si="88"/>
        <v>9.6585329935021016E-2</v>
      </c>
      <c r="AE32" s="6">
        <f t="shared" ca="1" si="88"/>
        <v>0.11732379643494109</v>
      </c>
      <c r="AF32" s="6">
        <f t="shared" ca="1" si="88"/>
        <v>0.11068282682541612</v>
      </c>
      <c r="AG32" s="6">
        <f t="shared" ca="1" si="88"/>
        <v>0.14365465839551378</v>
      </c>
      <c r="AH32" s="6">
        <f t="shared" ca="1" si="88"/>
        <v>0.15204325158649268</v>
      </c>
      <c r="AI32" s="6">
        <f t="shared" ca="1" si="88"/>
        <v>0.11347902455574242</v>
      </c>
      <c r="AJ32" s="6">
        <f t="shared" ca="1" si="88"/>
        <v>9.6585329935021016E-2</v>
      </c>
      <c r="AK32" s="6">
        <f t="shared" ca="1" si="88"/>
        <v>0.1027602665894916</v>
      </c>
      <c r="AL32" s="6">
        <f t="shared" ca="1" si="88"/>
        <v>0.11592569756977794</v>
      </c>
      <c r="AM32" s="6">
        <f t="shared" ca="1" si="88"/>
        <v>0.11744030467370468</v>
      </c>
      <c r="AN32" s="6">
        <f t="shared" ca="1" si="88"/>
        <v>0.1286250955950099</v>
      </c>
      <c r="AO32" s="6">
        <f t="shared" ca="1" si="88"/>
        <v>0.10753710437879903</v>
      </c>
      <c r="AP32" s="6">
        <f t="shared" ca="1" si="88"/>
        <v>7.9342110598008816E-2</v>
      </c>
      <c r="AQ32" s="6">
        <f t="shared" ca="1" si="88"/>
        <v>5.8021102904270767E-2</v>
      </c>
      <c r="AR32" s="6">
        <f t="shared" ca="1" si="88"/>
        <v>6.6992237289067655E-2</v>
      </c>
      <c r="AS32" s="6">
        <f t="shared" ca="1" si="88"/>
        <v>7.6895437583973311E-2</v>
      </c>
      <c r="AT32" s="6">
        <f t="shared" ca="1" si="88"/>
        <v>7.8410044687900055E-2</v>
      </c>
      <c r="AU32" s="6">
        <f t="shared" ca="1" si="88"/>
        <v>8.1322750656989948E-2</v>
      </c>
      <c r="AV32" s="6">
        <f t="shared" ca="1" si="88"/>
        <v>5.9885234724488305E-2</v>
      </c>
      <c r="AW32" s="6">
        <f t="shared" ca="1" si="88"/>
        <v>5.336077335372693E-2</v>
      </c>
      <c r="AX32" s="6">
        <f t="shared" ca="1" si="88"/>
        <v>3.9379784702095418E-2</v>
      </c>
      <c r="AY32" s="6">
        <f t="shared" ca="1" si="88"/>
        <v>2.9476584407189768E-2</v>
      </c>
      <c r="AZ32" s="6">
        <f t="shared" ca="1" si="88"/>
        <v>3.5651521061660349E-2</v>
      </c>
      <c r="BA32" s="6">
        <f t="shared" ca="1" si="88"/>
        <v>3.7399144643114293E-2</v>
      </c>
      <c r="BB32" s="6">
        <f t="shared" ca="1" si="88"/>
        <v>3.8447718791986656E-2</v>
      </c>
      <c r="BC32" s="6">
        <f t="shared" ca="1" si="88"/>
        <v>3.7865177598168674E-2</v>
      </c>
      <c r="BD32" s="6">
        <f t="shared" ca="1" si="88"/>
        <v>3.9612801179622611E-2</v>
      </c>
      <c r="BE32" s="6">
        <f t="shared" ca="1" si="88"/>
        <v>2.2719106558901206E-2</v>
      </c>
      <c r="BF32" s="6">
        <f t="shared" ca="1" si="88"/>
        <v>1.7476235814539387E-2</v>
      </c>
      <c r="BG32" s="6">
        <f t="shared" ca="1" si="88"/>
        <v>1.4447021606685893E-2</v>
      </c>
      <c r="BH32" s="6">
        <f t="shared" ca="1" si="88"/>
        <v>-3.2544246333835249</v>
      </c>
      <c r="BI32" s="6">
        <f t="shared" ca="1" si="88"/>
        <v>0</v>
      </c>
      <c r="BJ32" s="6">
        <f t="shared" ca="1" si="88"/>
        <v>0</v>
      </c>
      <c r="BK32" s="6">
        <f t="shared" ca="1" si="88"/>
        <v>0</v>
      </c>
      <c r="BL32" s="6">
        <f t="shared" ca="1" si="88"/>
        <v>0</v>
      </c>
      <c r="BM32" s="6">
        <f t="shared" ca="1" si="88"/>
        <v>0</v>
      </c>
      <c r="BN32" s="6">
        <f t="shared" ca="1" si="88"/>
        <v>0</v>
      </c>
      <c r="BO32" s="6">
        <f t="shared" ca="1" si="88"/>
        <v>0</v>
      </c>
      <c r="BP32" s="6">
        <f t="shared" ref="BP32" ca="1" si="89">BP30/$B$29</f>
        <v>0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192-9C04-4CA8-99E9-A0C7E52D74C2}">
  <sheetPr codeName="Tabelle4"/>
  <dimension ref="A1:BP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7" sqref="B37"/>
    </sheetView>
  </sheetViews>
  <sheetFormatPr baseColWidth="10" defaultRowHeight="14.6" x14ac:dyDescent="0.4"/>
  <cols>
    <col min="1" max="1" width="6.61328125" customWidth="1"/>
    <col min="2" max="2" width="11.07421875" style="5"/>
    <col min="3" max="3" width="10.07421875" customWidth="1"/>
    <col min="4" max="4" width="9.765625" customWidth="1"/>
  </cols>
  <sheetData>
    <row r="1" spans="1:68" x14ac:dyDescent="0.4">
      <c r="A1" t="str">
        <f>KtAbk!A4</f>
        <v>Kanton</v>
      </c>
      <c r="B1" s="5" t="str">
        <f>KtAbk!B4</f>
        <v>Population</v>
      </c>
      <c r="C1" s="1">
        <v>43886</v>
      </c>
      <c r="D1" s="1">
        <f>C1+1</f>
        <v>43887</v>
      </c>
      <c r="E1" s="1">
        <f t="shared" ref="E1:BP1" si="0">D1+1</f>
        <v>43888</v>
      </c>
      <c r="F1" s="1">
        <f t="shared" si="0"/>
        <v>43889</v>
      </c>
      <c r="G1" s="1">
        <f t="shared" si="0"/>
        <v>43890</v>
      </c>
      <c r="H1" s="1">
        <f t="shared" si="0"/>
        <v>43891</v>
      </c>
      <c r="I1" s="1">
        <f t="shared" si="0"/>
        <v>43892</v>
      </c>
      <c r="J1" s="1">
        <f t="shared" si="0"/>
        <v>43893</v>
      </c>
      <c r="K1" s="1">
        <f t="shared" si="0"/>
        <v>43894</v>
      </c>
      <c r="L1" s="1">
        <f t="shared" si="0"/>
        <v>43895</v>
      </c>
      <c r="M1" s="1">
        <f t="shared" si="0"/>
        <v>43896</v>
      </c>
      <c r="N1" s="1">
        <f t="shared" si="0"/>
        <v>43897</v>
      </c>
      <c r="O1" s="1">
        <f t="shared" si="0"/>
        <v>43898</v>
      </c>
      <c r="P1" s="1">
        <f t="shared" si="0"/>
        <v>43899</v>
      </c>
      <c r="Q1" s="1">
        <f t="shared" si="0"/>
        <v>43900</v>
      </c>
      <c r="R1" s="1">
        <f t="shared" si="0"/>
        <v>43901</v>
      </c>
      <c r="S1" s="1">
        <f t="shared" si="0"/>
        <v>43902</v>
      </c>
      <c r="T1" s="1">
        <f t="shared" si="0"/>
        <v>43903</v>
      </c>
      <c r="U1" s="1">
        <f t="shared" si="0"/>
        <v>43904</v>
      </c>
      <c r="V1" s="1">
        <f t="shared" si="0"/>
        <v>43905</v>
      </c>
      <c r="W1" s="1">
        <f t="shared" si="0"/>
        <v>43906</v>
      </c>
      <c r="X1" s="1">
        <f t="shared" si="0"/>
        <v>43907</v>
      </c>
      <c r="Y1" s="1">
        <f t="shared" si="0"/>
        <v>43908</v>
      </c>
      <c r="Z1" s="1">
        <f t="shared" si="0"/>
        <v>43909</v>
      </c>
      <c r="AA1" s="1">
        <f t="shared" si="0"/>
        <v>43910</v>
      </c>
      <c r="AB1" s="1">
        <f t="shared" si="0"/>
        <v>43911</v>
      </c>
      <c r="AC1" s="1">
        <f t="shared" si="0"/>
        <v>43912</v>
      </c>
      <c r="AD1" s="1">
        <f t="shared" si="0"/>
        <v>43913</v>
      </c>
      <c r="AE1" s="1">
        <f t="shared" si="0"/>
        <v>43914</v>
      </c>
      <c r="AF1" s="1">
        <f t="shared" si="0"/>
        <v>43915</v>
      </c>
      <c r="AG1" s="1">
        <f t="shared" si="0"/>
        <v>43916</v>
      </c>
      <c r="AH1" s="1">
        <f t="shared" si="0"/>
        <v>43917</v>
      </c>
      <c r="AI1" s="1">
        <f t="shared" si="0"/>
        <v>43918</v>
      </c>
      <c r="AJ1" s="1">
        <f t="shared" si="0"/>
        <v>43919</v>
      </c>
      <c r="AK1" s="1">
        <f t="shared" si="0"/>
        <v>43920</v>
      </c>
      <c r="AL1" s="1">
        <f t="shared" si="0"/>
        <v>43921</v>
      </c>
      <c r="AM1" s="1">
        <f t="shared" si="0"/>
        <v>43922</v>
      </c>
      <c r="AN1" s="1">
        <f t="shared" si="0"/>
        <v>43923</v>
      </c>
      <c r="AO1" s="1">
        <f t="shared" si="0"/>
        <v>43924</v>
      </c>
      <c r="AP1" s="1">
        <f t="shared" si="0"/>
        <v>43925</v>
      </c>
      <c r="AQ1" s="1">
        <f t="shared" si="0"/>
        <v>43926</v>
      </c>
      <c r="AR1" s="1">
        <f t="shared" si="0"/>
        <v>43927</v>
      </c>
      <c r="AS1" s="1">
        <f t="shared" si="0"/>
        <v>43928</v>
      </c>
      <c r="AT1" s="1">
        <f t="shared" si="0"/>
        <v>43929</v>
      </c>
      <c r="AU1" s="1">
        <f t="shared" si="0"/>
        <v>43930</v>
      </c>
      <c r="AV1" s="1">
        <f t="shared" si="0"/>
        <v>43931</v>
      </c>
      <c r="AW1" s="1">
        <f t="shared" si="0"/>
        <v>43932</v>
      </c>
      <c r="AX1" s="1">
        <f t="shared" si="0"/>
        <v>43933</v>
      </c>
      <c r="AY1" s="1">
        <f t="shared" si="0"/>
        <v>43934</v>
      </c>
      <c r="AZ1" s="1">
        <f t="shared" si="0"/>
        <v>43935</v>
      </c>
      <c r="BA1" s="1">
        <f t="shared" si="0"/>
        <v>43936</v>
      </c>
      <c r="BB1" s="1">
        <f t="shared" si="0"/>
        <v>43937</v>
      </c>
      <c r="BC1" s="1">
        <f t="shared" si="0"/>
        <v>43938</v>
      </c>
      <c r="BD1" s="1">
        <f t="shared" si="0"/>
        <v>43939</v>
      </c>
      <c r="BE1" s="1">
        <f t="shared" si="0"/>
        <v>43940</v>
      </c>
      <c r="BF1" s="1">
        <f t="shared" si="0"/>
        <v>43941</v>
      </c>
      <c r="BG1" s="1">
        <f t="shared" si="0"/>
        <v>43942</v>
      </c>
      <c r="BH1" s="1">
        <f t="shared" si="0"/>
        <v>43943</v>
      </c>
      <c r="BI1" s="1">
        <f t="shared" si="0"/>
        <v>43944</v>
      </c>
      <c r="BJ1" s="1">
        <f t="shared" si="0"/>
        <v>43945</v>
      </c>
      <c r="BK1" s="1">
        <f t="shared" si="0"/>
        <v>43946</v>
      </c>
      <c r="BL1" s="1">
        <f t="shared" si="0"/>
        <v>43947</v>
      </c>
      <c r="BM1" s="1">
        <f t="shared" si="0"/>
        <v>43948</v>
      </c>
      <c r="BN1" s="1">
        <f t="shared" si="0"/>
        <v>43949</v>
      </c>
      <c r="BO1" s="1">
        <f t="shared" si="0"/>
        <v>43950</v>
      </c>
      <c r="BP1" s="1">
        <f t="shared" si="0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3">
        <f ca="1">INDIRECT(ADDRESS(ROW(C2)+(COLUMN(C2)-3)*27,11,,,"COVID19_Fallzahlen_CH_Cleaned"))</f>
        <v>0</v>
      </c>
      <c r="D2" s="3">
        <f t="shared" ref="D2:S17" ca="1" si="1">INDIRECT(ADDRESS(ROW(D2)+(COLUMN(D2)-3)*27,11,,,"COVID19_Fallzahlen_CH_Cleaned"))</f>
        <v>0</v>
      </c>
      <c r="E2" s="3">
        <f t="shared" ca="1" si="1"/>
        <v>0</v>
      </c>
      <c r="F2" s="3">
        <f t="shared" ca="1" si="1"/>
        <v>0</v>
      </c>
      <c r="G2" s="3">
        <f t="shared" ca="1" si="1"/>
        <v>0</v>
      </c>
      <c r="H2" s="3">
        <f t="shared" ca="1" si="1"/>
        <v>0</v>
      </c>
      <c r="I2" s="3">
        <f t="shared" ca="1" si="1"/>
        <v>0</v>
      </c>
      <c r="J2" s="3">
        <f t="shared" ca="1" si="1"/>
        <v>0</v>
      </c>
      <c r="K2" s="3">
        <f t="shared" ca="1" si="1"/>
        <v>0</v>
      </c>
      <c r="L2" s="3">
        <f t="shared" ca="1" si="1"/>
        <v>0</v>
      </c>
      <c r="M2" s="3">
        <f t="shared" ca="1" si="1"/>
        <v>0</v>
      </c>
      <c r="N2" s="3">
        <f t="shared" ca="1" si="1"/>
        <v>0</v>
      </c>
      <c r="O2" s="3">
        <f t="shared" ca="1" si="1"/>
        <v>0</v>
      </c>
      <c r="P2" s="3">
        <f t="shared" ca="1" si="1"/>
        <v>0</v>
      </c>
      <c r="Q2" s="3">
        <f t="shared" ca="1" si="1"/>
        <v>0</v>
      </c>
      <c r="R2" s="3">
        <f t="shared" ca="1" si="1"/>
        <v>0</v>
      </c>
      <c r="S2" s="3">
        <f t="shared" ca="1" si="1"/>
        <v>0</v>
      </c>
      <c r="T2" s="3">
        <f t="shared" ref="T2:AI17" ca="1" si="2">INDIRECT(ADDRESS(ROW(T2)+(COLUMN(T2)-3)*27,11,,,"COVID19_Fallzahlen_CH_Cleaned"))</f>
        <v>0</v>
      </c>
      <c r="U2" s="3">
        <f t="shared" ca="1" si="2"/>
        <v>0</v>
      </c>
      <c r="V2" s="3">
        <f t="shared" ca="1" si="2"/>
        <v>0</v>
      </c>
      <c r="W2" s="3">
        <f t="shared" ca="1" si="2"/>
        <v>0</v>
      </c>
      <c r="X2" s="3">
        <f t="shared" ca="1" si="2"/>
        <v>0</v>
      </c>
      <c r="Y2" s="3">
        <f t="shared" ca="1" si="2"/>
        <v>0</v>
      </c>
      <c r="Z2" s="3">
        <f t="shared" ca="1" si="2"/>
        <v>0</v>
      </c>
      <c r="AA2" s="3">
        <f t="shared" ca="1" si="2"/>
        <v>1</v>
      </c>
      <c r="AB2" s="3">
        <f t="shared" ca="1" si="2"/>
        <v>1</v>
      </c>
      <c r="AC2" s="3">
        <f t="shared" ca="1" si="2"/>
        <v>1</v>
      </c>
      <c r="AD2" s="3">
        <f t="shared" ca="1" si="2"/>
        <v>1</v>
      </c>
      <c r="AE2" s="3">
        <f t="shared" ca="1" si="2"/>
        <v>2</v>
      </c>
      <c r="AF2" s="3">
        <f t="shared" ca="1" si="2"/>
        <v>2</v>
      </c>
      <c r="AG2" s="3">
        <f t="shared" ca="1" si="2"/>
        <v>2</v>
      </c>
      <c r="AH2" s="3">
        <f t="shared" ca="1" si="2"/>
        <v>3</v>
      </c>
      <c r="AI2" s="3">
        <f t="shared" ca="1" si="2"/>
        <v>5</v>
      </c>
      <c r="AJ2" s="3">
        <f t="shared" ref="AJ2:AY17" ca="1" si="3">INDIRECT(ADDRESS(ROW(AJ2)+(COLUMN(AJ2)-3)*27,11,,,"COVID19_Fallzahlen_CH_Cleaned"))</f>
        <v>6</v>
      </c>
      <c r="AK2" s="3">
        <f t="shared" ca="1" si="3"/>
        <v>8</v>
      </c>
      <c r="AL2" s="3">
        <f t="shared" ca="1" si="3"/>
        <v>11</v>
      </c>
      <c r="AM2" s="3">
        <f t="shared" ca="1" si="3"/>
        <v>11</v>
      </c>
      <c r="AN2" s="3">
        <f t="shared" ca="1" si="3"/>
        <v>12</v>
      </c>
      <c r="AO2" s="3">
        <f t="shared" ca="1" si="3"/>
        <v>12</v>
      </c>
      <c r="AP2" s="3">
        <f t="shared" ca="1" si="3"/>
        <v>12</v>
      </c>
      <c r="AQ2" s="3">
        <f t="shared" ca="1" si="3"/>
        <v>13</v>
      </c>
      <c r="AR2" s="3">
        <f t="shared" ca="1" si="3"/>
        <v>13</v>
      </c>
      <c r="AS2" s="3">
        <f t="shared" ca="1" si="3"/>
        <v>16</v>
      </c>
      <c r="AT2" s="3">
        <f t="shared" ca="1" si="3"/>
        <v>16</v>
      </c>
      <c r="AU2" s="3">
        <f t="shared" ca="1" si="3"/>
        <v>17</v>
      </c>
      <c r="AV2" s="3">
        <f t="shared" ca="1" si="3"/>
        <v>18</v>
      </c>
      <c r="AW2" s="3">
        <f t="shared" ca="1" si="3"/>
        <v>18</v>
      </c>
      <c r="AX2" s="3">
        <f t="shared" ca="1" si="3"/>
        <v>18</v>
      </c>
      <c r="AY2" s="3">
        <f t="shared" ca="1" si="3"/>
        <v>19</v>
      </c>
      <c r="AZ2" s="3">
        <f t="shared" ref="AZ2:BO17" ca="1" si="4">INDIRECT(ADDRESS(ROW(AZ2)+(COLUMN(AZ2)-3)*27,11,,,"COVID19_Fallzahlen_CH_Cleaned"))</f>
        <v>19</v>
      </c>
      <c r="BA2" s="3">
        <f t="shared" ca="1" si="4"/>
        <v>22</v>
      </c>
      <c r="BB2" s="3">
        <f t="shared" ca="1" si="4"/>
        <v>23</v>
      </c>
      <c r="BC2" s="3">
        <f t="shared" ca="1" si="4"/>
        <v>24</v>
      </c>
      <c r="BD2" s="3">
        <f t="shared" ca="1" si="4"/>
        <v>25</v>
      </c>
      <c r="BE2" s="3">
        <f t="shared" ca="1" si="4"/>
        <v>27</v>
      </c>
      <c r="BF2" s="3">
        <f t="shared" ca="1" si="4"/>
        <v>28</v>
      </c>
      <c r="BG2" s="3">
        <f t="shared" ca="1" si="4"/>
        <v>29</v>
      </c>
      <c r="BH2" s="3">
        <f t="shared" ca="1" si="4"/>
        <v>0</v>
      </c>
      <c r="BI2" s="3">
        <f t="shared" ca="1" si="4"/>
        <v>0</v>
      </c>
      <c r="BJ2" s="3">
        <f t="shared" ca="1" si="4"/>
        <v>0</v>
      </c>
      <c r="BK2" s="3">
        <f t="shared" ca="1" si="4"/>
        <v>0</v>
      </c>
      <c r="BL2" s="3">
        <f t="shared" ca="1" si="4"/>
        <v>0</v>
      </c>
      <c r="BM2" s="3">
        <f t="shared" ca="1" si="4"/>
        <v>0</v>
      </c>
      <c r="BN2" s="3">
        <f t="shared" ca="1" si="4"/>
        <v>0</v>
      </c>
      <c r="BO2" s="3">
        <f t="shared" ca="1" si="4"/>
        <v>0</v>
      </c>
      <c r="BP2" s="3">
        <f t="shared" ref="BP2:BP28" ca="1" si="5">INDIRECT(ADDRESS(ROW(BP2)+(COLUMN(BP2)-3)*27,11,,,"COVID19_Fallzahlen_CH_Cleaned"))</f>
        <v>0</v>
      </c>
    </row>
    <row r="3" spans="1:68" x14ac:dyDescent="0.4">
      <c r="A3" t="str">
        <f>KtAbk!A6</f>
        <v>AI</v>
      </c>
      <c r="B3" s="5">
        <f>KtAbk!B6</f>
        <v>16.145</v>
      </c>
      <c r="C3" s="3">
        <f t="shared" ref="C3:R18" ca="1" si="6">INDIRECT(ADDRESS(ROW(C3)+(COLUMN(C3)-3)*27,11,,,"COVID19_Fallzahlen_CH_Cleaned"))</f>
        <v>0</v>
      </c>
      <c r="D3" s="3">
        <f t="shared" ca="1" si="1"/>
        <v>0</v>
      </c>
      <c r="E3" s="3">
        <f t="shared" ca="1" si="1"/>
        <v>0</v>
      </c>
      <c r="F3" s="3">
        <f t="shared" ca="1" si="1"/>
        <v>0</v>
      </c>
      <c r="G3" s="3">
        <f t="shared" ca="1" si="1"/>
        <v>0</v>
      </c>
      <c r="H3" s="3">
        <f t="shared" ca="1" si="1"/>
        <v>0</v>
      </c>
      <c r="I3" s="3">
        <f t="shared" ca="1" si="1"/>
        <v>0</v>
      </c>
      <c r="J3" s="3">
        <f t="shared" ca="1" si="1"/>
        <v>0</v>
      </c>
      <c r="K3" s="3">
        <f t="shared" ca="1" si="1"/>
        <v>0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3">
        <f t="shared" ca="1" si="1"/>
        <v>0</v>
      </c>
      <c r="P3" s="3">
        <f t="shared" ca="1" si="1"/>
        <v>0</v>
      </c>
      <c r="Q3" s="3">
        <f t="shared" ca="1" si="1"/>
        <v>0</v>
      </c>
      <c r="R3" s="3">
        <f t="shared" ca="1" si="1"/>
        <v>0</v>
      </c>
      <c r="S3" s="3">
        <f t="shared" ca="1" si="1"/>
        <v>0</v>
      </c>
      <c r="T3" s="3">
        <f t="shared" ca="1" si="2"/>
        <v>0</v>
      </c>
      <c r="U3" s="3">
        <f t="shared" ca="1" si="2"/>
        <v>0</v>
      </c>
      <c r="V3" s="3">
        <f t="shared" ca="1" si="2"/>
        <v>0</v>
      </c>
      <c r="W3" s="3">
        <f t="shared" ca="1" si="2"/>
        <v>0</v>
      </c>
      <c r="X3" s="3">
        <f t="shared" ca="1" si="2"/>
        <v>0</v>
      </c>
      <c r="Y3" s="3">
        <f t="shared" ca="1" si="2"/>
        <v>0</v>
      </c>
      <c r="Z3" s="3">
        <f t="shared" ca="1" si="2"/>
        <v>0</v>
      </c>
      <c r="AA3" s="3">
        <f t="shared" ca="1" si="2"/>
        <v>0</v>
      </c>
      <c r="AB3" s="3">
        <f t="shared" ca="1" si="2"/>
        <v>0</v>
      </c>
      <c r="AC3" s="3">
        <f t="shared" ca="1" si="2"/>
        <v>0</v>
      </c>
      <c r="AD3" s="3">
        <f t="shared" ca="1" si="2"/>
        <v>0</v>
      </c>
      <c r="AE3" s="3">
        <f t="shared" ca="1" si="2"/>
        <v>0</v>
      </c>
      <c r="AF3" s="3">
        <f t="shared" ca="1" si="2"/>
        <v>0</v>
      </c>
      <c r="AG3" s="3">
        <f t="shared" ca="1" si="2"/>
        <v>0</v>
      </c>
      <c r="AH3" s="3">
        <f t="shared" ca="1" si="2"/>
        <v>0</v>
      </c>
      <c r="AI3" s="3">
        <f t="shared" ca="1" si="2"/>
        <v>0</v>
      </c>
      <c r="AJ3" s="3">
        <f t="shared" ca="1" si="3"/>
        <v>0</v>
      </c>
      <c r="AK3" s="3">
        <f t="shared" ca="1" si="3"/>
        <v>0</v>
      </c>
      <c r="AL3" s="3">
        <f t="shared" ca="1" si="3"/>
        <v>0</v>
      </c>
      <c r="AM3" s="3">
        <f t="shared" ca="1" si="3"/>
        <v>0</v>
      </c>
      <c r="AN3" s="3">
        <f t="shared" ca="1" si="3"/>
        <v>0</v>
      </c>
      <c r="AO3" s="3">
        <f t="shared" ca="1" si="3"/>
        <v>0</v>
      </c>
      <c r="AP3" s="3">
        <f t="shared" ca="1" si="3"/>
        <v>0</v>
      </c>
      <c r="AQ3" s="3">
        <f t="shared" ca="1" si="3"/>
        <v>0</v>
      </c>
      <c r="AR3" s="3">
        <f t="shared" ca="1" si="3"/>
        <v>0</v>
      </c>
      <c r="AS3" s="3">
        <f t="shared" ca="1" si="3"/>
        <v>0</v>
      </c>
      <c r="AT3" s="3">
        <f t="shared" ca="1" si="3"/>
        <v>0</v>
      </c>
      <c r="AU3" s="3">
        <f t="shared" ca="1" si="3"/>
        <v>0</v>
      </c>
      <c r="AV3" s="3">
        <f t="shared" ca="1" si="3"/>
        <v>0</v>
      </c>
      <c r="AW3" s="3">
        <f t="shared" ca="1" si="3"/>
        <v>0</v>
      </c>
      <c r="AX3" s="3">
        <f t="shared" ca="1" si="3"/>
        <v>0</v>
      </c>
      <c r="AY3" s="3">
        <f t="shared" ca="1" si="3"/>
        <v>0</v>
      </c>
      <c r="AZ3" s="3">
        <f t="shared" ca="1" si="4"/>
        <v>0</v>
      </c>
      <c r="BA3" s="3">
        <f t="shared" ca="1" si="4"/>
        <v>0</v>
      </c>
      <c r="BB3" s="3">
        <f t="shared" ca="1" si="4"/>
        <v>0</v>
      </c>
      <c r="BC3" s="3">
        <f t="shared" ca="1" si="4"/>
        <v>0</v>
      </c>
      <c r="BD3" s="3">
        <f t="shared" ca="1" si="4"/>
        <v>0</v>
      </c>
      <c r="BE3" s="3">
        <f t="shared" ca="1" si="4"/>
        <v>0</v>
      </c>
      <c r="BF3" s="3">
        <f t="shared" ca="1" si="4"/>
        <v>0</v>
      </c>
      <c r="BG3" s="3">
        <f t="shared" ca="1" si="4"/>
        <v>0</v>
      </c>
      <c r="BH3" s="3">
        <f t="shared" ca="1" si="4"/>
        <v>0</v>
      </c>
      <c r="BI3" s="3">
        <f t="shared" ca="1" si="4"/>
        <v>0</v>
      </c>
      <c r="BJ3" s="3">
        <f t="shared" ca="1" si="4"/>
        <v>0</v>
      </c>
      <c r="BK3" s="3">
        <f t="shared" ca="1" si="4"/>
        <v>0</v>
      </c>
      <c r="BL3" s="3">
        <f t="shared" ca="1" si="4"/>
        <v>0</v>
      </c>
      <c r="BM3" s="3">
        <f t="shared" ca="1" si="4"/>
        <v>0</v>
      </c>
      <c r="BN3" s="3">
        <f t="shared" ca="1" si="4"/>
        <v>0</v>
      </c>
      <c r="BO3" s="3">
        <f t="shared" ca="1" si="4"/>
        <v>0</v>
      </c>
      <c r="BP3" s="3">
        <f t="shared" ca="1" si="5"/>
        <v>0</v>
      </c>
    </row>
    <row r="4" spans="1:68" x14ac:dyDescent="0.4">
      <c r="A4" t="str">
        <f>KtAbk!A7</f>
        <v>AR</v>
      </c>
      <c r="B4" s="5">
        <f>KtAbk!B7</f>
        <v>55.234000000000002</v>
      </c>
      <c r="C4" s="3">
        <f t="shared" ca="1" si="6"/>
        <v>0</v>
      </c>
      <c r="D4" s="3">
        <f t="shared" ca="1" si="1"/>
        <v>0</v>
      </c>
      <c r="E4" s="3">
        <f t="shared" ca="1" si="1"/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2"/>
        <v>0</v>
      </c>
      <c r="U4" s="3">
        <f t="shared" ca="1" si="2"/>
        <v>0</v>
      </c>
      <c r="V4" s="3">
        <f t="shared" ca="1" si="2"/>
        <v>0</v>
      </c>
      <c r="W4" s="3">
        <f t="shared" ca="1" si="2"/>
        <v>0</v>
      </c>
      <c r="X4" s="3">
        <f t="shared" ca="1" si="2"/>
        <v>0</v>
      </c>
      <c r="Y4" s="3">
        <f t="shared" ca="1" si="2"/>
        <v>0</v>
      </c>
      <c r="Z4" s="3">
        <f t="shared" ca="1" si="2"/>
        <v>0</v>
      </c>
      <c r="AA4" s="3">
        <f t="shared" ca="1" si="2"/>
        <v>0</v>
      </c>
      <c r="AB4" s="3">
        <f t="shared" ca="1" si="2"/>
        <v>1</v>
      </c>
      <c r="AC4" s="3">
        <f t="shared" ca="1" si="2"/>
        <v>1</v>
      </c>
      <c r="AD4" s="3">
        <f t="shared" ca="1" si="2"/>
        <v>1</v>
      </c>
      <c r="AE4" s="3">
        <f t="shared" ca="1" si="2"/>
        <v>2</v>
      </c>
      <c r="AF4" s="3">
        <f t="shared" ca="1" si="2"/>
        <v>2</v>
      </c>
      <c r="AG4" s="3">
        <f t="shared" ca="1" si="2"/>
        <v>2</v>
      </c>
      <c r="AH4" s="3">
        <f t="shared" ca="1" si="2"/>
        <v>2</v>
      </c>
      <c r="AI4" s="3">
        <f t="shared" ca="1" si="2"/>
        <v>2</v>
      </c>
      <c r="AJ4" s="3">
        <f t="shared" ca="1" si="3"/>
        <v>2</v>
      </c>
      <c r="AK4" s="3">
        <f t="shared" ca="1" si="3"/>
        <v>2</v>
      </c>
      <c r="AL4" s="3">
        <f t="shared" ca="1" si="3"/>
        <v>2</v>
      </c>
      <c r="AM4" s="3">
        <f t="shared" ca="1" si="3"/>
        <v>3</v>
      </c>
      <c r="AN4" s="3">
        <f t="shared" ca="1" si="3"/>
        <v>3</v>
      </c>
      <c r="AO4" s="3">
        <f t="shared" ca="1" si="3"/>
        <v>3</v>
      </c>
      <c r="AP4" s="3">
        <f t="shared" ca="1" si="3"/>
        <v>3</v>
      </c>
      <c r="AQ4" s="3">
        <f t="shared" ca="1" si="3"/>
        <v>3</v>
      </c>
      <c r="AR4" s="3">
        <f t="shared" ca="1" si="3"/>
        <v>3</v>
      </c>
      <c r="AS4" s="3">
        <f t="shared" ca="1" si="3"/>
        <v>3</v>
      </c>
      <c r="AT4" s="3">
        <f t="shared" ca="1" si="3"/>
        <v>3</v>
      </c>
      <c r="AU4" s="3">
        <f t="shared" ca="1" si="3"/>
        <v>3</v>
      </c>
      <c r="AV4" s="3">
        <f t="shared" ca="1" si="3"/>
        <v>3</v>
      </c>
      <c r="AW4" s="3">
        <f t="shared" ca="1" si="3"/>
        <v>3</v>
      </c>
      <c r="AX4" s="3">
        <f t="shared" ca="1" si="3"/>
        <v>3</v>
      </c>
      <c r="AY4" s="3">
        <f t="shared" ca="1" si="3"/>
        <v>3</v>
      </c>
      <c r="AZ4" s="3">
        <f t="shared" ca="1" si="4"/>
        <v>3</v>
      </c>
      <c r="BA4" s="3">
        <f t="shared" ca="1" si="4"/>
        <v>3</v>
      </c>
      <c r="BB4" s="3">
        <f t="shared" ca="1" si="4"/>
        <v>3</v>
      </c>
      <c r="BC4" s="3">
        <f t="shared" ca="1" si="4"/>
        <v>3</v>
      </c>
      <c r="BD4" s="3">
        <f t="shared" ca="1" si="4"/>
        <v>3</v>
      </c>
      <c r="BE4" s="3">
        <f t="shared" ca="1" si="4"/>
        <v>3</v>
      </c>
      <c r="BF4" s="3">
        <f t="shared" ca="1" si="4"/>
        <v>3</v>
      </c>
      <c r="BG4" s="3">
        <f t="shared" ca="1" si="4"/>
        <v>3</v>
      </c>
      <c r="BH4" s="3">
        <f t="shared" ca="1" si="4"/>
        <v>0</v>
      </c>
      <c r="BI4" s="3">
        <f t="shared" ca="1" si="4"/>
        <v>0</v>
      </c>
      <c r="BJ4" s="3">
        <f t="shared" ca="1" si="4"/>
        <v>0</v>
      </c>
      <c r="BK4" s="3">
        <f t="shared" ca="1" si="4"/>
        <v>0</v>
      </c>
      <c r="BL4" s="3">
        <f t="shared" ca="1" si="4"/>
        <v>0</v>
      </c>
      <c r="BM4" s="3">
        <f t="shared" ca="1" si="4"/>
        <v>0</v>
      </c>
      <c r="BN4" s="3">
        <f t="shared" ca="1" si="4"/>
        <v>0</v>
      </c>
      <c r="BO4" s="3">
        <f t="shared" ca="1" si="4"/>
        <v>0</v>
      </c>
      <c r="BP4" s="3">
        <f t="shared" ca="1" si="5"/>
        <v>0</v>
      </c>
    </row>
    <row r="5" spans="1:68" x14ac:dyDescent="0.4">
      <c r="A5" t="str">
        <f>KtAbk!A8</f>
        <v>BE</v>
      </c>
      <c r="B5" s="5">
        <f>KtAbk!B8</f>
        <v>1034.9770000000001</v>
      </c>
      <c r="C5" s="3">
        <f t="shared" ca="1" si="6"/>
        <v>0</v>
      </c>
      <c r="D5" s="3">
        <f t="shared" ca="1" si="1"/>
        <v>0</v>
      </c>
      <c r="E5" s="3">
        <f t="shared" ca="1" si="1"/>
        <v>0</v>
      </c>
      <c r="F5" s="3">
        <f t="shared" ca="1" si="1"/>
        <v>0</v>
      </c>
      <c r="G5" s="3">
        <f t="shared" ca="1" si="1"/>
        <v>0</v>
      </c>
      <c r="H5" s="3">
        <f t="shared" ca="1" si="1"/>
        <v>0</v>
      </c>
      <c r="I5" s="3">
        <f t="shared" ca="1" si="1"/>
        <v>0</v>
      </c>
      <c r="J5" s="3">
        <f t="shared" ca="1" si="1"/>
        <v>0</v>
      </c>
      <c r="K5" s="3">
        <f t="shared" ca="1" si="1"/>
        <v>0</v>
      </c>
      <c r="L5" s="3">
        <f t="shared" ca="1" si="1"/>
        <v>0</v>
      </c>
      <c r="M5" s="3">
        <f t="shared" ca="1" si="1"/>
        <v>0</v>
      </c>
      <c r="N5" s="3">
        <f t="shared" ca="1" si="1"/>
        <v>0</v>
      </c>
      <c r="O5" s="3">
        <f t="shared" ca="1" si="1"/>
        <v>0</v>
      </c>
      <c r="P5" s="3">
        <f t="shared" ca="1" si="1"/>
        <v>0</v>
      </c>
      <c r="Q5" s="3">
        <f t="shared" ca="1" si="1"/>
        <v>0</v>
      </c>
      <c r="R5" s="3">
        <f t="shared" ca="1" si="1"/>
        <v>0</v>
      </c>
      <c r="S5" s="3">
        <f t="shared" ca="1" si="1"/>
        <v>0</v>
      </c>
      <c r="T5" s="3">
        <f t="shared" ca="1" si="2"/>
        <v>0</v>
      </c>
      <c r="U5" s="3">
        <f t="shared" ca="1" si="2"/>
        <v>0</v>
      </c>
      <c r="V5" s="3">
        <f t="shared" ca="1" si="2"/>
        <v>0</v>
      </c>
      <c r="W5" s="3">
        <f t="shared" ca="1" si="2"/>
        <v>0</v>
      </c>
      <c r="X5" s="3">
        <f t="shared" ca="1" si="2"/>
        <v>0</v>
      </c>
      <c r="Y5" s="3">
        <f t="shared" ca="1" si="2"/>
        <v>1</v>
      </c>
      <c r="Z5" s="3">
        <f t="shared" ca="1" si="2"/>
        <v>1</v>
      </c>
      <c r="AA5" s="3">
        <f t="shared" ca="1" si="2"/>
        <v>2</v>
      </c>
      <c r="AB5" s="3">
        <f t="shared" ca="1" si="2"/>
        <v>3</v>
      </c>
      <c r="AC5" s="3">
        <f t="shared" ca="1" si="2"/>
        <v>4</v>
      </c>
      <c r="AD5" s="3">
        <f t="shared" ca="1" si="2"/>
        <v>5</v>
      </c>
      <c r="AE5" s="3">
        <f t="shared" ca="1" si="2"/>
        <v>6</v>
      </c>
      <c r="AF5" s="3">
        <f t="shared" ca="1" si="2"/>
        <v>6</v>
      </c>
      <c r="AG5" s="3">
        <f t="shared" ca="1" si="2"/>
        <v>7</v>
      </c>
      <c r="AH5" s="3">
        <f t="shared" ca="1" si="2"/>
        <v>8</v>
      </c>
      <c r="AI5" s="3">
        <f t="shared" ca="1" si="2"/>
        <v>9</v>
      </c>
      <c r="AJ5" s="3">
        <f t="shared" ca="1" si="3"/>
        <v>10</v>
      </c>
      <c r="AK5" s="3">
        <f t="shared" ca="1" si="3"/>
        <v>13</v>
      </c>
      <c r="AL5" s="3">
        <f t="shared" ca="1" si="3"/>
        <v>16</v>
      </c>
      <c r="AM5" s="3">
        <f t="shared" ca="1" si="3"/>
        <v>20</v>
      </c>
      <c r="AN5" s="3">
        <f t="shared" ca="1" si="3"/>
        <v>23</v>
      </c>
      <c r="AO5" s="3">
        <f t="shared" ca="1" si="3"/>
        <v>26</v>
      </c>
      <c r="AP5" s="3">
        <f t="shared" ca="1" si="3"/>
        <v>28</v>
      </c>
      <c r="AQ5" s="3">
        <f t="shared" ca="1" si="3"/>
        <v>28</v>
      </c>
      <c r="AR5" s="3">
        <f t="shared" ca="1" si="3"/>
        <v>31</v>
      </c>
      <c r="AS5" s="3">
        <f t="shared" ca="1" si="3"/>
        <v>33</v>
      </c>
      <c r="AT5" s="3">
        <f t="shared" ca="1" si="3"/>
        <v>37</v>
      </c>
      <c r="AU5" s="3">
        <f t="shared" ca="1" si="3"/>
        <v>38</v>
      </c>
      <c r="AV5" s="3">
        <f t="shared" ca="1" si="3"/>
        <v>42</v>
      </c>
      <c r="AW5" s="3">
        <f t="shared" ca="1" si="3"/>
        <v>44</v>
      </c>
      <c r="AX5" s="3">
        <f t="shared" ca="1" si="3"/>
        <v>49</v>
      </c>
      <c r="AY5" s="3">
        <f t="shared" ca="1" si="3"/>
        <v>49</v>
      </c>
      <c r="AZ5" s="3">
        <f t="shared" ca="1" si="4"/>
        <v>49</v>
      </c>
      <c r="BA5" s="3">
        <f t="shared" ca="1" si="4"/>
        <v>53</v>
      </c>
      <c r="BB5" s="3">
        <f t="shared" ca="1" si="4"/>
        <v>55</v>
      </c>
      <c r="BC5" s="3">
        <f t="shared" ca="1" si="4"/>
        <v>67</v>
      </c>
      <c r="BD5" s="3">
        <f t="shared" ca="1" si="4"/>
        <v>69</v>
      </c>
      <c r="BE5" s="3">
        <f t="shared" ca="1" si="4"/>
        <v>69</v>
      </c>
      <c r="BF5" s="3">
        <f t="shared" ca="1" si="4"/>
        <v>73</v>
      </c>
      <c r="BG5" s="3">
        <f t="shared" ca="1" si="4"/>
        <v>77</v>
      </c>
      <c r="BH5" s="3">
        <f t="shared" ca="1" si="4"/>
        <v>0</v>
      </c>
      <c r="BI5" s="3">
        <f t="shared" ca="1" si="4"/>
        <v>0</v>
      </c>
      <c r="BJ5" s="3">
        <f t="shared" ca="1" si="4"/>
        <v>0</v>
      </c>
      <c r="BK5" s="3">
        <f t="shared" ca="1" si="4"/>
        <v>0</v>
      </c>
      <c r="BL5" s="3">
        <f t="shared" ca="1" si="4"/>
        <v>0</v>
      </c>
      <c r="BM5" s="3">
        <f t="shared" ca="1" si="4"/>
        <v>0</v>
      </c>
      <c r="BN5" s="3">
        <f t="shared" ca="1" si="4"/>
        <v>0</v>
      </c>
      <c r="BO5" s="3">
        <f t="shared" ca="1" si="4"/>
        <v>0</v>
      </c>
      <c r="BP5" s="3">
        <f t="shared" ca="1" si="5"/>
        <v>0</v>
      </c>
    </row>
    <row r="6" spans="1:68" x14ac:dyDescent="0.4">
      <c r="A6" t="str">
        <f>KtAbk!A9</f>
        <v>BL</v>
      </c>
      <c r="B6" s="5">
        <f>KtAbk!B9</f>
        <v>288.13200000000001</v>
      </c>
      <c r="C6" s="3">
        <f t="shared" ca="1" si="6"/>
        <v>0</v>
      </c>
      <c r="D6" s="3">
        <f t="shared" ca="1" si="1"/>
        <v>0</v>
      </c>
      <c r="E6" s="3">
        <f t="shared" ca="1" si="1"/>
        <v>0</v>
      </c>
      <c r="F6" s="3">
        <f t="shared" ca="1" si="1"/>
        <v>0</v>
      </c>
      <c r="G6" s="3">
        <f t="shared" ca="1" si="1"/>
        <v>0</v>
      </c>
      <c r="H6" s="3">
        <f t="shared" ca="1" si="1"/>
        <v>0</v>
      </c>
      <c r="I6" s="3">
        <f t="shared" ca="1" si="1"/>
        <v>0</v>
      </c>
      <c r="J6" s="3">
        <f t="shared" ca="1" si="1"/>
        <v>0</v>
      </c>
      <c r="K6" s="3">
        <f t="shared" ca="1" si="1"/>
        <v>0</v>
      </c>
      <c r="L6" s="3">
        <f t="shared" ca="1" si="1"/>
        <v>0</v>
      </c>
      <c r="M6" s="3">
        <f t="shared" ca="1" si="1"/>
        <v>0</v>
      </c>
      <c r="N6" s="3">
        <f t="shared" ca="1" si="1"/>
        <v>0</v>
      </c>
      <c r="O6" s="3">
        <f t="shared" ca="1" si="1"/>
        <v>1</v>
      </c>
      <c r="P6" s="3">
        <f t="shared" ca="1" si="1"/>
        <v>1</v>
      </c>
      <c r="Q6" s="3">
        <f t="shared" ca="1" si="1"/>
        <v>1</v>
      </c>
      <c r="R6" s="3">
        <f t="shared" ca="1" si="1"/>
        <v>2</v>
      </c>
      <c r="S6" s="3">
        <f t="shared" ca="1" si="1"/>
        <v>2</v>
      </c>
      <c r="T6" s="3">
        <f t="shared" ca="1" si="2"/>
        <v>2</v>
      </c>
      <c r="U6" s="3">
        <f t="shared" ca="1" si="2"/>
        <v>2</v>
      </c>
      <c r="V6" s="3">
        <f t="shared" ca="1" si="2"/>
        <v>2</v>
      </c>
      <c r="W6" s="3">
        <f t="shared" ca="1" si="2"/>
        <v>2</v>
      </c>
      <c r="X6" s="3">
        <f t="shared" ca="1" si="2"/>
        <v>2</v>
      </c>
      <c r="Y6" s="3">
        <f t="shared" ca="1" si="2"/>
        <v>2</v>
      </c>
      <c r="Z6" s="3">
        <f t="shared" ca="1" si="2"/>
        <v>2</v>
      </c>
      <c r="AA6" s="3">
        <f t="shared" ca="1" si="2"/>
        <v>3</v>
      </c>
      <c r="AB6" s="3">
        <f t="shared" ca="1" si="2"/>
        <v>3</v>
      </c>
      <c r="AC6" s="3">
        <f t="shared" ca="1" si="2"/>
        <v>3</v>
      </c>
      <c r="AD6" s="3">
        <f t="shared" ca="1" si="2"/>
        <v>3</v>
      </c>
      <c r="AE6" s="3">
        <f t="shared" ca="1" si="2"/>
        <v>4</v>
      </c>
      <c r="AF6" s="3">
        <f t="shared" ca="1" si="2"/>
        <v>5</v>
      </c>
      <c r="AG6" s="3">
        <f t="shared" ca="1" si="2"/>
        <v>5</v>
      </c>
      <c r="AH6" s="3">
        <f t="shared" ca="1" si="2"/>
        <v>5</v>
      </c>
      <c r="AI6" s="3">
        <f t="shared" ca="1" si="2"/>
        <v>6</v>
      </c>
      <c r="AJ6" s="3">
        <f t="shared" ca="1" si="3"/>
        <v>6</v>
      </c>
      <c r="AK6" s="3">
        <f t="shared" ca="1" si="3"/>
        <v>7</v>
      </c>
      <c r="AL6" s="3">
        <f t="shared" ca="1" si="3"/>
        <v>10</v>
      </c>
      <c r="AM6" s="3">
        <f t="shared" ca="1" si="3"/>
        <v>11</v>
      </c>
      <c r="AN6" s="3">
        <f t="shared" ca="1" si="3"/>
        <v>12</v>
      </c>
      <c r="AO6" s="3">
        <f t="shared" ca="1" si="3"/>
        <v>14</v>
      </c>
      <c r="AP6" s="3">
        <f t="shared" ca="1" si="3"/>
        <v>19</v>
      </c>
      <c r="AQ6" s="3">
        <f t="shared" ca="1" si="3"/>
        <v>19</v>
      </c>
      <c r="AR6" s="3">
        <f t="shared" ca="1" si="3"/>
        <v>19</v>
      </c>
      <c r="AS6" s="3">
        <f t="shared" ca="1" si="3"/>
        <v>19</v>
      </c>
      <c r="AT6" s="3">
        <f t="shared" ca="1" si="3"/>
        <v>21</v>
      </c>
      <c r="AU6" s="3">
        <f t="shared" ca="1" si="3"/>
        <v>21</v>
      </c>
      <c r="AV6" s="3">
        <f t="shared" ca="1" si="3"/>
        <v>22</v>
      </c>
      <c r="AW6" s="3">
        <f t="shared" ca="1" si="3"/>
        <v>22</v>
      </c>
      <c r="AX6" s="3">
        <f t="shared" ca="1" si="3"/>
        <v>23</v>
      </c>
      <c r="AY6" s="3">
        <f t="shared" ca="1" si="3"/>
        <v>24</v>
      </c>
      <c r="AZ6" s="3">
        <f t="shared" ca="1" si="4"/>
        <v>25</v>
      </c>
      <c r="BA6" s="3">
        <f t="shared" ca="1" si="4"/>
        <v>25</v>
      </c>
      <c r="BB6" s="3">
        <f t="shared" ca="1" si="4"/>
        <v>25</v>
      </c>
      <c r="BC6" s="3">
        <f t="shared" ca="1" si="4"/>
        <v>25</v>
      </c>
      <c r="BD6" s="3">
        <f t="shared" ca="1" si="4"/>
        <v>25</v>
      </c>
      <c r="BE6" s="3">
        <f t="shared" ca="1" si="4"/>
        <v>25</v>
      </c>
      <c r="BF6" s="3">
        <f t="shared" ca="1" si="4"/>
        <v>25</v>
      </c>
      <c r="BG6" s="3">
        <f t="shared" ca="1" si="4"/>
        <v>26</v>
      </c>
      <c r="BH6" s="3">
        <f t="shared" ca="1" si="4"/>
        <v>0</v>
      </c>
      <c r="BI6" s="3">
        <f t="shared" ca="1" si="4"/>
        <v>0</v>
      </c>
      <c r="BJ6" s="3">
        <f t="shared" ca="1" si="4"/>
        <v>0</v>
      </c>
      <c r="BK6" s="3">
        <f t="shared" ca="1" si="4"/>
        <v>0</v>
      </c>
      <c r="BL6" s="3">
        <f t="shared" ca="1" si="4"/>
        <v>0</v>
      </c>
      <c r="BM6" s="3">
        <f t="shared" ca="1" si="4"/>
        <v>0</v>
      </c>
      <c r="BN6" s="3">
        <f t="shared" ca="1" si="4"/>
        <v>0</v>
      </c>
      <c r="BO6" s="3">
        <f t="shared" ca="1" si="4"/>
        <v>0</v>
      </c>
      <c r="BP6" s="3">
        <f t="shared" ca="1" si="5"/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3">
        <f t="shared" ca="1" si="6"/>
        <v>0</v>
      </c>
      <c r="D7" s="3">
        <f t="shared" ca="1" si="1"/>
        <v>0</v>
      </c>
      <c r="E7" s="3">
        <f t="shared" ca="1" si="1"/>
        <v>0</v>
      </c>
      <c r="F7" s="3">
        <f t="shared" ca="1" si="1"/>
        <v>0</v>
      </c>
      <c r="G7" s="3">
        <f t="shared" ca="1" si="1"/>
        <v>0</v>
      </c>
      <c r="H7" s="3">
        <f t="shared" ca="1" si="1"/>
        <v>0</v>
      </c>
      <c r="I7" s="3">
        <f t="shared" ca="1" si="1"/>
        <v>0</v>
      </c>
      <c r="J7" s="3">
        <f t="shared" ca="1" si="1"/>
        <v>0</v>
      </c>
      <c r="K7" s="3">
        <f t="shared" ca="1" si="1"/>
        <v>0</v>
      </c>
      <c r="L7" s="3">
        <f t="shared" ca="1" si="1"/>
        <v>0</v>
      </c>
      <c r="M7" s="3">
        <f t="shared" ca="1" si="1"/>
        <v>0</v>
      </c>
      <c r="N7" s="3">
        <f t="shared" ca="1" si="1"/>
        <v>0</v>
      </c>
      <c r="O7" s="3">
        <f t="shared" ca="1" si="1"/>
        <v>0</v>
      </c>
      <c r="P7" s="3">
        <f t="shared" ca="1" si="1"/>
        <v>0</v>
      </c>
      <c r="Q7" s="3">
        <f t="shared" ca="1" si="1"/>
        <v>0</v>
      </c>
      <c r="R7" s="3">
        <f t="shared" ca="1" si="1"/>
        <v>0</v>
      </c>
      <c r="S7" s="3">
        <f t="shared" ca="1" si="1"/>
        <v>1</v>
      </c>
      <c r="T7" s="3">
        <f t="shared" ca="1" si="2"/>
        <v>1</v>
      </c>
      <c r="U7" s="3">
        <f t="shared" ca="1" si="2"/>
        <v>1</v>
      </c>
      <c r="V7" s="3">
        <f t="shared" ca="1" si="2"/>
        <v>3</v>
      </c>
      <c r="W7" s="3">
        <f t="shared" ca="1" si="2"/>
        <v>4</v>
      </c>
      <c r="X7" s="3">
        <f t="shared" ca="1" si="2"/>
        <v>4</v>
      </c>
      <c r="Y7" s="3">
        <f t="shared" ca="1" si="2"/>
        <v>4</v>
      </c>
      <c r="Z7" s="3">
        <f t="shared" ca="1" si="2"/>
        <v>4</v>
      </c>
      <c r="AA7" s="3">
        <f t="shared" ca="1" si="2"/>
        <v>4</v>
      </c>
      <c r="AB7" s="3">
        <f t="shared" ca="1" si="2"/>
        <v>5</v>
      </c>
      <c r="AC7" s="3">
        <f t="shared" ca="1" si="2"/>
        <v>5</v>
      </c>
      <c r="AD7" s="3">
        <f t="shared" ca="1" si="2"/>
        <v>5</v>
      </c>
      <c r="AE7" s="3">
        <f t="shared" ca="1" si="2"/>
        <v>5</v>
      </c>
      <c r="AF7" s="3">
        <f t="shared" ca="1" si="2"/>
        <v>8</v>
      </c>
      <c r="AG7" s="3">
        <f t="shared" ca="1" si="2"/>
        <v>12</v>
      </c>
      <c r="AH7" s="3">
        <f t="shared" ca="1" si="2"/>
        <v>13</v>
      </c>
      <c r="AI7" s="3">
        <f t="shared" ca="1" si="2"/>
        <v>13</v>
      </c>
      <c r="AJ7" s="3">
        <f t="shared" ca="1" si="3"/>
        <v>15</v>
      </c>
      <c r="AK7" s="3">
        <f t="shared" ca="1" si="3"/>
        <v>15</v>
      </c>
      <c r="AL7" s="3">
        <f t="shared" ca="1" si="3"/>
        <v>16</v>
      </c>
      <c r="AM7" s="3">
        <f t="shared" ca="1" si="3"/>
        <v>18</v>
      </c>
      <c r="AN7" s="3">
        <f t="shared" ca="1" si="3"/>
        <v>19</v>
      </c>
      <c r="AO7" s="3">
        <f t="shared" ca="1" si="3"/>
        <v>21</v>
      </c>
      <c r="AP7" s="3">
        <f t="shared" ca="1" si="3"/>
        <v>24</v>
      </c>
      <c r="AQ7" s="3">
        <f t="shared" ca="1" si="3"/>
        <v>26</v>
      </c>
      <c r="AR7" s="3">
        <f t="shared" ca="1" si="3"/>
        <v>26</v>
      </c>
      <c r="AS7" s="3">
        <f t="shared" ca="1" si="3"/>
        <v>28</v>
      </c>
      <c r="AT7" s="3">
        <f t="shared" ca="1" si="3"/>
        <v>31</v>
      </c>
      <c r="AU7" s="3">
        <f t="shared" ca="1" si="3"/>
        <v>33</v>
      </c>
      <c r="AV7" s="3">
        <f t="shared" ca="1" si="3"/>
        <v>33</v>
      </c>
      <c r="AW7" s="3">
        <f t="shared" ca="1" si="3"/>
        <v>33</v>
      </c>
      <c r="AX7" s="3">
        <f t="shared" ca="1" si="3"/>
        <v>33</v>
      </c>
      <c r="AY7" s="3">
        <f t="shared" ca="1" si="3"/>
        <v>34</v>
      </c>
      <c r="AZ7" s="3">
        <f t="shared" ca="1" si="4"/>
        <v>34</v>
      </c>
      <c r="BA7" s="3">
        <f t="shared" ca="1" si="4"/>
        <v>36</v>
      </c>
      <c r="BB7" s="3">
        <f t="shared" ca="1" si="4"/>
        <v>37</v>
      </c>
      <c r="BC7" s="3">
        <f t="shared" ca="1" si="4"/>
        <v>37</v>
      </c>
      <c r="BD7" s="3">
        <f t="shared" ca="1" si="4"/>
        <v>40</v>
      </c>
      <c r="BE7" s="3">
        <f t="shared" ca="1" si="4"/>
        <v>40</v>
      </c>
      <c r="BF7" s="3">
        <f t="shared" ca="1" si="4"/>
        <v>42</v>
      </c>
      <c r="BG7" s="3">
        <f t="shared" ca="1" si="4"/>
        <v>44</v>
      </c>
      <c r="BH7" s="3">
        <f t="shared" ca="1" si="4"/>
        <v>0</v>
      </c>
      <c r="BI7" s="3">
        <f t="shared" ca="1" si="4"/>
        <v>0</v>
      </c>
      <c r="BJ7" s="3">
        <f t="shared" ca="1" si="4"/>
        <v>0</v>
      </c>
      <c r="BK7" s="3">
        <f t="shared" ca="1" si="4"/>
        <v>0</v>
      </c>
      <c r="BL7" s="3">
        <f t="shared" ca="1" si="4"/>
        <v>0</v>
      </c>
      <c r="BM7" s="3">
        <f t="shared" ca="1" si="4"/>
        <v>0</v>
      </c>
      <c r="BN7" s="3">
        <f t="shared" ca="1" si="4"/>
        <v>0</v>
      </c>
      <c r="BO7" s="3">
        <f t="shared" ca="1" si="4"/>
        <v>0</v>
      </c>
      <c r="BP7" s="3">
        <f t="shared" ca="1" si="5"/>
        <v>0</v>
      </c>
    </row>
    <row r="8" spans="1:68" x14ac:dyDescent="0.4">
      <c r="A8" t="str">
        <f>KtAbk!A11</f>
        <v>FR</v>
      </c>
      <c r="B8" s="5">
        <f>KtAbk!B11</f>
        <v>318.714</v>
      </c>
      <c r="C8" s="3">
        <f t="shared" ca="1" si="6"/>
        <v>0</v>
      </c>
      <c r="D8" s="3">
        <f t="shared" ca="1" si="1"/>
        <v>0</v>
      </c>
      <c r="E8" s="3">
        <f t="shared" ca="1" si="1"/>
        <v>0</v>
      </c>
      <c r="F8" s="3">
        <f t="shared" ca="1" si="1"/>
        <v>0</v>
      </c>
      <c r="G8" s="3">
        <f t="shared" ca="1" si="1"/>
        <v>0</v>
      </c>
      <c r="H8" s="3">
        <f t="shared" ca="1" si="1"/>
        <v>0</v>
      </c>
      <c r="I8" s="3">
        <f t="shared" ca="1" si="1"/>
        <v>0</v>
      </c>
      <c r="J8" s="3">
        <f t="shared" ca="1" si="1"/>
        <v>0</v>
      </c>
      <c r="K8" s="3">
        <f t="shared" ca="1" si="1"/>
        <v>0</v>
      </c>
      <c r="L8" s="3">
        <f t="shared" ca="1" si="1"/>
        <v>0</v>
      </c>
      <c r="M8" s="3">
        <f t="shared" ca="1" si="1"/>
        <v>0</v>
      </c>
      <c r="N8" s="3">
        <f t="shared" ca="1" si="1"/>
        <v>0</v>
      </c>
      <c r="O8" s="3">
        <f t="shared" ca="1" si="1"/>
        <v>0</v>
      </c>
      <c r="P8" s="3">
        <f t="shared" ca="1" si="1"/>
        <v>0</v>
      </c>
      <c r="Q8" s="3">
        <f t="shared" ca="1" si="1"/>
        <v>0</v>
      </c>
      <c r="R8" s="3">
        <f t="shared" ca="1" si="1"/>
        <v>0</v>
      </c>
      <c r="S8" s="3">
        <f t="shared" ca="1" si="1"/>
        <v>0</v>
      </c>
      <c r="T8" s="3">
        <f t="shared" ca="1" si="2"/>
        <v>0</v>
      </c>
      <c r="U8" s="3">
        <f t="shared" ca="1" si="2"/>
        <v>0</v>
      </c>
      <c r="V8" s="3">
        <f t="shared" ca="1" si="2"/>
        <v>0</v>
      </c>
      <c r="W8" s="3">
        <f t="shared" ca="1" si="2"/>
        <v>0</v>
      </c>
      <c r="X8" s="3">
        <f t="shared" ca="1" si="2"/>
        <v>0</v>
      </c>
      <c r="Y8" s="3">
        <f t="shared" ca="1" si="2"/>
        <v>1</v>
      </c>
      <c r="Z8" s="3">
        <f t="shared" ca="1" si="2"/>
        <v>1</v>
      </c>
      <c r="AA8" s="3">
        <f t="shared" ca="1" si="2"/>
        <v>1</v>
      </c>
      <c r="AB8" s="3">
        <f t="shared" ca="1" si="2"/>
        <v>2</v>
      </c>
      <c r="AC8" s="3">
        <f t="shared" ca="1" si="2"/>
        <v>3</v>
      </c>
      <c r="AD8" s="3">
        <f t="shared" ca="1" si="2"/>
        <v>4</v>
      </c>
      <c r="AE8" s="3">
        <f t="shared" ca="1" si="2"/>
        <v>5</v>
      </c>
      <c r="AF8" s="3">
        <f t="shared" ca="1" si="2"/>
        <v>6</v>
      </c>
      <c r="AG8" s="3">
        <f t="shared" ca="1" si="2"/>
        <v>11</v>
      </c>
      <c r="AH8" s="3">
        <f t="shared" ca="1" si="2"/>
        <v>15</v>
      </c>
      <c r="AI8" s="3">
        <f t="shared" ca="1" si="2"/>
        <v>15</v>
      </c>
      <c r="AJ8" s="3">
        <f t="shared" ca="1" si="3"/>
        <v>16</v>
      </c>
      <c r="AK8" s="3">
        <f t="shared" ca="1" si="3"/>
        <v>17</v>
      </c>
      <c r="AL8" s="3">
        <f t="shared" ca="1" si="3"/>
        <v>20</v>
      </c>
      <c r="AM8" s="3">
        <f t="shared" ca="1" si="3"/>
        <v>23</v>
      </c>
      <c r="AN8" s="3">
        <f t="shared" ca="1" si="3"/>
        <v>26</v>
      </c>
      <c r="AO8" s="3">
        <f t="shared" ca="1" si="3"/>
        <v>31</v>
      </c>
      <c r="AP8" s="3">
        <f t="shared" ca="1" si="3"/>
        <v>37</v>
      </c>
      <c r="AQ8" s="3">
        <f t="shared" ca="1" si="3"/>
        <v>40</v>
      </c>
      <c r="AR8" s="3">
        <f t="shared" ca="1" si="3"/>
        <v>41</v>
      </c>
      <c r="AS8" s="3">
        <f t="shared" ca="1" si="3"/>
        <v>44</v>
      </c>
      <c r="AT8" s="3">
        <f t="shared" ca="1" si="3"/>
        <v>45</v>
      </c>
      <c r="AU8" s="3">
        <f t="shared" ca="1" si="3"/>
        <v>46</v>
      </c>
      <c r="AV8" s="3">
        <f t="shared" ca="1" si="3"/>
        <v>49</v>
      </c>
      <c r="AW8" s="3">
        <f t="shared" ca="1" si="3"/>
        <v>53</v>
      </c>
      <c r="AX8" s="3">
        <f t="shared" ca="1" si="3"/>
        <v>54</v>
      </c>
      <c r="AY8" s="3">
        <f t="shared" ca="1" si="3"/>
        <v>55</v>
      </c>
      <c r="AZ8" s="3">
        <f t="shared" ca="1" si="4"/>
        <v>57</v>
      </c>
      <c r="BA8" s="3">
        <f t="shared" ca="1" si="4"/>
        <v>63</v>
      </c>
      <c r="BB8" s="3">
        <f t="shared" ca="1" si="4"/>
        <v>65</v>
      </c>
      <c r="BC8" s="3">
        <f t="shared" ca="1" si="4"/>
        <v>67</v>
      </c>
      <c r="BD8" s="3">
        <f t="shared" ca="1" si="4"/>
        <v>69</v>
      </c>
      <c r="BE8" s="3">
        <f t="shared" ca="1" si="4"/>
        <v>71</v>
      </c>
      <c r="BF8" s="3">
        <f t="shared" ca="1" si="4"/>
        <v>72</v>
      </c>
      <c r="BG8" s="3">
        <f t="shared" ca="1" si="4"/>
        <v>74</v>
      </c>
      <c r="BH8" s="3">
        <f t="shared" ca="1" si="4"/>
        <v>0</v>
      </c>
      <c r="BI8" s="3">
        <f t="shared" ca="1" si="4"/>
        <v>0</v>
      </c>
      <c r="BJ8" s="3">
        <f t="shared" ca="1" si="4"/>
        <v>0</v>
      </c>
      <c r="BK8" s="3">
        <f t="shared" ca="1" si="4"/>
        <v>0</v>
      </c>
      <c r="BL8" s="3">
        <f t="shared" ca="1" si="4"/>
        <v>0</v>
      </c>
      <c r="BM8" s="3">
        <f t="shared" ca="1" si="4"/>
        <v>0</v>
      </c>
      <c r="BN8" s="3">
        <f t="shared" ca="1" si="4"/>
        <v>0</v>
      </c>
      <c r="BO8" s="3">
        <f t="shared" ca="1" si="4"/>
        <v>0</v>
      </c>
      <c r="BP8" s="3">
        <f t="shared" ca="1" si="5"/>
        <v>0</v>
      </c>
    </row>
    <row r="9" spans="1:68" x14ac:dyDescent="0.4">
      <c r="A9" t="str">
        <f>KtAbk!A12</f>
        <v>GE</v>
      </c>
      <c r="B9" s="5">
        <f>KtAbk!B12</f>
        <v>499.48</v>
      </c>
      <c r="C9" s="3">
        <f t="shared" ca="1" si="6"/>
        <v>0</v>
      </c>
      <c r="D9" s="3">
        <f t="shared" ca="1" si="1"/>
        <v>0</v>
      </c>
      <c r="E9" s="3">
        <f t="shared" ca="1" si="1"/>
        <v>0</v>
      </c>
      <c r="F9" s="3">
        <f t="shared" ca="1" si="1"/>
        <v>0</v>
      </c>
      <c r="G9" s="3">
        <f t="shared" ca="1" si="1"/>
        <v>0</v>
      </c>
      <c r="H9" s="3">
        <f t="shared" ca="1" si="1"/>
        <v>0</v>
      </c>
      <c r="I9" s="3">
        <f t="shared" ca="1" si="1"/>
        <v>0</v>
      </c>
      <c r="J9" s="3">
        <f t="shared" ca="1" si="1"/>
        <v>0</v>
      </c>
      <c r="K9" s="3">
        <f t="shared" ca="1" si="1"/>
        <v>0</v>
      </c>
      <c r="L9" s="3">
        <f t="shared" ca="1" si="1"/>
        <v>0</v>
      </c>
      <c r="M9" s="3">
        <f t="shared" ca="1" si="1"/>
        <v>0</v>
      </c>
      <c r="N9" s="3">
        <f t="shared" ca="1" si="1"/>
        <v>0</v>
      </c>
      <c r="O9" s="3">
        <f t="shared" ca="1" si="1"/>
        <v>0</v>
      </c>
      <c r="P9" s="3">
        <f t="shared" ca="1" si="1"/>
        <v>0</v>
      </c>
      <c r="Q9" s="3">
        <f t="shared" ca="1" si="1"/>
        <v>1</v>
      </c>
      <c r="R9" s="3">
        <f t="shared" ca="1" si="1"/>
        <v>1</v>
      </c>
      <c r="S9" s="3">
        <f t="shared" ca="1" si="1"/>
        <v>1</v>
      </c>
      <c r="T9" s="3">
        <f t="shared" ca="1" si="2"/>
        <v>1</v>
      </c>
      <c r="U9" s="3">
        <f t="shared" ca="1" si="2"/>
        <v>1</v>
      </c>
      <c r="V9" s="3">
        <f t="shared" ca="1" si="2"/>
        <v>3</v>
      </c>
      <c r="W9" s="3">
        <f t="shared" ca="1" si="2"/>
        <v>3</v>
      </c>
      <c r="X9" s="3">
        <f t="shared" ca="1" si="2"/>
        <v>4</v>
      </c>
      <c r="Y9" s="3">
        <f t="shared" ca="1" si="2"/>
        <v>5</v>
      </c>
      <c r="Z9" s="3">
        <f t="shared" ca="1" si="2"/>
        <v>6</v>
      </c>
      <c r="AA9" s="3">
        <f t="shared" ca="1" si="2"/>
        <v>8</v>
      </c>
      <c r="AB9" s="3">
        <f t="shared" ca="1" si="2"/>
        <v>8</v>
      </c>
      <c r="AC9" s="3">
        <f t="shared" ca="1" si="2"/>
        <v>9</v>
      </c>
      <c r="AD9" s="3">
        <f t="shared" ca="1" si="2"/>
        <v>13</v>
      </c>
      <c r="AE9" s="3">
        <f t="shared" ca="1" si="2"/>
        <v>14</v>
      </c>
      <c r="AF9" s="3">
        <f t="shared" ca="1" si="2"/>
        <v>21</v>
      </c>
      <c r="AG9" s="3">
        <f t="shared" ca="1" si="2"/>
        <v>23</v>
      </c>
      <c r="AH9" s="3">
        <f t="shared" ca="1" si="2"/>
        <v>30</v>
      </c>
      <c r="AI9" s="3">
        <f t="shared" ca="1" si="2"/>
        <v>37</v>
      </c>
      <c r="AJ9" s="3">
        <f t="shared" ca="1" si="3"/>
        <v>44</v>
      </c>
      <c r="AK9" s="3">
        <f t="shared" ca="1" si="3"/>
        <v>53</v>
      </c>
      <c r="AL9" s="3">
        <f t="shared" ca="1" si="3"/>
        <v>61</v>
      </c>
      <c r="AM9" s="3">
        <f t="shared" ca="1" si="3"/>
        <v>69</v>
      </c>
      <c r="AN9" s="3">
        <f t="shared" ca="1" si="3"/>
        <v>77</v>
      </c>
      <c r="AO9" s="3">
        <f t="shared" ca="1" si="3"/>
        <v>81</v>
      </c>
      <c r="AP9" s="3">
        <f t="shared" ca="1" si="3"/>
        <v>94</v>
      </c>
      <c r="AQ9" s="3">
        <f t="shared" ca="1" si="3"/>
        <v>101</v>
      </c>
      <c r="AR9" s="3">
        <f t="shared" ca="1" si="3"/>
        <v>112</v>
      </c>
      <c r="AS9" s="3">
        <f t="shared" ca="1" si="3"/>
        <v>123</v>
      </c>
      <c r="AT9" s="3">
        <f t="shared" ca="1" si="3"/>
        <v>136</v>
      </c>
      <c r="AU9" s="3">
        <f t="shared" ca="1" si="3"/>
        <v>145</v>
      </c>
      <c r="AV9" s="3">
        <f t="shared" ca="1" si="3"/>
        <v>154</v>
      </c>
      <c r="AW9" s="3">
        <f t="shared" ca="1" si="3"/>
        <v>161</v>
      </c>
      <c r="AX9" s="3">
        <f t="shared" ca="1" si="3"/>
        <v>167</v>
      </c>
      <c r="AY9" s="3">
        <f t="shared" ca="1" si="3"/>
        <v>170</v>
      </c>
      <c r="AZ9" s="3">
        <f t="shared" ca="1" si="4"/>
        <v>174</v>
      </c>
      <c r="BA9" s="3">
        <f t="shared" ca="1" si="4"/>
        <v>178</v>
      </c>
      <c r="BB9" s="3">
        <f t="shared" ca="1" si="4"/>
        <v>184</v>
      </c>
      <c r="BC9" s="3">
        <f t="shared" ca="1" si="4"/>
        <v>190</v>
      </c>
      <c r="BD9" s="3">
        <f t="shared" ca="1" si="4"/>
        <v>193</v>
      </c>
      <c r="BE9" s="3">
        <f t="shared" ca="1" si="4"/>
        <v>200</v>
      </c>
      <c r="BF9" s="3">
        <f t="shared" ca="1" si="4"/>
        <v>201</v>
      </c>
      <c r="BG9" s="3">
        <f t="shared" ca="1" si="4"/>
        <v>202</v>
      </c>
      <c r="BH9" s="3">
        <f t="shared" ca="1" si="4"/>
        <v>0</v>
      </c>
      <c r="BI9" s="3">
        <f t="shared" ca="1" si="4"/>
        <v>0</v>
      </c>
      <c r="BJ9" s="3">
        <f t="shared" ca="1" si="4"/>
        <v>0</v>
      </c>
      <c r="BK9" s="3">
        <f t="shared" ca="1" si="4"/>
        <v>0</v>
      </c>
      <c r="BL9" s="3">
        <f t="shared" ca="1" si="4"/>
        <v>0</v>
      </c>
      <c r="BM9" s="3">
        <f t="shared" ca="1" si="4"/>
        <v>0</v>
      </c>
      <c r="BN9" s="3">
        <f t="shared" ca="1" si="4"/>
        <v>0</v>
      </c>
      <c r="BO9" s="3">
        <f t="shared" ca="1" si="4"/>
        <v>0</v>
      </c>
      <c r="BP9" s="3">
        <f t="shared" ca="1" si="5"/>
        <v>0</v>
      </c>
    </row>
    <row r="10" spans="1:68" x14ac:dyDescent="0.4">
      <c r="A10" t="str">
        <f>KtAbk!A13</f>
        <v>GL</v>
      </c>
      <c r="B10" s="5">
        <f>KtAbk!B13</f>
        <v>40.402999999999999</v>
      </c>
      <c r="C10" s="3">
        <f t="shared" ca="1" si="6"/>
        <v>0</v>
      </c>
      <c r="D10" s="3">
        <f t="shared" ca="1" si="1"/>
        <v>0</v>
      </c>
      <c r="E10" s="3">
        <f t="shared" ca="1" si="1"/>
        <v>0</v>
      </c>
      <c r="F10" s="3">
        <f t="shared" ca="1" si="1"/>
        <v>0</v>
      </c>
      <c r="G10" s="3">
        <f t="shared" ca="1" si="1"/>
        <v>0</v>
      </c>
      <c r="H10" s="3">
        <f t="shared" ca="1" si="1"/>
        <v>0</v>
      </c>
      <c r="I10" s="3">
        <f t="shared" ca="1" si="1"/>
        <v>0</v>
      </c>
      <c r="J10" s="3">
        <f t="shared" ca="1" si="1"/>
        <v>0</v>
      </c>
      <c r="K10" s="3">
        <f t="shared" ca="1" si="1"/>
        <v>0</v>
      </c>
      <c r="L10" s="3">
        <f t="shared" ca="1" si="1"/>
        <v>0</v>
      </c>
      <c r="M10" s="3">
        <f t="shared" ca="1" si="1"/>
        <v>0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t="shared" ca="1" si="1"/>
        <v>0</v>
      </c>
      <c r="T10" s="3">
        <f t="shared" ca="1" si="2"/>
        <v>0</v>
      </c>
      <c r="U10" s="3">
        <f t="shared" ca="1" si="2"/>
        <v>0</v>
      </c>
      <c r="V10" s="3">
        <f t="shared" ca="1" si="2"/>
        <v>0</v>
      </c>
      <c r="W10" s="3">
        <f t="shared" ca="1" si="2"/>
        <v>0</v>
      </c>
      <c r="X10" s="3">
        <f t="shared" ca="1" si="2"/>
        <v>0</v>
      </c>
      <c r="Y10" s="3">
        <f t="shared" ca="1" si="2"/>
        <v>0</v>
      </c>
      <c r="Z10" s="3">
        <f t="shared" ca="1" si="2"/>
        <v>0</v>
      </c>
      <c r="AA10" s="3">
        <f t="shared" ca="1" si="2"/>
        <v>0</v>
      </c>
      <c r="AB10" s="3">
        <f t="shared" ca="1" si="2"/>
        <v>0</v>
      </c>
      <c r="AC10" s="3">
        <f t="shared" ca="1" si="2"/>
        <v>0</v>
      </c>
      <c r="AD10" s="3">
        <f t="shared" ca="1" si="2"/>
        <v>0</v>
      </c>
      <c r="AE10" s="3">
        <f t="shared" ca="1" si="2"/>
        <v>0</v>
      </c>
      <c r="AF10" s="3">
        <f t="shared" ca="1" si="2"/>
        <v>0</v>
      </c>
      <c r="AG10" s="3">
        <f t="shared" ca="1" si="2"/>
        <v>0</v>
      </c>
      <c r="AH10" s="3">
        <f t="shared" ca="1" si="2"/>
        <v>0</v>
      </c>
      <c r="AI10" s="3">
        <f t="shared" ca="1" si="2"/>
        <v>1</v>
      </c>
      <c r="AJ10" s="3">
        <f t="shared" ca="1" si="3"/>
        <v>1</v>
      </c>
      <c r="AK10" s="3">
        <f t="shared" ca="1" si="3"/>
        <v>1</v>
      </c>
      <c r="AL10" s="3">
        <f t="shared" ca="1" si="3"/>
        <v>2</v>
      </c>
      <c r="AM10" s="3">
        <f t="shared" ca="1" si="3"/>
        <v>2</v>
      </c>
      <c r="AN10" s="3">
        <f t="shared" ca="1" si="3"/>
        <v>2</v>
      </c>
      <c r="AO10" s="3">
        <f t="shared" ca="1" si="3"/>
        <v>2</v>
      </c>
      <c r="AP10" s="3">
        <f t="shared" ca="1" si="3"/>
        <v>2</v>
      </c>
      <c r="AQ10" s="3">
        <f t="shared" ca="1" si="3"/>
        <v>2</v>
      </c>
      <c r="AR10" s="3">
        <f t="shared" ca="1" si="3"/>
        <v>2</v>
      </c>
      <c r="AS10" s="3">
        <f t="shared" ca="1" si="3"/>
        <v>2</v>
      </c>
      <c r="AT10" s="3">
        <f t="shared" ca="1" si="3"/>
        <v>2</v>
      </c>
      <c r="AU10" s="3">
        <f t="shared" ca="1" si="3"/>
        <v>2</v>
      </c>
      <c r="AV10" s="3">
        <f t="shared" ca="1" si="3"/>
        <v>2</v>
      </c>
      <c r="AW10" s="3">
        <f t="shared" ca="1" si="3"/>
        <v>2</v>
      </c>
      <c r="AX10" s="3">
        <f t="shared" ca="1" si="3"/>
        <v>2</v>
      </c>
      <c r="AY10" s="3">
        <f t="shared" ca="1" si="3"/>
        <v>2</v>
      </c>
      <c r="AZ10" s="3">
        <f t="shared" ca="1" si="4"/>
        <v>2</v>
      </c>
      <c r="BA10" s="3">
        <f t="shared" ca="1" si="4"/>
        <v>2</v>
      </c>
      <c r="BB10" s="3">
        <f t="shared" ca="1" si="4"/>
        <v>3</v>
      </c>
      <c r="BC10" s="3">
        <f t="shared" ca="1" si="4"/>
        <v>3</v>
      </c>
      <c r="BD10" s="3">
        <f t="shared" ca="1" si="4"/>
        <v>4</v>
      </c>
      <c r="BE10" s="3">
        <f t="shared" ca="1" si="4"/>
        <v>4</v>
      </c>
      <c r="BF10" s="3">
        <f t="shared" ca="1" si="4"/>
        <v>5</v>
      </c>
      <c r="BG10" s="3">
        <f t="shared" ca="1" si="4"/>
        <v>6</v>
      </c>
      <c r="BH10" s="3">
        <f t="shared" ca="1" si="4"/>
        <v>0</v>
      </c>
      <c r="BI10" s="3">
        <f t="shared" ca="1" si="4"/>
        <v>0</v>
      </c>
      <c r="BJ10" s="3">
        <f t="shared" ca="1" si="4"/>
        <v>0</v>
      </c>
      <c r="BK10" s="3">
        <f t="shared" ca="1" si="4"/>
        <v>0</v>
      </c>
      <c r="BL10" s="3">
        <f t="shared" ca="1" si="4"/>
        <v>0</v>
      </c>
      <c r="BM10" s="3">
        <f t="shared" ca="1" si="4"/>
        <v>0</v>
      </c>
      <c r="BN10" s="3">
        <f t="shared" ca="1" si="4"/>
        <v>0</v>
      </c>
      <c r="BO10" s="3">
        <f t="shared" ca="1" si="4"/>
        <v>0</v>
      </c>
      <c r="BP10" s="3">
        <f t="shared" ca="1" si="5"/>
        <v>0</v>
      </c>
    </row>
    <row r="11" spans="1:68" x14ac:dyDescent="0.4">
      <c r="A11" t="str">
        <f>KtAbk!A14</f>
        <v>GR</v>
      </c>
      <c r="B11" s="5">
        <f>KtAbk!B14</f>
        <v>198.37899999999999</v>
      </c>
      <c r="C11" s="3">
        <f t="shared" ca="1" si="6"/>
        <v>0</v>
      </c>
      <c r="D11" s="3">
        <f t="shared" ca="1" si="1"/>
        <v>0</v>
      </c>
      <c r="E11" s="3">
        <f t="shared" ca="1" si="1"/>
        <v>0</v>
      </c>
      <c r="F11" s="3">
        <f t="shared" ca="1" si="1"/>
        <v>0</v>
      </c>
      <c r="G11" s="3">
        <f t="shared" ca="1" si="1"/>
        <v>0</v>
      </c>
      <c r="H11" s="3">
        <f t="shared" ca="1" si="1"/>
        <v>0</v>
      </c>
      <c r="I11" s="3">
        <f t="shared" ca="1" si="1"/>
        <v>0</v>
      </c>
      <c r="J11" s="3">
        <f t="shared" ca="1" si="1"/>
        <v>0</v>
      </c>
      <c r="K11" s="3">
        <f t="shared" ca="1" si="1"/>
        <v>0</v>
      </c>
      <c r="L11" s="3">
        <f t="shared" ca="1" si="1"/>
        <v>0</v>
      </c>
      <c r="M11" s="3">
        <f t="shared" ca="1" si="1"/>
        <v>0</v>
      </c>
      <c r="N11" s="3">
        <f t="shared" ca="1" si="1"/>
        <v>0</v>
      </c>
      <c r="O11" s="3">
        <f t="shared" ca="1" si="1"/>
        <v>0</v>
      </c>
      <c r="P11" s="3">
        <f t="shared" ca="1" si="1"/>
        <v>0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2"/>
        <v>0</v>
      </c>
      <c r="U11" s="3">
        <f t="shared" ca="1" si="2"/>
        <v>0</v>
      </c>
      <c r="V11" s="3">
        <f t="shared" ca="1" si="2"/>
        <v>0</v>
      </c>
      <c r="W11" s="3">
        <f t="shared" ca="1" si="2"/>
        <v>0</v>
      </c>
      <c r="X11" s="3">
        <f t="shared" ca="1" si="2"/>
        <v>1</v>
      </c>
      <c r="Y11" s="3">
        <f t="shared" ca="1" si="2"/>
        <v>1</v>
      </c>
      <c r="Z11" s="3">
        <f t="shared" ca="1" si="2"/>
        <v>2</v>
      </c>
      <c r="AA11" s="3">
        <f t="shared" ca="1" si="2"/>
        <v>3</v>
      </c>
      <c r="AB11" s="3">
        <f t="shared" ca="1" si="2"/>
        <v>3</v>
      </c>
      <c r="AC11" s="3">
        <f t="shared" ca="1" si="2"/>
        <v>6</v>
      </c>
      <c r="AD11" s="3">
        <f t="shared" ca="1" si="2"/>
        <v>6</v>
      </c>
      <c r="AE11" s="3">
        <f t="shared" ca="1" si="2"/>
        <v>6</v>
      </c>
      <c r="AF11" s="3">
        <f t="shared" ca="1" si="2"/>
        <v>6</v>
      </c>
      <c r="AG11" s="3">
        <f t="shared" ca="1" si="2"/>
        <v>9</v>
      </c>
      <c r="AH11" s="3">
        <f t="shared" ca="1" si="2"/>
        <v>9</v>
      </c>
      <c r="AI11" s="3">
        <f t="shared" ca="1" si="2"/>
        <v>10</v>
      </c>
      <c r="AJ11" s="3">
        <f t="shared" ca="1" si="3"/>
        <v>11</v>
      </c>
      <c r="AK11" s="3">
        <f t="shared" ca="1" si="3"/>
        <v>12</v>
      </c>
      <c r="AL11" s="3">
        <f t="shared" ca="1" si="3"/>
        <v>19</v>
      </c>
      <c r="AM11" s="3">
        <f t="shared" ca="1" si="3"/>
        <v>21</v>
      </c>
      <c r="AN11" s="3">
        <f t="shared" ca="1" si="3"/>
        <v>23</v>
      </c>
      <c r="AO11" s="3">
        <f t="shared" ca="1" si="3"/>
        <v>27</v>
      </c>
      <c r="AP11" s="3">
        <f t="shared" ca="1" si="3"/>
        <v>29</v>
      </c>
      <c r="AQ11" s="3">
        <f t="shared" ca="1" si="3"/>
        <v>30</v>
      </c>
      <c r="AR11" s="3">
        <f t="shared" ca="1" si="3"/>
        <v>31</v>
      </c>
      <c r="AS11" s="3">
        <f t="shared" ca="1" si="3"/>
        <v>34</v>
      </c>
      <c r="AT11" s="3">
        <f t="shared" ca="1" si="3"/>
        <v>35</v>
      </c>
      <c r="AU11" s="3">
        <f t="shared" ca="1" si="3"/>
        <v>35</v>
      </c>
      <c r="AV11" s="3">
        <f t="shared" ca="1" si="3"/>
        <v>35</v>
      </c>
      <c r="AW11" s="3">
        <f t="shared" ca="1" si="3"/>
        <v>35</v>
      </c>
      <c r="AX11" s="3">
        <f t="shared" ca="1" si="3"/>
        <v>35</v>
      </c>
      <c r="AY11" s="3">
        <f t="shared" ca="1" si="3"/>
        <v>35</v>
      </c>
      <c r="AZ11" s="3">
        <f t="shared" ca="1" si="4"/>
        <v>37</v>
      </c>
      <c r="BA11" s="3">
        <f t="shared" ca="1" si="4"/>
        <v>38</v>
      </c>
      <c r="BB11" s="3">
        <f t="shared" ca="1" si="4"/>
        <v>39</v>
      </c>
      <c r="BC11" s="3">
        <f t="shared" ca="1" si="4"/>
        <v>40</v>
      </c>
      <c r="BD11" s="3">
        <f t="shared" ca="1" si="4"/>
        <v>40</v>
      </c>
      <c r="BE11" s="3">
        <f t="shared" ca="1" si="4"/>
        <v>40</v>
      </c>
      <c r="BF11" s="3">
        <f t="shared" ca="1" si="4"/>
        <v>40</v>
      </c>
      <c r="BG11" s="3">
        <f t="shared" ca="1" si="4"/>
        <v>40</v>
      </c>
      <c r="BH11" s="3">
        <f t="shared" ca="1" si="4"/>
        <v>0</v>
      </c>
      <c r="BI11" s="3">
        <f t="shared" ca="1" si="4"/>
        <v>0</v>
      </c>
      <c r="BJ11" s="3">
        <f t="shared" ca="1" si="4"/>
        <v>0</v>
      </c>
      <c r="BK11" s="3">
        <f t="shared" ca="1" si="4"/>
        <v>0</v>
      </c>
      <c r="BL11" s="3">
        <f t="shared" ca="1" si="4"/>
        <v>0</v>
      </c>
      <c r="BM11" s="3">
        <f t="shared" ca="1" si="4"/>
        <v>0</v>
      </c>
      <c r="BN11" s="3">
        <f t="shared" ca="1" si="4"/>
        <v>0</v>
      </c>
      <c r="BO11" s="3">
        <f t="shared" ca="1" si="4"/>
        <v>0</v>
      </c>
      <c r="BP11" s="3">
        <f t="shared" ca="1" si="5"/>
        <v>0</v>
      </c>
    </row>
    <row r="12" spans="1:68" x14ac:dyDescent="0.4">
      <c r="A12" t="str">
        <f>KtAbk!A15</f>
        <v>JU</v>
      </c>
      <c r="B12" s="5">
        <f>KtAbk!B15</f>
        <v>73.418999999999997</v>
      </c>
      <c r="C12" s="3">
        <f t="shared" ca="1" si="6"/>
        <v>0</v>
      </c>
      <c r="D12" s="3">
        <f t="shared" ca="1" si="1"/>
        <v>0</v>
      </c>
      <c r="E12" s="3">
        <f t="shared" ca="1" si="1"/>
        <v>0</v>
      </c>
      <c r="F12" s="3">
        <f t="shared" ca="1" si="1"/>
        <v>0</v>
      </c>
      <c r="G12" s="3">
        <f t="shared" ca="1" si="1"/>
        <v>0</v>
      </c>
      <c r="H12" s="3">
        <f t="shared" ca="1" si="1"/>
        <v>0</v>
      </c>
      <c r="I12" s="3">
        <f t="shared" ca="1" si="1"/>
        <v>0</v>
      </c>
      <c r="J12" s="3">
        <f t="shared" ca="1" si="1"/>
        <v>0</v>
      </c>
      <c r="K12" s="3">
        <f t="shared" ca="1" si="1"/>
        <v>0</v>
      </c>
      <c r="L12" s="3">
        <f t="shared" ca="1" si="1"/>
        <v>0</v>
      </c>
      <c r="M12" s="3">
        <f t="shared" ca="1" si="1"/>
        <v>0</v>
      </c>
      <c r="N12" s="3">
        <f t="shared" ca="1" si="1"/>
        <v>0</v>
      </c>
      <c r="O12" s="3">
        <f t="shared" ca="1" si="1"/>
        <v>0</v>
      </c>
      <c r="P12" s="3">
        <f t="shared" ca="1" si="1"/>
        <v>0</v>
      </c>
      <c r="Q12" s="3">
        <f t="shared" ca="1" si="1"/>
        <v>0</v>
      </c>
      <c r="R12" s="3">
        <f t="shared" ca="1" si="1"/>
        <v>0</v>
      </c>
      <c r="S12" s="3">
        <f t="shared" ca="1" si="1"/>
        <v>0</v>
      </c>
      <c r="T12" s="3">
        <f t="shared" ca="1" si="2"/>
        <v>0</v>
      </c>
      <c r="U12" s="3">
        <f t="shared" ca="1" si="2"/>
        <v>0</v>
      </c>
      <c r="V12" s="3">
        <f t="shared" ca="1" si="2"/>
        <v>0</v>
      </c>
      <c r="W12" s="3">
        <f t="shared" ca="1" si="2"/>
        <v>0</v>
      </c>
      <c r="X12" s="3">
        <f t="shared" ca="1" si="2"/>
        <v>0</v>
      </c>
      <c r="Y12" s="3">
        <f t="shared" ca="1" si="2"/>
        <v>0</v>
      </c>
      <c r="Z12" s="3">
        <f t="shared" ca="1" si="2"/>
        <v>0</v>
      </c>
      <c r="AA12" s="3">
        <f t="shared" ca="1" si="2"/>
        <v>0</v>
      </c>
      <c r="AB12" s="3">
        <f t="shared" ca="1" si="2"/>
        <v>0</v>
      </c>
      <c r="AC12" s="3">
        <f t="shared" ca="1" si="2"/>
        <v>0</v>
      </c>
      <c r="AD12" s="3">
        <f t="shared" ca="1" si="2"/>
        <v>0</v>
      </c>
      <c r="AE12" s="3">
        <f t="shared" ca="1" si="2"/>
        <v>0</v>
      </c>
      <c r="AF12" s="3">
        <f t="shared" ca="1" si="2"/>
        <v>0</v>
      </c>
      <c r="AG12" s="3">
        <f t="shared" ca="1" si="2"/>
        <v>0</v>
      </c>
      <c r="AH12" s="3">
        <f t="shared" ca="1" si="2"/>
        <v>0</v>
      </c>
      <c r="AI12" s="3">
        <f t="shared" ca="1" si="2"/>
        <v>0</v>
      </c>
      <c r="AJ12" s="3">
        <f t="shared" ca="1" si="3"/>
        <v>0</v>
      </c>
      <c r="AK12" s="3">
        <f t="shared" ca="1" si="3"/>
        <v>0</v>
      </c>
      <c r="AL12" s="3">
        <f t="shared" ca="1" si="3"/>
        <v>0</v>
      </c>
      <c r="AM12" s="3">
        <f t="shared" ca="1" si="3"/>
        <v>0</v>
      </c>
      <c r="AN12" s="3">
        <f t="shared" ca="1" si="3"/>
        <v>0</v>
      </c>
      <c r="AO12" s="3">
        <f t="shared" ca="1" si="3"/>
        <v>0</v>
      </c>
      <c r="AP12" s="3">
        <f t="shared" ca="1" si="3"/>
        <v>0</v>
      </c>
      <c r="AQ12" s="3">
        <f t="shared" ca="1" si="3"/>
        <v>0</v>
      </c>
      <c r="AR12" s="3">
        <f t="shared" ca="1" si="3"/>
        <v>0</v>
      </c>
      <c r="AS12" s="3">
        <f t="shared" ca="1" si="3"/>
        <v>0</v>
      </c>
      <c r="AT12" s="3">
        <f t="shared" ca="1" si="3"/>
        <v>1</v>
      </c>
      <c r="AU12" s="3">
        <f t="shared" ca="1" si="3"/>
        <v>2</v>
      </c>
      <c r="AV12" s="3">
        <f t="shared" ca="1" si="3"/>
        <v>2</v>
      </c>
      <c r="AW12" s="3">
        <f t="shared" ca="1" si="3"/>
        <v>2</v>
      </c>
      <c r="AX12" s="3">
        <f t="shared" ca="1" si="3"/>
        <v>2</v>
      </c>
      <c r="AY12" s="3">
        <f t="shared" ca="1" si="3"/>
        <v>2</v>
      </c>
      <c r="AZ12" s="3">
        <f t="shared" ca="1" si="4"/>
        <v>2</v>
      </c>
      <c r="BA12" s="3">
        <f t="shared" ca="1" si="4"/>
        <v>2</v>
      </c>
      <c r="BB12" s="3">
        <f t="shared" ca="1" si="4"/>
        <v>2</v>
      </c>
      <c r="BC12" s="3">
        <f t="shared" ca="1" si="4"/>
        <v>2</v>
      </c>
      <c r="BD12" s="3">
        <f t="shared" ca="1" si="4"/>
        <v>2</v>
      </c>
      <c r="BE12" s="3">
        <f t="shared" ca="1" si="4"/>
        <v>2</v>
      </c>
      <c r="BF12" s="3">
        <f t="shared" ca="1" si="4"/>
        <v>2</v>
      </c>
      <c r="BG12" s="3">
        <f t="shared" ca="1" si="4"/>
        <v>2</v>
      </c>
      <c r="BH12" s="3">
        <f t="shared" ca="1" si="4"/>
        <v>0</v>
      </c>
      <c r="BI12" s="3">
        <f t="shared" ca="1" si="4"/>
        <v>0</v>
      </c>
      <c r="BJ12" s="3">
        <f t="shared" ca="1" si="4"/>
        <v>0</v>
      </c>
      <c r="BK12" s="3">
        <f t="shared" ca="1" si="4"/>
        <v>0</v>
      </c>
      <c r="BL12" s="3">
        <f t="shared" ca="1" si="4"/>
        <v>0</v>
      </c>
      <c r="BM12" s="3">
        <f t="shared" ca="1" si="4"/>
        <v>0</v>
      </c>
      <c r="BN12" s="3">
        <f t="shared" ca="1" si="4"/>
        <v>0</v>
      </c>
      <c r="BO12" s="3">
        <f t="shared" ca="1" si="4"/>
        <v>0</v>
      </c>
      <c r="BP12" s="3">
        <f t="shared" ca="1" si="5"/>
        <v>0</v>
      </c>
    </row>
    <row r="13" spans="1:68" x14ac:dyDescent="0.4">
      <c r="A13" t="str">
        <f>KtAbk!A16</f>
        <v>LU</v>
      </c>
      <c r="B13" s="5">
        <f>KtAbk!B16</f>
        <v>409.55700000000002</v>
      </c>
      <c r="C13" s="3">
        <f t="shared" ca="1" si="6"/>
        <v>0</v>
      </c>
      <c r="D13" s="3">
        <f t="shared" ca="1" si="1"/>
        <v>0</v>
      </c>
      <c r="E13" s="3">
        <f t="shared" ca="1" si="1"/>
        <v>0</v>
      </c>
      <c r="F13" s="3">
        <f t="shared" ca="1" si="1"/>
        <v>0</v>
      </c>
      <c r="G13" s="3">
        <f t="shared" ca="1" si="1"/>
        <v>0</v>
      </c>
      <c r="H13" s="3">
        <f t="shared" ca="1" si="1"/>
        <v>0</v>
      </c>
      <c r="I13" s="3">
        <f t="shared" ca="1" si="1"/>
        <v>0</v>
      </c>
      <c r="J13" s="3">
        <f t="shared" ca="1" si="1"/>
        <v>0</v>
      </c>
      <c r="K13" s="3">
        <f t="shared" ca="1" si="1"/>
        <v>0</v>
      </c>
      <c r="L13" s="3">
        <f t="shared" ca="1" si="1"/>
        <v>0</v>
      </c>
      <c r="M13" s="3">
        <f t="shared" ca="1" si="1"/>
        <v>0</v>
      </c>
      <c r="N13" s="3">
        <f t="shared" ca="1" si="1"/>
        <v>0</v>
      </c>
      <c r="O13" s="3">
        <f t="shared" ca="1" si="1"/>
        <v>0</v>
      </c>
      <c r="P13" s="3">
        <f t="shared" ca="1" si="1"/>
        <v>0</v>
      </c>
      <c r="Q13" s="3">
        <f t="shared" ca="1" si="1"/>
        <v>0</v>
      </c>
      <c r="R13" s="3">
        <f t="shared" ca="1" si="1"/>
        <v>0</v>
      </c>
      <c r="S13" s="3">
        <f t="shared" ca="1" si="1"/>
        <v>0</v>
      </c>
      <c r="T13" s="3">
        <f t="shared" ca="1" si="2"/>
        <v>0</v>
      </c>
      <c r="U13" s="3">
        <f t="shared" ca="1" si="2"/>
        <v>0</v>
      </c>
      <c r="V13" s="3">
        <f t="shared" ca="1" si="2"/>
        <v>0</v>
      </c>
      <c r="W13" s="3">
        <f t="shared" ca="1" si="2"/>
        <v>0</v>
      </c>
      <c r="X13" s="3">
        <f t="shared" ca="1" si="2"/>
        <v>0</v>
      </c>
      <c r="Y13" s="3">
        <f t="shared" ca="1" si="2"/>
        <v>0</v>
      </c>
      <c r="Z13" s="3">
        <f t="shared" ca="1" si="2"/>
        <v>0</v>
      </c>
      <c r="AA13" s="3">
        <f t="shared" ca="1" si="2"/>
        <v>0</v>
      </c>
      <c r="AB13" s="3">
        <f t="shared" ca="1" si="2"/>
        <v>1</v>
      </c>
      <c r="AC13" s="3">
        <f t="shared" ca="1" si="2"/>
        <v>1</v>
      </c>
      <c r="AD13" s="3">
        <f t="shared" ca="1" si="2"/>
        <v>1</v>
      </c>
      <c r="AE13" s="3">
        <f t="shared" ca="1" si="2"/>
        <v>2</v>
      </c>
      <c r="AF13" s="3">
        <f t="shared" ca="1" si="2"/>
        <v>2</v>
      </c>
      <c r="AG13" s="3">
        <f t="shared" ca="1" si="2"/>
        <v>3</v>
      </c>
      <c r="AH13" s="3">
        <f t="shared" ca="1" si="2"/>
        <v>3</v>
      </c>
      <c r="AI13" s="3">
        <f t="shared" ca="1" si="2"/>
        <v>4</v>
      </c>
      <c r="AJ13" s="3">
        <f t="shared" ca="1" si="3"/>
        <v>5</v>
      </c>
      <c r="AK13" s="3">
        <f t="shared" ca="1" si="3"/>
        <v>6</v>
      </c>
      <c r="AL13" s="3">
        <f t="shared" ca="1" si="3"/>
        <v>7</v>
      </c>
      <c r="AM13" s="3">
        <f t="shared" ca="1" si="3"/>
        <v>7</v>
      </c>
      <c r="AN13" s="3">
        <f t="shared" ca="1" si="3"/>
        <v>7</v>
      </c>
      <c r="AO13" s="3">
        <f t="shared" ca="1" si="3"/>
        <v>7</v>
      </c>
      <c r="AP13" s="3">
        <f t="shared" ca="1" si="3"/>
        <v>7</v>
      </c>
      <c r="AQ13" s="3">
        <f t="shared" ca="1" si="3"/>
        <v>9</v>
      </c>
      <c r="AR13" s="3">
        <f t="shared" ca="1" si="3"/>
        <v>9</v>
      </c>
      <c r="AS13" s="3">
        <f t="shared" ca="1" si="3"/>
        <v>9</v>
      </c>
      <c r="AT13" s="3">
        <f t="shared" ca="1" si="3"/>
        <v>9</v>
      </c>
      <c r="AU13" s="3">
        <f t="shared" ca="1" si="3"/>
        <v>9</v>
      </c>
      <c r="AV13" s="3">
        <f t="shared" ca="1" si="3"/>
        <v>9</v>
      </c>
      <c r="AW13" s="3">
        <f t="shared" ca="1" si="3"/>
        <v>10</v>
      </c>
      <c r="AX13" s="3">
        <f t="shared" ca="1" si="3"/>
        <v>10</v>
      </c>
      <c r="AY13" s="3">
        <f t="shared" ca="1" si="3"/>
        <v>10</v>
      </c>
      <c r="AZ13" s="3">
        <f t="shared" ca="1" si="4"/>
        <v>11</v>
      </c>
      <c r="BA13" s="3">
        <f t="shared" ca="1" si="4"/>
        <v>12</v>
      </c>
      <c r="BB13" s="3">
        <f t="shared" ca="1" si="4"/>
        <v>13</v>
      </c>
      <c r="BC13" s="3">
        <f t="shared" ca="1" si="4"/>
        <v>14</v>
      </c>
      <c r="BD13" s="3">
        <f t="shared" ca="1" si="4"/>
        <v>15</v>
      </c>
      <c r="BE13" s="3">
        <f t="shared" ca="1" si="4"/>
        <v>15</v>
      </c>
      <c r="BF13" s="3">
        <f t="shared" ca="1" si="4"/>
        <v>15</v>
      </c>
      <c r="BG13" s="3">
        <f t="shared" ca="1" si="4"/>
        <v>15</v>
      </c>
      <c r="BH13" s="3">
        <f t="shared" ca="1" si="4"/>
        <v>0</v>
      </c>
      <c r="BI13" s="3">
        <f t="shared" ca="1" si="4"/>
        <v>0</v>
      </c>
      <c r="BJ13" s="3">
        <f t="shared" ca="1" si="4"/>
        <v>0</v>
      </c>
      <c r="BK13" s="3">
        <f t="shared" ca="1" si="4"/>
        <v>0</v>
      </c>
      <c r="BL13" s="3">
        <f t="shared" ca="1" si="4"/>
        <v>0</v>
      </c>
      <c r="BM13" s="3">
        <f t="shared" ca="1" si="4"/>
        <v>0</v>
      </c>
      <c r="BN13" s="3">
        <f t="shared" ca="1" si="4"/>
        <v>0</v>
      </c>
      <c r="BO13" s="3">
        <f t="shared" ca="1" si="4"/>
        <v>0</v>
      </c>
      <c r="BP13" s="3">
        <f t="shared" ca="1" si="5"/>
        <v>0</v>
      </c>
    </row>
    <row r="14" spans="1:68" x14ac:dyDescent="0.4">
      <c r="A14" t="str">
        <f>KtAbk!A17</f>
        <v>NE</v>
      </c>
      <c r="B14" s="5">
        <f>KtAbk!B17</f>
        <v>176.85</v>
      </c>
      <c r="C14" s="3">
        <f t="shared" ca="1" si="6"/>
        <v>0</v>
      </c>
      <c r="D14" s="3">
        <f t="shared" ca="1" si="1"/>
        <v>0</v>
      </c>
      <c r="E14" s="3">
        <f t="shared" ca="1" si="1"/>
        <v>0</v>
      </c>
      <c r="F14" s="3">
        <f t="shared" ca="1" si="1"/>
        <v>0</v>
      </c>
      <c r="G14" s="3">
        <f t="shared" ca="1" si="1"/>
        <v>0</v>
      </c>
      <c r="H14" s="3">
        <f t="shared" ca="1" si="1"/>
        <v>0</v>
      </c>
      <c r="I14" s="3">
        <f t="shared" ca="1" si="1"/>
        <v>0</v>
      </c>
      <c r="J14" s="3">
        <f t="shared" ca="1" si="1"/>
        <v>0</v>
      </c>
      <c r="K14" s="3">
        <f t="shared" ca="1" si="1"/>
        <v>0</v>
      </c>
      <c r="L14" s="3">
        <f t="shared" ca="1" si="1"/>
        <v>0</v>
      </c>
      <c r="M14" s="3">
        <f t="shared" ca="1" si="1"/>
        <v>0</v>
      </c>
      <c r="N14" s="3">
        <f t="shared" ca="1" si="1"/>
        <v>0</v>
      </c>
      <c r="O14" s="3">
        <f t="shared" ca="1" si="1"/>
        <v>0</v>
      </c>
      <c r="P14" s="3">
        <f t="shared" ca="1" si="1"/>
        <v>0</v>
      </c>
      <c r="Q14" s="3">
        <f t="shared" ca="1" si="1"/>
        <v>0</v>
      </c>
      <c r="R14" s="3">
        <f t="shared" ca="1" si="1"/>
        <v>0</v>
      </c>
      <c r="S14" s="3">
        <f t="shared" ca="1" si="1"/>
        <v>0</v>
      </c>
      <c r="T14" s="3">
        <f t="shared" ca="1" si="2"/>
        <v>0</v>
      </c>
      <c r="U14" s="3">
        <f t="shared" ca="1" si="2"/>
        <v>0</v>
      </c>
      <c r="V14" s="3">
        <f t="shared" ca="1" si="2"/>
        <v>0</v>
      </c>
      <c r="W14" s="3">
        <f t="shared" ca="1" si="2"/>
        <v>0</v>
      </c>
      <c r="X14" s="3">
        <f t="shared" ca="1" si="2"/>
        <v>1</v>
      </c>
      <c r="Y14" s="3">
        <f t="shared" ca="1" si="2"/>
        <v>1</v>
      </c>
      <c r="Z14" s="3">
        <f t="shared" ca="1" si="2"/>
        <v>2</v>
      </c>
      <c r="AA14" s="3">
        <f t="shared" ca="1" si="2"/>
        <v>3</v>
      </c>
      <c r="AB14" s="3">
        <f t="shared" ca="1" si="2"/>
        <v>4</v>
      </c>
      <c r="AC14" s="3">
        <f t="shared" ca="1" si="2"/>
        <v>4</v>
      </c>
      <c r="AD14" s="3">
        <f t="shared" ca="1" si="2"/>
        <v>5</v>
      </c>
      <c r="AE14" s="3">
        <f t="shared" ca="1" si="2"/>
        <v>6</v>
      </c>
      <c r="AF14" s="3">
        <f t="shared" ca="1" si="2"/>
        <v>9</v>
      </c>
      <c r="AG14" s="3">
        <f t="shared" ca="1" si="2"/>
        <v>12</v>
      </c>
      <c r="AH14" s="3">
        <f t="shared" ca="1" si="2"/>
        <v>13</v>
      </c>
      <c r="AI14" s="3">
        <f t="shared" ca="1" si="2"/>
        <v>15</v>
      </c>
      <c r="AJ14" s="3">
        <f t="shared" ca="1" si="3"/>
        <v>18</v>
      </c>
      <c r="AK14" s="3">
        <f t="shared" ca="1" si="3"/>
        <v>21</v>
      </c>
      <c r="AL14" s="3">
        <f t="shared" ca="1" si="3"/>
        <v>23</v>
      </c>
      <c r="AM14" s="3">
        <f t="shared" ca="1" si="3"/>
        <v>25</v>
      </c>
      <c r="AN14" s="3">
        <f t="shared" ca="1" si="3"/>
        <v>28</v>
      </c>
      <c r="AO14" s="3">
        <f t="shared" ca="1" si="3"/>
        <v>29</v>
      </c>
      <c r="AP14" s="3">
        <f t="shared" ca="1" si="3"/>
        <v>31</v>
      </c>
      <c r="AQ14" s="3">
        <f t="shared" ca="1" si="3"/>
        <v>31</v>
      </c>
      <c r="AR14" s="3">
        <f t="shared" ca="1" si="3"/>
        <v>34</v>
      </c>
      <c r="AS14" s="3">
        <f t="shared" ca="1" si="3"/>
        <v>36</v>
      </c>
      <c r="AT14" s="3">
        <f t="shared" ca="1" si="3"/>
        <v>39</v>
      </c>
      <c r="AU14" s="3">
        <f t="shared" ca="1" si="3"/>
        <v>40</v>
      </c>
      <c r="AV14" s="3">
        <f t="shared" ca="1" si="3"/>
        <v>41</v>
      </c>
      <c r="AW14" s="3">
        <f t="shared" ca="1" si="3"/>
        <v>42</v>
      </c>
      <c r="AX14" s="3">
        <f t="shared" ca="1" si="3"/>
        <v>46</v>
      </c>
      <c r="AY14" s="3">
        <f t="shared" ca="1" si="3"/>
        <v>47</v>
      </c>
      <c r="AZ14" s="3">
        <f t="shared" ca="1" si="4"/>
        <v>48</v>
      </c>
      <c r="BA14" s="3">
        <f t="shared" ca="1" si="4"/>
        <v>48</v>
      </c>
      <c r="BB14" s="3">
        <f t="shared" ca="1" si="4"/>
        <v>48</v>
      </c>
      <c r="BC14" s="3">
        <f t="shared" ca="1" si="4"/>
        <v>50</v>
      </c>
      <c r="BD14" s="3">
        <f t="shared" ca="1" si="4"/>
        <v>50</v>
      </c>
      <c r="BE14" s="3">
        <f t="shared" ca="1" si="4"/>
        <v>50</v>
      </c>
      <c r="BF14" s="3">
        <f t="shared" ca="1" si="4"/>
        <v>56</v>
      </c>
      <c r="BG14" s="3">
        <f t="shared" ca="1" si="4"/>
        <v>62</v>
      </c>
      <c r="BH14" s="3">
        <f t="shared" ca="1" si="4"/>
        <v>0</v>
      </c>
      <c r="BI14" s="3">
        <f t="shared" ca="1" si="4"/>
        <v>0</v>
      </c>
      <c r="BJ14" s="3">
        <f t="shared" ca="1" si="4"/>
        <v>0</v>
      </c>
      <c r="BK14" s="3">
        <f t="shared" ca="1" si="4"/>
        <v>0</v>
      </c>
      <c r="BL14" s="3">
        <f t="shared" ca="1" si="4"/>
        <v>0</v>
      </c>
      <c r="BM14" s="3">
        <f t="shared" ca="1" si="4"/>
        <v>0</v>
      </c>
      <c r="BN14" s="3">
        <f t="shared" ca="1" si="4"/>
        <v>0</v>
      </c>
      <c r="BO14" s="3">
        <f t="shared" ca="1" si="4"/>
        <v>0</v>
      </c>
      <c r="BP14" s="3">
        <f t="shared" ca="1" si="5"/>
        <v>0</v>
      </c>
    </row>
    <row r="15" spans="1:68" x14ac:dyDescent="0.4">
      <c r="A15" t="str">
        <f>KtAbk!A18</f>
        <v>NW</v>
      </c>
      <c r="B15" s="5">
        <f>KtAbk!B18</f>
        <v>43.222999999999999</v>
      </c>
      <c r="C15" s="3">
        <f t="shared" ca="1" si="6"/>
        <v>0</v>
      </c>
      <c r="D15" s="3">
        <f t="shared" ca="1" si="1"/>
        <v>0</v>
      </c>
      <c r="E15" s="3">
        <f t="shared" ca="1" si="1"/>
        <v>0</v>
      </c>
      <c r="F15" s="3">
        <f t="shared" ca="1" si="1"/>
        <v>0</v>
      </c>
      <c r="G15" s="3">
        <f t="shared" ca="1" si="1"/>
        <v>0</v>
      </c>
      <c r="H15" s="3">
        <f t="shared" ca="1" si="1"/>
        <v>0</v>
      </c>
      <c r="I15" s="3">
        <f t="shared" ca="1" si="1"/>
        <v>0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>
        <f t="shared" ca="1" si="1"/>
        <v>0</v>
      </c>
      <c r="N15" s="3">
        <f t="shared" ca="1" si="1"/>
        <v>0</v>
      </c>
      <c r="O15" s="3">
        <f t="shared" ca="1" si="1"/>
        <v>0</v>
      </c>
      <c r="P15" s="3">
        <f t="shared" ca="1" si="1"/>
        <v>0</v>
      </c>
      <c r="Q15" s="3">
        <f t="shared" ca="1" si="1"/>
        <v>0</v>
      </c>
      <c r="R15" s="3">
        <f t="shared" ca="1" si="1"/>
        <v>0</v>
      </c>
      <c r="S15" s="3">
        <f t="shared" ca="1" si="1"/>
        <v>0</v>
      </c>
      <c r="T15" s="3">
        <f t="shared" ca="1" si="2"/>
        <v>0</v>
      </c>
      <c r="U15" s="3">
        <f t="shared" ca="1" si="2"/>
        <v>0</v>
      </c>
      <c r="V15" s="3">
        <f t="shared" ca="1" si="2"/>
        <v>0</v>
      </c>
      <c r="W15" s="3">
        <f t="shared" ca="1" si="2"/>
        <v>0</v>
      </c>
      <c r="X15" s="3">
        <f t="shared" ca="1" si="2"/>
        <v>0</v>
      </c>
      <c r="Y15" s="3">
        <f t="shared" ca="1" si="2"/>
        <v>0</v>
      </c>
      <c r="Z15" s="3">
        <f t="shared" ca="1" si="2"/>
        <v>0</v>
      </c>
      <c r="AA15" s="3">
        <f t="shared" ca="1" si="2"/>
        <v>0</v>
      </c>
      <c r="AB15" s="3">
        <f t="shared" ca="1" si="2"/>
        <v>0</v>
      </c>
      <c r="AC15" s="3">
        <f t="shared" ca="1" si="2"/>
        <v>0</v>
      </c>
      <c r="AD15" s="3">
        <f t="shared" ca="1" si="2"/>
        <v>0</v>
      </c>
      <c r="AE15" s="3">
        <f t="shared" ca="1" si="2"/>
        <v>0</v>
      </c>
      <c r="AF15" s="3">
        <f t="shared" ca="1" si="2"/>
        <v>0</v>
      </c>
      <c r="AG15" s="3">
        <f t="shared" ca="1" si="2"/>
        <v>0</v>
      </c>
      <c r="AH15" s="3">
        <f t="shared" ca="1" si="2"/>
        <v>0</v>
      </c>
      <c r="AI15" s="3">
        <f t="shared" ca="1" si="2"/>
        <v>0</v>
      </c>
      <c r="AJ15" s="3">
        <f t="shared" ca="1" si="3"/>
        <v>0</v>
      </c>
      <c r="AK15" s="3">
        <f t="shared" ca="1" si="3"/>
        <v>0</v>
      </c>
      <c r="AL15" s="3">
        <f t="shared" ca="1" si="3"/>
        <v>0</v>
      </c>
      <c r="AM15" s="3">
        <f t="shared" ca="1" si="3"/>
        <v>0</v>
      </c>
      <c r="AN15" s="3">
        <f t="shared" ca="1" si="3"/>
        <v>0</v>
      </c>
      <c r="AO15" s="3">
        <f t="shared" ca="1" si="3"/>
        <v>0</v>
      </c>
      <c r="AP15" s="3">
        <f t="shared" ca="1" si="3"/>
        <v>0</v>
      </c>
      <c r="AQ15" s="3">
        <f t="shared" ca="1" si="3"/>
        <v>0</v>
      </c>
      <c r="AR15" s="3">
        <f t="shared" ca="1" si="3"/>
        <v>0</v>
      </c>
      <c r="AS15" s="3">
        <f t="shared" ca="1" si="3"/>
        <v>0</v>
      </c>
      <c r="AT15" s="3">
        <f t="shared" ca="1" si="3"/>
        <v>0</v>
      </c>
      <c r="AU15" s="3">
        <f t="shared" ca="1" si="3"/>
        <v>0</v>
      </c>
      <c r="AV15" s="3">
        <f t="shared" ca="1" si="3"/>
        <v>0</v>
      </c>
      <c r="AW15" s="3">
        <f t="shared" ca="1" si="3"/>
        <v>0</v>
      </c>
      <c r="AX15" s="3">
        <f t="shared" ca="1" si="3"/>
        <v>0</v>
      </c>
      <c r="AY15" s="3">
        <f t="shared" ca="1" si="3"/>
        <v>1</v>
      </c>
      <c r="AZ15" s="3">
        <f t="shared" ca="1" si="4"/>
        <v>1</v>
      </c>
      <c r="BA15" s="3">
        <f t="shared" ca="1" si="4"/>
        <v>2</v>
      </c>
      <c r="BB15" s="3">
        <f t="shared" ca="1" si="4"/>
        <v>2</v>
      </c>
      <c r="BC15" s="3">
        <f t="shared" ca="1" si="4"/>
        <v>2</v>
      </c>
      <c r="BD15" s="3">
        <f t="shared" ca="1" si="4"/>
        <v>3</v>
      </c>
      <c r="BE15" s="3">
        <f t="shared" ca="1" si="4"/>
        <v>3</v>
      </c>
      <c r="BF15" s="3">
        <f t="shared" ca="1" si="4"/>
        <v>3</v>
      </c>
      <c r="BG15" s="3">
        <f t="shared" ca="1" si="4"/>
        <v>3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  <c r="BL15" s="3">
        <f t="shared" ca="1" si="4"/>
        <v>0</v>
      </c>
      <c r="BM15" s="3">
        <f t="shared" ca="1" si="4"/>
        <v>0</v>
      </c>
      <c r="BN15" s="3">
        <f t="shared" ca="1" si="4"/>
        <v>0</v>
      </c>
      <c r="BO15" s="3">
        <f t="shared" ca="1" si="4"/>
        <v>0</v>
      </c>
      <c r="BP15" s="3">
        <f t="shared" ca="1" si="5"/>
        <v>0</v>
      </c>
    </row>
    <row r="16" spans="1:68" x14ac:dyDescent="0.4">
      <c r="A16" t="str">
        <f>KtAbk!A19</f>
        <v>OW</v>
      </c>
      <c r="B16" s="5">
        <f>KtAbk!B19</f>
        <v>37.841000000000001</v>
      </c>
      <c r="C16" s="3">
        <f t="shared" ca="1" si="6"/>
        <v>0</v>
      </c>
      <c r="D16" s="3">
        <f t="shared" ca="1" si="1"/>
        <v>0</v>
      </c>
      <c r="E16" s="3">
        <f t="shared" ca="1" si="1"/>
        <v>0</v>
      </c>
      <c r="F16" s="3">
        <f t="shared" ca="1" si="1"/>
        <v>0</v>
      </c>
      <c r="G16" s="3">
        <f t="shared" ca="1" si="1"/>
        <v>0</v>
      </c>
      <c r="H16" s="3">
        <f t="shared" ca="1" si="1"/>
        <v>0</v>
      </c>
      <c r="I16" s="3">
        <f t="shared" ca="1" si="1"/>
        <v>0</v>
      </c>
      <c r="J16" s="3">
        <f t="shared" ca="1" si="1"/>
        <v>0</v>
      </c>
      <c r="K16" s="3">
        <f t="shared" ca="1" si="1"/>
        <v>0</v>
      </c>
      <c r="L16" s="3">
        <f t="shared" ca="1" si="1"/>
        <v>0</v>
      </c>
      <c r="M16" s="3">
        <f t="shared" ca="1" si="1"/>
        <v>0</v>
      </c>
      <c r="N16" s="3">
        <f t="shared" ca="1" si="1"/>
        <v>0</v>
      </c>
      <c r="O16" s="3">
        <f t="shared" ca="1" si="1"/>
        <v>0</v>
      </c>
      <c r="P16" s="3">
        <f t="shared" ca="1" si="1"/>
        <v>0</v>
      </c>
      <c r="Q16" s="3">
        <f t="shared" ca="1" si="1"/>
        <v>0</v>
      </c>
      <c r="R16" s="3">
        <f t="shared" ca="1" si="1"/>
        <v>0</v>
      </c>
      <c r="S16" s="3">
        <f t="shared" ca="1" si="1"/>
        <v>0</v>
      </c>
      <c r="T16" s="3">
        <f t="shared" ca="1" si="2"/>
        <v>0</v>
      </c>
      <c r="U16" s="3">
        <f t="shared" ca="1" si="2"/>
        <v>0</v>
      </c>
      <c r="V16" s="3">
        <f t="shared" ca="1" si="2"/>
        <v>0</v>
      </c>
      <c r="W16" s="3">
        <f t="shared" ca="1" si="2"/>
        <v>0</v>
      </c>
      <c r="X16" s="3">
        <f t="shared" ca="1" si="2"/>
        <v>0</v>
      </c>
      <c r="Y16" s="3">
        <f t="shared" ca="1" si="2"/>
        <v>0</v>
      </c>
      <c r="Z16" s="3">
        <f t="shared" ca="1" si="2"/>
        <v>0</v>
      </c>
      <c r="AA16" s="3">
        <f t="shared" ca="1" si="2"/>
        <v>0</v>
      </c>
      <c r="AB16" s="3">
        <f t="shared" ca="1" si="2"/>
        <v>0</v>
      </c>
      <c r="AC16" s="3">
        <f t="shared" ca="1" si="2"/>
        <v>0</v>
      </c>
      <c r="AD16" s="3">
        <f t="shared" ca="1" si="2"/>
        <v>0</v>
      </c>
      <c r="AE16" s="3">
        <f t="shared" ca="1" si="2"/>
        <v>0</v>
      </c>
      <c r="AF16" s="3">
        <f t="shared" ca="1" si="2"/>
        <v>0</v>
      </c>
      <c r="AG16" s="3">
        <f t="shared" ca="1" si="2"/>
        <v>0</v>
      </c>
      <c r="AH16" s="3">
        <f t="shared" ca="1" si="2"/>
        <v>0</v>
      </c>
      <c r="AI16" s="3">
        <f t="shared" ca="1" si="2"/>
        <v>0</v>
      </c>
      <c r="AJ16" s="3">
        <f t="shared" ca="1" si="3"/>
        <v>0</v>
      </c>
      <c r="AK16" s="3">
        <f t="shared" ca="1" si="3"/>
        <v>0</v>
      </c>
      <c r="AL16" s="3">
        <f t="shared" ca="1" si="3"/>
        <v>0</v>
      </c>
      <c r="AM16" s="3">
        <f t="shared" ca="1" si="3"/>
        <v>0</v>
      </c>
      <c r="AN16" s="3">
        <f t="shared" ca="1" si="3"/>
        <v>0</v>
      </c>
      <c r="AO16" s="3">
        <f t="shared" ca="1" si="3"/>
        <v>0</v>
      </c>
      <c r="AP16" s="3">
        <f t="shared" ca="1" si="3"/>
        <v>0</v>
      </c>
      <c r="AQ16" s="3">
        <f t="shared" ca="1" si="3"/>
        <v>0</v>
      </c>
      <c r="AR16" s="3">
        <f t="shared" ca="1" si="3"/>
        <v>0</v>
      </c>
      <c r="AS16" s="3">
        <f t="shared" ca="1" si="3"/>
        <v>0</v>
      </c>
      <c r="AT16" s="3">
        <f t="shared" ca="1" si="3"/>
        <v>0</v>
      </c>
      <c r="AU16" s="3">
        <f t="shared" ca="1" si="3"/>
        <v>0</v>
      </c>
      <c r="AV16" s="3">
        <f t="shared" ca="1" si="3"/>
        <v>0</v>
      </c>
      <c r="AW16" s="3">
        <f t="shared" ca="1" si="3"/>
        <v>0</v>
      </c>
      <c r="AX16" s="3">
        <f t="shared" ca="1" si="3"/>
        <v>0</v>
      </c>
      <c r="AY16" s="3">
        <f t="shared" ca="1" si="3"/>
        <v>0</v>
      </c>
      <c r="AZ16" s="3">
        <f t="shared" ca="1" si="4"/>
        <v>0</v>
      </c>
      <c r="BA16" s="3">
        <f t="shared" ca="1" si="4"/>
        <v>0</v>
      </c>
      <c r="BB16" s="3">
        <f t="shared" ca="1" si="4"/>
        <v>0</v>
      </c>
      <c r="BC16" s="3">
        <f t="shared" ca="1" si="4"/>
        <v>0</v>
      </c>
      <c r="BD16" s="3">
        <f t="shared" ca="1" si="4"/>
        <v>0</v>
      </c>
      <c r="BE16" s="3">
        <f t="shared" ca="1" si="4"/>
        <v>0</v>
      </c>
      <c r="BF16" s="3">
        <f t="shared" ca="1" si="4"/>
        <v>0</v>
      </c>
      <c r="BG16" s="3">
        <f t="shared" ca="1" si="4"/>
        <v>0</v>
      </c>
      <c r="BH16" s="3">
        <f t="shared" ca="1" si="4"/>
        <v>0</v>
      </c>
      <c r="BI16" s="3">
        <f t="shared" ca="1" si="4"/>
        <v>0</v>
      </c>
      <c r="BJ16" s="3">
        <f t="shared" ca="1" si="4"/>
        <v>0</v>
      </c>
      <c r="BK16" s="3">
        <f t="shared" ca="1" si="4"/>
        <v>0</v>
      </c>
      <c r="BL16" s="3">
        <f t="shared" ca="1" si="4"/>
        <v>0</v>
      </c>
      <c r="BM16" s="3">
        <f t="shared" ca="1" si="4"/>
        <v>0</v>
      </c>
      <c r="BN16" s="3">
        <f t="shared" ca="1" si="4"/>
        <v>0</v>
      </c>
      <c r="BO16" s="3">
        <f t="shared" ca="1" si="4"/>
        <v>0</v>
      </c>
      <c r="BP16" s="3">
        <f t="shared" ca="1" si="5"/>
        <v>0</v>
      </c>
    </row>
    <row r="17" spans="1:68" x14ac:dyDescent="0.4">
      <c r="A17" t="str">
        <f>KtAbk!A20</f>
        <v>SG</v>
      </c>
      <c r="B17" s="5">
        <f>KtAbk!B20</f>
        <v>507.697</v>
      </c>
      <c r="C17" s="3">
        <f t="shared" ca="1" si="6"/>
        <v>0</v>
      </c>
      <c r="D17" s="3">
        <f t="shared" ca="1" si="1"/>
        <v>0</v>
      </c>
      <c r="E17" s="3">
        <f t="shared" ca="1" si="1"/>
        <v>0</v>
      </c>
      <c r="F17" s="3">
        <f t="shared" ca="1" si="1"/>
        <v>0</v>
      </c>
      <c r="G17" s="3">
        <f t="shared" ca="1" si="1"/>
        <v>0</v>
      </c>
      <c r="H17" s="3">
        <f t="shared" ca="1" si="1"/>
        <v>0</v>
      </c>
      <c r="I17" s="3">
        <f t="shared" ca="1" si="1"/>
        <v>0</v>
      </c>
      <c r="J17" s="3">
        <f t="shared" ca="1" si="1"/>
        <v>0</v>
      </c>
      <c r="K17" s="3">
        <f t="shared" ca="1" si="1"/>
        <v>0</v>
      </c>
      <c r="L17" s="3">
        <f t="shared" ca="1" si="1"/>
        <v>0</v>
      </c>
      <c r="M17" s="3">
        <f t="shared" ca="1" si="1"/>
        <v>0</v>
      </c>
      <c r="N17" s="3">
        <f t="shared" ca="1" si="1"/>
        <v>0</v>
      </c>
      <c r="O17" s="3">
        <f t="shared" ca="1" si="1"/>
        <v>0</v>
      </c>
      <c r="P17" s="3">
        <f t="shared" ca="1" si="1"/>
        <v>0</v>
      </c>
      <c r="Q17" s="3">
        <f t="shared" ca="1" si="1"/>
        <v>0</v>
      </c>
      <c r="R17" s="3">
        <f t="shared" ca="1" si="1"/>
        <v>0</v>
      </c>
      <c r="S17" s="3">
        <f t="shared" ref="S17:AH28" ca="1" si="7">INDIRECT(ADDRESS(ROW(S17)+(COLUMN(S17)-3)*27,11,,,"COVID19_Fallzahlen_CH_Cleaned"))</f>
        <v>0</v>
      </c>
      <c r="T17" s="3">
        <f t="shared" ca="1" si="2"/>
        <v>0</v>
      </c>
      <c r="U17" s="3">
        <f t="shared" ca="1" si="2"/>
        <v>0</v>
      </c>
      <c r="V17" s="3">
        <f t="shared" ca="1" si="2"/>
        <v>0</v>
      </c>
      <c r="W17" s="3">
        <f t="shared" ca="1" si="2"/>
        <v>0</v>
      </c>
      <c r="X17" s="3">
        <f t="shared" ca="1" si="2"/>
        <v>0</v>
      </c>
      <c r="Y17" s="3">
        <f t="shared" ca="1" si="2"/>
        <v>0</v>
      </c>
      <c r="Z17" s="3">
        <f t="shared" ca="1" si="2"/>
        <v>0</v>
      </c>
      <c r="AA17" s="3">
        <f t="shared" ca="1" si="2"/>
        <v>0</v>
      </c>
      <c r="AB17" s="3">
        <f t="shared" ca="1" si="2"/>
        <v>0</v>
      </c>
      <c r="AC17" s="3">
        <f t="shared" ca="1" si="2"/>
        <v>0</v>
      </c>
      <c r="AD17" s="3">
        <f t="shared" ca="1" si="2"/>
        <v>1</v>
      </c>
      <c r="AE17" s="3">
        <f t="shared" ca="1" si="2"/>
        <v>1</v>
      </c>
      <c r="AF17" s="3">
        <f t="shared" ca="1" si="2"/>
        <v>1</v>
      </c>
      <c r="AG17" s="3">
        <f t="shared" ca="1" si="2"/>
        <v>2</v>
      </c>
      <c r="AH17" s="3">
        <f t="shared" ca="1" si="2"/>
        <v>4</v>
      </c>
      <c r="AI17" s="3">
        <f t="shared" ref="AI17:AX28" ca="1" si="8">INDIRECT(ADDRESS(ROW(AI17)+(COLUMN(AI17)-3)*27,11,,,"COVID19_Fallzahlen_CH_Cleaned"))</f>
        <v>5</v>
      </c>
      <c r="AJ17" s="3">
        <f t="shared" ca="1" si="3"/>
        <v>5</v>
      </c>
      <c r="AK17" s="3">
        <f t="shared" ca="1" si="3"/>
        <v>5</v>
      </c>
      <c r="AL17" s="3">
        <f t="shared" ca="1" si="3"/>
        <v>7</v>
      </c>
      <c r="AM17" s="3">
        <f t="shared" ca="1" si="3"/>
        <v>7</v>
      </c>
      <c r="AN17" s="3">
        <f t="shared" ca="1" si="3"/>
        <v>8</v>
      </c>
      <c r="AO17" s="3">
        <f t="shared" ca="1" si="3"/>
        <v>8</v>
      </c>
      <c r="AP17" s="3">
        <f t="shared" ca="1" si="3"/>
        <v>9</v>
      </c>
      <c r="AQ17" s="3">
        <f t="shared" ca="1" si="3"/>
        <v>9</v>
      </c>
      <c r="AR17" s="3">
        <f t="shared" ca="1" si="3"/>
        <v>11</v>
      </c>
      <c r="AS17" s="3">
        <f t="shared" ca="1" si="3"/>
        <v>13</v>
      </c>
      <c r="AT17" s="3">
        <f t="shared" ca="1" si="3"/>
        <v>15</v>
      </c>
      <c r="AU17" s="3">
        <f t="shared" ca="1" si="3"/>
        <v>16</v>
      </c>
      <c r="AV17" s="3">
        <f t="shared" ca="1" si="3"/>
        <v>17</v>
      </c>
      <c r="AW17" s="3">
        <f t="shared" ca="1" si="3"/>
        <v>18</v>
      </c>
      <c r="AX17" s="3">
        <f t="shared" ca="1" si="3"/>
        <v>21</v>
      </c>
      <c r="AY17" s="3">
        <f t="shared" ref="AY17:BN28" ca="1" si="9">INDIRECT(ADDRESS(ROW(AY17)+(COLUMN(AY17)-3)*27,11,,,"COVID19_Fallzahlen_CH_Cleaned"))</f>
        <v>21</v>
      </c>
      <c r="AZ17" s="3">
        <f t="shared" ca="1" si="4"/>
        <v>21</v>
      </c>
      <c r="BA17" s="3">
        <f t="shared" ca="1" si="4"/>
        <v>23</v>
      </c>
      <c r="BB17" s="3">
        <f t="shared" ca="1" si="4"/>
        <v>25</v>
      </c>
      <c r="BC17" s="3">
        <f t="shared" ca="1" si="4"/>
        <v>27</v>
      </c>
      <c r="BD17" s="3">
        <f t="shared" ca="1" si="4"/>
        <v>27</v>
      </c>
      <c r="BE17" s="3">
        <f t="shared" ca="1" si="4"/>
        <v>27</v>
      </c>
      <c r="BF17" s="3">
        <f t="shared" ca="1" si="4"/>
        <v>27</v>
      </c>
      <c r="BG17" s="3">
        <f t="shared" ca="1" si="4"/>
        <v>29</v>
      </c>
      <c r="BH17" s="3">
        <f t="shared" ca="1" si="4"/>
        <v>0</v>
      </c>
      <c r="BI17" s="3">
        <f t="shared" ca="1" si="4"/>
        <v>0</v>
      </c>
      <c r="BJ17" s="3">
        <f t="shared" ca="1" si="4"/>
        <v>0</v>
      </c>
      <c r="BK17" s="3">
        <f t="shared" ca="1" si="4"/>
        <v>0</v>
      </c>
      <c r="BL17" s="3">
        <f t="shared" ca="1" si="4"/>
        <v>0</v>
      </c>
      <c r="BM17" s="3">
        <f t="shared" ca="1" si="4"/>
        <v>0</v>
      </c>
      <c r="BN17" s="3">
        <f t="shared" ca="1" si="4"/>
        <v>0</v>
      </c>
      <c r="BO17" s="3">
        <f t="shared" ref="BO17:BO28" ca="1" si="10">INDIRECT(ADDRESS(ROW(BO17)+(COLUMN(BO17)-3)*27,11,,,"COVID19_Fallzahlen_CH_Cleaned"))</f>
        <v>0</v>
      </c>
      <c r="BP17" s="3">
        <f t="shared" ca="1" si="5"/>
        <v>0</v>
      </c>
    </row>
    <row r="18" spans="1:68" x14ac:dyDescent="0.4">
      <c r="A18" t="str">
        <f>KtAbk!A21</f>
        <v>SH</v>
      </c>
      <c r="B18" s="5">
        <f>KtAbk!B21</f>
        <v>81.991</v>
      </c>
      <c r="C18" s="3">
        <f t="shared" ca="1" si="6"/>
        <v>0</v>
      </c>
      <c r="D18" s="3">
        <f t="shared" ca="1" si="6"/>
        <v>0</v>
      </c>
      <c r="E18" s="3">
        <f t="shared" ca="1" si="6"/>
        <v>0</v>
      </c>
      <c r="F18" s="3">
        <f t="shared" ca="1" si="6"/>
        <v>0</v>
      </c>
      <c r="G18" s="3">
        <f t="shared" ca="1" si="6"/>
        <v>0</v>
      </c>
      <c r="H18" s="3">
        <f t="shared" ca="1" si="6"/>
        <v>0</v>
      </c>
      <c r="I18" s="3">
        <f t="shared" ca="1" si="6"/>
        <v>0</v>
      </c>
      <c r="J18" s="3">
        <f t="shared" ca="1" si="6"/>
        <v>0</v>
      </c>
      <c r="K18" s="3">
        <f t="shared" ca="1" si="6"/>
        <v>0</v>
      </c>
      <c r="L18" s="3">
        <f t="shared" ca="1" si="6"/>
        <v>0</v>
      </c>
      <c r="M18" s="3">
        <f t="shared" ca="1" si="6"/>
        <v>0</v>
      </c>
      <c r="N18" s="3">
        <f t="shared" ca="1" si="6"/>
        <v>0</v>
      </c>
      <c r="O18" s="3">
        <f t="shared" ca="1" si="6"/>
        <v>0</v>
      </c>
      <c r="P18" s="3">
        <f t="shared" ca="1" si="6"/>
        <v>0</v>
      </c>
      <c r="Q18" s="3">
        <f t="shared" ca="1" si="6"/>
        <v>0</v>
      </c>
      <c r="R18" s="3">
        <f t="shared" ca="1" si="6"/>
        <v>0</v>
      </c>
      <c r="S18" s="3">
        <f t="shared" ca="1" si="7"/>
        <v>0</v>
      </c>
      <c r="T18" s="3">
        <f t="shared" ca="1" si="7"/>
        <v>0</v>
      </c>
      <c r="U18" s="3">
        <f t="shared" ca="1" si="7"/>
        <v>0</v>
      </c>
      <c r="V18" s="3">
        <f t="shared" ca="1" si="7"/>
        <v>0</v>
      </c>
      <c r="W18" s="3">
        <f t="shared" ca="1" si="7"/>
        <v>0</v>
      </c>
      <c r="X18" s="3">
        <f t="shared" ca="1" si="7"/>
        <v>0</v>
      </c>
      <c r="Y18" s="3">
        <f t="shared" ca="1" si="7"/>
        <v>0</v>
      </c>
      <c r="Z18" s="3">
        <f t="shared" ca="1" si="7"/>
        <v>0</v>
      </c>
      <c r="AA18" s="3">
        <f t="shared" ca="1" si="7"/>
        <v>0</v>
      </c>
      <c r="AB18" s="3">
        <f t="shared" ca="1" si="7"/>
        <v>0</v>
      </c>
      <c r="AC18" s="3">
        <f t="shared" ca="1" si="7"/>
        <v>0</v>
      </c>
      <c r="AD18" s="3">
        <f t="shared" ca="1" si="7"/>
        <v>0</v>
      </c>
      <c r="AE18" s="3">
        <f t="shared" ca="1" si="7"/>
        <v>0</v>
      </c>
      <c r="AF18" s="3">
        <f t="shared" ca="1" si="7"/>
        <v>0</v>
      </c>
      <c r="AG18" s="3">
        <f t="shared" ca="1" si="7"/>
        <v>0</v>
      </c>
      <c r="AH18" s="3">
        <f t="shared" ca="1" si="7"/>
        <v>0</v>
      </c>
      <c r="AI18" s="3">
        <f t="shared" ca="1" si="8"/>
        <v>0</v>
      </c>
      <c r="AJ18" s="3">
        <f t="shared" ca="1" si="8"/>
        <v>0</v>
      </c>
      <c r="AK18" s="3">
        <f t="shared" ca="1" si="8"/>
        <v>0</v>
      </c>
      <c r="AL18" s="3">
        <f t="shared" ca="1" si="8"/>
        <v>0</v>
      </c>
      <c r="AM18" s="3">
        <f t="shared" ca="1" si="8"/>
        <v>1</v>
      </c>
      <c r="AN18" s="3">
        <f t="shared" ca="1" si="8"/>
        <v>1</v>
      </c>
      <c r="AO18" s="3">
        <f t="shared" ca="1" si="8"/>
        <v>1</v>
      </c>
      <c r="AP18" s="3">
        <f t="shared" ca="1" si="8"/>
        <v>1</v>
      </c>
      <c r="AQ18" s="3">
        <f t="shared" ca="1" si="8"/>
        <v>1</v>
      </c>
      <c r="AR18" s="3">
        <f t="shared" ca="1" si="8"/>
        <v>1</v>
      </c>
      <c r="AS18" s="3">
        <f t="shared" ca="1" si="8"/>
        <v>1</v>
      </c>
      <c r="AT18" s="3">
        <f t="shared" ca="1" si="8"/>
        <v>1</v>
      </c>
      <c r="AU18" s="3">
        <f t="shared" ca="1" si="8"/>
        <v>1</v>
      </c>
      <c r="AV18" s="3">
        <f t="shared" ca="1" si="8"/>
        <v>1</v>
      </c>
      <c r="AW18" s="3">
        <f t="shared" ca="1" si="8"/>
        <v>1</v>
      </c>
      <c r="AX18" s="3">
        <f t="shared" ca="1" si="8"/>
        <v>1</v>
      </c>
      <c r="AY18" s="3">
        <f t="shared" ca="1" si="9"/>
        <v>1</v>
      </c>
      <c r="AZ18" s="3">
        <f t="shared" ca="1" si="9"/>
        <v>1</v>
      </c>
      <c r="BA18" s="3">
        <f t="shared" ca="1" si="9"/>
        <v>1</v>
      </c>
      <c r="BB18" s="3">
        <f t="shared" ca="1" si="9"/>
        <v>1</v>
      </c>
      <c r="BC18" s="3">
        <f t="shared" ca="1" si="9"/>
        <v>1</v>
      </c>
      <c r="BD18" s="3">
        <f t="shared" ca="1" si="9"/>
        <v>1</v>
      </c>
      <c r="BE18" s="3">
        <f t="shared" ca="1" si="9"/>
        <v>1</v>
      </c>
      <c r="BF18" s="3">
        <f t="shared" ca="1" si="9"/>
        <v>1</v>
      </c>
      <c r="BG18" s="3">
        <f t="shared" ca="1" si="9"/>
        <v>3</v>
      </c>
      <c r="BH18" s="3">
        <f t="shared" ca="1" si="9"/>
        <v>0</v>
      </c>
      <c r="BI18" s="3">
        <f t="shared" ca="1" si="9"/>
        <v>0</v>
      </c>
      <c r="BJ18" s="3">
        <f t="shared" ca="1" si="9"/>
        <v>0</v>
      </c>
      <c r="BK18" s="3">
        <f t="shared" ca="1" si="9"/>
        <v>0</v>
      </c>
      <c r="BL18" s="3">
        <f t="shared" ca="1" si="9"/>
        <v>0</v>
      </c>
      <c r="BM18" s="3">
        <f t="shared" ca="1" si="9"/>
        <v>0</v>
      </c>
      <c r="BN18" s="3">
        <f t="shared" ca="1" si="9"/>
        <v>0</v>
      </c>
      <c r="BO18" s="3">
        <f t="shared" ca="1" si="10"/>
        <v>0</v>
      </c>
      <c r="BP18" s="3">
        <f t="shared" ca="1" si="5"/>
        <v>0</v>
      </c>
    </row>
    <row r="19" spans="1:68" x14ac:dyDescent="0.4">
      <c r="A19" t="str">
        <f>KtAbk!A22</f>
        <v>SO</v>
      </c>
      <c r="B19" s="5">
        <f>KtAbk!B22</f>
        <v>273.19400000000002</v>
      </c>
      <c r="C19" s="3">
        <f t="shared" ref="C19:R28" ca="1" si="11">INDIRECT(ADDRESS(ROW(C19)+(COLUMN(C19)-3)*27,11,,,"COVID19_Fallzahlen_CH_Cleaned"))</f>
        <v>0</v>
      </c>
      <c r="D19" s="3">
        <f t="shared" ca="1" si="11"/>
        <v>0</v>
      </c>
      <c r="E19" s="3">
        <f t="shared" ca="1" si="11"/>
        <v>0</v>
      </c>
      <c r="F19" s="3">
        <f t="shared" ca="1" si="11"/>
        <v>0</v>
      </c>
      <c r="G19" s="3">
        <f t="shared" ca="1" si="11"/>
        <v>0</v>
      </c>
      <c r="H19" s="3">
        <f t="shared" ca="1" si="11"/>
        <v>0</v>
      </c>
      <c r="I19" s="3">
        <f t="shared" ca="1" si="11"/>
        <v>0</v>
      </c>
      <c r="J19" s="3">
        <f t="shared" ca="1" si="11"/>
        <v>0</v>
      </c>
      <c r="K19" s="3">
        <f t="shared" ca="1" si="11"/>
        <v>0</v>
      </c>
      <c r="L19" s="3">
        <f t="shared" ca="1" si="11"/>
        <v>0</v>
      </c>
      <c r="M19" s="3">
        <f t="shared" ca="1" si="11"/>
        <v>0</v>
      </c>
      <c r="N19" s="3">
        <f t="shared" ca="1" si="11"/>
        <v>0</v>
      </c>
      <c r="O19" s="3">
        <f t="shared" ca="1" si="11"/>
        <v>0</v>
      </c>
      <c r="P19" s="3">
        <f t="shared" ca="1" si="11"/>
        <v>0</v>
      </c>
      <c r="Q19" s="3">
        <f t="shared" ca="1" si="11"/>
        <v>0</v>
      </c>
      <c r="R19" s="3">
        <f t="shared" ca="1" si="11"/>
        <v>0</v>
      </c>
      <c r="S19" s="3">
        <f t="shared" ca="1" si="7"/>
        <v>0</v>
      </c>
      <c r="T19" s="3">
        <f t="shared" ca="1" si="7"/>
        <v>0</v>
      </c>
      <c r="U19" s="3">
        <f t="shared" ca="1" si="7"/>
        <v>0</v>
      </c>
      <c r="V19" s="3">
        <f t="shared" ca="1" si="7"/>
        <v>0</v>
      </c>
      <c r="W19" s="3">
        <f t="shared" ca="1" si="7"/>
        <v>0</v>
      </c>
      <c r="X19" s="3">
        <f t="shared" ca="1" si="7"/>
        <v>0</v>
      </c>
      <c r="Y19" s="3">
        <f t="shared" ca="1" si="7"/>
        <v>0</v>
      </c>
      <c r="Z19" s="3">
        <f t="shared" ca="1" si="7"/>
        <v>0</v>
      </c>
      <c r="AA19" s="3">
        <f t="shared" ca="1" si="7"/>
        <v>0</v>
      </c>
      <c r="AB19" s="3">
        <f t="shared" ca="1" si="7"/>
        <v>0</v>
      </c>
      <c r="AC19" s="3">
        <f t="shared" ca="1" si="7"/>
        <v>0</v>
      </c>
      <c r="AD19" s="3">
        <f t="shared" ca="1" si="7"/>
        <v>1</v>
      </c>
      <c r="AE19" s="3">
        <f t="shared" ca="1" si="7"/>
        <v>1</v>
      </c>
      <c r="AF19" s="3">
        <f t="shared" ca="1" si="7"/>
        <v>1</v>
      </c>
      <c r="AG19" s="3">
        <f t="shared" ca="1" si="7"/>
        <v>1</v>
      </c>
      <c r="AH19" s="3">
        <f t="shared" ca="1" si="7"/>
        <v>1</v>
      </c>
      <c r="AI19" s="3">
        <f t="shared" ca="1" si="8"/>
        <v>1</v>
      </c>
      <c r="AJ19" s="3">
        <f t="shared" ca="1" si="8"/>
        <v>2</v>
      </c>
      <c r="AK19" s="3">
        <f t="shared" ca="1" si="8"/>
        <v>2</v>
      </c>
      <c r="AL19" s="3">
        <f t="shared" ca="1" si="8"/>
        <v>2</v>
      </c>
      <c r="AM19" s="3">
        <f t="shared" ca="1" si="8"/>
        <v>3</v>
      </c>
      <c r="AN19" s="3">
        <f t="shared" ca="1" si="8"/>
        <v>3</v>
      </c>
      <c r="AO19" s="3">
        <f t="shared" ca="1" si="8"/>
        <v>3</v>
      </c>
      <c r="AP19" s="3">
        <f t="shared" ca="1" si="8"/>
        <v>3</v>
      </c>
      <c r="AQ19" s="3">
        <f t="shared" ca="1" si="8"/>
        <v>3</v>
      </c>
      <c r="AR19" s="3">
        <f t="shared" ca="1" si="8"/>
        <v>3</v>
      </c>
      <c r="AS19" s="3">
        <f t="shared" ca="1" si="8"/>
        <v>3</v>
      </c>
      <c r="AT19" s="3">
        <f t="shared" ca="1" si="8"/>
        <v>3</v>
      </c>
      <c r="AU19" s="3">
        <f t="shared" ca="1" si="8"/>
        <v>5</v>
      </c>
      <c r="AV19" s="3">
        <f t="shared" ca="1" si="8"/>
        <v>5</v>
      </c>
      <c r="AW19" s="3">
        <f t="shared" ca="1" si="8"/>
        <v>6</v>
      </c>
      <c r="AX19" s="3">
        <f t="shared" ca="1" si="8"/>
        <v>7</v>
      </c>
      <c r="AY19" s="3">
        <f t="shared" ca="1" si="9"/>
        <v>7</v>
      </c>
      <c r="AZ19" s="3">
        <f t="shared" ca="1" si="9"/>
        <v>8</v>
      </c>
      <c r="BA19" s="3">
        <f t="shared" ca="1" si="9"/>
        <v>8</v>
      </c>
      <c r="BB19" s="3">
        <f t="shared" ca="1" si="9"/>
        <v>8</v>
      </c>
      <c r="BC19" s="3">
        <f t="shared" ca="1" si="9"/>
        <v>9</v>
      </c>
      <c r="BD19" s="3">
        <f t="shared" ca="1" si="9"/>
        <v>10</v>
      </c>
      <c r="BE19" s="3">
        <f t="shared" ca="1" si="9"/>
        <v>11</v>
      </c>
      <c r="BF19" s="3">
        <f t="shared" ca="1" si="9"/>
        <v>11</v>
      </c>
      <c r="BG19" s="3">
        <f t="shared" ca="1" si="9"/>
        <v>11</v>
      </c>
      <c r="BH19" s="3">
        <f t="shared" ca="1" si="9"/>
        <v>0</v>
      </c>
      <c r="BI19" s="3">
        <f t="shared" ca="1" si="9"/>
        <v>0</v>
      </c>
      <c r="BJ19" s="3">
        <f t="shared" ca="1" si="9"/>
        <v>0</v>
      </c>
      <c r="BK19" s="3">
        <f t="shared" ca="1" si="9"/>
        <v>0</v>
      </c>
      <c r="BL19" s="3">
        <f t="shared" ca="1" si="9"/>
        <v>0</v>
      </c>
      <c r="BM19" s="3">
        <f t="shared" ca="1" si="9"/>
        <v>0</v>
      </c>
      <c r="BN19" s="3">
        <f t="shared" ca="1" si="9"/>
        <v>0</v>
      </c>
      <c r="BO19" s="3">
        <f t="shared" ca="1" si="10"/>
        <v>0</v>
      </c>
      <c r="BP19" s="3">
        <f t="shared" ca="1" si="5"/>
        <v>0</v>
      </c>
    </row>
    <row r="20" spans="1:68" x14ac:dyDescent="0.4">
      <c r="A20" t="str">
        <f>KtAbk!A23</f>
        <v>SZ</v>
      </c>
      <c r="B20" s="5">
        <f>KtAbk!B23</f>
        <v>159.16499999999999</v>
      </c>
      <c r="C20" s="3">
        <f t="shared" ca="1" si="11"/>
        <v>0</v>
      </c>
      <c r="D20" s="3">
        <f t="shared" ca="1" si="11"/>
        <v>0</v>
      </c>
      <c r="E20" s="3">
        <f t="shared" ca="1" si="11"/>
        <v>0</v>
      </c>
      <c r="F20" s="3">
        <f t="shared" ca="1" si="11"/>
        <v>0</v>
      </c>
      <c r="G20" s="3">
        <f t="shared" ca="1" si="11"/>
        <v>0</v>
      </c>
      <c r="H20" s="3">
        <f t="shared" ca="1" si="11"/>
        <v>0</v>
      </c>
      <c r="I20" s="3">
        <f t="shared" ca="1" si="11"/>
        <v>0</v>
      </c>
      <c r="J20" s="3">
        <f t="shared" ca="1" si="11"/>
        <v>0</v>
      </c>
      <c r="K20" s="3">
        <f t="shared" ca="1" si="11"/>
        <v>0</v>
      </c>
      <c r="L20" s="3">
        <f t="shared" ca="1" si="11"/>
        <v>0</v>
      </c>
      <c r="M20" s="3">
        <f t="shared" ca="1" si="11"/>
        <v>0</v>
      </c>
      <c r="N20" s="3">
        <f t="shared" ca="1" si="11"/>
        <v>0</v>
      </c>
      <c r="O20" s="3">
        <f t="shared" ca="1" si="11"/>
        <v>0</v>
      </c>
      <c r="P20" s="3">
        <f t="shared" ca="1" si="11"/>
        <v>0</v>
      </c>
      <c r="Q20" s="3">
        <f t="shared" ca="1" si="11"/>
        <v>0</v>
      </c>
      <c r="R20" s="3">
        <f t="shared" ca="1" si="11"/>
        <v>0</v>
      </c>
      <c r="S20" s="3">
        <f t="shared" ca="1" si="7"/>
        <v>0</v>
      </c>
      <c r="T20" s="3">
        <f t="shared" ca="1" si="7"/>
        <v>0</v>
      </c>
      <c r="U20" s="3">
        <f t="shared" ca="1" si="7"/>
        <v>0</v>
      </c>
      <c r="V20" s="3">
        <f t="shared" ca="1" si="7"/>
        <v>0</v>
      </c>
      <c r="W20" s="3">
        <f t="shared" ca="1" si="7"/>
        <v>0</v>
      </c>
      <c r="X20" s="3">
        <f t="shared" ca="1" si="7"/>
        <v>0</v>
      </c>
      <c r="Y20" s="3">
        <f t="shared" ca="1" si="7"/>
        <v>0</v>
      </c>
      <c r="Z20" s="3">
        <f t="shared" ca="1" si="7"/>
        <v>0</v>
      </c>
      <c r="AA20" s="3">
        <f t="shared" ca="1" si="7"/>
        <v>0</v>
      </c>
      <c r="AB20" s="3">
        <f t="shared" ca="1" si="7"/>
        <v>0</v>
      </c>
      <c r="AC20" s="3">
        <f t="shared" ca="1" si="7"/>
        <v>0</v>
      </c>
      <c r="AD20" s="3">
        <f t="shared" ca="1" si="7"/>
        <v>0</v>
      </c>
      <c r="AE20" s="3">
        <f t="shared" ca="1" si="7"/>
        <v>0</v>
      </c>
      <c r="AF20" s="3">
        <f t="shared" ca="1" si="7"/>
        <v>0</v>
      </c>
      <c r="AG20" s="3">
        <f t="shared" ca="1" si="7"/>
        <v>1</v>
      </c>
      <c r="AH20" s="3">
        <f t="shared" ca="1" si="7"/>
        <v>1</v>
      </c>
      <c r="AI20" s="3">
        <f t="shared" ca="1" si="8"/>
        <v>2</v>
      </c>
      <c r="AJ20" s="3">
        <f t="shared" ca="1" si="8"/>
        <v>2</v>
      </c>
      <c r="AK20" s="3">
        <f t="shared" ca="1" si="8"/>
        <v>2</v>
      </c>
      <c r="AL20" s="3">
        <f t="shared" ca="1" si="8"/>
        <v>4</v>
      </c>
      <c r="AM20" s="3">
        <f t="shared" ca="1" si="8"/>
        <v>4</v>
      </c>
      <c r="AN20" s="3">
        <f t="shared" ca="1" si="8"/>
        <v>4</v>
      </c>
      <c r="AO20" s="3">
        <f t="shared" ca="1" si="8"/>
        <v>4</v>
      </c>
      <c r="AP20" s="3">
        <f t="shared" ca="1" si="8"/>
        <v>5</v>
      </c>
      <c r="AQ20" s="3">
        <f t="shared" ca="1" si="8"/>
        <v>5</v>
      </c>
      <c r="AR20" s="3">
        <f t="shared" ca="1" si="8"/>
        <v>6</v>
      </c>
      <c r="AS20" s="3">
        <f t="shared" ca="1" si="8"/>
        <v>7</v>
      </c>
      <c r="AT20" s="3">
        <f t="shared" ca="1" si="8"/>
        <v>7</v>
      </c>
      <c r="AU20" s="3">
        <f t="shared" ca="1" si="8"/>
        <v>9</v>
      </c>
      <c r="AV20" s="3">
        <f t="shared" ca="1" si="8"/>
        <v>10</v>
      </c>
      <c r="AW20" s="3">
        <f t="shared" ca="1" si="8"/>
        <v>10</v>
      </c>
      <c r="AX20" s="3">
        <f t="shared" ca="1" si="8"/>
        <v>11</v>
      </c>
      <c r="AY20" s="3">
        <f t="shared" ca="1" si="9"/>
        <v>12</v>
      </c>
      <c r="AZ20" s="3">
        <f t="shared" ca="1" si="9"/>
        <v>13</v>
      </c>
      <c r="BA20" s="3">
        <f t="shared" ca="1" si="9"/>
        <v>13</v>
      </c>
      <c r="BB20" s="3">
        <f t="shared" ca="1" si="9"/>
        <v>14</v>
      </c>
      <c r="BC20" s="3">
        <f t="shared" ca="1" si="9"/>
        <v>14</v>
      </c>
      <c r="BD20" s="3">
        <f t="shared" ca="1" si="9"/>
        <v>14</v>
      </c>
      <c r="BE20" s="3">
        <f t="shared" ca="1" si="9"/>
        <v>15</v>
      </c>
      <c r="BF20" s="3">
        <f t="shared" ca="1" si="9"/>
        <v>15</v>
      </c>
      <c r="BG20" s="3">
        <f t="shared" ca="1" si="9"/>
        <v>16</v>
      </c>
      <c r="BH20" s="3">
        <f t="shared" ca="1" si="9"/>
        <v>0</v>
      </c>
      <c r="BI20" s="3">
        <f t="shared" ca="1" si="9"/>
        <v>0</v>
      </c>
      <c r="BJ20" s="3">
        <f t="shared" ca="1" si="9"/>
        <v>0</v>
      </c>
      <c r="BK20" s="3">
        <f t="shared" ca="1" si="9"/>
        <v>0</v>
      </c>
      <c r="BL20" s="3">
        <f t="shared" ca="1" si="9"/>
        <v>0</v>
      </c>
      <c r="BM20" s="3">
        <f t="shared" ca="1" si="9"/>
        <v>0</v>
      </c>
      <c r="BN20" s="3">
        <f t="shared" ca="1" si="9"/>
        <v>0</v>
      </c>
      <c r="BO20" s="3">
        <f t="shared" ca="1" si="10"/>
        <v>0</v>
      </c>
      <c r="BP20" s="3">
        <f t="shared" ca="1" si="5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3">
        <f t="shared" ca="1" si="11"/>
        <v>0</v>
      </c>
      <c r="D21" s="3">
        <f t="shared" ca="1" si="11"/>
        <v>0</v>
      </c>
      <c r="E21" s="3">
        <f t="shared" ca="1" si="11"/>
        <v>0</v>
      </c>
      <c r="F21" s="3">
        <f t="shared" ca="1" si="11"/>
        <v>0</v>
      </c>
      <c r="G21" s="3">
        <f t="shared" ca="1" si="11"/>
        <v>0</v>
      </c>
      <c r="H21" s="3">
        <f t="shared" ca="1" si="11"/>
        <v>0</v>
      </c>
      <c r="I21" s="3">
        <f t="shared" ca="1" si="11"/>
        <v>0</v>
      </c>
      <c r="J21" s="3">
        <f t="shared" ca="1" si="11"/>
        <v>0</v>
      </c>
      <c r="K21" s="3">
        <f t="shared" ca="1" si="11"/>
        <v>0</v>
      </c>
      <c r="L21" s="3">
        <f t="shared" ca="1" si="11"/>
        <v>0</v>
      </c>
      <c r="M21" s="3">
        <f t="shared" ca="1" si="11"/>
        <v>0</v>
      </c>
      <c r="N21" s="3">
        <f t="shared" ca="1" si="11"/>
        <v>0</v>
      </c>
      <c r="O21" s="3">
        <f t="shared" ca="1" si="11"/>
        <v>0</v>
      </c>
      <c r="P21" s="3">
        <f t="shared" ca="1" si="11"/>
        <v>0</v>
      </c>
      <c r="Q21" s="3">
        <f t="shared" ca="1" si="11"/>
        <v>0</v>
      </c>
      <c r="R21" s="3">
        <f t="shared" ca="1" si="11"/>
        <v>0</v>
      </c>
      <c r="S21" s="3">
        <f t="shared" ca="1" si="7"/>
        <v>0</v>
      </c>
      <c r="T21" s="3">
        <f t="shared" ca="1" si="7"/>
        <v>0</v>
      </c>
      <c r="U21" s="3">
        <f t="shared" ca="1" si="7"/>
        <v>0</v>
      </c>
      <c r="V21" s="3">
        <f t="shared" ca="1" si="7"/>
        <v>0</v>
      </c>
      <c r="W21" s="3">
        <f t="shared" ca="1" si="7"/>
        <v>0</v>
      </c>
      <c r="X21" s="3">
        <f t="shared" ca="1" si="7"/>
        <v>0</v>
      </c>
      <c r="Y21" s="3">
        <f t="shared" ca="1" si="7"/>
        <v>0</v>
      </c>
      <c r="Z21" s="3">
        <f t="shared" ca="1" si="7"/>
        <v>0</v>
      </c>
      <c r="AA21" s="3">
        <f t="shared" ca="1" si="7"/>
        <v>0</v>
      </c>
      <c r="AB21" s="3">
        <f t="shared" ca="1" si="7"/>
        <v>0</v>
      </c>
      <c r="AC21" s="3">
        <f t="shared" ca="1" si="7"/>
        <v>0</v>
      </c>
      <c r="AD21" s="3">
        <f t="shared" ca="1" si="7"/>
        <v>0</v>
      </c>
      <c r="AE21" s="3">
        <f t="shared" ca="1" si="7"/>
        <v>1</v>
      </c>
      <c r="AF21" s="3">
        <f t="shared" ca="1" si="7"/>
        <v>1</v>
      </c>
      <c r="AG21" s="3">
        <f t="shared" ca="1" si="7"/>
        <v>1</v>
      </c>
      <c r="AH21" s="3">
        <f t="shared" ca="1" si="7"/>
        <v>2</v>
      </c>
      <c r="AI21" s="3">
        <f t="shared" ca="1" si="8"/>
        <v>2</v>
      </c>
      <c r="AJ21" s="3">
        <f t="shared" ca="1" si="8"/>
        <v>2</v>
      </c>
      <c r="AK21" s="3">
        <f t="shared" ca="1" si="8"/>
        <v>2</v>
      </c>
      <c r="AL21" s="3">
        <f t="shared" ca="1" si="8"/>
        <v>3</v>
      </c>
      <c r="AM21" s="3">
        <f t="shared" ca="1" si="8"/>
        <v>4</v>
      </c>
      <c r="AN21" s="3">
        <f t="shared" ca="1" si="8"/>
        <v>4</v>
      </c>
      <c r="AO21" s="3">
        <f t="shared" ca="1" si="8"/>
        <v>5</v>
      </c>
      <c r="AP21" s="3">
        <f t="shared" ca="1" si="8"/>
        <v>5</v>
      </c>
      <c r="AQ21" s="3">
        <f t="shared" ca="1" si="8"/>
        <v>7</v>
      </c>
      <c r="AR21" s="3">
        <f t="shared" ca="1" si="8"/>
        <v>7</v>
      </c>
      <c r="AS21" s="3">
        <f t="shared" ca="1" si="8"/>
        <v>8</v>
      </c>
      <c r="AT21" s="3">
        <f t="shared" ca="1" si="8"/>
        <v>8</v>
      </c>
      <c r="AU21" s="3">
        <f t="shared" ca="1" si="8"/>
        <v>8</v>
      </c>
      <c r="AV21" s="3">
        <f t="shared" ca="1" si="8"/>
        <v>8</v>
      </c>
      <c r="AW21" s="3">
        <f t="shared" ca="1" si="8"/>
        <v>8</v>
      </c>
      <c r="AX21" s="3">
        <f t="shared" ca="1" si="8"/>
        <v>8</v>
      </c>
      <c r="AY21" s="3">
        <f t="shared" ca="1" si="9"/>
        <v>8</v>
      </c>
      <c r="AZ21" s="3">
        <f t="shared" ca="1" si="9"/>
        <v>10</v>
      </c>
      <c r="BA21" s="3">
        <f t="shared" ca="1" si="9"/>
        <v>11</v>
      </c>
      <c r="BB21" s="3">
        <f t="shared" ca="1" si="9"/>
        <v>11</v>
      </c>
      <c r="BC21" s="3">
        <f t="shared" ca="1" si="9"/>
        <v>12</v>
      </c>
      <c r="BD21" s="3">
        <f t="shared" ca="1" si="9"/>
        <v>13</v>
      </c>
      <c r="BE21" s="3">
        <f t="shared" ca="1" si="9"/>
        <v>13</v>
      </c>
      <c r="BF21" s="3">
        <f t="shared" ca="1" si="9"/>
        <v>13</v>
      </c>
      <c r="BG21" s="3">
        <f t="shared" ca="1" si="9"/>
        <v>13</v>
      </c>
      <c r="BH21" s="3">
        <f t="shared" ca="1" si="9"/>
        <v>0</v>
      </c>
      <c r="BI21" s="3">
        <f t="shared" ca="1" si="9"/>
        <v>0</v>
      </c>
      <c r="BJ21" s="3">
        <f t="shared" ca="1" si="9"/>
        <v>0</v>
      </c>
      <c r="BK21" s="3">
        <f t="shared" ca="1" si="9"/>
        <v>0</v>
      </c>
      <c r="BL21" s="3">
        <f t="shared" ca="1" si="9"/>
        <v>0</v>
      </c>
      <c r="BM21" s="3">
        <f t="shared" ca="1" si="9"/>
        <v>0</v>
      </c>
      <c r="BN21" s="3">
        <f t="shared" ca="1" si="9"/>
        <v>0</v>
      </c>
      <c r="BO21" s="3">
        <f t="shared" ca="1" si="10"/>
        <v>0</v>
      </c>
      <c r="BP21" s="3">
        <f t="shared" ca="1" si="5"/>
        <v>0</v>
      </c>
    </row>
    <row r="22" spans="1:68" x14ac:dyDescent="0.4">
      <c r="A22" t="str">
        <f>KtAbk!A25</f>
        <v>TI</v>
      </c>
      <c r="B22" s="5">
        <f>KtAbk!B25</f>
        <v>353.34300000000002</v>
      </c>
      <c r="C22" s="3">
        <f t="shared" ca="1" si="11"/>
        <v>0</v>
      </c>
      <c r="D22" s="3">
        <f t="shared" ca="1" si="11"/>
        <v>0</v>
      </c>
      <c r="E22" s="3">
        <f t="shared" ca="1" si="11"/>
        <v>0</v>
      </c>
      <c r="F22" s="3">
        <f t="shared" ca="1" si="11"/>
        <v>0</v>
      </c>
      <c r="G22" s="3">
        <f t="shared" ca="1" si="11"/>
        <v>0</v>
      </c>
      <c r="H22" s="3">
        <f t="shared" ca="1" si="11"/>
        <v>0</v>
      </c>
      <c r="I22" s="3">
        <f t="shared" ca="1" si="11"/>
        <v>0</v>
      </c>
      <c r="J22" s="3">
        <f t="shared" ca="1" si="11"/>
        <v>0</v>
      </c>
      <c r="K22" s="3">
        <f t="shared" ca="1" si="11"/>
        <v>0</v>
      </c>
      <c r="L22" s="3">
        <f t="shared" ca="1" si="11"/>
        <v>0</v>
      </c>
      <c r="M22" s="3">
        <f t="shared" ca="1" si="11"/>
        <v>0</v>
      </c>
      <c r="N22" s="3">
        <f t="shared" ca="1" si="11"/>
        <v>0</v>
      </c>
      <c r="O22" s="3">
        <f t="shared" ca="1" si="11"/>
        <v>0</v>
      </c>
      <c r="P22" s="3">
        <f t="shared" ca="1" si="11"/>
        <v>0</v>
      </c>
      <c r="Q22" s="3">
        <f t="shared" ca="1" si="11"/>
        <v>1</v>
      </c>
      <c r="R22" s="3">
        <f t="shared" ca="1" si="11"/>
        <v>1</v>
      </c>
      <c r="S22" s="3">
        <f t="shared" ca="1" si="7"/>
        <v>1</v>
      </c>
      <c r="T22" s="3">
        <f t="shared" ca="1" si="7"/>
        <v>2</v>
      </c>
      <c r="U22" s="3">
        <f t="shared" ca="1" si="7"/>
        <v>3</v>
      </c>
      <c r="V22" s="3">
        <f t="shared" ca="1" si="7"/>
        <v>6</v>
      </c>
      <c r="W22" s="3">
        <f t="shared" ca="1" si="7"/>
        <v>8</v>
      </c>
      <c r="X22" s="3">
        <f t="shared" ca="1" si="7"/>
        <v>10</v>
      </c>
      <c r="Y22" s="3">
        <f t="shared" ca="1" si="7"/>
        <v>14</v>
      </c>
      <c r="Z22" s="3">
        <f t="shared" ca="1" si="7"/>
        <v>15</v>
      </c>
      <c r="AA22" s="3">
        <f t="shared" ca="1" si="7"/>
        <v>22</v>
      </c>
      <c r="AB22" s="3">
        <f t="shared" ca="1" si="7"/>
        <v>28</v>
      </c>
      <c r="AC22" s="3">
        <f t="shared" ca="1" si="7"/>
        <v>37</v>
      </c>
      <c r="AD22" s="3">
        <f t="shared" ca="1" si="7"/>
        <v>48</v>
      </c>
      <c r="AE22" s="3">
        <f t="shared" ca="1" si="7"/>
        <v>53</v>
      </c>
      <c r="AF22" s="3">
        <f t="shared" ca="1" si="7"/>
        <v>60</v>
      </c>
      <c r="AG22" s="3">
        <f t="shared" ca="1" si="7"/>
        <v>67</v>
      </c>
      <c r="AH22" s="3">
        <f t="shared" ca="1" si="7"/>
        <v>76</v>
      </c>
      <c r="AI22" s="3">
        <f t="shared" ca="1" si="8"/>
        <v>87</v>
      </c>
      <c r="AJ22" s="3">
        <f t="shared" ca="1" si="8"/>
        <v>93</v>
      </c>
      <c r="AK22" s="3">
        <f t="shared" ca="1" si="8"/>
        <v>105</v>
      </c>
      <c r="AL22" s="3">
        <f t="shared" ca="1" si="8"/>
        <v>120</v>
      </c>
      <c r="AM22" s="3">
        <f t="shared" ca="1" si="8"/>
        <v>132</v>
      </c>
      <c r="AN22" s="3">
        <f t="shared" ca="1" si="8"/>
        <v>141</v>
      </c>
      <c r="AO22" s="3">
        <f t="shared" ca="1" si="8"/>
        <v>155</v>
      </c>
      <c r="AP22" s="3">
        <f t="shared" ca="1" si="8"/>
        <v>165</v>
      </c>
      <c r="AQ22" s="3">
        <f t="shared" ca="1" si="8"/>
        <v>177</v>
      </c>
      <c r="AR22" s="3">
        <f t="shared" ca="1" si="8"/>
        <v>189</v>
      </c>
      <c r="AS22" s="3">
        <f t="shared" ca="1" si="8"/>
        <v>198</v>
      </c>
      <c r="AT22" s="3">
        <f t="shared" ca="1" si="8"/>
        <v>211</v>
      </c>
      <c r="AU22" s="3">
        <f t="shared" ca="1" si="8"/>
        <v>219</v>
      </c>
      <c r="AV22" s="3">
        <f t="shared" ca="1" si="8"/>
        <v>227</v>
      </c>
      <c r="AW22" s="3">
        <f t="shared" ca="1" si="8"/>
        <v>229</v>
      </c>
      <c r="AX22" s="3">
        <f t="shared" ca="1" si="8"/>
        <v>244</v>
      </c>
      <c r="AY22" s="3">
        <f t="shared" ca="1" si="9"/>
        <v>251</v>
      </c>
      <c r="AZ22" s="3">
        <f t="shared" ca="1" si="9"/>
        <v>258</v>
      </c>
      <c r="BA22" s="3">
        <f t="shared" ca="1" si="9"/>
        <v>263</v>
      </c>
      <c r="BB22" s="3">
        <f t="shared" ca="1" si="9"/>
        <v>269</v>
      </c>
      <c r="BC22" s="3">
        <f t="shared" ca="1" si="9"/>
        <v>270</v>
      </c>
      <c r="BD22" s="3">
        <f t="shared" ca="1" si="9"/>
        <v>277</v>
      </c>
      <c r="BE22" s="3">
        <f t="shared" ca="1" si="9"/>
        <v>281</v>
      </c>
      <c r="BF22" s="3">
        <f t="shared" ca="1" si="9"/>
        <v>288</v>
      </c>
      <c r="BG22" s="3">
        <f t="shared" ca="1" si="9"/>
        <v>291</v>
      </c>
      <c r="BH22" s="3">
        <f t="shared" ca="1" si="9"/>
        <v>0</v>
      </c>
      <c r="BI22" s="3">
        <f t="shared" ca="1" si="9"/>
        <v>0</v>
      </c>
      <c r="BJ22" s="3">
        <f t="shared" ca="1" si="9"/>
        <v>0</v>
      </c>
      <c r="BK22" s="3">
        <f t="shared" ca="1" si="9"/>
        <v>0</v>
      </c>
      <c r="BL22" s="3">
        <f t="shared" ca="1" si="9"/>
        <v>0</v>
      </c>
      <c r="BM22" s="3">
        <f t="shared" ca="1" si="9"/>
        <v>0</v>
      </c>
      <c r="BN22" s="3">
        <f t="shared" ca="1" si="9"/>
        <v>0</v>
      </c>
      <c r="BO22" s="3">
        <f t="shared" ca="1" si="10"/>
        <v>0</v>
      </c>
      <c r="BP22" s="3">
        <f t="shared" ca="1" si="5"/>
        <v>0</v>
      </c>
    </row>
    <row r="23" spans="1:68" x14ac:dyDescent="0.4">
      <c r="A23" t="str">
        <f>KtAbk!A26</f>
        <v>UR</v>
      </c>
      <c r="B23" s="5">
        <f>KtAbk!B26</f>
        <v>36.433</v>
      </c>
      <c r="C23" s="3">
        <f t="shared" ca="1" si="11"/>
        <v>0</v>
      </c>
      <c r="D23" s="3">
        <f t="shared" ca="1" si="11"/>
        <v>0</v>
      </c>
      <c r="E23" s="3">
        <f t="shared" ca="1" si="11"/>
        <v>0</v>
      </c>
      <c r="F23" s="3">
        <f t="shared" ca="1" si="11"/>
        <v>0</v>
      </c>
      <c r="G23" s="3">
        <f t="shared" ca="1" si="11"/>
        <v>0</v>
      </c>
      <c r="H23" s="3">
        <f t="shared" ca="1" si="11"/>
        <v>0</v>
      </c>
      <c r="I23" s="3">
        <f t="shared" ca="1" si="11"/>
        <v>0</v>
      </c>
      <c r="J23" s="3">
        <f t="shared" ca="1" si="11"/>
        <v>0</v>
      </c>
      <c r="K23" s="3">
        <f t="shared" ca="1" si="11"/>
        <v>0</v>
      </c>
      <c r="L23" s="3">
        <f t="shared" ca="1" si="11"/>
        <v>0</v>
      </c>
      <c r="M23" s="3">
        <f t="shared" ca="1" si="11"/>
        <v>0</v>
      </c>
      <c r="N23" s="3">
        <f t="shared" ca="1" si="11"/>
        <v>0</v>
      </c>
      <c r="O23" s="3">
        <f t="shared" ca="1" si="11"/>
        <v>0</v>
      </c>
      <c r="P23" s="3">
        <f t="shared" ca="1" si="11"/>
        <v>0</v>
      </c>
      <c r="Q23" s="3">
        <f t="shared" ca="1" si="11"/>
        <v>0</v>
      </c>
      <c r="R23" s="3">
        <f t="shared" ca="1" si="11"/>
        <v>0</v>
      </c>
      <c r="S23" s="3">
        <f t="shared" ca="1" si="7"/>
        <v>0</v>
      </c>
      <c r="T23" s="3">
        <f t="shared" ca="1" si="7"/>
        <v>0</v>
      </c>
      <c r="U23" s="3">
        <f t="shared" ca="1" si="7"/>
        <v>0</v>
      </c>
      <c r="V23" s="3">
        <f t="shared" ca="1" si="7"/>
        <v>0</v>
      </c>
      <c r="W23" s="3">
        <f t="shared" ca="1" si="7"/>
        <v>0</v>
      </c>
      <c r="X23" s="3">
        <f t="shared" ca="1" si="7"/>
        <v>0</v>
      </c>
      <c r="Y23" s="3">
        <f t="shared" ca="1" si="7"/>
        <v>0</v>
      </c>
      <c r="Z23" s="3">
        <f t="shared" ca="1" si="7"/>
        <v>0</v>
      </c>
      <c r="AA23" s="3">
        <f t="shared" ca="1" si="7"/>
        <v>0</v>
      </c>
      <c r="AB23" s="3">
        <f t="shared" ca="1" si="7"/>
        <v>0</v>
      </c>
      <c r="AC23" s="3">
        <f t="shared" ca="1" si="7"/>
        <v>0</v>
      </c>
      <c r="AD23" s="3">
        <f t="shared" ca="1" si="7"/>
        <v>0</v>
      </c>
      <c r="AE23" s="3">
        <f t="shared" ca="1" si="7"/>
        <v>0</v>
      </c>
      <c r="AF23" s="3">
        <f t="shared" ca="1" si="7"/>
        <v>0</v>
      </c>
      <c r="AG23" s="3">
        <f t="shared" ca="1" si="7"/>
        <v>0</v>
      </c>
      <c r="AH23" s="3">
        <f t="shared" ca="1" si="7"/>
        <v>0</v>
      </c>
      <c r="AI23" s="3">
        <f t="shared" ca="1" si="8"/>
        <v>0</v>
      </c>
      <c r="AJ23" s="3">
        <f t="shared" ca="1" si="8"/>
        <v>0</v>
      </c>
      <c r="AK23" s="3">
        <f t="shared" ca="1" si="8"/>
        <v>0</v>
      </c>
      <c r="AL23" s="3">
        <f t="shared" ca="1" si="8"/>
        <v>0</v>
      </c>
      <c r="AM23" s="3">
        <f t="shared" ca="1" si="8"/>
        <v>1</v>
      </c>
      <c r="AN23" s="3">
        <f t="shared" ca="1" si="8"/>
        <v>1</v>
      </c>
      <c r="AO23" s="3">
        <f t="shared" ca="1" si="8"/>
        <v>1</v>
      </c>
      <c r="AP23" s="3">
        <f t="shared" ca="1" si="8"/>
        <v>1</v>
      </c>
      <c r="AQ23" s="3">
        <f t="shared" ca="1" si="8"/>
        <v>2</v>
      </c>
      <c r="AR23" s="3">
        <f t="shared" ca="1" si="8"/>
        <v>2</v>
      </c>
      <c r="AS23" s="3">
        <f t="shared" ca="1" si="8"/>
        <v>2</v>
      </c>
      <c r="AT23" s="3">
        <f t="shared" ca="1" si="8"/>
        <v>4</v>
      </c>
      <c r="AU23" s="3">
        <f t="shared" ca="1" si="8"/>
        <v>4</v>
      </c>
      <c r="AV23" s="3">
        <f t="shared" ca="1" si="8"/>
        <v>4</v>
      </c>
      <c r="AW23" s="3">
        <f t="shared" ca="1" si="8"/>
        <v>4</v>
      </c>
      <c r="AX23" s="3">
        <f t="shared" ca="1" si="8"/>
        <v>4</v>
      </c>
      <c r="AY23" s="3">
        <f t="shared" ca="1" si="9"/>
        <v>4</v>
      </c>
      <c r="AZ23" s="3">
        <f t="shared" ca="1" si="9"/>
        <v>4</v>
      </c>
      <c r="BA23" s="3">
        <f t="shared" ca="1" si="9"/>
        <v>4</v>
      </c>
      <c r="BB23" s="3">
        <f t="shared" ca="1" si="9"/>
        <v>5</v>
      </c>
      <c r="BC23" s="3">
        <f t="shared" ca="1" si="9"/>
        <v>5</v>
      </c>
      <c r="BD23" s="3">
        <f t="shared" ca="1" si="9"/>
        <v>5</v>
      </c>
      <c r="BE23" s="3">
        <f t="shared" ca="1" si="9"/>
        <v>5</v>
      </c>
      <c r="BF23" s="3">
        <f t="shared" ca="1" si="9"/>
        <v>5</v>
      </c>
      <c r="BG23" s="3">
        <f t="shared" ca="1" si="9"/>
        <v>5</v>
      </c>
      <c r="BH23" s="3">
        <f t="shared" ca="1" si="9"/>
        <v>0</v>
      </c>
      <c r="BI23" s="3">
        <f t="shared" ca="1" si="9"/>
        <v>0</v>
      </c>
      <c r="BJ23" s="3">
        <f t="shared" ca="1" si="9"/>
        <v>0</v>
      </c>
      <c r="BK23" s="3">
        <f t="shared" ca="1" si="9"/>
        <v>0</v>
      </c>
      <c r="BL23" s="3">
        <f t="shared" ca="1" si="9"/>
        <v>0</v>
      </c>
      <c r="BM23" s="3">
        <f t="shared" ca="1" si="9"/>
        <v>0</v>
      </c>
      <c r="BN23" s="3">
        <f t="shared" ca="1" si="9"/>
        <v>0</v>
      </c>
      <c r="BO23" s="3">
        <f t="shared" ca="1" si="10"/>
        <v>0</v>
      </c>
      <c r="BP23" s="3">
        <f t="shared" ca="1" si="5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3">
        <f t="shared" ca="1" si="11"/>
        <v>0</v>
      </c>
      <c r="D24" s="3">
        <f t="shared" ca="1" si="11"/>
        <v>0</v>
      </c>
      <c r="E24" s="3">
        <f t="shared" ca="1" si="11"/>
        <v>0</v>
      </c>
      <c r="F24" s="3">
        <f t="shared" ca="1" si="11"/>
        <v>0</v>
      </c>
      <c r="G24" s="3">
        <f t="shared" ca="1" si="11"/>
        <v>0</v>
      </c>
      <c r="H24" s="3">
        <f t="shared" ca="1" si="11"/>
        <v>0</v>
      </c>
      <c r="I24" s="3">
        <f t="shared" ca="1" si="11"/>
        <v>0</v>
      </c>
      <c r="J24" s="3">
        <f t="shared" ca="1" si="11"/>
        <v>0</v>
      </c>
      <c r="K24" s="3">
        <f t="shared" ca="1" si="11"/>
        <v>0</v>
      </c>
      <c r="L24" s="3">
        <f t="shared" ca="1" si="11"/>
        <v>1</v>
      </c>
      <c r="M24" s="3">
        <f t="shared" ca="1" si="11"/>
        <v>1</v>
      </c>
      <c r="N24" s="3">
        <f t="shared" ca="1" si="11"/>
        <v>1</v>
      </c>
      <c r="O24" s="3">
        <f t="shared" ca="1" si="11"/>
        <v>1</v>
      </c>
      <c r="P24" s="3">
        <f t="shared" ca="1" si="11"/>
        <v>1</v>
      </c>
      <c r="Q24" s="3">
        <f t="shared" ca="1" si="11"/>
        <v>1</v>
      </c>
      <c r="R24" s="3">
        <f t="shared" ca="1" si="11"/>
        <v>1</v>
      </c>
      <c r="S24" s="3">
        <f t="shared" ca="1" si="7"/>
        <v>1</v>
      </c>
      <c r="T24" s="3">
        <f t="shared" ca="1" si="7"/>
        <v>3</v>
      </c>
      <c r="U24" s="3">
        <f t="shared" ca="1" si="7"/>
        <v>3</v>
      </c>
      <c r="V24" s="3">
        <f t="shared" ca="1" si="7"/>
        <v>3</v>
      </c>
      <c r="W24" s="3">
        <f t="shared" ca="1" si="7"/>
        <v>3</v>
      </c>
      <c r="X24" s="3">
        <f t="shared" ca="1" si="7"/>
        <v>7</v>
      </c>
      <c r="Y24" s="3">
        <f t="shared" ca="1" si="7"/>
        <v>11</v>
      </c>
      <c r="Z24" s="3">
        <f t="shared" ca="1" si="7"/>
        <v>14</v>
      </c>
      <c r="AA24" s="3">
        <f t="shared" ca="1" si="7"/>
        <v>18</v>
      </c>
      <c r="AB24" s="3">
        <f t="shared" ca="1" si="7"/>
        <v>20</v>
      </c>
      <c r="AC24" s="3">
        <f t="shared" ca="1" si="7"/>
        <v>21</v>
      </c>
      <c r="AD24" s="3">
        <f t="shared" ca="1" si="7"/>
        <v>25</v>
      </c>
      <c r="AE24" s="3">
        <f t="shared" ca="1" si="7"/>
        <v>29</v>
      </c>
      <c r="AF24" s="3">
        <f t="shared" ca="1" si="7"/>
        <v>36</v>
      </c>
      <c r="AG24" s="3">
        <f t="shared" ca="1" si="7"/>
        <v>47</v>
      </c>
      <c r="AH24" s="3">
        <f t="shared" ca="1" si="7"/>
        <v>48</v>
      </c>
      <c r="AI24" s="3">
        <f t="shared" ca="1" si="8"/>
        <v>55</v>
      </c>
      <c r="AJ24" s="3">
        <f t="shared" ca="1" si="8"/>
        <v>66</v>
      </c>
      <c r="AK24" s="3">
        <f t="shared" ca="1" si="8"/>
        <v>77</v>
      </c>
      <c r="AL24" s="3">
        <f t="shared" ca="1" si="8"/>
        <v>84</v>
      </c>
      <c r="AM24" s="3">
        <f t="shared" ca="1" si="8"/>
        <v>92</v>
      </c>
      <c r="AN24" s="3">
        <f t="shared" ca="1" si="8"/>
        <v>107</v>
      </c>
      <c r="AO24" s="3">
        <f t="shared" ca="1" si="8"/>
        <v>123</v>
      </c>
      <c r="AP24" s="3">
        <f t="shared" ca="1" si="8"/>
        <v>138</v>
      </c>
      <c r="AQ24" s="3">
        <f t="shared" ca="1" si="8"/>
        <v>147</v>
      </c>
      <c r="AR24" s="3">
        <f t="shared" ca="1" si="8"/>
        <v>160</v>
      </c>
      <c r="AS24" s="3">
        <f t="shared" ca="1" si="8"/>
        <v>172</v>
      </c>
      <c r="AT24" s="3">
        <f t="shared" ca="1" si="8"/>
        <v>185</v>
      </c>
      <c r="AU24" s="3">
        <f t="shared" ca="1" si="8"/>
        <v>204</v>
      </c>
      <c r="AV24" s="3">
        <f t="shared" ca="1" si="8"/>
        <v>224</v>
      </c>
      <c r="AW24" s="3">
        <f t="shared" ca="1" si="8"/>
        <v>228</v>
      </c>
      <c r="AX24" s="3">
        <f t="shared" ca="1" si="8"/>
        <v>233</v>
      </c>
      <c r="AY24" s="3">
        <f t="shared" ca="1" si="9"/>
        <v>237</v>
      </c>
      <c r="AZ24" s="3">
        <f t="shared" ca="1" si="9"/>
        <v>254</v>
      </c>
      <c r="BA24" s="3">
        <f t="shared" ca="1" si="9"/>
        <v>266</v>
      </c>
      <c r="BB24" s="3">
        <f t="shared" ca="1" si="9"/>
        <v>279</v>
      </c>
      <c r="BC24" s="3">
        <f t="shared" ca="1" si="9"/>
        <v>291</v>
      </c>
      <c r="BD24" s="3">
        <f t="shared" ca="1" si="9"/>
        <v>292</v>
      </c>
      <c r="BE24" s="3">
        <f t="shared" ca="1" si="9"/>
        <v>298</v>
      </c>
      <c r="BF24" s="3">
        <f t="shared" ca="1" si="9"/>
        <v>310</v>
      </c>
      <c r="BG24" s="3">
        <f t="shared" ca="1" si="9"/>
        <v>322</v>
      </c>
      <c r="BH24" s="3">
        <f t="shared" ca="1" si="9"/>
        <v>0</v>
      </c>
      <c r="BI24" s="3">
        <f t="shared" ca="1" si="9"/>
        <v>0</v>
      </c>
      <c r="BJ24" s="3">
        <f t="shared" ca="1" si="9"/>
        <v>0</v>
      </c>
      <c r="BK24" s="3">
        <f t="shared" ca="1" si="9"/>
        <v>0</v>
      </c>
      <c r="BL24" s="3">
        <f t="shared" ca="1" si="9"/>
        <v>0</v>
      </c>
      <c r="BM24" s="3">
        <f t="shared" ca="1" si="9"/>
        <v>0</v>
      </c>
      <c r="BN24" s="3">
        <f t="shared" ca="1" si="9"/>
        <v>0</v>
      </c>
      <c r="BO24" s="3">
        <f t="shared" ca="1" si="10"/>
        <v>0</v>
      </c>
      <c r="BP24" s="3">
        <f t="shared" ca="1" si="5"/>
        <v>0</v>
      </c>
    </row>
    <row r="25" spans="1:68" x14ac:dyDescent="0.4">
      <c r="A25" t="str">
        <f>KtAbk!A28</f>
        <v>VS</v>
      </c>
      <c r="B25" s="5">
        <f>KtAbk!B28</f>
        <v>343.95499999999998</v>
      </c>
      <c r="C25" s="3">
        <f t="shared" ca="1" si="11"/>
        <v>0</v>
      </c>
      <c r="D25" s="3">
        <f t="shared" ca="1" si="11"/>
        <v>0</v>
      </c>
      <c r="E25" s="3">
        <f t="shared" ca="1" si="11"/>
        <v>0</v>
      </c>
      <c r="F25" s="3">
        <f t="shared" ca="1" si="11"/>
        <v>0</v>
      </c>
      <c r="G25" s="3">
        <f t="shared" ca="1" si="11"/>
        <v>0</v>
      </c>
      <c r="H25" s="3">
        <f t="shared" ca="1" si="11"/>
        <v>0</v>
      </c>
      <c r="I25" s="3">
        <f t="shared" ca="1" si="11"/>
        <v>0</v>
      </c>
      <c r="J25" s="3">
        <f t="shared" ca="1" si="11"/>
        <v>0</v>
      </c>
      <c r="K25" s="3">
        <f t="shared" ca="1" si="11"/>
        <v>0</v>
      </c>
      <c r="L25" s="3">
        <f t="shared" ca="1" si="11"/>
        <v>0</v>
      </c>
      <c r="M25" s="3">
        <f t="shared" ca="1" si="11"/>
        <v>0</v>
      </c>
      <c r="N25" s="3">
        <f t="shared" ca="1" si="11"/>
        <v>0</v>
      </c>
      <c r="O25" s="3">
        <f t="shared" ca="1" si="11"/>
        <v>0</v>
      </c>
      <c r="P25" s="3">
        <f t="shared" ca="1" si="11"/>
        <v>0</v>
      </c>
      <c r="Q25" s="3">
        <f t="shared" ca="1" si="11"/>
        <v>0</v>
      </c>
      <c r="R25" s="3">
        <f t="shared" ca="1" si="11"/>
        <v>0</v>
      </c>
      <c r="S25" s="3">
        <f t="shared" ca="1" si="7"/>
        <v>0</v>
      </c>
      <c r="T25" s="3">
        <f t="shared" ca="1" si="7"/>
        <v>0</v>
      </c>
      <c r="U25" s="3">
        <f t="shared" ca="1" si="7"/>
        <v>1</v>
      </c>
      <c r="V25" s="3">
        <f t="shared" ca="1" si="7"/>
        <v>1</v>
      </c>
      <c r="W25" s="3">
        <f t="shared" ca="1" si="7"/>
        <v>2</v>
      </c>
      <c r="X25" s="3">
        <f t="shared" ca="1" si="7"/>
        <v>3</v>
      </c>
      <c r="Y25" s="3">
        <f t="shared" ca="1" si="7"/>
        <v>3</v>
      </c>
      <c r="Z25" s="3">
        <f t="shared" ca="1" si="7"/>
        <v>4</v>
      </c>
      <c r="AA25" s="3">
        <f t="shared" ca="1" si="7"/>
        <v>6</v>
      </c>
      <c r="AB25" s="3">
        <f t="shared" ca="1" si="7"/>
        <v>7</v>
      </c>
      <c r="AC25" s="3">
        <f t="shared" ca="1" si="7"/>
        <v>10</v>
      </c>
      <c r="AD25" s="3">
        <f t="shared" ca="1" si="7"/>
        <v>12</v>
      </c>
      <c r="AE25" s="3">
        <f t="shared" ca="1" si="7"/>
        <v>13</v>
      </c>
      <c r="AF25" s="3">
        <f t="shared" ca="1" si="7"/>
        <v>14</v>
      </c>
      <c r="AG25" s="3">
        <f t="shared" ca="1" si="7"/>
        <v>15</v>
      </c>
      <c r="AH25" s="3">
        <f t="shared" ca="1" si="7"/>
        <v>20</v>
      </c>
      <c r="AI25" s="3">
        <f t="shared" ca="1" si="8"/>
        <v>21</v>
      </c>
      <c r="AJ25" s="3">
        <f t="shared" ca="1" si="8"/>
        <v>21</v>
      </c>
      <c r="AK25" s="3">
        <f t="shared" ca="1" si="8"/>
        <v>26</v>
      </c>
      <c r="AL25" s="3">
        <f t="shared" ca="1" si="8"/>
        <v>35</v>
      </c>
      <c r="AM25" s="3">
        <f t="shared" ca="1" si="8"/>
        <v>37</v>
      </c>
      <c r="AN25" s="3">
        <f t="shared" ca="1" si="8"/>
        <v>40</v>
      </c>
      <c r="AO25" s="3">
        <f t="shared" ca="1" si="8"/>
        <v>45</v>
      </c>
      <c r="AP25" s="3">
        <f t="shared" ca="1" si="8"/>
        <v>51</v>
      </c>
      <c r="AQ25" s="3">
        <f t="shared" ca="1" si="8"/>
        <v>53</v>
      </c>
      <c r="AR25" s="3">
        <f t="shared" ca="1" si="8"/>
        <v>56</v>
      </c>
      <c r="AS25" s="3">
        <f t="shared" ca="1" si="8"/>
        <v>61</v>
      </c>
      <c r="AT25" s="3">
        <f t="shared" ca="1" si="8"/>
        <v>68</v>
      </c>
      <c r="AU25" s="3">
        <f t="shared" ca="1" si="8"/>
        <v>73</v>
      </c>
      <c r="AV25" s="3">
        <f t="shared" ca="1" si="8"/>
        <v>75</v>
      </c>
      <c r="AW25" s="3">
        <f t="shared" ca="1" si="8"/>
        <v>82</v>
      </c>
      <c r="AX25" s="3">
        <f t="shared" ca="1" si="8"/>
        <v>86</v>
      </c>
      <c r="AY25" s="3">
        <f t="shared" ca="1" si="9"/>
        <v>88</v>
      </c>
      <c r="AZ25" s="3">
        <f t="shared" ca="1" si="9"/>
        <v>90</v>
      </c>
      <c r="BA25" s="3">
        <f t="shared" ca="1" si="9"/>
        <v>94</v>
      </c>
      <c r="BB25" s="3">
        <f t="shared" ca="1" si="9"/>
        <v>94</v>
      </c>
      <c r="BC25" s="3">
        <f t="shared" ca="1" si="9"/>
        <v>96</v>
      </c>
      <c r="BD25" s="3">
        <f t="shared" ca="1" si="9"/>
        <v>97</v>
      </c>
      <c r="BE25" s="3">
        <f t="shared" ca="1" si="9"/>
        <v>103</v>
      </c>
      <c r="BF25" s="3">
        <f t="shared" ca="1" si="9"/>
        <v>108</v>
      </c>
      <c r="BG25" s="3">
        <f t="shared" ca="1" si="9"/>
        <v>112</v>
      </c>
      <c r="BH25" s="3">
        <f t="shared" ca="1" si="9"/>
        <v>0</v>
      </c>
      <c r="BI25" s="3">
        <f t="shared" ca="1" si="9"/>
        <v>0</v>
      </c>
      <c r="BJ25" s="3">
        <f t="shared" ca="1" si="9"/>
        <v>0</v>
      </c>
      <c r="BK25" s="3">
        <f t="shared" ca="1" si="9"/>
        <v>0</v>
      </c>
      <c r="BL25" s="3">
        <f t="shared" ca="1" si="9"/>
        <v>0</v>
      </c>
      <c r="BM25" s="3">
        <f t="shared" ca="1" si="9"/>
        <v>0</v>
      </c>
      <c r="BN25" s="3">
        <f t="shared" ca="1" si="9"/>
        <v>0</v>
      </c>
      <c r="BO25" s="3">
        <f t="shared" ca="1" si="10"/>
        <v>0</v>
      </c>
      <c r="BP25" s="3">
        <f t="shared" ca="1" si="5"/>
        <v>0</v>
      </c>
    </row>
    <row r="26" spans="1:68" x14ac:dyDescent="0.4">
      <c r="A26" t="str">
        <f>KtAbk!A29</f>
        <v>ZG</v>
      </c>
      <c r="B26" s="5">
        <f>KtAbk!B29</f>
        <v>126.837</v>
      </c>
      <c r="C26" s="3">
        <f t="shared" ca="1" si="11"/>
        <v>0</v>
      </c>
      <c r="D26" s="3">
        <f t="shared" ca="1" si="11"/>
        <v>0</v>
      </c>
      <c r="E26" s="3">
        <f t="shared" ca="1" si="11"/>
        <v>0</v>
      </c>
      <c r="F26" s="3">
        <f t="shared" ca="1" si="11"/>
        <v>0</v>
      </c>
      <c r="G26" s="3">
        <f t="shared" ca="1" si="11"/>
        <v>0</v>
      </c>
      <c r="H26" s="3">
        <f t="shared" ca="1" si="11"/>
        <v>0</v>
      </c>
      <c r="I26" s="3">
        <f t="shared" ca="1" si="11"/>
        <v>0</v>
      </c>
      <c r="J26" s="3">
        <f t="shared" ca="1" si="11"/>
        <v>0</v>
      </c>
      <c r="K26" s="3">
        <f t="shared" ca="1" si="11"/>
        <v>0</v>
      </c>
      <c r="L26" s="3">
        <f t="shared" ca="1" si="11"/>
        <v>0</v>
      </c>
      <c r="M26" s="3">
        <f t="shared" ca="1" si="11"/>
        <v>0</v>
      </c>
      <c r="N26" s="3">
        <f t="shared" ca="1" si="11"/>
        <v>0</v>
      </c>
      <c r="O26" s="3">
        <f t="shared" ca="1" si="11"/>
        <v>0</v>
      </c>
      <c r="P26" s="3">
        <f t="shared" ca="1" si="11"/>
        <v>0</v>
      </c>
      <c r="Q26" s="3">
        <f t="shared" ca="1" si="11"/>
        <v>0</v>
      </c>
      <c r="R26" s="3">
        <f t="shared" ca="1" si="11"/>
        <v>0</v>
      </c>
      <c r="S26" s="3">
        <f t="shared" ca="1" si="7"/>
        <v>0</v>
      </c>
      <c r="T26" s="3">
        <f t="shared" ca="1" si="7"/>
        <v>0</v>
      </c>
      <c r="U26" s="3">
        <f t="shared" ca="1" si="7"/>
        <v>0</v>
      </c>
      <c r="V26" s="3">
        <f t="shared" ca="1" si="7"/>
        <v>0</v>
      </c>
      <c r="W26" s="3">
        <f t="shared" ca="1" si="7"/>
        <v>0</v>
      </c>
      <c r="X26" s="3">
        <f t="shared" ca="1" si="7"/>
        <v>0</v>
      </c>
      <c r="Y26" s="3">
        <f t="shared" ca="1" si="7"/>
        <v>0</v>
      </c>
      <c r="Z26" s="3">
        <f t="shared" ca="1" si="7"/>
        <v>0</v>
      </c>
      <c r="AA26" s="3">
        <f t="shared" ca="1" si="7"/>
        <v>0</v>
      </c>
      <c r="AB26" s="3">
        <f t="shared" ca="1" si="7"/>
        <v>0</v>
      </c>
      <c r="AC26" s="3">
        <f t="shared" ca="1" si="7"/>
        <v>0</v>
      </c>
      <c r="AD26" s="3">
        <f t="shared" ca="1" si="7"/>
        <v>0</v>
      </c>
      <c r="AE26" s="3">
        <f t="shared" ca="1" si="7"/>
        <v>0</v>
      </c>
      <c r="AF26" s="3">
        <f t="shared" ca="1" si="7"/>
        <v>0</v>
      </c>
      <c r="AG26" s="3">
        <f t="shared" ca="1" si="7"/>
        <v>0</v>
      </c>
      <c r="AH26" s="3">
        <f t="shared" ca="1" si="7"/>
        <v>0</v>
      </c>
      <c r="AI26" s="3">
        <f t="shared" ca="1" si="8"/>
        <v>0</v>
      </c>
      <c r="AJ26" s="3">
        <f t="shared" ca="1" si="8"/>
        <v>0</v>
      </c>
      <c r="AK26" s="3">
        <f t="shared" ca="1" si="8"/>
        <v>1</v>
      </c>
      <c r="AL26" s="3">
        <f t="shared" ca="1" si="8"/>
        <v>1</v>
      </c>
      <c r="AM26" s="3">
        <f t="shared" ca="1" si="8"/>
        <v>1</v>
      </c>
      <c r="AN26" s="3">
        <f t="shared" ca="1" si="8"/>
        <v>1</v>
      </c>
      <c r="AO26" s="3">
        <f t="shared" ca="1" si="8"/>
        <v>2</v>
      </c>
      <c r="AP26" s="3">
        <f t="shared" ca="1" si="8"/>
        <v>2</v>
      </c>
      <c r="AQ26" s="3">
        <f t="shared" ca="1" si="8"/>
        <v>2</v>
      </c>
      <c r="AR26" s="3">
        <f t="shared" ca="1" si="8"/>
        <v>3</v>
      </c>
      <c r="AS26" s="3">
        <f t="shared" ca="1" si="8"/>
        <v>3</v>
      </c>
      <c r="AT26" s="3">
        <f t="shared" ca="1" si="8"/>
        <v>3</v>
      </c>
      <c r="AU26" s="3">
        <f t="shared" ca="1" si="8"/>
        <v>3</v>
      </c>
      <c r="AV26" s="3">
        <f t="shared" ca="1" si="8"/>
        <v>3</v>
      </c>
      <c r="AW26" s="3">
        <f t="shared" ca="1" si="8"/>
        <v>4</v>
      </c>
      <c r="AX26" s="3">
        <f t="shared" ca="1" si="8"/>
        <v>5</v>
      </c>
      <c r="AY26" s="3">
        <f t="shared" ca="1" si="9"/>
        <v>5</v>
      </c>
      <c r="AZ26" s="3">
        <f t="shared" ca="1" si="9"/>
        <v>5</v>
      </c>
      <c r="BA26" s="3">
        <f t="shared" ca="1" si="9"/>
        <v>5</v>
      </c>
      <c r="BB26" s="3">
        <f t="shared" ca="1" si="9"/>
        <v>6</v>
      </c>
      <c r="BC26" s="3">
        <f t="shared" ca="1" si="9"/>
        <v>6</v>
      </c>
      <c r="BD26" s="3">
        <f t="shared" ca="1" si="9"/>
        <v>7</v>
      </c>
      <c r="BE26" s="3">
        <f t="shared" ca="1" si="9"/>
        <v>7</v>
      </c>
      <c r="BF26" s="3">
        <f t="shared" ca="1" si="9"/>
        <v>7</v>
      </c>
      <c r="BG26" s="3">
        <f t="shared" ca="1" si="9"/>
        <v>8</v>
      </c>
      <c r="BH26" s="3">
        <f t="shared" ca="1" si="9"/>
        <v>0</v>
      </c>
      <c r="BI26" s="3">
        <f t="shared" ca="1" si="9"/>
        <v>0</v>
      </c>
      <c r="BJ26" s="3">
        <f t="shared" ca="1" si="9"/>
        <v>0</v>
      </c>
      <c r="BK26" s="3">
        <f t="shared" ca="1" si="9"/>
        <v>0</v>
      </c>
      <c r="BL26" s="3">
        <f t="shared" ca="1" si="9"/>
        <v>0</v>
      </c>
      <c r="BM26" s="3">
        <f t="shared" ca="1" si="9"/>
        <v>0</v>
      </c>
      <c r="BN26" s="3">
        <f t="shared" ca="1" si="9"/>
        <v>0</v>
      </c>
      <c r="BO26" s="3">
        <f t="shared" ca="1" si="10"/>
        <v>0</v>
      </c>
      <c r="BP26" s="3">
        <f t="shared" ca="1" si="5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3">
        <f t="shared" ca="1" si="11"/>
        <v>0</v>
      </c>
      <c r="D27" s="3">
        <f t="shared" ca="1" si="11"/>
        <v>0</v>
      </c>
      <c r="E27" s="3">
        <f t="shared" ca="1" si="11"/>
        <v>0</v>
      </c>
      <c r="F27" s="3">
        <f t="shared" ca="1" si="11"/>
        <v>0</v>
      </c>
      <c r="G27" s="3">
        <f t="shared" ca="1" si="11"/>
        <v>0</v>
      </c>
      <c r="H27" s="3">
        <f t="shared" ca="1" si="11"/>
        <v>0</v>
      </c>
      <c r="I27" s="3">
        <f t="shared" ca="1" si="11"/>
        <v>0</v>
      </c>
      <c r="J27" s="3">
        <f t="shared" ca="1" si="11"/>
        <v>0</v>
      </c>
      <c r="K27" s="3">
        <f t="shared" ca="1" si="11"/>
        <v>0</v>
      </c>
      <c r="L27" s="3">
        <f t="shared" ca="1" si="11"/>
        <v>0</v>
      </c>
      <c r="M27" s="3">
        <f t="shared" ca="1" si="11"/>
        <v>0</v>
      </c>
      <c r="N27" s="3">
        <f t="shared" ca="1" si="11"/>
        <v>0</v>
      </c>
      <c r="O27" s="3">
        <f t="shared" ca="1" si="11"/>
        <v>0</v>
      </c>
      <c r="P27" s="3">
        <f t="shared" ca="1" si="11"/>
        <v>0</v>
      </c>
      <c r="Q27" s="3">
        <f t="shared" ca="1" si="11"/>
        <v>0</v>
      </c>
      <c r="R27" s="3">
        <f t="shared" ca="1" si="11"/>
        <v>0</v>
      </c>
      <c r="S27" s="3">
        <f t="shared" ca="1" si="7"/>
        <v>0</v>
      </c>
      <c r="T27" s="3">
        <f t="shared" ca="1" si="7"/>
        <v>0</v>
      </c>
      <c r="U27" s="3">
        <f t="shared" ca="1" si="7"/>
        <v>0</v>
      </c>
      <c r="V27" s="3">
        <f t="shared" ca="1" si="7"/>
        <v>0</v>
      </c>
      <c r="W27" s="3">
        <f t="shared" ca="1" si="7"/>
        <v>1</v>
      </c>
      <c r="X27" s="3">
        <f t="shared" ca="1" si="7"/>
        <v>1</v>
      </c>
      <c r="Y27" s="3">
        <f t="shared" ca="1" si="7"/>
        <v>1</v>
      </c>
      <c r="Z27" s="3">
        <f t="shared" ca="1" si="7"/>
        <v>3</v>
      </c>
      <c r="AA27" s="3">
        <f t="shared" ca="1" si="7"/>
        <v>4</v>
      </c>
      <c r="AB27" s="3">
        <f t="shared" ca="1" si="7"/>
        <v>4</v>
      </c>
      <c r="AC27" s="3">
        <f t="shared" ca="1" si="7"/>
        <v>5</v>
      </c>
      <c r="AD27" s="3">
        <f t="shared" ca="1" si="7"/>
        <v>6</v>
      </c>
      <c r="AE27" s="3">
        <f t="shared" ca="1" si="7"/>
        <v>8</v>
      </c>
      <c r="AF27" s="3">
        <f t="shared" ca="1" si="7"/>
        <v>10</v>
      </c>
      <c r="AG27" s="3">
        <f t="shared" ca="1" si="7"/>
        <v>13</v>
      </c>
      <c r="AH27" s="3">
        <f t="shared" ca="1" si="7"/>
        <v>15</v>
      </c>
      <c r="AI27" s="3">
        <f t="shared" ca="1" si="8"/>
        <v>19</v>
      </c>
      <c r="AJ27" s="3">
        <f t="shared" ca="1" si="8"/>
        <v>22</v>
      </c>
      <c r="AK27" s="3">
        <f t="shared" ca="1" si="8"/>
        <v>24</v>
      </c>
      <c r="AL27" s="3">
        <f t="shared" ca="1" si="8"/>
        <v>27</v>
      </c>
      <c r="AM27" s="3">
        <f t="shared" ca="1" si="8"/>
        <v>36</v>
      </c>
      <c r="AN27" s="3">
        <f t="shared" ca="1" si="8"/>
        <v>39</v>
      </c>
      <c r="AO27" s="3">
        <f t="shared" ca="1" si="8"/>
        <v>41</v>
      </c>
      <c r="AP27" s="3">
        <f t="shared" ca="1" si="8"/>
        <v>49</v>
      </c>
      <c r="AQ27" s="3">
        <f t="shared" ca="1" si="8"/>
        <v>53</v>
      </c>
      <c r="AR27" s="3">
        <f t="shared" ca="1" si="8"/>
        <v>55</v>
      </c>
      <c r="AS27" s="3">
        <f t="shared" ca="1" si="8"/>
        <v>57</v>
      </c>
      <c r="AT27" s="3">
        <f t="shared" ca="1" si="8"/>
        <v>64</v>
      </c>
      <c r="AU27" s="3">
        <f t="shared" ca="1" si="8"/>
        <v>65</v>
      </c>
      <c r="AV27" s="3">
        <f t="shared" ca="1" si="8"/>
        <v>70</v>
      </c>
      <c r="AW27" s="3">
        <f t="shared" ca="1" si="8"/>
        <v>76</v>
      </c>
      <c r="AX27" s="3">
        <f t="shared" ca="1" si="8"/>
        <v>78</v>
      </c>
      <c r="AY27" s="3">
        <f t="shared" ca="1" si="9"/>
        <v>82</v>
      </c>
      <c r="AZ27" s="3">
        <f t="shared" ca="1" si="9"/>
        <v>86</v>
      </c>
      <c r="BA27" s="3">
        <f t="shared" ca="1" si="9"/>
        <v>90</v>
      </c>
      <c r="BB27" s="3">
        <f t="shared" ca="1" si="9"/>
        <v>94</v>
      </c>
      <c r="BC27" s="3">
        <f t="shared" ca="1" si="9"/>
        <v>97</v>
      </c>
      <c r="BD27" s="3">
        <f t="shared" ca="1" si="9"/>
        <v>103</v>
      </c>
      <c r="BE27" s="3">
        <f t="shared" ca="1" si="9"/>
        <v>103</v>
      </c>
      <c r="BF27" s="3">
        <f t="shared" ca="1" si="9"/>
        <v>105</v>
      </c>
      <c r="BG27" s="3">
        <f t="shared" ca="1" si="9"/>
        <v>105</v>
      </c>
      <c r="BH27" s="3">
        <f t="shared" ca="1" si="9"/>
        <v>0</v>
      </c>
      <c r="BI27" s="3">
        <f t="shared" ca="1" si="9"/>
        <v>0</v>
      </c>
      <c r="BJ27" s="3">
        <f t="shared" ca="1" si="9"/>
        <v>0</v>
      </c>
      <c r="BK27" s="3">
        <f t="shared" ca="1" si="9"/>
        <v>0</v>
      </c>
      <c r="BL27" s="3">
        <f t="shared" ca="1" si="9"/>
        <v>0</v>
      </c>
      <c r="BM27" s="3">
        <f t="shared" ca="1" si="9"/>
        <v>0</v>
      </c>
      <c r="BN27" s="3">
        <f t="shared" ca="1" si="9"/>
        <v>0</v>
      </c>
      <c r="BO27" s="3">
        <f t="shared" ca="1" si="10"/>
        <v>0</v>
      </c>
      <c r="BP27" s="3">
        <f t="shared" ca="1" si="5"/>
        <v>0</v>
      </c>
    </row>
    <row r="28" spans="1:68" x14ac:dyDescent="0.4">
      <c r="A28" t="str">
        <f>KtAbk!A31</f>
        <v>FL</v>
      </c>
      <c r="B28" s="5">
        <f>KtAbk!B31</f>
        <v>38.557000000000002</v>
      </c>
      <c r="C28" s="3">
        <f t="shared" ca="1" si="11"/>
        <v>0</v>
      </c>
      <c r="D28" s="3">
        <f t="shared" ca="1" si="11"/>
        <v>0</v>
      </c>
      <c r="E28" s="3">
        <f t="shared" ca="1" si="11"/>
        <v>0</v>
      </c>
      <c r="F28" s="3">
        <f t="shared" ca="1" si="11"/>
        <v>0</v>
      </c>
      <c r="G28" s="3">
        <f t="shared" ca="1" si="11"/>
        <v>0</v>
      </c>
      <c r="H28" s="3">
        <f t="shared" ca="1" si="11"/>
        <v>0</v>
      </c>
      <c r="I28" s="3">
        <f t="shared" ca="1" si="11"/>
        <v>0</v>
      </c>
      <c r="J28" s="3">
        <f t="shared" ca="1" si="11"/>
        <v>0</v>
      </c>
      <c r="K28" s="3">
        <f t="shared" ca="1" si="11"/>
        <v>0</v>
      </c>
      <c r="L28" s="3">
        <f t="shared" ca="1" si="11"/>
        <v>0</v>
      </c>
      <c r="M28" s="3">
        <f t="shared" ca="1" si="11"/>
        <v>0</v>
      </c>
      <c r="N28" s="3">
        <f t="shared" ca="1" si="11"/>
        <v>0</v>
      </c>
      <c r="O28" s="3">
        <f t="shared" ca="1" si="11"/>
        <v>0</v>
      </c>
      <c r="P28" s="3">
        <f t="shared" ca="1" si="11"/>
        <v>0</v>
      </c>
      <c r="Q28" s="3">
        <f t="shared" ca="1" si="11"/>
        <v>0</v>
      </c>
      <c r="R28" s="3">
        <f t="shared" ca="1" si="11"/>
        <v>0</v>
      </c>
      <c r="S28" s="3">
        <f t="shared" ca="1" si="7"/>
        <v>0</v>
      </c>
      <c r="T28" s="3">
        <f t="shared" ca="1" si="7"/>
        <v>0</v>
      </c>
      <c r="U28" s="3">
        <f t="shared" ca="1" si="7"/>
        <v>0</v>
      </c>
      <c r="V28" s="3">
        <f t="shared" ca="1" si="7"/>
        <v>0</v>
      </c>
      <c r="W28" s="3">
        <f t="shared" ca="1" si="7"/>
        <v>0</v>
      </c>
      <c r="X28" s="3">
        <f t="shared" ca="1" si="7"/>
        <v>0</v>
      </c>
      <c r="Y28" s="3">
        <f t="shared" ca="1" si="7"/>
        <v>0</v>
      </c>
      <c r="Z28" s="3">
        <f t="shared" ca="1" si="7"/>
        <v>0</v>
      </c>
      <c r="AA28" s="3">
        <f t="shared" ca="1" si="7"/>
        <v>0</v>
      </c>
      <c r="AB28" s="3">
        <f t="shared" ca="1" si="7"/>
        <v>0</v>
      </c>
      <c r="AC28" s="3">
        <f t="shared" ca="1" si="7"/>
        <v>0</v>
      </c>
      <c r="AD28" s="3">
        <f t="shared" ca="1" si="7"/>
        <v>0</v>
      </c>
      <c r="AE28" s="3">
        <f t="shared" ca="1" si="7"/>
        <v>0</v>
      </c>
      <c r="AF28" s="3">
        <f t="shared" ca="1" si="7"/>
        <v>0</v>
      </c>
      <c r="AG28" s="3">
        <f t="shared" ca="1" si="7"/>
        <v>0</v>
      </c>
      <c r="AH28" s="3">
        <f t="shared" ca="1" si="7"/>
        <v>0</v>
      </c>
      <c r="AI28" s="3">
        <f t="shared" ca="1" si="8"/>
        <v>0</v>
      </c>
      <c r="AJ28" s="3">
        <f t="shared" ca="1" si="8"/>
        <v>0</v>
      </c>
      <c r="AK28" s="3">
        <f t="shared" ca="1" si="8"/>
        <v>0</v>
      </c>
      <c r="AL28" s="3">
        <f t="shared" ca="1" si="8"/>
        <v>0</v>
      </c>
      <c r="AM28" s="3">
        <f t="shared" ca="1" si="8"/>
        <v>0</v>
      </c>
      <c r="AN28" s="3">
        <f t="shared" ca="1" si="8"/>
        <v>0</v>
      </c>
      <c r="AO28" s="3">
        <f t="shared" ca="1" si="8"/>
        <v>0</v>
      </c>
      <c r="AP28" s="3">
        <f t="shared" ca="1" si="8"/>
        <v>1</v>
      </c>
      <c r="AQ28" s="3">
        <f t="shared" ca="1" si="8"/>
        <v>1</v>
      </c>
      <c r="AR28" s="3">
        <f t="shared" ca="1" si="8"/>
        <v>1</v>
      </c>
      <c r="AS28" s="3">
        <f t="shared" ca="1" si="8"/>
        <v>1</v>
      </c>
      <c r="AT28" s="3">
        <f t="shared" ca="1" si="8"/>
        <v>1</v>
      </c>
      <c r="AU28" s="3">
        <f t="shared" ca="1" si="8"/>
        <v>1</v>
      </c>
      <c r="AV28" s="3">
        <f t="shared" ca="1" si="8"/>
        <v>1</v>
      </c>
      <c r="AW28" s="3">
        <f t="shared" ca="1" si="8"/>
        <v>1</v>
      </c>
      <c r="AX28" s="3">
        <f t="shared" ca="1" si="8"/>
        <v>1</v>
      </c>
      <c r="AY28" s="3">
        <f t="shared" ca="1" si="9"/>
        <v>1</v>
      </c>
      <c r="AZ28" s="3">
        <f t="shared" ca="1" si="9"/>
        <v>1</v>
      </c>
      <c r="BA28" s="3">
        <f t="shared" ca="1" si="9"/>
        <v>1</v>
      </c>
      <c r="BB28" s="3">
        <f t="shared" ca="1" si="9"/>
        <v>1</v>
      </c>
      <c r="BC28" s="3">
        <f t="shared" ca="1" si="9"/>
        <v>1</v>
      </c>
      <c r="BD28" s="3">
        <f t="shared" ca="1" si="9"/>
        <v>1</v>
      </c>
      <c r="BE28" s="3">
        <f t="shared" ca="1" si="9"/>
        <v>1</v>
      </c>
      <c r="BF28" s="3">
        <f t="shared" ca="1" si="9"/>
        <v>1</v>
      </c>
      <c r="BG28" s="3">
        <f t="shared" ca="1" si="9"/>
        <v>1</v>
      </c>
      <c r="BH28" s="3">
        <f t="shared" ca="1" si="9"/>
        <v>0</v>
      </c>
      <c r="BI28" s="3">
        <f t="shared" ca="1" si="9"/>
        <v>0</v>
      </c>
      <c r="BJ28" s="3">
        <f t="shared" ca="1" si="9"/>
        <v>0</v>
      </c>
      <c r="BK28" s="3">
        <f t="shared" ca="1" si="9"/>
        <v>0</v>
      </c>
      <c r="BL28" s="3">
        <f t="shared" ca="1" si="9"/>
        <v>0</v>
      </c>
      <c r="BM28" s="3">
        <f t="shared" ca="1" si="9"/>
        <v>0</v>
      </c>
      <c r="BN28" s="3">
        <f t="shared" ca="1" si="9"/>
        <v>0</v>
      </c>
      <c r="BO28" s="3">
        <f t="shared" ca="1" si="10"/>
        <v>0</v>
      </c>
      <c r="BP28" s="3">
        <f t="shared" ca="1" si="5"/>
        <v>0</v>
      </c>
    </row>
    <row r="29" spans="1:68" x14ac:dyDescent="0.4">
      <c r="A29" t="str">
        <f>KtAbk!A32</f>
        <v>CH</v>
      </c>
      <c r="B29" s="5">
        <f>KtAbk!B32</f>
        <v>8583.0840000000007</v>
      </c>
      <c r="C29" s="3">
        <f ca="1">SUM(C2:C28)</f>
        <v>0</v>
      </c>
      <c r="D29" s="3">
        <f t="shared" ref="D29:BO29" ca="1" si="12">SUM(D2:D28)</f>
        <v>0</v>
      </c>
      <c r="E29" s="3">
        <f t="shared" ca="1" si="12"/>
        <v>0</v>
      </c>
      <c r="F29" s="3">
        <f t="shared" ca="1" si="12"/>
        <v>0</v>
      </c>
      <c r="G29" s="3">
        <f t="shared" ca="1" si="12"/>
        <v>0</v>
      </c>
      <c r="H29" s="3">
        <f t="shared" ca="1" si="12"/>
        <v>0</v>
      </c>
      <c r="I29" s="3">
        <f t="shared" ca="1" si="12"/>
        <v>0</v>
      </c>
      <c r="J29" s="3">
        <f t="shared" ca="1" si="12"/>
        <v>0</v>
      </c>
      <c r="K29" s="3">
        <f t="shared" ca="1" si="12"/>
        <v>0</v>
      </c>
      <c r="L29" s="3">
        <f t="shared" ca="1" si="12"/>
        <v>1</v>
      </c>
      <c r="M29" s="3">
        <f t="shared" ca="1" si="12"/>
        <v>1</v>
      </c>
      <c r="N29" s="3">
        <f t="shared" ca="1" si="12"/>
        <v>1</v>
      </c>
      <c r="O29" s="3">
        <f t="shared" ca="1" si="12"/>
        <v>2</v>
      </c>
      <c r="P29" s="3">
        <f t="shared" ca="1" si="12"/>
        <v>2</v>
      </c>
      <c r="Q29" s="3">
        <f t="shared" ca="1" si="12"/>
        <v>4</v>
      </c>
      <c r="R29" s="3">
        <f t="shared" ca="1" si="12"/>
        <v>5</v>
      </c>
      <c r="S29" s="3">
        <f t="shared" ca="1" si="12"/>
        <v>6</v>
      </c>
      <c r="T29" s="3">
        <f t="shared" ca="1" si="12"/>
        <v>9</v>
      </c>
      <c r="U29" s="3">
        <f t="shared" ca="1" si="12"/>
        <v>11</v>
      </c>
      <c r="V29" s="3">
        <f t="shared" ca="1" si="12"/>
        <v>18</v>
      </c>
      <c r="W29" s="3">
        <f t="shared" ca="1" si="12"/>
        <v>23</v>
      </c>
      <c r="X29" s="3">
        <f t="shared" ca="1" si="12"/>
        <v>33</v>
      </c>
      <c r="Y29" s="3">
        <f t="shared" ca="1" si="12"/>
        <v>44</v>
      </c>
      <c r="Z29" s="3">
        <f t="shared" ca="1" si="12"/>
        <v>54</v>
      </c>
      <c r="AA29" s="3">
        <f t="shared" ca="1" si="12"/>
        <v>75</v>
      </c>
      <c r="AB29" s="3">
        <f t="shared" ca="1" si="12"/>
        <v>90</v>
      </c>
      <c r="AC29" s="3">
        <f t="shared" ca="1" si="12"/>
        <v>110</v>
      </c>
      <c r="AD29" s="3">
        <f t="shared" ca="1" si="12"/>
        <v>137</v>
      </c>
      <c r="AE29" s="3">
        <f t="shared" ca="1" si="12"/>
        <v>158</v>
      </c>
      <c r="AF29" s="3">
        <f t="shared" ca="1" si="12"/>
        <v>190</v>
      </c>
      <c r="AG29" s="3">
        <f t="shared" ca="1" si="12"/>
        <v>233</v>
      </c>
      <c r="AH29" s="3">
        <f t="shared" ca="1" si="12"/>
        <v>268</v>
      </c>
      <c r="AI29" s="3">
        <f t="shared" ca="1" si="12"/>
        <v>309</v>
      </c>
      <c r="AJ29" s="3">
        <f t="shared" ca="1" si="12"/>
        <v>347</v>
      </c>
      <c r="AK29" s="3">
        <f t="shared" ca="1" si="12"/>
        <v>399</v>
      </c>
      <c r="AL29" s="3">
        <f t="shared" ca="1" si="12"/>
        <v>470</v>
      </c>
      <c r="AM29" s="3">
        <f t="shared" ca="1" si="12"/>
        <v>528</v>
      </c>
      <c r="AN29" s="3">
        <f t="shared" ca="1" si="12"/>
        <v>581</v>
      </c>
      <c r="AO29" s="3">
        <f t="shared" ca="1" si="12"/>
        <v>641</v>
      </c>
      <c r="AP29" s="3">
        <f t="shared" ca="1" si="12"/>
        <v>716</v>
      </c>
      <c r="AQ29" s="3">
        <f t="shared" ca="1" si="12"/>
        <v>762</v>
      </c>
      <c r="AR29" s="3">
        <f t="shared" ca="1" si="12"/>
        <v>815</v>
      </c>
      <c r="AS29" s="3">
        <f t="shared" ca="1" si="12"/>
        <v>873</v>
      </c>
      <c r="AT29" s="3">
        <f t="shared" ca="1" si="12"/>
        <v>945</v>
      </c>
      <c r="AU29" s="3">
        <f t="shared" ca="1" si="12"/>
        <v>999</v>
      </c>
      <c r="AV29" s="3">
        <f t="shared" ca="1" si="12"/>
        <v>1055</v>
      </c>
      <c r="AW29" s="3">
        <f t="shared" ca="1" si="12"/>
        <v>1092</v>
      </c>
      <c r="AX29" s="3">
        <f t="shared" ca="1" si="12"/>
        <v>1141</v>
      </c>
      <c r="AY29" s="3">
        <f t="shared" ca="1" si="12"/>
        <v>1168</v>
      </c>
      <c r="AZ29" s="3">
        <f t="shared" ca="1" si="12"/>
        <v>1213</v>
      </c>
      <c r="BA29" s="3">
        <f t="shared" ca="1" si="12"/>
        <v>1263</v>
      </c>
      <c r="BB29" s="3">
        <f t="shared" ca="1" si="12"/>
        <v>1306</v>
      </c>
      <c r="BC29" s="3">
        <f t="shared" ca="1" si="12"/>
        <v>1353</v>
      </c>
      <c r="BD29" s="3">
        <f t="shared" ca="1" si="12"/>
        <v>1385</v>
      </c>
      <c r="BE29" s="3">
        <f t="shared" ca="1" si="12"/>
        <v>1414</v>
      </c>
      <c r="BF29" s="3">
        <f t="shared" ca="1" si="12"/>
        <v>1456</v>
      </c>
      <c r="BG29" s="3">
        <f t="shared" ca="1" si="12"/>
        <v>1499</v>
      </c>
      <c r="BH29" s="3">
        <f t="shared" ca="1" si="12"/>
        <v>0</v>
      </c>
      <c r="BI29" s="3">
        <f t="shared" ca="1" si="12"/>
        <v>0</v>
      </c>
      <c r="BJ29" s="3">
        <f t="shared" ca="1" si="12"/>
        <v>0</v>
      </c>
      <c r="BK29" s="3">
        <f t="shared" ca="1" si="12"/>
        <v>0</v>
      </c>
      <c r="BL29" s="3">
        <f t="shared" ca="1" si="12"/>
        <v>0</v>
      </c>
      <c r="BM29" s="3">
        <f t="shared" ca="1" si="12"/>
        <v>0</v>
      </c>
      <c r="BN29" s="3">
        <f t="shared" ca="1" si="12"/>
        <v>0</v>
      </c>
      <c r="BO29" s="3">
        <f t="shared" ca="1" si="12"/>
        <v>0</v>
      </c>
      <c r="BP29" s="3">
        <f t="shared" ref="BP29" ca="1" si="13">SUM(BP2:BP28)</f>
        <v>0</v>
      </c>
    </row>
    <row r="30" spans="1:68" x14ac:dyDescent="0.4">
      <c r="A30" t="s">
        <v>279</v>
      </c>
      <c r="B30" s="5">
        <v>0</v>
      </c>
      <c r="C30" s="3">
        <f ca="1">C29</f>
        <v>0</v>
      </c>
      <c r="D30" s="3">
        <f t="shared" ref="D30:BO30" ca="1" si="14">D29-C29</f>
        <v>0</v>
      </c>
      <c r="E30" s="3">
        <f t="shared" ca="1" si="14"/>
        <v>0</v>
      </c>
      <c r="F30" s="3">
        <f t="shared" ca="1" si="14"/>
        <v>0</v>
      </c>
      <c r="G30" s="3">
        <f t="shared" ca="1" si="14"/>
        <v>0</v>
      </c>
      <c r="H30" s="3">
        <f t="shared" ca="1" si="14"/>
        <v>0</v>
      </c>
      <c r="I30" s="3">
        <f t="shared" ca="1" si="14"/>
        <v>0</v>
      </c>
      <c r="J30" s="3">
        <f t="shared" ca="1" si="14"/>
        <v>0</v>
      </c>
      <c r="K30" s="3">
        <f t="shared" ca="1" si="14"/>
        <v>0</v>
      </c>
      <c r="L30" s="3">
        <f t="shared" ca="1" si="14"/>
        <v>1</v>
      </c>
      <c r="M30" s="3">
        <f t="shared" ca="1" si="14"/>
        <v>0</v>
      </c>
      <c r="N30" s="3">
        <f t="shared" ca="1" si="14"/>
        <v>0</v>
      </c>
      <c r="O30" s="3">
        <f t="shared" ca="1" si="14"/>
        <v>1</v>
      </c>
      <c r="P30" s="3">
        <f t="shared" ca="1" si="14"/>
        <v>0</v>
      </c>
      <c r="Q30" s="3">
        <f t="shared" ca="1" si="14"/>
        <v>2</v>
      </c>
      <c r="R30" s="3">
        <f t="shared" ca="1" si="14"/>
        <v>1</v>
      </c>
      <c r="S30" s="3">
        <f t="shared" ca="1" si="14"/>
        <v>1</v>
      </c>
      <c r="T30" s="3">
        <f t="shared" ca="1" si="14"/>
        <v>3</v>
      </c>
      <c r="U30" s="3">
        <f t="shared" ca="1" si="14"/>
        <v>2</v>
      </c>
      <c r="V30" s="3">
        <f t="shared" ca="1" si="14"/>
        <v>7</v>
      </c>
      <c r="W30" s="3">
        <f t="shared" ca="1" si="14"/>
        <v>5</v>
      </c>
      <c r="X30" s="3">
        <f t="shared" ca="1" si="14"/>
        <v>10</v>
      </c>
      <c r="Y30" s="3">
        <f t="shared" ca="1" si="14"/>
        <v>11</v>
      </c>
      <c r="Z30" s="3">
        <f t="shared" ca="1" si="14"/>
        <v>10</v>
      </c>
      <c r="AA30" s="3">
        <f t="shared" ca="1" si="14"/>
        <v>21</v>
      </c>
      <c r="AB30" s="3">
        <f t="shared" ca="1" si="14"/>
        <v>15</v>
      </c>
      <c r="AC30" s="3">
        <f t="shared" ca="1" si="14"/>
        <v>20</v>
      </c>
      <c r="AD30" s="3">
        <f t="shared" ca="1" si="14"/>
        <v>27</v>
      </c>
      <c r="AE30" s="3">
        <f t="shared" ca="1" si="14"/>
        <v>21</v>
      </c>
      <c r="AF30" s="3">
        <f t="shared" ca="1" si="14"/>
        <v>32</v>
      </c>
      <c r="AG30" s="3">
        <f t="shared" ca="1" si="14"/>
        <v>43</v>
      </c>
      <c r="AH30" s="3">
        <f t="shared" ca="1" si="14"/>
        <v>35</v>
      </c>
      <c r="AI30" s="3">
        <f t="shared" ca="1" si="14"/>
        <v>41</v>
      </c>
      <c r="AJ30" s="3">
        <f t="shared" ca="1" si="14"/>
        <v>38</v>
      </c>
      <c r="AK30" s="3">
        <f t="shared" ca="1" si="14"/>
        <v>52</v>
      </c>
      <c r="AL30" s="3">
        <f t="shared" ca="1" si="14"/>
        <v>71</v>
      </c>
      <c r="AM30" s="3">
        <f t="shared" ca="1" si="14"/>
        <v>58</v>
      </c>
      <c r="AN30" s="3">
        <f t="shared" ca="1" si="14"/>
        <v>53</v>
      </c>
      <c r="AO30" s="3">
        <f t="shared" ca="1" si="14"/>
        <v>60</v>
      </c>
      <c r="AP30" s="3">
        <f t="shared" ca="1" si="14"/>
        <v>75</v>
      </c>
      <c r="AQ30" s="3">
        <f t="shared" ca="1" si="14"/>
        <v>46</v>
      </c>
      <c r="AR30" s="3">
        <f t="shared" ca="1" si="14"/>
        <v>53</v>
      </c>
      <c r="AS30" s="3">
        <f t="shared" ca="1" si="14"/>
        <v>58</v>
      </c>
      <c r="AT30" s="3">
        <f t="shared" ca="1" si="14"/>
        <v>72</v>
      </c>
      <c r="AU30" s="3">
        <f t="shared" ca="1" si="14"/>
        <v>54</v>
      </c>
      <c r="AV30" s="3">
        <f t="shared" ca="1" si="14"/>
        <v>56</v>
      </c>
      <c r="AW30" s="3">
        <f t="shared" ca="1" si="14"/>
        <v>37</v>
      </c>
      <c r="AX30" s="3">
        <f t="shared" ca="1" si="14"/>
        <v>49</v>
      </c>
      <c r="AY30" s="3">
        <f t="shared" ca="1" si="14"/>
        <v>27</v>
      </c>
      <c r="AZ30" s="3">
        <f t="shared" ca="1" si="14"/>
        <v>45</v>
      </c>
      <c r="BA30" s="3">
        <f t="shared" ca="1" si="14"/>
        <v>50</v>
      </c>
      <c r="BB30" s="3">
        <f t="shared" ca="1" si="14"/>
        <v>43</v>
      </c>
      <c r="BC30" s="3">
        <f t="shared" ca="1" si="14"/>
        <v>47</v>
      </c>
      <c r="BD30" s="3">
        <f t="shared" ca="1" si="14"/>
        <v>32</v>
      </c>
      <c r="BE30" s="3">
        <f t="shared" ca="1" si="14"/>
        <v>29</v>
      </c>
      <c r="BF30" s="3">
        <f t="shared" ca="1" si="14"/>
        <v>42</v>
      </c>
      <c r="BG30" s="3">
        <f t="shared" ca="1" si="14"/>
        <v>43</v>
      </c>
      <c r="BH30" s="3">
        <f t="shared" ca="1" si="14"/>
        <v>-1499</v>
      </c>
      <c r="BI30" s="3">
        <f t="shared" ca="1" si="14"/>
        <v>0</v>
      </c>
      <c r="BJ30" s="3">
        <f t="shared" ca="1" si="14"/>
        <v>0</v>
      </c>
      <c r="BK30" s="3">
        <f t="shared" ca="1" si="14"/>
        <v>0</v>
      </c>
      <c r="BL30" s="3">
        <f t="shared" ca="1" si="14"/>
        <v>0</v>
      </c>
      <c r="BM30" s="3">
        <f t="shared" ca="1" si="14"/>
        <v>0</v>
      </c>
      <c r="BN30" s="3">
        <f t="shared" ca="1" si="14"/>
        <v>0</v>
      </c>
      <c r="BO30" s="3">
        <f t="shared" ca="1" si="14"/>
        <v>0</v>
      </c>
      <c r="BP30" s="3">
        <f t="shared" ref="BP30" ca="1" si="15">BP29-BO29</f>
        <v>0</v>
      </c>
    </row>
    <row r="31" spans="1:68" x14ac:dyDescent="0.4">
      <c r="A31" t="s">
        <v>280</v>
      </c>
      <c r="B31" s="5">
        <v>0</v>
      </c>
      <c r="C31" s="6">
        <f ca="1">C29/$B$29*1000</f>
        <v>0</v>
      </c>
      <c r="D31" s="6">
        <f t="shared" ref="D31:BO31" ca="1" si="16">D29/$B$29*1000</f>
        <v>0</v>
      </c>
      <c r="E31" s="6">
        <f t="shared" ca="1" si="16"/>
        <v>0</v>
      </c>
      <c r="F31" s="6">
        <f t="shared" ca="1" si="16"/>
        <v>0</v>
      </c>
      <c r="G31" s="6">
        <f t="shared" ca="1" si="16"/>
        <v>0</v>
      </c>
      <c r="H31" s="6">
        <f t="shared" ca="1" si="16"/>
        <v>0</v>
      </c>
      <c r="I31" s="6">
        <f t="shared" ca="1" si="16"/>
        <v>0</v>
      </c>
      <c r="J31" s="6">
        <f t="shared" ca="1" si="16"/>
        <v>0</v>
      </c>
      <c r="K31" s="6">
        <f t="shared" ca="1" si="16"/>
        <v>0</v>
      </c>
      <c r="L31" s="6">
        <f t="shared" ca="1" si="16"/>
        <v>0.11650823876359592</v>
      </c>
      <c r="M31" s="6">
        <f t="shared" ca="1" si="16"/>
        <v>0.11650823876359592</v>
      </c>
      <c r="N31" s="6">
        <f t="shared" ca="1" si="16"/>
        <v>0.11650823876359592</v>
      </c>
      <c r="O31" s="6">
        <f t="shared" ca="1" si="16"/>
        <v>0.23301647752719185</v>
      </c>
      <c r="P31" s="6">
        <f t="shared" ca="1" si="16"/>
        <v>0.23301647752719185</v>
      </c>
      <c r="Q31" s="6">
        <f t="shared" ca="1" si="16"/>
        <v>0.46603295505438369</v>
      </c>
      <c r="R31" s="6">
        <f t="shared" ca="1" si="16"/>
        <v>0.58254119381797953</v>
      </c>
      <c r="S31" s="6">
        <f t="shared" ca="1" si="16"/>
        <v>0.69904943258157548</v>
      </c>
      <c r="T31" s="6">
        <f t="shared" ca="1" si="16"/>
        <v>1.0485741488723632</v>
      </c>
      <c r="U31" s="6">
        <f t="shared" ca="1" si="16"/>
        <v>1.2815906263995551</v>
      </c>
      <c r="V31" s="6">
        <f t="shared" ca="1" si="16"/>
        <v>2.0971482977447264</v>
      </c>
      <c r="W31" s="6">
        <f t="shared" ca="1" si="16"/>
        <v>2.6796894915627063</v>
      </c>
      <c r="X31" s="6">
        <f t="shared" ca="1" si="16"/>
        <v>3.8447718791986651</v>
      </c>
      <c r="Y31" s="6">
        <f t="shared" ca="1" si="16"/>
        <v>5.1263625055982205</v>
      </c>
      <c r="Z31" s="6">
        <f t="shared" ca="1" si="16"/>
        <v>6.2914448932341793</v>
      </c>
      <c r="AA31" s="6">
        <f t="shared" ca="1" si="16"/>
        <v>8.7381179072696931</v>
      </c>
      <c r="AB31" s="6">
        <f t="shared" ca="1" si="16"/>
        <v>10.485741488723633</v>
      </c>
      <c r="AC31" s="6">
        <f t="shared" ca="1" si="16"/>
        <v>12.815906263995551</v>
      </c>
      <c r="AD31" s="6">
        <f t="shared" ca="1" si="16"/>
        <v>15.96162871061264</v>
      </c>
      <c r="AE31" s="6">
        <f t="shared" ca="1" si="16"/>
        <v>18.408301724648155</v>
      </c>
      <c r="AF31" s="6">
        <f t="shared" ca="1" si="16"/>
        <v>22.136565365083225</v>
      </c>
      <c r="AG31" s="6">
        <f t="shared" ca="1" si="16"/>
        <v>27.146419631917848</v>
      </c>
      <c r="AH31" s="6">
        <f t="shared" ca="1" si="16"/>
        <v>31.224207988643705</v>
      </c>
      <c r="AI31" s="6">
        <f t="shared" ca="1" si="16"/>
        <v>36.001045777951134</v>
      </c>
      <c r="AJ31" s="6">
        <f t="shared" ca="1" si="16"/>
        <v>40.42835885096779</v>
      </c>
      <c r="AK31" s="6">
        <f t="shared" ca="1" si="16"/>
        <v>46.486787266674774</v>
      </c>
      <c r="AL31" s="6">
        <f t="shared" ca="1" si="16"/>
        <v>54.758872218890083</v>
      </c>
      <c r="AM31" s="6">
        <f t="shared" ca="1" si="16"/>
        <v>61.516350067178642</v>
      </c>
      <c r="AN31" s="6">
        <f t="shared" ca="1" si="16"/>
        <v>67.691286721649234</v>
      </c>
      <c r="AO31" s="6">
        <f t="shared" ca="1" si="16"/>
        <v>74.68178104746498</v>
      </c>
      <c r="AP31" s="6">
        <f t="shared" ca="1" si="16"/>
        <v>83.419898954734677</v>
      </c>
      <c r="AQ31" s="6">
        <f t="shared" ca="1" si="16"/>
        <v>88.779277937860087</v>
      </c>
      <c r="AR31" s="6">
        <f t="shared" ca="1" si="16"/>
        <v>94.954214592330686</v>
      </c>
      <c r="AS31" s="6">
        <f t="shared" ca="1" si="16"/>
        <v>101.71169244061925</v>
      </c>
      <c r="AT31" s="6">
        <f t="shared" ca="1" si="16"/>
        <v>110.10028563159814</v>
      </c>
      <c r="AU31" s="6">
        <f t="shared" ca="1" si="16"/>
        <v>116.39173052483233</v>
      </c>
      <c r="AV31" s="6">
        <f t="shared" ca="1" si="16"/>
        <v>122.91619189559368</v>
      </c>
      <c r="AW31" s="6">
        <f t="shared" ca="1" si="16"/>
        <v>127.22699672984675</v>
      </c>
      <c r="AX31" s="6">
        <f t="shared" ca="1" si="16"/>
        <v>132.93590042926294</v>
      </c>
      <c r="AY31" s="6">
        <f t="shared" ca="1" si="16"/>
        <v>136.08162287588002</v>
      </c>
      <c r="AZ31" s="6">
        <f t="shared" ca="1" si="16"/>
        <v>141.32449362024187</v>
      </c>
      <c r="BA31" s="6">
        <f t="shared" ca="1" si="16"/>
        <v>147.14990555842164</v>
      </c>
      <c r="BB31" s="6">
        <f t="shared" ca="1" si="16"/>
        <v>152.15975982525626</v>
      </c>
      <c r="BC31" s="6">
        <f t="shared" ca="1" si="16"/>
        <v>157.63564704714528</v>
      </c>
      <c r="BD31" s="6">
        <f t="shared" ca="1" si="16"/>
        <v>161.36391068758036</v>
      </c>
      <c r="BE31" s="6">
        <f t="shared" ca="1" si="16"/>
        <v>164.74264961172463</v>
      </c>
      <c r="BF31" s="6">
        <f t="shared" ca="1" si="16"/>
        <v>169.63599563979565</v>
      </c>
      <c r="BG31" s="6">
        <f t="shared" ca="1" si="16"/>
        <v>174.6458499066303</v>
      </c>
      <c r="BH31" s="6">
        <f t="shared" ca="1" si="16"/>
        <v>0</v>
      </c>
      <c r="BI31" s="6">
        <f t="shared" ca="1" si="16"/>
        <v>0</v>
      </c>
      <c r="BJ31" s="6">
        <f t="shared" ca="1" si="16"/>
        <v>0</v>
      </c>
      <c r="BK31" s="6">
        <f t="shared" ca="1" si="16"/>
        <v>0</v>
      </c>
      <c r="BL31" s="6">
        <f t="shared" ca="1" si="16"/>
        <v>0</v>
      </c>
      <c r="BM31" s="6">
        <f t="shared" ca="1" si="16"/>
        <v>0</v>
      </c>
      <c r="BN31" s="6">
        <f t="shared" ca="1" si="16"/>
        <v>0</v>
      </c>
      <c r="BO31" s="6">
        <f t="shared" ca="1" si="16"/>
        <v>0</v>
      </c>
      <c r="BP31" s="6">
        <f t="shared" ref="BP31" ca="1" si="17">BP29/$B$29*1000</f>
        <v>0</v>
      </c>
    </row>
    <row r="32" spans="1:68" x14ac:dyDescent="0.4">
      <c r="A32" t="s">
        <v>281</v>
      </c>
      <c r="B32" s="5">
        <v>0</v>
      </c>
      <c r="C32" s="6">
        <f ca="1">C30/$B$29</f>
        <v>0</v>
      </c>
      <c r="D32" s="6">
        <f t="shared" ref="D32:BO32" ca="1" si="18">D30/$B$29</f>
        <v>0</v>
      </c>
      <c r="E32" s="6">
        <f t="shared" ca="1" si="18"/>
        <v>0</v>
      </c>
      <c r="F32" s="6">
        <f t="shared" ca="1" si="18"/>
        <v>0</v>
      </c>
      <c r="G32" s="6">
        <f t="shared" ca="1" si="18"/>
        <v>0</v>
      </c>
      <c r="H32" s="6">
        <f t="shared" ca="1" si="18"/>
        <v>0</v>
      </c>
      <c r="I32" s="6">
        <f t="shared" ca="1" si="18"/>
        <v>0</v>
      </c>
      <c r="J32" s="6">
        <f t="shared" ca="1" si="18"/>
        <v>0</v>
      </c>
      <c r="K32" s="6">
        <f t="shared" ca="1" si="18"/>
        <v>0</v>
      </c>
      <c r="L32" s="6">
        <f t="shared" ca="1" si="18"/>
        <v>1.1650823876359592E-4</v>
      </c>
      <c r="M32" s="6">
        <f t="shared" ca="1" si="18"/>
        <v>0</v>
      </c>
      <c r="N32" s="6">
        <f t="shared" ca="1" si="18"/>
        <v>0</v>
      </c>
      <c r="O32" s="6">
        <f t="shared" ca="1" si="18"/>
        <v>1.1650823876359592E-4</v>
      </c>
      <c r="P32" s="6">
        <f t="shared" ca="1" si="18"/>
        <v>0</v>
      </c>
      <c r="Q32" s="6">
        <f t="shared" ca="1" si="18"/>
        <v>2.3301647752719184E-4</v>
      </c>
      <c r="R32" s="6">
        <f t="shared" ca="1" si="18"/>
        <v>1.1650823876359592E-4</v>
      </c>
      <c r="S32" s="6">
        <f t="shared" ca="1" si="18"/>
        <v>1.1650823876359592E-4</v>
      </c>
      <c r="T32" s="6">
        <f t="shared" ca="1" si="18"/>
        <v>3.4952471629078773E-4</v>
      </c>
      <c r="U32" s="6">
        <f t="shared" ca="1" si="18"/>
        <v>2.3301647752719184E-4</v>
      </c>
      <c r="V32" s="6">
        <f t="shared" ca="1" si="18"/>
        <v>8.1555767134517147E-4</v>
      </c>
      <c r="W32" s="6">
        <f t="shared" ca="1" si="18"/>
        <v>5.8254119381797957E-4</v>
      </c>
      <c r="X32" s="6">
        <f t="shared" ca="1" si="18"/>
        <v>1.1650823876359591E-3</v>
      </c>
      <c r="Y32" s="6">
        <f t="shared" ca="1" si="18"/>
        <v>1.281590626399555E-3</v>
      </c>
      <c r="Z32" s="6">
        <f t="shared" ca="1" si="18"/>
        <v>1.1650823876359591E-3</v>
      </c>
      <c r="AA32" s="6">
        <f t="shared" ca="1" si="18"/>
        <v>2.4466730140355144E-3</v>
      </c>
      <c r="AB32" s="6">
        <f t="shared" ca="1" si="18"/>
        <v>1.7476235814539388E-3</v>
      </c>
      <c r="AC32" s="6">
        <f t="shared" ca="1" si="18"/>
        <v>2.3301647752719183E-3</v>
      </c>
      <c r="AD32" s="6">
        <f t="shared" ca="1" si="18"/>
        <v>3.1457224466170898E-3</v>
      </c>
      <c r="AE32" s="6">
        <f t="shared" ca="1" si="18"/>
        <v>2.4466730140355144E-3</v>
      </c>
      <c r="AF32" s="6">
        <f t="shared" ca="1" si="18"/>
        <v>3.7282636404350694E-3</v>
      </c>
      <c r="AG32" s="6">
        <f t="shared" ca="1" si="18"/>
        <v>5.0098542668346249E-3</v>
      </c>
      <c r="AH32" s="6">
        <f t="shared" ca="1" si="18"/>
        <v>4.0777883567258569E-3</v>
      </c>
      <c r="AI32" s="6">
        <f t="shared" ca="1" si="18"/>
        <v>4.7768377893074327E-3</v>
      </c>
      <c r="AJ32" s="6">
        <f t="shared" ca="1" si="18"/>
        <v>4.4273130730166452E-3</v>
      </c>
      <c r="AK32" s="6">
        <f t="shared" ca="1" si="18"/>
        <v>6.0584284157069882E-3</v>
      </c>
      <c r="AL32" s="6">
        <f t="shared" ca="1" si="18"/>
        <v>8.2720849522153108E-3</v>
      </c>
      <c r="AM32" s="6">
        <f t="shared" ca="1" si="18"/>
        <v>6.7574778482885631E-3</v>
      </c>
      <c r="AN32" s="6">
        <f t="shared" ca="1" si="18"/>
        <v>6.1749366544705834E-3</v>
      </c>
      <c r="AO32" s="6">
        <f t="shared" ca="1" si="18"/>
        <v>6.9904943258157553E-3</v>
      </c>
      <c r="AP32" s="6">
        <f t="shared" ca="1" si="18"/>
        <v>8.7381179072696935E-3</v>
      </c>
      <c r="AQ32" s="6">
        <f t="shared" ca="1" si="18"/>
        <v>5.3593789831254124E-3</v>
      </c>
      <c r="AR32" s="6">
        <f t="shared" ca="1" si="18"/>
        <v>6.1749366544705834E-3</v>
      </c>
      <c r="AS32" s="6">
        <f t="shared" ca="1" si="18"/>
        <v>6.7574778482885631E-3</v>
      </c>
      <c r="AT32" s="6">
        <f t="shared" ca="1" si="18"/>
        <v>8.388593190978906E-3</v>
      </c>
      <c r="AU32" s="6">
        <f t="shared" ca="1" si="18"/>
        <v>6.2914448932341795E-3</v>
      </c>
      <c r="AV32" s="6">
        <f t="shared" ca="1" si="18"/>
        <v>6.5244613707613718E-3</v>
      </c>
      <c r="AW32" s="6">
        <f t="shared" ca="1" si="18"/>
        <v>4.3108048342530491E-3</v>
      </c>
      <c r="AX32" s="6">
        <f t="shared" ca="1" si="18"/>
        <v>5.7089036994161999E-3</v>
      </c>
      <c r="AY32" s="6">
        <f t="shared" ca="1" si="18"/>
        <v>3.1457224466170898E-3</v>
      </c>
      <c r="AZ32" s="6">
        <f t="shared" ca="1" si="18"/>
        <v>5.2428707443618163E-3</v>
      </c>
      <c r="BA32" s="6">
        <f t="shared" ca="1" si="18"/>
        <v>5.825411938179796E-3</v>
      </c>
      <c r="BB32" s="6">
        <f t="shared" ca="1" si="18"/>
        <v>5.0098542668346249E-3</v>
      </c>
      <c r="BC32" s="6">
        <f t="shared" ca="1" si="18"/>
        <v>5.4758872218890085E-3</v>
      </c>
      <c r="BD32" s="6">
        <f t="shared" ca="1" si="18"/>
        <v>3.7282636404350694E-3</v>
      </c>
      <c r="BE32" s="6">
        <f t="shared" ca="1" si="18"/>
        <v>3.3787389241442816E-3</v>
      </c>
      <c r="BF32" s="6">
        <f t="shared" ca="1" si="18"/>
        <v>4.8933460280710288E-3</v>
      </c>
      <c r="BG32" s="6">
        <f t="shared" ca="1" si="18"/>
        <v>5.0098542668346249E-3</v>
      </c>
      <c r="BH32" s="6">
        <f t="shared" ca="1" si="18"/>
        <v>-0.17464584990663029</v>
      </c>
      <c r="BI32" s="6">
        <f t="shared" ca="1" si="18"/>
        <v>0</v>
      </c>
      <c r="BJ32" s="6">
        <f t="shared" ca="1" si="18"/>
        <v>0</v>
      </c>
      <c r="BK32" s="6">
        <f t="shared" ca="1" si="18"/>
        <v>0</v>
      </c>
      <c r="BL32" s="6">
        <f t="shared" ca="1" si="18"/>
        <v>0</v>
      </c>
      <c r="BM32" s="6">
        <f t="shared" ca="1" si="18"/>
        <v>0</v>
      </c>
      <c r="BN32" s="6">
        <f t="shared" ca="1" si="18"/>
        <v>0</v>
      </c>
      <c r="BO32" s="6">
        <f t="shared" ca="1" si="18"/>
        <v>0</v>
      </c>
      <c r="BP32" s="6">
        <f t="shared" ref="BP32" ca="1" si="19">BP30/$B$29</f>
        <v>0</v>
      </c>
    </row>
  </sheetData>
  <hyperlinks>
    <hyperlink ref="C33" r:id="rId1" display="https://github.com/openZH/covid_19" xr:uid="{FFE1A519-CCD5-4BC5-8BF6-66D45980109D}"/>
  </hyperlinks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EB1D-DF34-43E4-95FA-CB59D7B7F307}">
  <dimension ref="A1:BP36"/>
  <sheetViews>
    <sheetView workbookViewId="0">
      <selection sqref="A1:XFD1"/>
    </sheetView>
  </sheetViews>
  <sheetFormatPr baseColWidth="10" defaultRowHeight="14.6" x14ac:dyDescent="0.4"/>
  <sheetData>
    <row r="1" spans="1:68" s="3" customFormat="1" x14ac:dyDescent="0.4">
      <c r="A1" s="3" t="str">
        <f>KtAbk!A4</f>
        <v>Kanton</v>
      </c>
      <c r="B1" s="22" t="str">
        <f>KtAbk!B4</f>
        <v>Population</v>
      </c>
      <c r="C1" s="18">
        <v>43886</v>
      </c>
      <c r="D1" s="18">
        <f>C1+1</f>
        <v>43887</v>
      </c>
      <c r="E1" s="18">
        <f t="shared" ref="E1:BN1" si="0">D1+1</f>
        <v>43888</v>
      </c>
      <c r="F1" s="18">
        <f t="shared" si="0"/>
        <v>43889</v>
      </c>
      <c r="G1" s="18">
        <f t="shared" si="0"/>
        <v>43890</v>
      </c>
      <c r="H1" s="18">
        <f t="shared" si="0"/>
        <v>43891</v>
      </c>
      <c r="I1" s="18">
        <f t="shared" si="0"/>
        <v>43892</v>
      </c>
      <c r="J1" s="18">
        <f t="shared" si="0"/>
        <v>43893</v>
      </c>
      <c r="K1" s="18">
        <f t="shared" si="0"/>
        <v>43894</v>
      </c>
      <c r="L1" s="18">
        <f t="shared" si="0"/>
        <v>43895</v>
      </c>
      <c r="M1" s="18">
        <f t="shared" si="0"/>
        <v>43896</v>
      </c>
      <c r="N1" s="18">
        <f t="shared" si="0"/>
        <v>43897</v>
      </c>
      <c r="O1" s="18">
        <f t="shared" si="0"/>
        <v>43898</v>
      </c>
      <c r="P1" s="18">
        <f t="shared" si="0"/>
        <v>43899</v>
      </c>
      <c r="Q1" s="18">
        <f t="shared" si="0"/>
        <v>43900</v>
      </c>
      <c r="R1" s="18">
        <f t="shared" si="0"/>
        <v>43901</v>
      </c>
      <c r="S1" s="18">
        <f t="shared" si="0"/>
        <v>43902</v>
      </c>
      <c r="T1" s="18">
        <f t="shared" si="0"/>
        <v>43903</v>
      </c>
      <c r="U1" s="18">
        <f t="shared" si="0"/>
        <v>43904</v>
      </c>
      <c r="V1" s="18">
        <f t="shared" si="0"/>
        <v>43905</v>
      </c>
      <c r="W1" s="18">
        <f t="shared" si="0"/>
        <v>43906</v>
      </c>
      <c r="X1" s="18">
        <f t="shared" si="0"/>
        <v>43907</v>
      </c>
      <c r="Y1" s="18">
        <f t="shared" si="0"/>
        <v>43908</v>
      </c>
      <c r="Z1" s="18">
        <f t="shared" si="0"/>
        <v>43909</v>
      </c>
      <c r="AA1" s="18">
        <f t="shared" si="0"/>
        <v>43910</v>
      </c>
      <c r="AB1" s="18">
        <f t="shared" si="0"/>
        <v>43911</v>
      </c>
      <c r="AC1" s="18">
        <f t="shared" si="0"/>
        <v>43912</v>
      </c>
      <c r="AD1" s="18">
        <f t="shared" si="0"/>
        <v>43913</v>
      </c>
      <c r="AE1" s="18">
        <f t="shared" si="0"/>
        <v>43914</v>
      </c>
      <c r="AF1" s="18">
        <f t="shared" si="0"/>
        <v>43915</v>
      </c>
      <c r="AG1" s="18">
        <f t="shared" si="0"/>
        <v>43916</v>
      </c>
      <c r="AH1" s="18">
        <f t="shared" si="0"/>
        <v>43917</v>
      </c>
      <c r="AI1" s="18">
        <f t="shared" si="0"/>
        <v>43918</v>
      </c>
      <c r="AJ1" s="18">
        <f t="shared" si="0"/>
        <v>43919</v>
      </c>
      <c r="AK1" s="18">
        <f t="shared" si="0"/>
        <v>43920</v>
      </c>
      <c r="AL1" s="18">
        <f t="shared" si="0"/>
        <v>43921</v>
      </c>
      <c r="AM1" s="18">
        <f t="shared" si="0"/>
        <v>43922</v>
      </c>
      <c r="AN1" s="18">
        <f t="shared" si="0"/>
        <v>43923</v>
      </c>
      <c r="AO1" s="18">
        <f t="shared" si="0"/>
        <v>43924</v>
      </c>
      <c r="AP1" s="18">
        <f t="shared" si="0"/>
        <v>43925</v>
      </c>
      <c r="AQ1" s="18">
        <f t="shared" si="0"/>
        <v>43926</v>
      </c>
      <c r="AR1" s="18">
        <f t="shared" si="0"/>
        <v>43927</v>
      </c>
      <c r="AS1" s="18">
        <f t="shared" si="0"/>
        <v>43928</v>
      </c>
      <c r="AT1" s="18">
        <f t="shared" si="0"/>
        <v>43929</v>
      </c>
      <c r="AU1" s="18">
        <f t="shared" si="0"/>
        <v>43930</v>
      </c>
      <c r="AV1" s="18">
        <f t="shared" si="0"/>
        <v>43931</v>
      </c>
      <c r="AW1" s="18">
        <f t="shared" si="0"/>
        <v>43932</v>
      </c>
      <c r="AX1" s="18">
        <f t="shared" si="0"/>
        <v>43933</v>
      </c>
      <c r="AY1" s="18">
        <f t="shared" si="0"/>
        <v>43934</v>
      </c>
      <c r="AZ1" s="18">
        <f t="shared" si="0"/>
        <v>43935</v>
      </c>
      <c r="BA1" s="18">
        <f t="shared" si="0"/>
        <v>43936</v>
      </c>
      <c r="BB1" s="18">
        <f t="shared" si="0"/>
        <v>43937</v>
      </c>
      <c r="BC1" s="18">
        <f t="shared" si="0"/>
        <v>43938</v>
      </c>
      <c r="BD1" s="18">
        <f t="shared" si="0"/>
        <v>43939</v>
      </c>
      <c r="BE1" s="18">
        <f t="shared" si="0"/>
        <v>43940</v>
      </c>
      <c r="BF1" s="18">
        <f t="shared" si="0"/>
        <v>43941</v>
      </c>
      <c r="BG1" s="18">
        <f t="shared" si="0"/>
        <v>43942</v>
      </c>
      <c r="BH1" s="18">
        <f t="shared" si="0"/>
        <v>43943</v>
      </c>
      <c r="BI1" s="18">
        <f t="shared" si="0"/>
        <v>43944</v>
      </c>
      <c r="BJ1" s="18">
        <f t="shared" si="0"/>
        <v>43945</v>
      </c>
      <c r="BK1" s="18">
        <f t="shared" si="0"/>
        <v>43946</v>
      </c>
      <c r="BL1" s="18">
        <f t="shared" si="0"/>
        <v>43947</v>
      </c>
      <c r="BM1" s="18">
        <f t="shared" si="0"/>
        <v>43948</v>
      </c>
      <c r="BN1" s="18">
        <f t="shared" si="0"/>
        <v>43949</v>
      </c>
      <c r="BO1" s="18">
        <f t="shared" ref="BO1:BP1" si="1">BN1+1</f>
        <v>43950</v>
      </c>
      <c r="BP1" s="18">
        <f t="shared" si="1"/>
        <v>43951</v>
      </c>
    </row>
    <row r="2" spans="1:68" x14ac:dyDescent="0.4">
      <c r="A2" t="str">
        <f>KtAbk!A5</f>
        <v>AG</v>
      </c>
      <c r="B2" s="5">
        <f>KtAbk!B5</f>
        <v>678.20699999999999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19">
        <f t="shared" ref="N2:AK14" ca="1" si="2">IF(COLUMN(N2)&gt;$B$34+1,(INDIRECT(ADDRESS(ROW(N2),COLUMN(N2)-$B$34,,,"KtConfirmed"))-INDIRECT(ADDRESS(ROW(N2),COLUMN(N2)-$B$34,,,"KtDeath")))*$C$34,0)+IF(COLUMN(N2)&gt;$B$35+1,(INDIRECT(ADDRESS(ROW(N2),COLUMN(N2)-$B$35,,,"KtConfirmed"))-INDIRECT(ADDRESS(ROW(N2),COLUMN(N2)-$B$35,,,"KtDeath")))*$C$35,0)+IF(COLUMN(N2)&gt;$B$36+1,(INDIRECT(ADDRESS(ROW(N2),COLUMN(N2)-$B$36,,,"KtConfirmed"))-INDIRECT(ADDRESS(ROW(N2),COLUMN(N2)-$B$36,,,"KtDeath")))*$C$36,0)</f>
        <v>0</v>
      </c>
      <c r="O2" s="19">
        <f t="shared" ca="1" si="2"/>
        <v>0</v>
      </c>
      <c r="P2" s="19">
        <f t="shared" ca="1" si="2"/>
        <v>0</v>
      </c>
      <c r="Q2" s="19">
        <f t="shared" ca="1" si="2"/>
        <v>0</v>
      </c>
      <c r="R2" s="19">
        <f t="shared" ca="1" si="2"/>
        <v>0.65</v>
      </c>
      <c r="S2" s="19">
        <f t="shared" ca="1" si="2"/>
        <v>0.65</v>
      </c>
      <c r="T2" s="19">
        <f t="shared" ca="1" si="2"/>
        <v>0.65</v>
      </c>
      <c r="U2" s="19">
        <f t="shared" ca="1" si="2"/>
        <v>1.3</v>
      </c>
      <c r="V2" s="19">
        <f t="shared" ca="1" si="2"/>
        <v>3.9000000000000004</v>
      </c>
      <c r="W2" s="19">
        <f t="shared" ca="1" si="2"/>
        <v>4.55</v>
      </c>
      <c r="X2" s="19">
        <f t="shared" ca="1" si="2"/>
        <v>5.8500000000000005</v>
      </c>
      <c r="Y2" s="19">
        <f t="shared" ca="1" si="2"/>
        <v>7.8000000000000007</v>
      </c>
      <c r="Z2" s="19">
        <f t="shared" ca="1" si="2"/>
        <v>8.7500000000000018</v>
      </c>
      <c r="AA2" s="19">
        <f t="shared" ca="1" si="2"/>
        <v>8.7500000000000018</v>
      </c>
      <c r="AB2" s="19">
        <f t="shared" ca="1" si="2"/>
        <v>9.4</v>
      </c>
      <c r="AC2" s="19">
        <f t="shared" ca="1" si="2"/>
        <v>11.65</v>
      </c>
      <c r="AD2" s="19">
        <f t="shared" ca="1" si="2"/>
        <v>13.5</v>
      </c>
      <c r="AE2" s="19">
        <f t="shared" ca="1" si="2"/>
        <v>19.650000000000002</v>
      </c>
      <c r="AF2" s="19">
        <f t="shared" ca="1" si="2"/>
        <v>23.5</v>
      </c>
      <c r="AG2" s="19">
        <f t="shared" ca="1" si="2"/>
        <v>28.950000000000003</v>
      </c>
      <c r="AH2" s="19">
        <f t="shared" ca="1" si="2"/>
        <v>33.15</v>
      </c>
      <c r="AI2" s="19">
        <f t="shared" ca="1" si="2"/>
        <v>37.700000000000003</v>
      </c>
      <c r="AJ2" s="19">
        <f t="shared" ca="1" si="2"/>
        <v>47.750000000000007</v>
      </c>
      <c r="AK2" s="19">
        <f t="shared" ca="1" si="2"/>
        <v>70.75</v>
      </c>
      <c r="AL2" s="19">
        <f t="shared" ref="AL2:BA5" ca="1" si="3">IF(COLUMN(AL2)&gt;$B$34+1,(INDIRECT(ADDRESS(ROW(AL2),COLUMN(AL2)-$B$34,,,"KtConfirmed"))-INDIRECT(ADDRESS(ROW(AL2),COLUMN(AL2)-$B$34,,,"KtDeath")))*$C$34,0)+IF(COLUMN(AL2)&gt;$B$35+1,(INDIRECT(ADDRESS(ROW(AL2),COLUMN(AL2)-$B$35,,,"KtConfirmed"))-INDIRECT(ADDRESS(ROW(AL2),COLUMN(AL2)-$B$35,,,"KtDeath")))*$C$35,0)+IF(COLUMN(AL2)&gt;$B$36+1,(INDIRECT(ADDRESS(ROW(AL2),COLUMN(AL2)-$B$36,,,"KtConfirmed"))-INDIRECT(ADDRESS(ROW(AL2),COLUMN(AL2)-$B$36,,,"KtDeath")))*$C$36,0)</f>
        <v>82.100000000000009</v>
      </c>
      <c r="AM2" s="19">
        <f t="shared" ca="1" si="3"/>
        <v>116.64999999999999</v>
      </c>
      <c r="AN2" s="19">
        <f t="shared" ca="1" si="3"/>
        <v>138.94999999999999</v>
      </c>
      <c r="AO2" s="19">
        <f t="shared" ca="1" si="3"/>
        <v>161.85</v>
      </c>
      <c r="AP2" s="19">
        <f t="shared" ca="1" si="3"/>
        <v>169.5</v>
      </c>
      <c r="AQ2" s="19">
        <f t="shared" ca="1" si="3"/>
        <v>187.2</v>
      </c>
      <c r="AR2" s="19">
        <f t="shared" ca="1" si="3"/>
        <v>226.15</v>
      </c>
      <c r="AS2" s="19">
        <f t="shared" ca="1" si="3"/>
        <v>255.85000000000002</v>
      </c>
      <c r="AT2" s="19">
        <f t="shared" ca="1" si="3"/>
        <v>270.10000000000002</v>
      </c>
      <c r="AU2" s="19">
        <f t="shared" ca="1" si="3"/>
        <v>308.85000000000002</v>
      </c>
      <c r="AV2" s="19">
        <f t="shared" ca="1" si="3"/>
        <v>343.15000000000003</v>
      </c>
      <c r="AW2" s="19">
        <f t="shared" ca="1" si="3"/>
        <v>376.85</v>
      </c>
      <c r="AX2" s="19">
        <f t="shared" ca="1" si="3"/>
        <v>389.5</v>
      </c>
      <c r="AY2" s="19">
        <f t="shared" ca="1" si="3"/>
        <v>429.25</v>
      </c>
      <c r="AZ2" s="19">
        <f t="shared" ca="1" si="3"/>
        <v>472.55</v>
      </c>
      <c r="BA2" s="19">
        <f t="shared" ca="1" si="3"/>
        <v>503.80000000000007</v>
      </c>
      <c r="BB2" s="19">
        <f t="shared" ref="BB2:BP17" ca="1" si="4">IF(COLUMN(BB2)&gt;$B$34+1,(INDIRECT(ADDRESS(ROW(BB2),COLUMN(BB2)-$B$34,,,"KtConfirmed"))-INDIRECT(ADDRESS(ROW(BB2),COLUMN(BB2)-$B$34,,,"KtDeath")))*$C$34,0)+IF(COLUMN(BB2)&gt;$B$35+1,(INDIRECT(ADDRESS(ROW(BB2),COLUMN(BB2)-$B$35,,,"KtConfirmed"))-INDIRECT(ADDRESS(ROW(BB2),COLUMN(BB2)-$B$35,,,"KtDeath")))*$C$35,0)+IF(COLUMN(BB2)&gt;$B$36+1,(INDIRECT(ADDRESS(ROW(BB2),COLUMN(BB2)-$B$36,,,"KtConfirmed"))-INDIRECT(ADDRESS(ROW(BB2),COLUMN(BB2)-$B$36,,,"KtDeath")))*$C$36,0)</f>
        <v>530.15</v>
      </c>
      <c r="BC2" s="19">
        <f t="shared" ca="1" si="4"/>
        <v>562.04999999999995</v>
      </c>
      <c r="BD2" s="19">
        <f t="shared" ca="1" si="4"/>
        <v>595.6</v>
      </c>
      <c r="BE2" s="19">
        <f t="shared" ca="1" si="4"/>
        <v>626.35</v>
      </c>
      <c r="BF2" s="19">
        <f t="shared" ca="1" si="4"/>
        <v>649.1</v>
      </c>
      <c r="BG2" s="19">
        <f t="shared" ca="1" si="4"/>
        <v>686</v>
      </c>
      <c r="BH2" s="19">
        <f t="shared" ca="1" si="4"/>
        <v>716.40000000000009</v>
      </c>
      <c r="BI2" s="19">
        <f t="shared" ca="1" si="4"/>
        <v>745.15000000000009</v>
      </c>
      <c r="BJ2" s="19">
        <f t="shared" ca="1" si="4"/>
        <v>769.3</v>
      </c>
      <c r="BK2" s="19">
        <f t="shared" ca="1" si="4"/>
        <v>783.15000000000009</v>
      </c>
      <c r="BL2" s="19">
        <f t="shared" ca="1" si="4"/>
        <v>798.00000000000011</v>
      </c>
      <c r="BM2" s="19">
        <f t="shared" ca="1" si="4"/>
        <v>817.8</v>
      </c>
      <c r="BN2" s="19">
        <f t="shared" ca="1" si="4"/>
        <v>835.5</v>
      </c>
      <c r="BO2" s="19">
        <f t="shared" ca="1" si="4"/>
        <v>858.25</v>
      </c>
      <c r="BP2" s="19">
        <f t="shared" ca="1" si="4"/>
        <v>884.85000000000014</v>
      </c>
    </row>
    <row r="3" spans="1:68" x14ac:dyDescent="0.4">
      <c r="A3" t="str">
        <f>KtAbk!A6</f>
        <v>AI</v>
      </c>
      <c r="B3" s="5">
        <f>KtAbk!B6</f>
        <v>16.145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19">
        <f t="shared" ca="1" si="2"/>
        <v>0</v>
      </c>
      <c r="O3" s="19">
        <f t="shared" ca="1" si="2"/>
        <v>0</v>
      </c>
      <c r="P3" s="19">
        <f t="shared" ca="1" si="2"/>
        <v>0</v>
      </c>
      <c r="Q3" s="19">
        <f t="shared" ca="1" si="2"/>
        <v>0</v>
      </c>
      <c r="R3" s="19">
        <f t="shared" ca="1" si="2"/>
        <v>0</v>
      </c>
      <c r="S3" s="19">
        <f t="shared" ca="1" si="2"/>
        <v>0</v>
      </c>
      <c r="T3" s="19">
        <f t="shared" ca="1" si="2"/>
        <v>0</v>
      </c>
      <c r="U3" s="19">
        <f t="shared" ca="1" si="2"/>
        <v>0</v>
      </c>
      <c r="V3" s="19">
        <f t="shared" ca="1" si="2"/>
        <v>0</v>
      </c>
      <c r="W3" s="19">
        <f t="shared" ca="1" si="2"/>
        <v>0</v>
      </c>
      <c r="X3" s="19">
        <f t="shared" ca="1" si="2"/>
        <v>0</v>
      </c>
      <c r="Y3" s="19">
        <f t="shared" ca="1" si="2"/>
        <v>0</v>
      </c>
      <c r="Z3" s="19">
        <f t="shared" ca="1" si="2"/>
        <v>0</v>
      </c>
      <c r="AA3" s="19">
        <f t="shared" ca="1" si="2"/>
        <v>0</v>
      </c>
      <c r="AB3" s="19">
        <f t="shared" ca="1" si="2"/>
        <v>0</v>
      </c>
      <c r="AC3" s="19">
        <f t="shared" ca="1" si="2"/>
        <v>0</v>
      </c>
      <c r="AD3" s="19">
        <f t="shared" ca="1" si="2"/>
        <v>0</v>
      </c>
      <c r="AE3" s="19">
        <f t="shared" ca="1" si="2"/>
        <v>0</v>
      </c>
      <c r="AF3" s="19">
        <f t="shared" ca="1" si="2"/>
        <v>0</v>
      </c>
      <c r="AG3" s="19">
        <f t="shared" ca="1" si="2"/>
        <v>1.3</v>
      </c>
      <c r="AH3" s="19">
        <f t="shared" ca="1" si="2"/>
        <v>1.9500000000000002</v>
      </c>
      <c r="AI3" s="19">
        <f t="shared" ca="1" si="2"/>
        <v>2.6</v>
      </c>
      <c r="AJ3" s="19">
        <f t="shared" ca="1" si="2"/>
        <v>3.25</v>
      </c>
      <c r="AK3" s="19">
        <f t="shared" ca="1" si="2"/>
        <v>3.9000000000000004</v>
      </c>
      <c r="AL3" s="19">
        <f t="shared" ca="1" si="3"/>
        <v>3.9000000000000004</v>
      </c>
      <c r="AM3" s="19">
        <f t="shared" ca="1" si="3"/>
        <v>3.9000000000000004</v>
      </c>
      <c r="AN3" s="19">
        <f t="shared" ca="1" si="3"/>
        <v>4.55</v>
      </c>
      <c r="AO3" s="19">
        <f t="shared" ca="1" si="3"/>
        <v>5.1499999999999995</v>
      </c>
      <c r="AP3" s="19">
        <f t="shared" ca="1" si="3"/>
        <v>6.1</v>
      </c>
      <c r="AQ3" s="19">
        <f t="shared" ca="1" si="3"/>
        <v>6.4</v>
      </c>
      <c r="AR3" s="19">
        <f t="shared" ca="1" si="3"/>
        <v>7.3500000000000005</v>
      </c>
      <c r="AS3" s="19">
        <f t="shared" ca="1" si="3"/>
        <v>8.9499999999999993</v>
      </c>
      <c r="AT3" s="19">
        <f t="shared" ca="1" si="3"/>
        <v>9.6000000000000014</v>
      </c>
      <c r="AU3" s="19">
        <f t="shared" ca="1" si="3"/>
        <v>10.25</v>
      </c>
      <c r="AV3" s="19">
        <f t="shared" ca="1" si="3"/>
        <v>11.2</v>
      </c>
      <c r="AW3" s="19">
        <f t="shared" ca="1" si="3"/>
        <v>11.2</v>
      </c>
      <c r="AX3" s="19">
        <f t="shared" ca="1" si="3"/>
        <v>11.5</v>
      </c>
      <c r="AY3" s="19">
        <f t="shared" ca="1" si="3"/>
        <v>13.450000000000001</v>
      </c>
      <c r="AZ3" s="19">
        <f t="shared" ca="1" si="3"/>
        <v>15.7</v>
      </c>
      <c r="BA3" s="19">
        <f t="shared" ca="1" si="3"/>
        <v>16.3</v>
      </c>
      <c r="BB3" s="19">
        <f t="shared" ca="1" si="4"/>
        <v>17.25</v>
      </c>
      <c r="BC3" s="19">
        <f t="shared" ca="1" si="4"/>
        <v>17.55</v>
      </c>
      <c r="BD3" s="19">
        <f t="shared" ca="1" si="4"/>
        <v>17.850000000000001</v>
      </c>
      <c r="BE3" s="19">
        <f t="shared" ca="1" si="4"/>
        <v>17.850000000000001</v>
      </c>
      <c r="BF3" s="19">
        <f t="shared" ca="1" si="4"/>
        <v>19.150000000000002</v>
      </c>
      <c r="BG3" s="19">
        <f t="shared" ca="1" si="4"/>
        <v>20.700000000000003</v>
      </c>
      <c r="BH3" s="19">
        <f t="shared" ca="1" si="4"/>
        <v>21.6</v>
      </c>
      <c r="BI3" s="19">
        <f t="shared" ca="1" si="4"/>
        <v>21.700000000000003</v>
      </c>
      <c r="BJ3" s="19">
        <f t="shared" ca="1" si="4"/>
        <v>22.05</v>
      </c>
      <c r="BK3" s="19">
        <f t="shared" ca="1" si="4"/>
        <v>22.1</v>
      </c>
      <c r="BL3" s="19">
        <f t="shared" ca="1" si="4"/>
        <v>22.150000000000002</v>
      </c>
      <c r="BM3" s="19">
        <f t="shared" ca="1" si="4"/>
        <v>22.200000000000003</v>
      </c>
      <c r="BN3" s="19">
        <f t="shared" ca="1" si="4"/>
        <v>22.8</v>
      </c>
      <c r="BO3" s="19">
        <f t="shared" ca="1" si="4"/>
        <v>23.1</v>
      </c>
      <c r="BP3" s="19">
        <f t="shared" ca="1" si="4"/>
        <v>23.150000000000002</v>
      </c>
    </row>
    <row r="4" spans="1:68" x14ac:dyDescent="0.4">
      <c r="A4" t="str">
        <f>KtAbk!A7</f>
        <v>AR</v>
      </c>
      <c r="B4" s="5">
        <f>KtAbk!B7</f>
        <v>55.234000000000002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19">
        <f t="shared" ca="1" si="2"/>
        <v>0</v>
      </c>
      <c r="O4" s="19">
        <f t="shared" ca="1" si="2"/>
        <v>0</v>
      </c>
      <c r="P4" s="19">
        <f t="shared" ca="1" si="2"/>
        <v>0</v>
      </c>
      <c r="Q4" s="19">
        <f t="shared" ca="1" si="2"/>
        <v>0</v>
      </c>
      <c r="R4" s="19">
        <f t="shared" ca="1" si="2"/>
        <v>0</v>
      </c>
      <c r="S4" s="19">
        <f t="shared" ca="1" si="2"/>
        <v>0</v>
      </c>
      <c r="T4" s="19">
        <f t="shared" ca="1" si="2"/>
        <v>0</v>
      </c>
      <c r="U4" s="19">
        <f t="shared" ca="1" si="2"/>
        <v>0</v>
      </c>
      <c r="V4" s="19">
        <f t="shared" ca="1" si="2"/>
        <v>0</v>
      </c>
      <c r="W4" s="19">
        <f t="shared" ca="1" si="2"/>
        <v>0</v>
      </c>
      <c r="X4" s="19">
        <f t="shared" ca="1" si="2"/>
        <v>0.65</v>
      </c>
      <c r="Y4" s="19">
        <f t="shared" ca="1" si="2"/>
        <v>0.65</v>
      </c>
      <c r="Z4" s="19">
        <f t="shared" ca="1" si="2"/>
        <v>0.65</v>
      </c>
      <c r="AA4" s="19">
        <f t="shared" ca="1" si="2"/>
        <v>0.65</v>
      </c>
      <c r="AB4" s="19">
        <f t="shared" ca="1" si="2"/>
        <v>1.3</v>
      </c>
      <c r="AC4" s="19">
        <f t="shared" ca="1" si="2"/>
        <v>1.9500000000000002</v>
      </c>
      <c r="AD4" s="19">
        <f t="shared" ca="1" si="2"/>
        <v>2.6</v>
      </c>
      <c r="AE4" s="19">
        <f t="shared" ca="1" si="2"/>
        <v>3.25</v>
      </c>
      <c r="AF4" s="19">
        <f t="shared" ca="1" si="2"/>
        <v>4.2</v>
      </c>
      <c r="AG4" s="19">
        <f t="shared" ca="1" si="2"/>
        <v>4.8499999999999996</v>
      </c>
      <c r="AH4" s="19">
        <f t="shared" ca="1" si="2"/>
        <v>5.5</v>
      </c>
      <c r="AI4" s="19">
        <f t="shared" ca="1" si="2"/>
        <v>6.15</v>
      </c>
      <c r="AJ4" s="19">
        <f t="shared" ca="1" si="2"/>
        <v>7.1</v>
      </c>
      <c r="AK4" s="19">
        <f t="shared" ca="1" si="2"/>
        <v>8.0500000000000007</v>
      </c>
      <c r="AL4" s="19">
        <f t="shared" ca="1" si="3"/>
        <v>10.95</v>
      </c>
      <c r="AM4" s="19">
        <f t="shared" ca="1" si="3"/>
        <v>13.85</v>
      </c>
      <c r="AN4" s="19">
        <f t="shared" ca="1" si="3"/>
        <v>15.45</v>
      </c>
      <c r="AO4" s="19">
        <f t="shared" ca="1" si="3"/>
        <v>18.350000000000001</v>
      </c>
      <c r="AP4" s="19">
        <f t="shared" ca="1" si="3"/>
        <v>21.25</v>
      </c>
      <c r="AQ4" s="19">
        <f t="shared" ca="1" si="3"/>
        <v>22.85</v>
      </c>
      <c r="AR4" s="19">
        <f t="shared" ca="1" si="3"/>
        <v>23.8</v>
      </c>
      <c r="AS4" s="19">
        <f t="shared" ca="1" si="3"/>
        <v>29.3</v>
      </c>
      <c r="AT4" s="19">
        <f t="shared" ca="1" si="3"/>
        <v>31.8</v>
      </c>
      <c r="AU4" s="19">
        <f t="shared" ca="1" si="3"/>
        <v>33.65</v>
      </c>
      <c r="AV4" s="19">
        <f t="shared" ca="1" si="3"/>
        <v>36.200000000000003</v>
      </c>
      <c r="AW4" s="19">
        <f t="shared" ca="1" si="3"/>
        <v>38.700000000000003</v>
      </c>
      <c r="AX4" s="19">
        <f t="shared" ca="1" si="3"/>
        <v>45.099999999999994</v>
      </c>
      <c r="AY4" s="19">
        <f t="shared" ca="1" si="3"/>
        <v>47</v>
      </c>
      <c r="AZ4" s="19">
        <f t="shared" ca="1" si="3"/>
        <v>49.3</v>
      </c>
      <c r="BA4" s="19">
        <f t="shared" ca="1" si="3"/>
        <v>52.35</v>
      </c>
      <c r="BB4" s="19">
        <f t="shared" ca="1" si="4"/>
        <v>53.6</v>
      </c>
      <c r="BC4" s="19">
        <f t="shared" ca="1" si="4"/>
        <v>54.55</v>
      </c>
      <c r="BD4" s="19">
        <f t="shared" ca="1" si="4"/>
        <v>56.8</v>
      </c>
      <c r="BE4" s="19">
        <f t="shared" ca="1" si="4"/>
        <v>57.449999999999996</v>
      </c>
      <c r="BF4" s="19">
        <f t="shared" ca="1" si="4"/>
        <v>61.850000000000009</v>
      </c>
      <c r="BG4" s="19">
        <f t="shared" ca="1" si="4"/>
        <v>63.8</v>
      </c>
      <c r="BH4" s="19">
        <f t="shared" ca="1" si="4"/>
        <v>66.7</v>
      </c>
      <c r="BI4" s="19">
        <f t="shared" ca="1" si="4"/>
        <v>67.05</v>
      </c>
      <c r="BJ4" s="19">
        <f t="shared" ca="1" si="4"/>
        <v>68.050000000000011</v>
      </c>
      <c r="BK4" s="19">
        <f t="shared" ca="1" si="4"/>
        <v>68.400000000000006</v>
      </c>
      <c r="BL4" s="19">
        <f t="shared" ca="1" si="4"/>
        <v>69.7</v>
      </c>
      <c r="BM4" s="19">
        <f t="shared" ca="1" si="4"/>
        <v>69.75</v>
      </c>
      <c r="BN4" s="19">
        <f t="shared" ca="1" si="4"/>
        <v>70.849999999999994</v>
      </c>
      <c r="BO4" s="19">
        <f t="shared" ca="1" si="4"/>
        <v>73.600000000000009</v>
      </c>
      <c r="BP4" s="19">
        <f t="shared" ca="1" si="4"/>
        <v>75.25</v>
      </c>
    </row>
    <row r="5" spans="1:68" x14ac:dyDescent="0.4">
      <c r="A5" t="str">
        <f>KtAbk!A8</f>
        <v>BE</v>
      </c>
      <c r="B5" s="5">
        <f>KtAbk!B8</f>
        <v>1034.9770000000001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19">
        <f t="shared" ca="1" si="2"/>
        <v>0</v>
      </c>
      <c r="O5" s="19">
        <f t="shared" ca="1" si="2"/>
        <v>0</v>
      </c>
      <c r="P5" s="19">
        <f t="shared" ca="1" si="2"/>
        <v>0</v>
      </c>
      <c r="Q5" s="19">
        <f t="shared" ca="1" si="2"/>
        <v>0</v>
      </c>
      <c r="R5" s="19">
        <f t="shared" ca="1" si="2"/>
        <v>0.65</v>
      </c>
      <c r="S5" s="19">
        <f t="shared" ca="1" si="2"/>
        <v>0.65</v>
      </c>
      <c r="T5" s="19">
        <f t="shared" ca="1" si="2"/>
        <v>1.3</v>
      </c>
      <c r="U5" s="19">
        <f t="shared" ca="1" si="2"/>
        <v>2.6</v>
      </c>
      <c r="V5" s="19">
        <f t="shared" ca="1" si="2"/>
        <v>3.25</v>
      </c>
      <c r="W5" s="19">
        <f t="shared" ca="1" si="2"/>
        <v>3.9000000000000004</v>
      </c>
      <c r="X5" s="19">
        <f t="shared" ca="1" si="2"/>
        <v>7.8000000000000007</v>
      </c>
      <c r="Y5" s="19">
        <f t="shared" ca="1" si="2"/>
        <v>11.05</v>
      </c>
      <c r="Z5" s="19">
        <f t="shared" ca="1" si="2"/>
        <v>15.250000000000002</v>
      </c>
      <c r="AA5" s="19">
        <f t="shared" ca="1" si="2"/>
        <v>18.5</v>
      </c>
      <c r="AB5" s="19">
        <f t="shared" ca="1" si="2"/>
        <v>22.700000000000003</v>
      </c>
      <c r="AC5" s="19">
        <f t="shared" ca="1" si="2"/>
        <v>31.75</v>
      </c>
      <c r="AD5" s="19">
        <f t="shared" ca="1" si="2"/>
        <v>39.85</v>
      </c>
      <c r="AE5" s="19">
        <f t="shared" ca="1" si="2"/>
        <v>48.6</v>
      </c>
      <c r="AF5" s="19">
        <f t="shared" ca="1" si="2"/>
        <v>58.85</v>
      </c>
      <c r="AG5" s="19">
        <f t="shared" ca="1" si="2"/>
        <v>68.8</v>
      </c>
      <c r="AH5" s="19">
        <f t="shared" ca="1" si="2"/>
        <v>78.400000000000006</v>
      </c>
      <c r="AI5" s="19">
        <f t="shared" ca="1" si="2"/>
        <v>88.350000000000009</v>
      </c>
      <c r="AJ5" s="19">
        <f t="shared" ca="1" si="2"/>
        <v>112.9</v>
      </c>
      <c r="AK5" s="19">
        <f t="shared" ca="1" si="2"/>
        <v>138.9</v>
      </c>
      <c r="AL5" s="19">
        <f t="shared" ca="1" si="3"/>
        <v>200.35</v>
      </c>
      <c r="AM5" s="19">
        <f t="shared" ca="1" si="3"/>
        <v>265.35000000000002</v>
      </c>
      <c r="AN5" s="19">
        <f t="shared" ca="1" si="3"/>
        <v>295.25</v>
      </c>
      <c r="AO5" s="19">
        <f t="shared" ca="1" si="3"/>
        <v>315.39999999999998</v>
      </c>
      <c r="AP5" s="19">
        <f t="shared" ca="1" si="3"/>
        <v>335.25</v>
      </c>
      <c r="AQ5" s="19">
        <f t="shared" ca="1" si="3"/>
        <v>378.8</v>
      </c>
      <c r="AR5" s="19">
        <f t="shared" ca="1" si="3"/>
        <v>449.09999999999997</v>
      </c>
      <c r="AS5" s="19">
        <f t="shared" ca="1" si="3"/>
        <v>482.04999999999995</v>
      </c>
      <c r="AT5" s="19">
        <f t="shared" ca="1" si="3"/>
        <v>545.84999999999991</v>
      </c>
      <c r="AU5" s="19">
        <f t="shared" ca="1" si="3"/>
        <v>605.25</v>
      </c>
      <c r="AV5" s="19">
        <f t="shared" ca="1" si="3"/>
        <v>636.80000000000007</v>
      </c>
      <c r="AW5" s="19">
        <f t="shared" ca="1" si="3"/>
        <v>660.65000000000009</v>
      </c>
      <c r="AX5" s="19">
        <f t="shared" ca="1" si="3"/>
        <v>685.75</v>
      </c>
      <c r="AY5" s="19">
        <f t="shared" ca="1" si="3"/>
        <v>735.94999999999993</v>
      </c>
      <c r="AZ5" s="19">
        <f t="shared" ca="1" si="3"/>
        <v>823</v>
      </c>
      <c r="BA5" s="19">
        <f t="shared" ca="1" si="3"/>
        <v>877.30000000000007</v>
      </c>
      <c r="BB5" s="19">
        <f t="shared" ca="1" si="4"/>
        <v>914.85</v>
      </c>
      <c r="BC5" s="19">
        <f t="shared" ca="1" si="4"/>
        <v>949.65</v>
      </c>
      <c r="BD5" s="19">
        <f t="shared" ca="1" si="4"/>
        <v>980.40000000000009</v>
      </c>
      <c r="BE5" s="19">
        <f t="shared" ca="1" si="4"/>
        <v>1023</v>
      </c>
      <c r="BF5" s="19">
        <f t="shared" ca="1" si="4"/>
        <v>1066.8</v>
      </c>
      <c r="BG5" s="19">
        <f t="shared" ca="1" si="4"/>
        <v>1113.3499999999999</v>
      </c>
      <c r="BH5" s="19">
        <f t="shared" ca="1" si="4"/>
        <v>1164.7</v>
      </c>
      <c r="BI5" s="19">
        <f t="shared" ca="1" si="4"/>
        <v>1212.75</v>
      </c>
      <c r="BJ5" s="19">
        <f t="shared" ca="1" si="4"/>
        <v>1233.7</v>
      </c>
      <c r="BK5" s="19">
        <f t="shared" ca="1" si="4"/>
        <v>1253.4000000000001</v>
      </c>
      <c r="BL5" s="19">
        <f t="shared" ca="1" si="4"/>
        <v>1274.1500000000001</v>
      </c>
      <c r="BM5" s="19">
        <f t="shared" ca="1" si="4"/>
        <v>1301.5</v>
      </c>
      <c r="BN5" s="19">
        <f t="shared" ca="1" si="4"/>
        <v>1337.75</v>
      </c>
      <c r="BO5" s="19">
        <f t="shared" ca="1" si="4"/>
        <v>1373.75</v>
      </c>
      <c r="BP5" s="19">
        <f t="shared" ca="1" si="4"/>
        <v>1406.7</v>
      </c>
    </row>
    <row r="6" spans="1:68" x14ac:dyDescent="0.4">
      <c r="A6" t="str">
        <f>KtAbk!A9</f>
        <v>BL</v>
      </c>
      <c r="B6" s="5">
        <f>KtAbk!B9</f>
        <v>288.13200000000001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f ca="1">INDIRECT(ADDRESS(ROW(N6)+(COLUMN(N6)-3)*27,10,,,"COVID19_Fallzahlen_CH_Cleaned"))</f>
        <v>0</v>
      </c>
      <c r="O6" s="6">
        <f t="shared" ref="O6:BO7" ca="1" si="5">INDIRECT(ADDRESS(ROW(O6)+(COLUMN(O6)-3)*27,10,,,"COVID19_Fallzahlen_CH_Cleaned"))</f>
        <v>0</v>
      </c>
      <c r="P6" s="6">
        <f t="shared" ca="1" si="5"/>
        <v>1</v>
      </c>
      <c r="Q6" s="6">
        <f t="shared" ca="1" si="5"/>
        <v>2</v>
      </c>
      <c r="R6" s="6">
        <f t="shared" ca="1" si="5"/>
        <v>2</v>
      </c>
      <c r="S6" s="6">
        <f t="shared" ca="1" si="5"/>
        <v>2</v>
      </c>
      <c r="T6" s="6">
        <f t="shared" ca="1" si="5"/>
        <v>2</v>
      </c>
      <c r="U6" s="6">
        <f t="shared" ca="1" si="5"/>
        <v>2</v>
      </c>
      <c r="V6" s="6">
        <f t="shared" ca="1" si="5"/>
        <v>5</v>
      </c>
      <c r="W6" s="6">
        <f t="shared" ca="1" si="5"/>
        <v>5</v>
      </c>
      <c r="X6" s="6">
        <f t="shared" ca="1" si="5"/>
        <v>13</v>
      </c>
      <c r="Y6" s="6">
        <f t="shared" ca="1" si="5"/>
        <v>16</v>
      </c>
      <c r="Z6" s="6">
        <f t="shared" ca="1" si="5"/>
        <v>16</v>
      </c>
      <c r="AA6" s="6">
        <f t="shared" ca="1" si="5"/>
        <v>18</v>
      </c>
      <c r="AB6" s="6">
        <f t="shared" ca="1" si="5"/>
        <v>21</v>
      </c>
      <c r="AC6" s="6">
        <f t="shared" ca="1" si="5"/>
        <v>21</v>
      </c>
      <c r="AD6" s="6">
        <f t="shared" ca="1" si="5"/>
        <v>35</v>
      </c>
      <c r="AE6" s="6">
        <f t="shared" ca="1" si="5"/>
        <v>40</v>
      </c>
      <c r="AF6" s="6">
        <f t="shared" ca="1" si="5"/>
        <v>46</v>
      </c>
      <c r="AG6" s="6">
        <f t="shared" ca="1" si="5"/>
        <v>65</v>
      </c>
      <c r="AH6" s="6">
        <f t="shared" ca="1" si="5"/>
        <v>76</v>
      </c>
      <c r="AI6" s="6">
        <f t="shared" ca="1" si="5"/>
        <v>100</v>
      </c>
      <c r="AJ6" s="6">
        <f t="shared" ca="1" si="5"/>
        <v>115</v>
      </c>
      <c r="AK6" s="6">
        <f t="shared" ca="1" si="5"/>
        <v>158</v>
      </c>
      <c r="AL6" s="6">
        <f t="shared" ca="1" si="5"/>
        <v>242</v>
      </c>
      <c r="AM6" s="6">
        <f t="shared" ca="1" si="5"/>
        <v>249</v>
      </c>
      <c r="AN6" s="6">
        <f t="shared" ca="1" si="5"/>
        <v>262</v>
      </c>
      <c r="AO6" s="6">
        <f t="shared" ca="1" si="5"/>
        <v>266</v>
      </c>
      <c r="AP6" s="6">
        <f t="shared" ca="1" si="5"/>
        <v>298</v>
      </c>
      <c r="AQ6" s="6">
        <f t="shared" ca="1" si="5"/>
        <v>369</v>
      </c>
      <c r="AR6" s="6">
        <f t="shared" ca="1" si="5"/>
        <v>412</v>
      </c>
      <c r="AS6" s="6">
        <f t="shared" ca="1" si="5"/>
        <v>452</v>
      </c>
      <c r="AT6" s="6">
        <f t="shared" ca="1" si="5"/>
        <v>461</v>
      </c>
      <c r="AU6" s="6">
        <f t="shared" ca="1" si="5"/>
        <v>485</v>
      </c>
      <c r="AV6" s="6">
        <f t="shared" ca="1" si="5"/>
        <v>502</v>
      </c>
      <c r="AW6" s="6">
        <f t="shared" ca="1" si="5"/>
        <v>527</v>
      </c>
      <c r="AX6" s="6">
        <f t="shared" ca="1" si="5"/>
        <v>554</v>
      </c>
      <c r="AY6" s="6">
        <f t="shared" ca="1" si="5"/>
        <v>570</v>
      </c>
      <c r="AZ6" s="6">
        <f t="shared" ca="1" si="5"/>
        <v>597</v>
      </c>
      <c r="BA6" s="6">
        <f t="shared" ca="1" si="5"/>
        <v>610</v>
      </c>
      <c r="BB6" s="6">
        <f t="shared" ca="1" si="5"/>
        <v>623</v>
      </c>
      <c r="BC6" s="6">
        <f t="shared" ca="1" si="5"/>
        <v>632</v>
      </c>
      <c r="BD6" s="6">
        <f t="shared" ca="1" si="5"/>
        <v>636</v>
      </c>
      <c r="BE6" s="6">
        <f t="shared" ca="1" si="5"/>
        <v>653</v>
      </c>
      <c r="BF6" s="6">
        <f t="shared" ca="1" si="5"/>
        <v>664</v>
      </c>
      <c r="BG6" s="6">
        <f t="shared" ca="1" si="5"/>
        <v>679</v>
      </c>
      <c r="BH6" s="6">
        <f t="shared" ca="1" si="5"/>
        <v>0</v>
      </c>
      <c r="BI6" s="6">
        <f t="shared" ca="1" si="5"/>
        <v>0</v>
      </c>
      <c r="BJ6" s="6">
        <f t="shared" ca="1" si="5"/>
        <v>0</v>
      </c>
      <c r="BK6" s="6">
        <f t="shared" ca="1" si="5"/>
        <v>0</v>
      </c>
      <c r="BL6" s="6">
        <f t="shared" ca="1" si="5"/>
        <v>0</v>
      </c>
      <c r="BM6" s="6">
        <f t="shared" ca="1" si="5"/>
        <v>0</v>
      </c>
      <c r="BN6" s="6">
        <f t="shared" ca="1" si="5"/>
        <v>0</v>
      </c>
      <c r="BO6" s="6">
        <f t="shared" ca="1" si="5"/>
        <v>0</v>
      </c>
      <c r="BP6" s="6">
        <f t="shared" ref="BO6:BP7" ca="1" si="6">INDIRECT(ADDRESS(ROW(BP6)+(COLUMN(BP6)-3)*27,10,,,"COVID19_Fallzahlen_CH_Cleaned"))</f>
        <v>0</v>
      </c>
    </row>
    <row r="7" spans="1:68" x14ac:dyDescent="0.4">
      <c r="A7" t="str">
        <f>KtAbk!A10</f>
        <v>BS</v>
      </c>
      <c r="B7" s="5">
        <f>KtAbk!B10</f>
        <v>194.76599999999999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19">
        <f t="shared" ca="1" si="2"/>
        <v>0</v>
      </c>
      <c r="O7" s="19">
        <f t="shared" ca="1" si="2"/>
        <v>0</v>
      </c>
      <c r="P7" s="19">
        <f t="shared" ca="1" si="2"/>
        <v>0</v>
      </c>
      <c r="Q7" s="20">
        <f ca="1">INT(P7+(S7-P7)/3+0.5)</f>
        <v>1</v>
      </c>
      <c r="R7" s="20">
        <f ca="1">INT(P7+2*(S7-P7)/3+0.5)</f>
        <v>3</v>
      </c>
      <c r="S7" s="6">
        <f t="shared" ca="1" si="5"/>
        <v>4</v>
      </c>
      <c r="T7" s="6">
        <f t="shared" ca="1" si="5"/>
        <v>4</v>
      </c>
      <c r="U7" s="6">
        <f t="shared" ca="1" si="5"/>
        <v>4</v>
      </c>
      <c r="V7" s="20">
        <f ca="1">INT(U7+(X7-U7)/3+0.5)</f>
        <v>11</v>
      </c>
      <c r="W7" s="20">
        <f ca="1">INT(U7+2*(X7-U7)/3+0.5)</f>
        <v>18</v>
      </c>
      <c r="X7" s="6">
        <f t="shared" ca="1" si="5"/>
        <v>25</v>
      </c>
      <c r="Y7" s="6">
        <f t="shared" ca="1" si="5"/>
        <v>36</v>
      </c>
      <c r="Z7" s="6">
        <f t="shared" ca="1" si="5"/>
        <v>44</v>
      </c>
      <c r="AA7" s="6">
        <f t="shared" ca="1" si="5"/>
        <v>46</v>
      </c>
      <c r="AB7" s="6">
        <f t="shared" ca="1" si="5"/>
        <v>57</v>
      </c>
      <c r="AC7" s="6">
        <f t="shared" ca="1" si="5"/>
        <v>73</v>
      </c>
      <c r="AD7" s="6">
        <f t="shared" ca="1" si="5"/>
        <v>78</v>
      </c>
      <c r="AE7" s="6">
        <f t="shared" ca="1" si="5"/>
        <v>105</v>
      </c>
      <c r="AF7" s="6">
        <f t="shared" ca="1" si="5"/>
        <v>128</v>
      </c>
      <c r="AG7" s="6">
        <f t="shared" ca="1" si="5"/>
        <v>155</v>
      </c>
      <c r="AH7" s="6">
        <f t="shared" ca="1" si="5"/>
        <v>191</v>
      </c>
      <c r="AI7" s="6">
        <f t="shared" ca="1" si="5"/>
        <v>211</v>
      </c>
      <c r="AJ7" s="6">
        <f t="shared" ca="1" si="5"/>
        <v>228</v>
      </c>
      <c r="AK7" s="6">
        <f t="shared" ca="1" si="5"/>
        <v>263</v>
      </c>
      <c r="AL7" s="6">
        <f t="shared" ca="1" si="5"/>
        <v>292</v>
      </c>
      <c r="AM7" s="6">
        <f t="shared" ca="1" si="5"/>
        <v>323</v>
      </c>
      <c r="AN7" s="6">
        <f t="shared" ca="1" si="5"/>
        <v>350</v>
      </c>
      <c r="AO7" s="6">
        <f t="shared" ca="1" si="5"/>
        <v>397</v>
      </c>
      <c r="AP7" s="6">
        <f t="shared" ca="1" si="5"/>
        <v>434</v>
      </c>
      <c r="AQ7" s="6">
        <f t="shared" ca="1" si="5"/>
        <v>460</v>
      </c>
      <c r="AR7" s="6">
        <f t="shared" ca="1" si="5"/>
        <v>481</v>
      </c>
      <c r="AS7" s="6">
        <f t="shared" ca="1" si="5"/>
        <v>508</v>
      </c>
      <c r="AT7" s="6">
        <f t="shared" ca="1" si="5"/>
        <v>535</v>
      </c>
      <c r="AU7" s="6">
        <f t="shared" ca="1" si="5"/>
        <v>572</v>
      </c>
      <c r="AV7" s="6">
        <f t="shared" ca="1" si="5"/>
        <v>593</v>
      </c>
      <c r="AW7" s="6">
        <f t="shared" ca="1" si="5"/>
        <v>612</v>
      </c>
      <c r="AX7" s="6">
        <f t="shared" ca="1" si="5"/>
        <v>629</v>
      </c>
      <c r="AY7" s="6">
        <f t="shared" ca="1" si="5"/>
        <v>653</v>
      </c>
      <c r="AZ7" s="6">
        <f t="shared" ca="1" si="5"/>
        <v>663</v>
      </c>
      <c r="BA7" s="6">
        <f t="shared" ca="1" si="5"/>
        <v>682</v>
      </c>
      <c r="BB7" s="6">
        <f t="shared" ca="1" si="5"/>
        <v>711</v>
      </c>
      <c r="BC7" s="6">
        <f t="shared" ca="1" si="5"/>
        <v>720</v>
      </c>
      <c r="BD7" s="6">
        <f t="shared" ca="1" si="5"/>
        <v>753</v>
      </c>
      <c r="BE7" s="6">
        <f t="shared" ca="1" si="5"/>
        <v>764</v>
      </c>
      <c r="BF7" s="6">
        <f t="shared" ca="1" si="5"/>
        <v>770</v>
      </c>
      <c r="BG7" s="6">
        <f t="shared" ca="1" si="5"/>
        <v>781</v>
      </c>
      <c r="BH7" s="6">
        <f t="shared" ca="1" si="5"/>
        <v>0</v>
      </c>
      <c r="BI7" s="6">
        <f t="shared" ca="1" si="5"/>
        <v>0</v>
      </c>
      <c r="BJ7" s="6">
        <f t="shared" ca="1" si="5"/>
        <v>0</v>
      </c>
      <c r="BK7" s="6">
        <f t="shared" ca="1" si="5"/>
        <v>0</v>
      </c>
      <c r="BL7" s="6">
        <f t="shared" ca="1" si="5"/>
        <v>0</v>
      </c>
      <c r="BM7" s="6">
        <f t="shared" ca="1" si="5"/>
        <v>0</v>
      </c>
      <c r="BN7" s="6">
        <f t="shared" ca="1" si="5"/>
        <v>0</v>
      </c>
      <c r="BO7" s="6">
        <f t="shared" ca="1" si="6"/>
        <v>0</v>
      </c>
      <c r="BP7" s="6">
        <f t="shared" ca="1" si="6"/>
        <v>0</v>
      </c>
    </row>
    <row r="8" spans="1:68" x14ac:dyDescent="0.4">
      <c r="A8" t="str">
        <f>KtAbk!A11</f>
        <v>FR</v>
      </c>
      <c r="B8" s="5">
        <f>KtAbk!B11</f>
        <v>318.714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19">
        <f t="shared" ca="1" si="2"/>
        <v>0</v>
      </c>
      <c r="O8" s="19">
        <f t="shared" ca="1" si="2"/>
        <v>0</v>
      </c>
      <c r="P8" s="19">
        <f t="shared" ca="1" si="2"/>
        <v>0</v>
      </c>
      <c r="Q8" s="19">
        <f t="shared" ca="1" si="2"/>
        <v>0</v>
      </c>
      <c r="R8" s="19">
        <f t="shared" ca="1" si="2"/>
        <v>0</v>
      </c>
      <c r="S8" s="19">
        <f t="shared" ca="1" si="2"/>
        <v>0</v>
      </c>
      <c r="T8" s="19">
        <f t="shared" ca="1" si="2"/>
        <v>0.65</v>
      </c>
      <c r="U8" s="19">
        <f t="shared" ca="1" si="2"/>
        <v>1.3</v>
      </c>
      <c r="V8" s="19">
        <f t="shared" ca="1" si="2"/>
        <v>1.9500000000000002</v>
      </c>
      <c r="W8" s="19">
        <f t="shared" ca="1" si="2"/>
        <v>2.6</v>
      </c>
      <c r="X8" s="19">
        <f t="shared" ca="1" si="2"/>
        <v>3.9000000000000004</v>
      </c>
      <c r="Y8" s="19">
        <f t="shared" ca="1" si="2"/>
        <v>4.55</v>
      </c>
      <c r="Z8" s="19">
        <f t="shared" ca="1" si="2"/>
        <v>4.55</v>
      </c>
      <c r="AA8" s="19">
        <f t="shared" ca="1" si="2"/>
        <v>5.2</v>
      </c>
      <c r="AB8" s="19">
        <f t="shared" ca="1" si="2"/>
        <v>7.45</v>
      </c>
      <c r="AC8" s="19">
        <f t="shared" ca="1" si="2"/>
        <v>9.6999999999999993</v>
      </c>
      <c r="AD8" s="19">
        <f t="shared" ca="1" si="2"/>
        <v>11.3</v>
      </c>
      <c r="AE8" s="19">
        <f t="shared" ca="1" si="2"/>
        <v>15.5</v>
      </c>
      <c r="AF8" s="19">
        <f t="shared" ca="1" si="2"/>
        <v>20.650000000000002</v>
      </c>
      <c r="AG8" s="19">
        <f t="shared" ca="1" si="2"/>
        <v>25.500000000000004</v>
      </c>
      <c r="AH8" s="19">
        <f t="shared" ca="1" si="2"/>
        <v>28.1</v>
      </c>
      <c r="AI8" s="19">
        <f t="shared" ca="1" si="2"/>
        <v>31.65</v>
      </c>
      <c r="AJ8" s="19">
        <f t="shared" ca="1" si="2"/>
        <v>41.65</v>
      </c>
      <c r="AK8" s="19">
        <f t="shared" ca="1" si="2"/>
        <v>59.45</v>
      </c>
      <c r="AL8" s="19">
        <f ca="1">IF(COLUMN(AL8)&gt;$B$34+1,(INDIRECT(ADDRESS(ROW(AL8),COLUMN(AL8)-$B$34,,,"KtConfirmed"))-INDIRECT(ADDRESS(ROW(AL8),COLUMN(AL8)-$B$34,,,"KtDeath")))*$C$34,0)+IF(COLUMN(AL8)&gt;$B$35+1,(INDIRECT(ADDRESS(ROW(AL8),COLUMN(AL8)-$B$35,,,"KtConfirmed"))-INDIRECT(ADDRESS(ROW(AL8),COLUMN(AL8)-$B$35,,,"KtDeath")))*$C$35,0)+IF(COLUMN(AL8)&gt;$B$36+1,(INDIRECT(ADDRESS(ROW(AL8),COLUMN(AL8)-$B$36,,,"KtConfirmed"))-INDIRECT(ADDRESS(ROW(AL8),COLUMN(AL8)-$B$36,,,"KtDeath")))*$C$36,0)</f>
        <v>76.3</v>
      </c>
      <c r="AM8" s="19">
        <f ca="1">IF(COLUMN(AM8)&gt;$B$34+1,(INDIRECT(ADDRESS(ROW(AM8),COLUMN(AM8)-$B$34,,,"KtConfirmed"))-INDIRECT(ADDRESS(ROW(AM8),COLUMN(AM8)-$B$34,,,"KtDeath")))*$C$34,0)+IF(COLUMN(AM8)&gt;$B$35+1,(INDIRECT(ADDRESS(ROW(AM8),COLUMN(AM8)-$B$35,,,"KtConfirmed"))-INDIRECT(ADDRESS(ROW(AM8),COLUMN(AM8)-$B$35,,,"KtDeath")))*$C$35,0)+IF(COLUMN(AM8)&gt;$B$36+1,(INDIRECT(ADDRESS(ROW(AM8),COLUMN(AM8)-$B$36,,,"KtConfirmed"))-INDIRECT(ADDRESS(ROW(AM8),COLUMN(AM8)-$B$36,,,"KtDeath")))*$C$36,0)</f>
        <v>100.2</v>
      </c>
      <c r="AN8" s="19">
        <f ca="1">IF(COLUMN(AN8)&gt;$B$34+1,(INDIRECT(ADDRESS(ROW(AN8),COLUMN(AN8)-$B$34,,,"KtConfirmed"))-INDIRECT(ADDRESS(ROW(AN8),COLUMN(AN8)-$B$34,,,"KtDeath")))*$C$34,0)+IF(COLUMN(AN8)&gt;$B$35+1,(INDIRECT(ADDRESS(ROW(AN8),COLUMN(AN8)-$B$35,,,"KtConfirmed"))-INDIRECT(ADDRESS(ROW(AN8),COLUMN(AN8)-$B$35,,,"KtDeath")))*$C$35,0)+IF(COLUMN(AN8)&gt;$B$36+1,(INDIRECT(ADDRESS(ROW(AN8),COLUMN(AN8)-$B$36,,,"KtConfirmed"))-INDIRECT(ADDRESS(ROW(AN8),COLUMN(AN8)-$B$36,,,"KtDeath")))*$C$36,0)</f>
        <v>115.95</v>
      </c>
      <c r="AO8" s="19">
        <f t="shared" ref="AO8:BD19" ca="1" si="7">IF(COLUMN(AO8)&gt;$B$34+1,(INDIRECT(ADDRESS(ROW(AO8),COLUMN(AO8)-$B$34,,,"KtConfirmed"))-INDIRECT(ADDRESS(ROW(AO8),COLUMN(AO8)-$B$34,,,"KtDeath")))*$C$34,0)+IF(COLUMN(AO8)&gt;$B$35+1,(INDIRECT(ADDRESS(ROW(AO8),COLUMN(AO8)-$B$35,,,"KtConfirmed"))-INDIRECT(ADDRESS(ROW(AO8),COLUMN(AO8)-$B$35,,,"KtDeath")))*$C$35,0)+IF(COLUMN(AO8)&gt;$B$36+1,(INDIRECT(ADDRESS(ROW(AO8),COLUMN(AO8)-$B$36,,,"KtConfirmed"))-INDIRECT(ADDRESS(ROW(AO8),COLUMN(AO8)-$B$36,,,"KtDeath")))*$C$36,0)</f>
        <v>140.15</v>
      </c>
      <c r="AP8" s="19">
        <f t="shared" ca="1" si="7"/>
        <v>156.30000000000001</v>
      </c>
      <c r="AQ8" s="19">
        <f t="shared" ca="1" si="7"/>
        <v>176</v>
      </c>
      <c r="AR8" s="19">
        <f t="shared" ca="1" si="7"/>
        <v>204.25</v>
      </c>
      <c r="AS8" s="19">
        <f t="shared" ca="1" si="7"/>
        <v>219.20000000000002</v>
      </c>
      <c r="AT8" s="19">
        <f t="shared" ca="1" si="7"/>
        <v>263.10000000000002</v>
      </c>
      <c r="AU8" s="19">
        <f t="shared" ca="1" si="7"/>
        <v>307.10000000000002</v>
      </c>
      <c r="AV8" s="19">
        <f t="shared" ca="1" si="7"/>
        <v>326.45000000000005</v>
      </c>
      <c r="AW8" s="19">
        <f t="shared" ca="1" si="7"/>
        <v>358.8</v>
      </c>
      <c r="AX8" s="19">
        <f t="shared" ca="1" si="7"/>
        <v>372.9</v>
      </c>
      <c r="AY8" s="19">
        <f t="shared" ca="1" si="7"/>
        <v>401.5</v>
      </c>
      <c r="AZ8" s="19">
        <f t="shared" ca="1" si="7"/>
        <v>427.00000000000006</v>
      </c>
      <c r="BA8" s="19">
        <f t="shared" ca="1" si="7"/>
        <v>451.8</v>
      </c>
      <c r="BB8" s="19">
        <f t="shared" ca="1" si="7"/>
        <v>497.20000000000005</v>
      </c>
      <c r="BC8" s="19">
        <f t="shared" ca="1" si="7"/>
        <v>531.04999999999995</v>
      </c>
      <c r="BD8" s="19">
        <f t="shared" ca="1" si="4"/>
        <v>549.54999999999995</v>
      </c>
      <c r="BE8" s="19">
        <f t="shared" ca="1" si="4"/>
        <v>583.95000000000005</v>
      </c>
      <c r="BF8" s="19">
        <f t="shared" ca="1" si="4"/>
        <v>604.25</v>
      </c>
      <c r="BG8" s="19">
        <f t="shared" ca="1" si="4"/>
        <v>632.70000000000005</v>
      </c>
      <c r="BH8" s="19">
        <f t="shared" ca="1" si="4"/>
        <v>644.20000000000005</v>
      </c>
      <c r="BI8" s="19">
        <f t="shared" ca="1" si="4"/>
        <v>676.55</v>
      </c>
      <c r="BJ8" s="19">
        <f t="shared" ca="1" si="4"/>
        <v>697.1</v>
      </c>
      <c r="BK8" s="19">
        <f t="shared" ca="1" si="4"/>
        <v>713.55</v>
      </c>
      <c r="BL8" s="19">
        <f t="shared" ca="1" si="4"/>
        <v>731.65000000000009</v>
      </c>
      <c r="BM8" s="19">
        <f t="shared" ca="1" si="4"/>
        <v>747.30000000000007</v>
      </c>
      <c r="BN8" s="19">
        <f t="shared" ca="1" si="4"/>
        <v>766.1</v>
      </c>
      <c r="BO8" s="19">
        <f t="shared" ca="1" si="4"/>
        <v>790.15000000000009</v>
      </c>
      <c r="BP8" s="19">
        <f t="shared" ca="1" si="4"/>
        <v>808.90000000000009</v>
      </c>
    </row>
    <row r="9" spans="1:68" x14ac:dyDescent="0.4">
      <c r="A9" t="str">
        <f>KtAbk!A12</f>
        <v>GE</v>
      </c>
      <c r="B9" s="5">
        <f>KtAbk!B12</f>
        <v>499.48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19">
        <f t="shared" ca="1" si="2"/>
        <v>0</v>
      </c>
      <c r="O9" s="19">
        <f t="shared" ca="1" si="2"/>
        <v>0</v>
      </c>
      <c r="P9" s="19">
        <f t="shared" ca="1" si="2"/>
        <v>0.65</v>
      </c>
      <c r="Q9" s="19">
        <f t="shared" ca="1" si="2"/>
        <v>0.65</v>
      </c>
      <c r="R9" s="19">
        <f t="shared" ca="1" si="2"/>
        <v>1.9500000000000002</v>
      </c>
      <c r="S9" s="19">
        <f t="shared" ca="1" si="2"/>
        <v>3.25</v>
      </c>
      <c r="T9" s="19">
        <f t="shared" ca="1" si="2"/>
        <v>4.55</v>
      </c>
      <c r="U9" s="19">
        <f t="shared" ca="1" si="2"/>
        <v>4.55</v>
      </c>
      <c r="V9" s="19">
        <f t="shared" ca="1" si="2"/>
        <v>5.8500000000000005</v>
      </c>
      <c r="W9" s="19">
        <f t="shared" ca="1" si="2"/>
        <v>5.8500000000000005</v>
      </c>
      <c r="X9" s="19">
        <f t="shared" ca="1" si="2"/>
        <v>8.7500000000000018</v>
      </c>
      <c r="Y9" s="19">
        <f t="shared" ca="1" si="2"/>
        <v>12.000000000000002</v>
      </c>
      <c r="Z9" s="19">
        <f t="shared" ca="1" si="2"/>
        <v>20.399999999999999</v>
      </c>
      <c r="AA9" s="19">
        <f t="shared" ca="1" si="2"/>
        <v>26.85</v>
      </c>
      <c r="AB9" s="19">
        <f t="shared" ca="1" si="2"/>
        <v>33.300000000000004</v>
      </c>
      <c r="AC9" s="19">
        <f t="shared" ca="1" si="2"/>
        <v>51.5</v>
      </c>
      <c r="AD9" s="19">
        <f t="shared" ca="1" si="2"/>
        <v>59.250000000000007</v>
      </c>
      <c r="AE9" s="19">
        <f t="shared" ca="1" si="2"/>
        <v>79.400000000000006</v>
      </c>
      <c r="AF9" s="19">
        <f t="shared" ca="1" si="2"/>
        <v>124.15</v>
      </c>
      <c r="AG9" s="19">
        <f t="shared" ca="1" si="2"/>
        <v>195.85000000000002</v>
      </c>
      <c r="AH9" s="19">
        <f t="shared" ca="1" si="2"/>
        <v>262.5</v>
      </c>
      <c r="AI9" s="19">
        <f t="shared" ca="1" si="2"/>
        <v>323.05</v>
      </c>
      <c r="AJ9" s="19">
        <f t="shared" ca="1" si="2"/>
        <v>408.95</v>
      </c>
      <c r="AK9" s="19">
        <f t="shared" ca="1" si="2"/>
        <v>528.5</v>
      </c>
      <c r="AL9" s="19">
        <f t="shared" ref="AL9:BA28" ca="1" si="8">IF(COLUMN(AL9)&gt;$B$34+1,(INDIRECT(ADDRESS(ROW(AL9),COLUMN(AL9)-$B$34,,,"KtConfirmed"))-INDIRECT(ADDRESS(ROW(AL9),COLUMN(AL9)-$B$34,,,"KtDeath")))*$C$34,0)+IF(COLUMN(AL9)&gt;$B$35+1,(INDIRECT(ADDRESS(ROW(AL9),COLUMN(AL9)-$B$35,,,"KtConfirmed"))-INDIRECT(ADDRESS(ROW(AL9),COLUMN(AL9)-$B$35,,,"KtDeath")))*$C$35,0)+IF(COLUMN(AL9)&gt;$B$36+1,(INDIRECT(ADDRESS(ROW(AL9),COLUMN(AL9)-$B$36,,,"KtConfirmed"))-INDIRECT(ADDRESS(ROW(AL9),COLUMN(AL9)-$B$36,,,"KtDeath")))*$C$36,0)</f>
        <v>676.1</v>
      </c>
      <c r="AM9" s="19">
        <f t="shared" ca="1" si="8"/>
        <v>766</v>
      </c>
      <c r="AN9" s="19">
        <f t="shared" ca="1" si="8"/>
        <v>869.95</v>
      </c>
      <c r="AO9" s="19">
        <f t="shared" ca="1" si="7"/>
        <v>997.25</v>
      </c>
      <c r="AP9" s="19">
        <f t="shared" ca="1" si="7"/>
        <v>1119.95</v>
      </c>
      <c r="AQ9" s="19">
        <f t="shared" ca="1" si="7"/>
        <v>1212.95</v>
      </c>
      <c r="AR9" s="19">
        <f t="shared" ca="1" si="7"/>
        <v>1325.5</v>
      </c>
      <c r="AS9" s="19">
        <f t="shared" ca="1" si="7"/>
        <v>1523.05</v>
      </c>
      <c r="AT9" s="19">
        <f t="shared" ca="1" si="7"/>
        <v>1706.7500000000002</v>
      </c>
      <c r="AU9" s="19">
        <f t="shared" ca="1" si="7"/>
        <v>1868.8500000000001</v>
      </c>
      <c r="AV9" s="19">
        <f t="shared" ca="1" si="7"/>
        <v>1974.6</v>
      </c>
      <c r="AW9" s="19">
        <f t="shared" ca="1" si="7"/>
        <v>2148.4</v>
      </c>
      <c r="AX9" s="19">
        <f t="shared" ca="1" si="7"/>
        <v>2337.2999999999997</v>
      </c>
      <c r="AY9" s="19">
        <f t="shared" ca="1" si="7"/>
        <v>2466.0500000000002</v>
      </c>
      <c r="AZ9" s="19">
        <f t="shared" ca="1" si="7"/>
        <v>2632.4</v>
      </c>
      <c r="BA9" s="19">
        <f t="shared" ca="1" si="7"/>
        <v>2821.05</v>
      </c>
      <c r="BB9" s="19">
        <f t="shared" ca="1" si="7"/>
        <v>2950.4</v>
      </c>
      <c r="BC9" s="19">
        <f t="shared" ca="1" si="7"/>
        <v>3047.45</v>
      </c>
      <c r="BD9" s="19">
        <f t="shared" ca="1" si="4"/>
        <v>3150.95</v>
      </c>
      <c r="BE9" s="19">
        <f t="shared" ca="1" si="4"/>
        <v>3309.85</v>
      </c>
      <c r="BF9" s="19">
        <f t="shared" ca="1" si="4"/>
        <v>3455.6</v>
      </c>
      <c r="BG9" s="19">
        <f t="shared" ca="1" si="4"/>
        <v>3557.7</v>
      </c>
      <c r="BH9" s="19">
        <f t="shared" ca="1" si="4"/>
        <v>3643.4</v>
      </c>
      <c r="BI9" s="19">
        <f t="shared" ca="1" si="4"/>
        <v>3731.9</v>
      </c>
      <c r="BJ9" s="19">
        <f t="shared" ca="1" si="4"/>
        <v>3781.6499999999996</v>
      </c>
      <c r="BK9" s="19">
        <f t="shared" ca="1" si="4"/>
        <v>3834.6499999999996</v>
      </c>
      <c r="BL9" s="19">
        <f t="shared" ca="1" si="4"/>
        <v>3905.5499999999997</v>
      </c>
      <c r="BM9" s="19">
        <f t="shared" ca="1" si="4"/>
        <v>3998.7500000000005</v>
      </c>
      <c r="BN9" s="19">
        <f t="shared" ca="1" si="4"/>
        <v>4083.55</v>
      </c>
      <c r="BO9" s="19">
        <f t="shared" ca="1" si="4"/>
        <v>4150.3500000000004</v>
      </c>
      <c r="BP9" s="19">
        <f t="shared" ca="1" si="4"/>
        <v>4195.95</v>
      </c>
    </row>
    <row r="10" spans="1:68" x14ac:dyDescent="0.4">
      <c r="A10" t="str">
        <f>KtAbk!A13</f>
        <v>GL</v>
      </c>
      <c r="B10" s="5">
        <f>KtAbk!B13</f>
        <v>40.402999999999999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19">
        <f t="shared" ca="1" si="2"/>
        <v>0</v>
      </c>
      <c r="O10" s="19">
        <f t="shared" ca="1" si="2"/>
        <v>0</v>
      </c>
      <c r="P10" s="19">
        <f t="shared" ca="1" si="2"/>
        <v>0</v>
      </c>
      <c r="Q10" s="19">
        <f t="shared" ca="1" si="2"/>
        <v>0</v>
      </c>
      <c r="R10" s="19">
        <f t="shared" ca="1" si="2"/>
        <v>0</v>
      </c>
      <c r="S10" s="19">
        <f t="shared" ca="1" si="2"/>
        <v>0</v>
      </c>
      <c r="T10" s="19">
        <f t="shared" ca="1" si="2"/>
        <v>0</v>
      </c>
      <c r="U10" s="19">
        <f t="shared" ca="1" si="2"/>
        <v>0</v>
      </c>
      <c r="V10" s="19">
        <f t="shared" ca="1" si="2"/>
        <v>0</v>
      </c>
      <c r="W10" s="19">
        <f t="shared" ca="1" si="2"/>
        <v>0</v>
      </c>
      <c r="X10" s="19">
        <f t="shared" ca="1" si="2"/>
        <v>0</v>
      </c>
      <c r="Y10" s="19">
        <f t="shared" ca="1" si="2"/>
        <v>0</v>
      </c>
      <c r="Z10" s="19">
        <f t="shared" ca="1" si="2"/>
        <v>0</v>
      </c>
      <c r="AA10" s="19">
        <f t="shared" ca="1" si="2"/>
        <v>0</v>
      </c>
      <c r="AB10" s="19">
        <f t="shared" ca="1" si="2"/>
        <v>0</v>
      </c>
      <c r="AC10" s="19">
        <f t="shared" ca="1" si="2"/>
        <v>0.65</v>
      </c>
      <c r="AD10" s="19">
        <f t="shared" ca="1" si="2"/>
        <v>0.65</v>
      </c>
      <c r="AE10" s="19">
        <f t="shared" ca="1" si="2"/>
        <v>1.9500000000000002</v>
      </c>
      <c r="AF10" s="19">
        <f t="shared" ca="1" si="2"/>
        <v>2.6</v>
      </c>
      <c r="AG10" s="19">
        <f t="shared" ca="1" si="2"/>
        <v>3.9000000000000004</v>
      </c>
      <c r="AH10" s="19">
        <f t="shared" ca="1" si="2"/>
        <v>4.55</v>
      </c>
      <c r="AI10" s="19">
        <f t="shared" ca="1" si="2"/>
        <v>5.8500000000000005</v>
      </c>
      <c r="AJ10" s="19">
        <f t="shared" ca="1" si="2"/>
        <v>6.5</v>
      </c>
      <c r="AK10" s="19">
        <f t="shared" ca="1" si="2"/>
        <v>9.4</v>
      </c>
      <c r="AL10" s="19">
        <f t="shared" ca="1" si="8"/>
        <v>11.350000000000001</v>
      </c>
      <c r="AM10" s="19">
        <f t="shared" ca="1" si="8"/>
        <v>15.200000000000001</v>
      </c>
      <c r="AN10" s="19">
        <f t="shared" ca="1" si="8"/>
        <v>18.100000000000001</v>
      </c>
      <c r="AO10" s="19">
        <f t="shared" ca="1" si="7"/>
        <v>21.950000000000003</v>
      </c>
      <c r="AP10" s="19">
        <f t="shared" ca="1" si="7"/>
        <v>22.900000000000002</v>
      </c>
      <c r="AQ10" s="19">
        <f t="shared" ca="1" si="7"/>
        <v>24.15</v>
      </c>
      <c r="AR10" s="19">
        <f t="shared" ca="1" si="7"/>
        <v>29</v>
      </c>
      <c r="AS10" s="19">
        <f t="shared" ca="1" si="7"/>
        <v>32.15</v>
      </c>
      <c r="AT10" s="19">
        <f t="shared" ca="1" si="7"/>
        <v>33.700000000000003</v>
      </c>
      <c r="AU10" s="19">
        <f t="shared" ca="1" si="7"/>
        <v>36.5</v>
      </c>
      <c r="AV10" s="19">
        <f t="shared" ca="1" si="7"/>
        <v>39</v>
      </c>
      <c r="AW10" s="19">
        <f t="shared" ca="1" si="7"/>
        <v>41.15</v>
      </c>
      <c r="AX10" s="19">
        <f t="shared" ca="1" si="7"/>
        <v>42.75</v>
      </c>
      <c r="AY10" s="19">
        <f t="shared" ca="1" si="7"/>
        <v>45</v>
      </c>
      <c r="AZ10" s="19">
        <f t="shared" ca="1" si="7"/>
        <v>48.4</v>
      </c>
      <c r="BA10" s="19">
        <f t="shared" ca="1" si="7"/>
        <v>49.95</v>
      </c>
      <c r="BB10" s="19">
        <f t="shared" ca="1" si="7"/>
        <v>50.900000000000006</v>
      </c>
      <c r="BC10" s="19">
        <f t="shared" ca="1" si="7"/>
        <v>52.8</v>
      </c>
      <c r="BD10" s="19">
        <f t="shared" ca="1" si="4"/>
        <v>54.05</v>
      </c>
      <c r="BE10" s="19">
        <f t="shared" ca="1" si="4"/>
        <v>54.399999999999991</v>
      </c>
      <c r="BF10" s="19">
        <f t="shared" ca="1" si="4"/>
        <v>55.65</v>
      </c>
      <c r="BG10" s="19">
        <f t="shared" ca="1" si="4"/>
        <v>58.6</v>
      </c>
      <c r="BH10" s="19">
        <f t="shared" ca="1" si="4"/>
        <v>67.050000000000011</v>
      </c>
      <c r="BI10" s="19">
        <f t="shared" ca="1" si="4"/>
        <v>75.25</v>
      </c>
      <c r="BJ10" s="19">
        <f t="shared" ca="1" si="4"/>
        <v>76.25</v>
      </c>
      <c r="BK10" s="19">
        <f t="shared" ca="1" si="4"/>
        <v>76.95</v>
      </c>
      <c r="BL10" s="19">
        <f t="shared" ca="1" si="4"/>
        <v>85.75</v>
      </c>
      <c r="BM10" s="19">
        <f t="shared" ca="1" si="4"/>
        <v>85.95</v>
      </c>
      <c r="BN10" s="19">
        <f t="shared" ca="1" si="4"/>
        <v>86.399999999999991</v>
      </c>
      <c r="BO10" s="19">
        <f t="shared" ca="1" si="4"/>
        <v>88.85</v>
      </c>
      <c r="BP10" s="19">
        <f t="shared" ca="1" si="4"/>
        <v>93.3</v>
      </c>
    </row>
    <row r="11" spans="1:68" x14ac:dyDescent="0.4">
      <c r="A11" t="str">
        <f>KtAbk!A14</f>
        <v>GR</v>
      </c>
      <c r="B11" s="5">
        <f>KtAbk!B14</f>
        <v>198.37899999999999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19">
        <f t="shared" ca="1" si="2"/>
        <v>0</v>
      </c>
      <c r="O11" s="19">
        <f t="shared" ca="1" si="2"/>
        <v>0</v>
      </c>
      <c r="P11" s="19">
        <f t="shared" ca="1" si="2"/>
        <v>0</v>
      </c>
      <c r="Q11" s="19">
        <f t="shared" ca="1" si="2"/>
        <v>0</v>
      </c>
      <c r="R11" s="19">
        <f t="shared" ca="1" si="2"/>
        <v>1.3</v>
      </c>
      <c r="S11" s="19">
        <f t="shared" ca="1" si="2"/>
        <v>3.9000000000000004</v>
      </c>
      <c r="T11" s="19">
        <f t="shared" ca="1" si="2"/>
        <v>3.9000000000000004</v>
      </c>
      <c r="U11" s="19">
        <f t="shared" ca="1" si="2"/>
        <v>5.8500000000000005</v>
      </c>
      <c r="V11" s="19">
        <f t="shared" ca="1" si="2"/>
        <v>6.5</v>
      </c>
      <c r="W11" s="19">
        <f t="shared" ca="1" si="2"/>
        <v>6.5</v>
      </c>
      <c r="X11" s="19">
        <f t="shared" ca="1" si="2"/>
        <v>7.15</v>
      </c>
      <c r="Y11" s="19">
        <f t="shared" ca="1" si="2"/>
        <v>8.4500000000000011</v>
      </c>
      <c r="Z11" s="19">
        <f t="shared" ca="1" si="2"/>
        <v>10.35</v>
      </c>
      <c r="AA11" s="19">
        <f t="shared" ca="1" si="2"/>
        <v>12.2</v>
      </c>
      <c r="AB11" s="19">
        <f t="shared" ca="1" si="2"/>
        <v>13.5</v>
      </c>
      <c r="AC11" s="19">
        <f t="shared" ca="1" si="2"/>
        <v>15.049999999999999</v>
      </c>
      <c r="AD11" s="19">
        <f t="shared" ca="1" si="2"/>
        <v>20.55</v>
      </c>
      <c r="AE11" s="19">
        <f t="shared" ca="1" si="2"/>
        <v>25.75</v>
      </c>
      <c r="AF11" s="19">
        <f t="shared" ca="1" si="2"/>
        <v>31.25</v>
      </c>
      <c r="AG11" s="19">
        <f t="shared" ca="1" si="2"/>
        <v>35.75</v>
      </c>
      <c r="AH11" s="19">
        <f t="shared" ca="1" si="2"/>
        <v>39.6</v>
      </c>
      <c r="AI11" s="19">
        <f t="shared" ca="1" si="2"/>
        <v>46.4</v>
      </c>
      <c r="AJ11" s="19">
        <f t="shared" ca="1" si="2"/>
        <v>63.25</v>
      </c>
      <c r="AK11" s="19">
        <f t="shared" ca="1" si="2"/>
        <v>80.45</v>
      </c>
      <c r="AL11" s="19">
        <f t="shared" ca="1" si="8"/>
        <v>101.05</v>
      </c>
      <c r="AM11" s="19">
        <f t="shared" ca="1" si="8"/>
        <v>147</v>
      </c>
      <c r="AN11" s="19">
        <f t="shared" ca="1" si="8"/>
        <v>166.3</v>
      </c>
      <c r="AO11" s="19">
        <f t="shared" ca="1" si="7"/>
        <v>183.7</v>
      </c>
      <c r="AP11" s="19">
        <f t="shared" ca="1" si="7"/>
        <v>188.45</v>
      </c>
      <c r="AQ11" s="19">
        <f t="shared" ca="1" si="7"/>
        <v>194.7</v>
      </c>
      <c r="AR11" s="19">
        <f t="shared" ca="1" si="7"/>
        <v>232.1</v>
      </c>
      <c r="AS11" s="19">
        <f t="shared" ca="1" si="7"/>
        <v>271.10000000000002</v>
      </c>
      <c r="AT11" s="19">
        <f t="shared" ca="1" si="7"/>
        <v>303</v>
      </c>
      <c r="AU11" s="19">
        <f t="shared" ca="1" si="7"/>
        <v>341.5</v>
      </c>
      <c r="AV11" s="19">
        <f t="shared" ca="1" si="7"/>
        <v>368.15000000000003</v>
      </c>
      <c r="AW11" s="19">
        <f t="shared" ca="1" si="7"/>
        <v>393.7</v>
      </c>
      <c r="AX11" s="19">
        <f t="shared" ca="1" si="7"/>
        <v>401.1</v>
      </c>
      <c r="AY11" s="19">
        <f t="shared" ca="1" si="7"/>
        <v>406.5</v>
      </c>
      <c r="AZ11" s="19">
        <f t="shared" ca="1" si="7"/>
        <v>450.25000000000006</v>
      </c>
      <c r="BA11" s="19">
        <f t="shared" ca="1" si="7"/>
        <v>481</v>
      </c>
      <c r="BB11" s="19">
        <f t="shared" ca="1" si="7"/>
        <v>506.2</v>
      </c>
      <c r="BC11" s="19">
        <f t="shared" ca="1" si="7"/>
        <v>529.6</v>
      </c>
      <c r="BD11" s="19">
        <f t="shared" ca="1" si="4"/>
        <v>544.9</v>
      </c>
      <c r="BE11" s="19">
        <f t="shared" ca="1" si="4"/>
        <v>558.55000000000007</v>
      </c>
      <c r="BF11" s="19">
        <f t="shared" ca="1" si="4"/>
        <v>568.80000000000007</v>
      </c>
      <c r="BG11" s="19">
        <f t="shared" ca="1" si="4"/>
        <v>586.6</v>
      </c>
      <c r="BH11" s="19">
        <f t="shared" ca="1" si="4"/>
        <v>607.94999999999993</v>
      </c>
      <c r="BI11" s="19">
        <f t="shared" ca="1" si="4"/>
        <v>624.20000000000005</v>
      </c>
      <c r="BJ11" s="19">
        <f t="shared" ca="1" si="4"/>
        <v>633.65000000000009</v>
      </c>
      <c r="BK11" s="19">
        <f t="shared" ca="1" si="4"/>
        <v>643</v>
      </c>
      <c r="BL11" s="19">
        <f t="shared" ca="1" si="4"/>
        <v>649.20000000000005</v>
      </c>
      <c r="BM11" s="19">
        <f t="shared" ca="1" si="4"/>
        <v>656.15</v>
      </c>
      <c r="BN11" s="19">
        <f t="shared" ca="1" si="4"/>
        <v>664.1</v>
      </c>
      <c r="BO11" s="19">
        <f t="shared" ca="1" si="4"/>
        <v>679.85</v>
      </c>
      <c r="BP11" s="19">
        <f t="shared" ca="1" si="4"/>
        <v>686.4</v>
      </c>
    </row>
    <row r="12" spans="1:68" x14ac:dyDescent="0.4">
      <c r="A12" t="str">
        <f>KtAbk!A15</f>
        <v>JU</v>
      </c>
      <c r="B12" s="5">
        <f>KtAbk!B15</f>
        <v>73.418999999999997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19">
        <f t="shared" ca="1" si="2"/>
        <v>0</v>
      </c>
      <c r="O12" s="19">
        <f t="shared" ca="1" si="2"/>
        <v>0</v>
      </c>
      <c r="P12" s="19">
        <f t="shared" ca="1" si="2"/>
        <v>0</v>
      </c>
      <c r="Q12" s="19">
        <f t="shared" ca="1" si="2"/>
        <v>0</v>
      </c>
      <c r="R12" s="19">
        <f t="shared" ca="1" si="2"/>
        <v>0</v>
      </c>
      <c r="S12" s="19">
        <f t="shared" ca="1" si="2"/>
        <v>0</v>
      </c>
      <c r="T12" s="19">
        <f t="shared" ca="1" si="2"/>
        <v>0</v>
      </c>
      <c r="U12" s="19">
        <f t="shared" ca="1" si="2"/>
        <v>0</v>
      </c>
      <c r="V12" s="19">
        <f t="shared" ca="1" si="2"/>
        <v>1.3</v>
      </c>
      <c r="W12" s="19">
        <f t="shared" ca="1" si="2"/>
        <v>1.3</v>
      </c>
      <c r="X12" s="19">
        <f t="shared" ca="1" si="2"/>
        <v>2.6</v>
      </c>
      <c r="Y12" s="19">
        <f t="shared" ca="1" si="2"/>
        <v>2.6</v>
      </c>
      <c r="Z12" s="19">
        <f t="shared" ca="1" si="2"/>
        <v>3.25</v>
      </c>
      <c r="AA12" s="19">
        <f t="shared" ca="1" si="2"/>
        <v>3.25</v>
      </c>
      <c r="AB12" s="19">
        <f t="shared" ca="1" si="2"/>
        <v>4.55</v>
      </c>
      <c r="AC12" s="19">
        <f t="shared" ca="1" si="2"/>
        <v>4.55</v>
      </c>
      <c r="AD12" s="19">
        <f t="shared" ca="1" si="2"/>
        <v>5.1499999999999995</v>
      </c>
      <c r="AE12" s="19">
        <f t="shared" ca="1" si="2"/>
        <v>8.4</v>
      </c>
      <c r="AF12" s="19">
        <f t="shared" ca="1" si="2"/>
        <v>12.25</v>
      </c>
      <c r="AG12" s="19">
        <f t="shared" ca="1" si="2"/>
        <v>12.9</v>
      </c>
      <c r="AH12" s="19">
        <f t="shared" ca="1" si="2"/>
        <v>13.85</v>
      </c>
      <c r="AI12" s="19">
        <f t="shared" ca="1" si="2"/>
        <v>17.75</v>
      </c>
      <c r="AJ12" s="19">
        <f t="shared" ca="1" si="2"/>
        <v>20.950000000000003</v>
      </c>
      <c r="AK12" s="19">
        <f t="shared" ca="1" si="2"/>
        <v>22.900000000000002</v>
      </c>
      <c r="AL12" s="19">
        <f t="shared" ca="1" si="8"/>
        <v>25.500000000000004</v>
      </c>
      <c r="AM12" s="19">
        <f t="shared" ca="1" si="8"/>
        <v>32.200000000000003</v>
      </c>
      <c r="AN12" s="19">
        <f t="shared" ca="1" si="8"/>
        <v>40.200000000000003</v>
      </c>
      <c r="AO12" s="19">
        <f t="shared" ca="1" si="7"/>
        <v>45.05</v>
      </c>
      <c r="AP12" s="19">
        <f t="shared" ca="1" si="7"/>
        <v>50.550000000000004</v>
      </c>
      <c r="AQ12" s="19">
        <f t="shared" ca="1" si="7"/>
        <v>60.800000000000004</v>
      </c>
      <c r="AR12" s="19">
        <f t="shared" ca="1" si="7"/>
        <v>68.5</v>
      </c>
      <c r="AS12" s="19">
        <f t="shared" ca="1" si="7"/>
        <v>74.599999999999994</v>
      </c>
      <c r="AT12" s="19">
        <f t="shared" ca="1" si="7"/>
        <v>84.9</v>
      </c>
      <c r="AU12" s="19">
        <f t="shared" ca="1" si="7"/>
        <v>90.550000000000011</v>
      </c>
      <c r="AV12" s="19">
        <f t="shared" ca="1" si="7"/>
        <v>98.75</v>
      </c>
      <c r="AW12" s="19">
        <f t="shared" ca="1" si="7"/>
        <v>101.5</v>
      </c>
      <c r="AX12" s="19">
        <f t="shared" ca="1" si="7"/>
        <v>111.8</v>
      </c>
      <c r="AY12" s="19">
        <f t="shared" ca="1" si="7"/>
        <v>118.94999999999999</v>
      </c>
      <c r="AZ12" s="19">
        <f t="shared" ca="1" si="7"/>
        <v>124.65</v>
      </c>
      <c r="BA12" s="19">
        <f t="shared" ca="1" si="7"/>
        <v>127.05000000000001</v>
      </c>
      <c r="BB12" s="19">
        <f t="shared" ca="1" si="7"/>
        <v>134.55000000000001</v>
      </c>
      <c r="BC12" s="19">
        <f t="shared" ca="1" si="7"/>
        <v>139.94999999999999</v>
      </c>
      <c r="BD12" s="19">
        <f t="shared" ca="1" si="4"/>
        <v>145.05000000000001</v>
      </c>
      <c r="BE12" s="19">
        <f t="shared" ca="1" si="4"/>
        <v>149.9</v>
      </c>
      <c r="BF12" s="19">
        <f t="shared" ca="1" si="4"/>
        <v>154.79999999999998</v>
      </c>
      <c r="BG12" s="19">
        <f t="shared" ca="1" si="4"/>
        <v>159.15</v>
      </c>
      <c r="BH12" s="19">
        <f t="shared" ca="1" si="4"/>
        <v>162.54999999999998</v>
      </c>
      <c r="BI12" s="19">
        <f t="shared" ca="1" si="4"/>
        <v>163.25</v>
      </c>
      <c r="BJ12" s="19">
        <f t="shared" ca="1" si="4"/>
        <v>164.79999999999998</v>
      </c>
      <c r="BK12" s="19">
        <f t="shared" ca="1" si="4"/>
        <v>167.55</v>
      </c>
      <c r="BL12" s="19">
        <f t="shared" ca="1" si="4"/>
        <v>169.6</v>
      </c>
      <c r="BM12" s="19">
        <f t="shared" ca="1" si="4"/>
        <v>173.79999999999998</v>
      </c>
      <c r="BN12" s="19">
        <f t="shared" ca="1" si="4"/>
        <v>175.25</v>
      </c>
      <c r="BO12" s="19">
        <f t="shared" ca="1" si="4"/>
        <v>178.15</v>
      </c>
      <c r="BP12" s="19">
        <f t="shared" ca="1" si="4"/>
        <v>180.2</v>
      </c>
    </row>
    <row r="13" spans="1:68" x14ac:dyDescent="0.4">
      <c r="A13" t="str">
        <f>KtAbk!A16</f>
        <v>LU</v>
      </c>
      <c r="B13" s="5">
        <f>KtAbk!B16</f>
        <v>409.55700000000002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19">
        <f t="shared" ca="1" si="2"/>
        <v>0</v>
      </c>
      <c r="O13" s="19">
        <f t="shared" ca="1" si="2"/>
        <v>0</v>
      </c>
      <c r="P13" s="19">
        <f t="shared" ca="1" si="2"/>
        <v>0</v>
      </c>
      <c r="Q13" s="19">
        <f t="shared" ca="1" si="2"/>
        <v>0</v>
      </c>
      <c r="R13" s="19">
        <f t="shared" ca="1" si="2"/>
        <v>0</v>
      </c>
      <c r="S13" s="19">
        <f t="shared" ca="1" si="2"/>
        <v>0</v>
      </c>
      <c r="T13" s="19">
        <f t="shared" ca="1" si="2"/>
        <v>0</v>
      </c>
      <c r="U13" s="19">
        <f t="shared" ca="1" si="2"/>
        <v>0</v>
      </c>
      <c r="V13" s="19">
        <f t="shared" ca="1" si="2"/>
        <v>0</v>
      </c>
      <c r="W13" s="19">
        <f t="shared" ca="1" si="2"/>
        <v>0.65</v>
      </c>
      <c r="X13" s="19">
        <f t="shared" ca="1" si="2"/>
        <v>1.3</v>
      </c>
      <c r="Y13" s="19">
        <f t="shared" ca="1" si="2"/>
        <v>1.9500000000000002</v>
      </c>
      <c r="Z13" s="19">
        <f t="shared" ca="1" si="2"/>
        <v>1.9500000000000002</v>
      </c>
      <c r="AA13" s="19">
        <f t="shared" ca="1" si="2"/>
        <v>2.6</v>
      </c>
      <c r="AB13" s="19">
        <f t="shared" ca="1" si="2"/>
        <v>3.25</v>
      </c>
      <c r="AC13" s="19">
        <f t="shared" ca="1" si="2"/>
        <v>5.2</v>
      </c>
      <c r="AD13" s="19">
        <f t="shared" ca="1" si="2"/>
        <v>7.15</v>
      </c>
      <c r="AE13" s="19">
        <f t="shared" ca="1" si="2"/>
        <v>8.7500000000000018</v>
      </c>
      <c r="AF13" s="19">
        <f t="shared" ca="1" si="2"/>
        <v>12.3</v>
      </c>
      <c r="AG13" s="19">
        <f t="shared" ca="1" si="2"/>
        <v>16.5</v>
      </c>
      <c r="AH13" s="19">
        <f t="shared" ca="1" si="2"/>
        <v>21.05</v>
      </c>
      <c r="AI13" s="19">
        <f t="shared" ca="1" si="2"/>
        <v>25.25</v>
      </c>
      <c r="AJ13" s="19">
        <f t="shared" ca="1" si="2"/>
        <v>34.65</v>
      </c>
      <c r="AK13" s="19">
        <f t="shared" ca="1" si="2"/>
        <v>44.65</v>
      </c>
      <c r="AL13" s="19">
        <f t="shared" ca="1" si="8"/>
        <v>54.65</v>
      </c>
      <c r="AM13" s="19">
        <f t="shared" ca="1" si="8"/>
        <v>63.7</v>
      </c>
      <c r="AN13" s="19">
        <f t="shared" ca="1" si="8"/>
        <v>75.600000000000009</v>
      </c>
      <c r="AO13" s="19">
        <f t="shared" ca="1" si="7"/>
        <v>91.7</v>
      </c>
      <c r="AP13" s="19">
        <f t="shared" ca="1" si="7"/>
        <v>110.05</v>
      </c>
      <c r="AQ13" s="19">
        <f t="shared" ca="1" si="7"/>
        <v>143.05000000000001</v>
      </c>
      <c r="AR13" s="19">
        <f t="shared" ca="1" si="7"/>
        <v>162.20000000000002</v>
      </c>
      <c r="AS13" s="19">
        <f t="shared" ca="1" si="7"/>
        <v>182</v>
      </c>
      <c r="AT13" s="19">
        <f t="shared" ca="1" si="7"/>
        <v>208.29999999999998</v>
      </c>
      <c r="AU13" s="19">
        <f t="shared" ca="1" si="7"/>
        <v>231.05</v>
      </c>
      <c r="AV13" s="19">
        <f t="shared" ca="1" si="7"/>
        <v>249.5</v>
      </c>
      <c r="AW13" s="19">
        <f t="shared" ca="1" si="7"/>
        <v>263.25</v>
      </c>
      <c r="AX13" s="19">
        <f t="shared" ca="1" si="7"/>
        <v>285.70000000000005</v>
      </c>
      <c r="AY13" s="19">
        <f t="shared" ca="1" si="7"/>
        <v>317.05</v>
      </c>
      <c r="AZ13" s="19">
        <f t="shared" ca="1" si="7"/>
        <v>337.65000000000003</v>
      </c>
      <c r="BA13" s="19">
        <f t="shared" ca="1" si="7"/>
        <v>362.45</v>
      </c>
      <c r="BB13" s="19">
        <f t="shared" ca="1" si="7"/>
        <v>385.65</v>
      </c>
      <c r="BC13" s="19">
        <f t="shared" ca="1" si="7"/>
        <v>398.95</v>
      </c>
      <c r="BD13" s="19">
        <f t="shared" ca="1" si="4"/>
        <v>417.65</v>
      </c>
      <c r="BE13" s="19">
        <f t="shared" ca="1" si="4"/>
        <v>428.9</v>
      </c>
      <c r="BF13" s="19">
        <f t="shared" ca="1" si="4"/>
        <v>447.65</v>
      </c>
      <c r="BG13" s="19">
        <f t="shared" ca="1" si="4"/>
        <v>465.29999999999995</v>
      </c>
      <c r="BH13" s="19">
        <f t="shared" ca="1" si="4"/>
        <v>483.55</v>
      </c>
      <c r="BI13" s="19">
        <f t="shared" ca="1" si="4"/>
        <v>496.49999999999994</v>
      </c>
      <c r="BJ13" s="19">
        <f t="shared" ca="1" si="4"/>
        <v>508.05</v>
      </c>
      <c r="BK13" s="19">
        <f t="shared" ca="1" si="4"/>
        <v>513.04999999999995</v>
      </c>
      <c r="BL13" s="19">
        <f t="shared" ca="1" si="4"/>
        <v>524.65</v>
      </c>
      <c r="BM13" s="19">
        <f t="shared" ca="1" si="4"/>
        <v>532.85</v>
      </c>
      <c r="BN13" s="19">
        <f t="shared" ca="1" si="4"/>
        <v>540.25000000000011</v>
      </c>
      <c r="BO13" s="19">
        <f t="shared" ca="1" si="4"/>
        <v>549.95000000000005</v>
      </c>
      <c r="BP13" s="19">
        <f t="shared" ca="1" si="4"/>
        <v>565.9</v>
      </c>
    </row>
    <row r="14" spans="1:68" x14ac:dyDescent="0.4">
      <c r="A14" t="str">
        <f>KtAbk!A17</f>
        <v>NE</v>
      </c>
      <c r="B14" s="5">
        <f>KtAbk!B17</f>
        <v>176.85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19">
        <f t="shared" ca="1" si="2"/>
        <v>0</v>
      </c>
      <c r="O14" s="19">
        <f t="shared" ca="1" si="2"/>
        <v>0</v>
      </c>
      <c r="P14" s="19">
        <f t="shared" ca="1" si="2"/>
        <v>0</v>
      </c>
      <c r="Q14" s="19">
        <f t="shared" ca="1" si="2"/>
        <v>0</v>
      </c>
      <c r="R14" s="19">
        <f t="shared" ca="1" si="2"/>
        <v>0</v>
      </c>
      <c r="S14" s="19">
        <f t="shared" ca="1" si="2"/>
        <v>0</v>
      </c>
      <c r="T14" s="19">
        <f t="shared" ca="1" si="2"/>
        <v>0.65</v>
      </c>
      <c r="U14" s="19">
        <f t="shared" ca="1" si="2"/>
        <v>1.9500000000000002</v>
      </c>
      <c r="V14" s="19">
        <f t="shared" ca="1" si="2"/>
        <v>3.9000000000000004</v>
      </c>
      <c r="W14" s="19">
        <f t="shared" ca="1" si="2"/>
        <v>5.2</v>
      </c>
      <c r="X14" s="19">
        <f t="shared" ca="1" si="2"/>
        <v>5.8500000000000005</v>
      </c>
      <c r="Y14" s="19">
        <f t="shared" ca="1" si="2"/>
        <v>8.4500000000000011</v>
      </c>
      <c r="Z14" s="19">
        <f t="shared" ref="Z14:AK27" ca="1" si="9">IF(COLUMN(Z14)&gt;$B$34+1,(INDIRECT(ADDRESS(ROW(Z14),COLUMN(Z14)-$B$34,,,"KtConfirmed"))-INDIRECT(ADDRESS(ROW(Z14),COLUMN(Z14)-$B$34,,,"KtDeath")))*$C$34,0)+IF(COLUMN(Z14)&gt;$B$35+1,(INDIRECT(ADDRESS(ROW(Z14),COLUMN(Z14)-$B$35,,,"KtConfirmed"))-INDIRECT(ADDRESS(ROW(Z14),COLUMN(Z14)-$B$35,,,"KtDeath")))*$C$35,0)+IF(COLUMN(Z14)&gt;$B$36+1,(INDIRECT(ADDRESS(ROW(Z14),COLUMN(Z14)-$B$36,,,"KtConfirmed"))-INDIRECT(ADDRESS(ROW(Z14),COLUMN(Z14)-$B$36,,,"KtDeath")))*$C$36,0)</f>
        <v>11.700000000000001</v>
      </c>
      <c r="AA14" s="19">
        <f t="shared" ca="1" si="9"/>
        <v>15.600000000000001</v>
      </c>
      <c r="AB14" s="19">
        <f t="shared" ca="1" si="9"/>
        <v>17.850000000000001</v>
      </c>
      <c r="AC14" s="19">
        <f t="shared" ca="1" si="9"/>
        <v>21.05</v>
      </c>
      <c r="AD14" s="19">
        <f t="shared" ca="1" si="9"/>
        <v>25.85</v>
      </c>
      <c r="AE14" s="19">
        <f t="shared" ca="1" si="9"/>
        <v>32.300000000000004</v>
      </c>
      <c r="AF14" s="19">
        <f t="shared" ca="1" si="9"/>
        <v>41.050000000000004</v>
      </c>
      <c r="AG14" s="19">
        <f t="shared" ca="1" si="9"/>
        <v>48.1</v>
      </c>
      <c r="AH14" s="19">
        <f t="shared" ca="1" si="9"/>
        <v>53.5</v>
      </c>
      <c r="AI14" s="19">
        <f t="shared" ca="1" si="9"/>
        <v>67.650000000000006</v>
      </c>
      <c r="AJ14" s="19">
        <f t="shared" ca="1" si="9"/>
        <v>81.55</v>
      </c>
      <c r="AK14" s="19">
        <f t="shared" ca="1" si="9"/>
        <v>103.55</v>
      </c>
      <c r="AL14" s="19">
        <f t="shared" ca="1" si="8"/>
        <v>123.55</v>
      </c>
      <c r="AM14" s="19">
        <f t="shared" ca="1" si="8"/>
        <v>134.70000000000002</v>
      </c>
      <c r="AN14" s="19">
        <f t="shared" ca="1" si="8"/>
        <v>145.1</v>
      </c>
      <c r="AO14" s="19">
        <f t="shared" ca="1" si="7"/>
        <v>158.20000000000002</v>
      </c>
      <c r="AP14" s="19">
        <f t="shared" ca="1" si="7"/>
        <v>179.5</v>
      </c>
      <c r="AQ14" s="19">
        <f t="shared" ca="1" si="7"/>
        <v>196.25</v>
      </c>
      <c r="AR14" s="19">
        <f t="shared" ca="1" si="7"/>
        <v>210.05</v>
      </c>
      <c r="AS14" s="19">
        <f t="shared" ca="1" si="7"/>
        <v>230.05</v>
      </c>
      <c r="AT14" s="19">
        <f t="shared" ca="1" si="7"/>
        <v>248.85000000000002</v>
      </c>
      <c r="AU14" s="19">
        <f t="shared" ca="1" si="7"/>
        <v>265.10000000000002</v>
      </c>
      <c r="AV14" s="19">
        <f t="shared" ca="1" si="7"/>
        <v>272.05</v>
      </c>
      <c r="AW14" s="19">
        <f t="shared" ca="1" si="7"/>
        <v>295.79999999999995</v>
      </c>
      <c r="AX14" s="19">
        <f t="shared" ca="1" si="7"/>
        <v>319.25</v>
      </c>
      <c r="AY14" s="19">
        <f t="shared" ca="1" si="7"/>
        <v>334.84999999999997</v>
      </c>
      <c r="AZ14" s="19">
        <f t="shared" ca="1" si="7"/>
        <v>343.05</v>
      </c>
      <c r="BA14" s="19">
        <f t="shared" ca="1" si="7"/>
        <v>356.5</v>
      </c>
      <c r="BB14" s="19">
        <f t="shared" ca="1" si="7"/>
        <v>366.74999999999994</v>
      </c>
      <c r="BC14" s="19">
        <f t="shared" ca="1" si="7"/>
        <v>379.24999999999994</v>
      </c>
      <c r="BD14" s="19">
        <f t="shared" ca="1" si="4"/>
        <v>394.85</v>
      </c>
      <c r="BE14" s="19">
        <f t="shared" ca="1" si="4"/>
        <v>418.7</v>
      </c>
      <c r="BF14" s="19">
        <f t="shared" ca="1" si="4"/>
        <v>426.90000000000003</v>
      </c>
      <c r="BG14" s="19">
        <f t="shared" ca="1" si="4"/>
        <v>452.3</v>
      </c>
      <c r="BH14" s="19">
        <f t="shared" ca="1" si="4"/>
        <v>467.40000000000003</v>
      </c>
      <c r="BI14" s="19">
        <f t="shared" ca="1" si="4"/>
        <v>476.95</v>
      </c>
      <c r="BJ14" s="19">
        <f t="shared" ca="1" si="4"/>
        <v>483.54999999999995</v>
      </c>
      <c r="BK14" s="19">
        <f t="shared" ca="1" si="4"/>
        <v>490.75</v>
      </c>
      <c r="BL14" s="19">
        <f t="shared" ca="1" si="4"/>
        <v>504.54999999999995</v>
      </c>
      <c r="BM14" s="19">
        <f t="shared" ca="1" si="4"/>
        <v>518.9</v>
      </c>
      <c r="BN14" s="19">
        <f t="shared" ca="1" si="4"/>
        <v>528.04999999999995</v>
      </c>
      <c r="BO14" s="19">
        <f t="shared" ca="1" si="4"/>
        <v>543.20000000000005</v>
      </c>
      <c r="BP14" s="19">
        <f t="shared" ca="1" si="4"/>
        <v>550.69999999999993</v>
      </c>
    </row>
    <row r="15" spans="1:68" x14ac:dyDescent="0.4">
      <c r="A15" t="str">
        <f>KtAbk!A18</f>
        <v>NW</v>
      </c>
      <c r="B15" s="5">
        <f>KtAbk!B18</f>
        <v>43.222999999999999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19">
        <f t="shared" ref="N15:AC28" ca="1" si="10">IF(COLUMN(N15)&gt;$B$34+1,(INDIRECT(ADDRESS(ROW(N15),COLUMN(N15)-$B$34,,,"KtConfirmed"))-INDIRECT(ADDRESS(ROW(N15),COLUMN(N15)-$B$34,,,"KtDeath")))*$C$34,0)+IF(COLUMN(N15)&gt;$B$35+1,(INDIRECT(ADDRESS(ROW(N15),COLUMN(N15)-$B$35,,,"KtConfirmed"))-INDIRECT(ADDRESS(ROW(N15),COLUMN(N15)-$B$35,,,"KtDeath")))*$C$35,0)+IF(COLUMN(N15)&gt;$B$36+1,(INDIRECT(ADDRESS(ROW(N15),COLUMN(N15)-$B$36,,,"KtConfirmed"))-INDIRECT(ADDRESS(ROW(N15),COLUMN(N15)-$B$36,,,"KtDeath")))*$C$36,0)</f>
        <v>0</v>
      </c>
      <c r="O15" s="19">
        <f t="shared" ca="1" si="10"/>
        <v>0</v>
      </c>
      <c r="P15" s="19">
        <f t="shared" ca="1" si="10"/>
        <v>0</v>
      </c>
      <c r="Q15" s="19">
        <f t="shared" ca="1" si="10"/>
        <v>0</v>
      </c>
      <c r="R15" s="19">
        <f t="shared" ca="1" si="10"/>
        <v>0</v>
      </c>
      <c r="S15" s="19">
        <f t="shared" ca="1" si="10"/>
        <v>0</v>
      </c>
      <c r="T15" s="19">
        <f t="shared" ca="1" si="10"/>
        <v>0</v>
      </c>
      <c r="U15" s="19">
        <f t="shared" ca="1" si="10"/>
        <v>0</v>
      </c>
      <c r="V15" s="19">
        <f t="shared" ca="1" si="10"/>
        <v>0</v>
      </c>
      <c r="W15" s="19">
        <f t="shared" ca="1" si="10"/>
        <v>0</v>
      </c>
      <c r="X15" s="19">
        <f t="shared" ca="1" si="10"/>
        <v>0</v>
      </c>
      <c r="Y15" s="19">
        <f t="shared" ca="1" si="10"/>
        <v>0</v>
      </c>
      <c r="Z15" s="19">
        <f t="shared" ca="1" si="10"/>
        <v>0</v>
      </c>
      <c r="AA15" s="19">
        <f t="shared" ca="1" si="10"/>
        <v>0</v>
      </c>
      <c r="AB15" s="19">
        <f t="shared" ca="1" si="10"/>
        <v>0</v>
      </c>
      <c r="AC15" s="19">
        <f t="shared" ca="1" si="9"/>
        <v>0</v>
      </c>
      <c r="AD15" s="19">
        <f t="shared" ca="1" si="9"/>
        <v>2.6</v>
      </c>
      <c r="AE15" s="19">
        <f t="shared" ca="1" si="9"/>
        <v>3.25</v>
      </c>
      <c r="AF15" s="19">
        <f t="shared" ca="1" si="9"/>
        <v>3.9000000000000004</v>
      </c>
      <c r="AG15" s="19">
        <f t="shared" ca="1" si="9"/>
        <v>5.2</v>
      </c>
      <c r="AH15" s="19">
        <f t="shared" ca="1" si="9"/>
        <v>5.8500000000000005</v>
      </c>
      <c r="AI15" s="19">
        <f t="shared" ca="1" si="9"/>
        <v>6.5</v>
      </c>
      <c r="AJ15" s="19">
        <f t="shared" ca="1" si="9"/>
        <v>9.75</v>
      </c>
      <c r="AK15" s="19">
        <f t="shared" ca="1" si="9"/>
        <v>13</v>
      </c>
      <c r="AL15" s="19">
        <f t="shared" ca="1" si="8"/>
        <v>17.45</v>
      </c>
      <c r="AM15" s="19">
        <f t="shared" ca="1" si="8"/>
        <v>19.7</v>
      </c>
      <c r="AN15" s="19">
        <f t="shared" ca="1" si="8"/>
        <v>23.25</v>
      </c>
      <c r="AO15" s="19">
        <f t="shared" ca="1" si="7"/>
        <v>25.8</v>
      </c>
      <c r="AP15" s="19">
        <f t="shared" ca="1" si="7"/>
        <v>28.05</v>
      </c>
      <c r="AQ15" s="19">
        <f t="shared" ca="1" si="7"/>
        <v>30.3</v>
      </c>
      <c r="AR15" s="19">
        <f t="shared" ca="1" si="7"/>
        <v>33.1</v>
      </c>
      <c r="AS15" s="19">
        <f t="shared" ca="1" si="7"/>
        <v>37.200000000000003</v>
      </c>
      <c r="AT15" s="19">
        <f t="shared" ca="1" si="7"/>
        <v>42.6</v>
      </c>
      <c r="AU15" s="19">
        <f t="shared" ca="1" si="7"/>
        <v>44.15</v>
      </c>
      <c r="AV15" s="19">
        <f t="shared" ca="1" si="7"/>
        <v>48.25</v>
      </c>
      <c r="AW15" s="19">
        <f t="shared" ca="1" si="7"/>
        <v>51.75</v>
      </c>
      <c r="AX15" s="19">
        <f t="shared" ca="1" si="7"/>
        <v>57.2</v>
      </c>
      <c r="AY15" s="19">
        <f t="shared" ca="1" si="7"/>
        <v>58.1</v>
      </c>
      <c r="AZ15" s="19">
        <f t="shared" ca="1" si="7"/>
        <v>62.599999999999994</v>
      </c>
      <c r="BA15" s="19">
        <f t="shared" ca="1" si="7"/>
        <v>65.75</v>
      </c>
      <c r="BB15" s="19">
        <f t="shared" ca="1" si="7"/>
        <v>68.2</v>
      </c>
      <c r="BC15" s="19">
        <f t="shared" ca="1" si="7"/>
        <v>68.5</v>
      </c>
      <c r="BD15" s="19">
        <f t="shared" ca="1" si="4"/>
        <v>73.599999999999994</v>
      </c>
      <c r="BE15" s="19">
        <f t="shared" ca="1" si="4"/>
        <v>75.45</v>
      </c>
      <c r="BF15" s="19">
        <f t="shared" ca="1" si="4"/>
        <v>81.650000000000006</v>
      </c>
      <c r="BG15" s="19">
        <f t="shared" ca="1" si="4"/>
        <v>83.65</v>
      </c>
      <c r="BH15" s="19">
        <f t="shared" ca="1" si="4"/>
        <v>88.1</v>
      </c>
      <c r="BI15" s="19">
        <f t="shared" ca="1" si="4"/>
        <v>91.050000000000011</v>
      </c>
      <c r="BJ15" s="19">
        <f t="shared" ca="1" si="4"/>
        <v>92.050000000000011</v>
      </c>
      <c r="BK15" s="19">
        <f t="shared" ca="1" si="4"/>
        <v>91.45</v>
      </c>
      <c r="BL15" s="19">
        <f t="shared" ca="1" si="4"/>
        <v>94.15</v>
      </c>
      <c r="BM15" s="19">
        <f t="shared" ca="1" si="4"/>
        <v>94.7</v>
      </c>
      <c r="BN15" s="19">
        <f t="shared" ca="1" si="4"/>
        <v>96.75</v>
      </c>
      <c r="BO15" s="19">
        <f t="shared" ca="1" si="4"/>
        <v>98.45</v>
      </c>
      <c r="BP15" s="19">
        <f t="shared" ca="1" si="4"/>
        <v>99.9</v>
      </c>
    </row>
    <row r="16" spans="1:68" x14ac:dyDescent="0.4">
      <c r="A16" t="str">
        <f>KtAbk!A19</f>
        <v>OW</v>
      </c>
      <c r="B16" s="5">
        <f>KtAbk!B19</f>
        <v>37.841000000000001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19">
        <f t="shared" ca="1" si="10"/>
        <v>0</v>
      </c>
      <c r="O16" s="19">
        <f t="shared" ca="1" si="10"/>
        <v>0</v>
      </c>
      <c r="P16" s="19">
        <f t="shared" ca="1" si="10"/>
        <v>0</v>
      </c>
      <c r="Q16" s="19">
        <f t="shared" ca="1" si="10"/>
        <v>0</v>
      </c>
      <c r="R16" s="19">
        <f t="shared" ca="1" si="10"/>
        <v>0</v>
      </c>
      <c r="S16" s="19">
        <f t="shared" ca="1" si="10"/>
        <v>0</v>
      </c>
      <c r="T16" s="19">
        <f t="shared" ca="1" si="10"/>
        <v>0</v>
      </c>
      <c r="U16" s="19">
        <f t="shared" ca="1" si="10"/>
        <v>0</v>
      </c>
      <c r="V16" s="19">
        <f t="shared" ca="1" si="10"/>
        <v>0</v>
      </c>
      <c r="W16" s="19">
        <f t="shared" ca="1" si="10"/>
        <v>0</v>
      </c>
      <c r="X16" s="19">
        <f t="shared" ca="1" si="10"/>
        <v>0</v>
      </c>
      <c r="Y16" s="19">
        <f t="shared" ca="1" si="10"/>
        <v>0</v>
      </c>
      <c r="Z16" s="19">
        <f t="shared" ca="1" si="10"/>
        <v>0</v>
      </c>
      <c r="AA16" s="19">
        <f t="shared" ca="1" si="10"/>
        <v>0</v>
      </c>
      <c r="AB16" s="19">
        <f t="shared" ca="1" si="10"/>
        <v>0</v>
      </c>
      <c r="AC16" s="19">
        <f t="shared" ca="1" si="9"/>
        <v>0</v>
      </c>
      <c r="AD16" s="19">
        <f t="shared" ca="1" si="9"/>
        <v>0</v>
      </c>
      <c r="AE16" s="19">
        <f t="shared" ca="1" si="9"/>
        <v>0</v>
      </c>
      <c r="AF16" s="19">
        <f t="shared" ca="1" si="9"/>
        <v>0.65</v>
      </c>
      <c r="AG16" s="19">
        <f t="shared" ca="1" si="9"/>
        <v>2.6</v>
      </c>
      <c r="AH16" s="19">
        <f t="shared" ca="1" si="9"/>
        <v>4.55</v>
      </c>
      <c r="AI16" s="19">
        <f t="shared" ca="1" si="9"/>
        <v>7.15</v>
      </c>
      <c r="AJ16" s="19">
        <f t="shared" ca="1" si="9"/>
        <v>9.75</v>
      </c>
      <c r="AK16" s="19">
        <f t="shared" ca="1" si="9"/>
        <v>11.05</v>
      </c>
      <c r="AL16" s="19">
        <f t="shared" ca="1" si="8"/>
        <v>11.700000000000001</v>
      </c>
      <c r="AM16" s="19">
        <f t="shared" ca="1" si="8"/>
        <v>13</v>
      </c>
      <c r="AN16" s="19">
        <f t="shared" ca="1" si="8"/>
        <v>14.600000000000001</v>
      </c>
      <c r="AO16" s="19">
        <f t="shared" ca="1" si="7"/>
        <v>16.150000000000002</v>
      </c>
      <c r="AP16" s="19">
        <f t="shared" ca="1" si="7"/>
        <v>18.350000000000001</v>
      </c>
      <c r="AQ16" s="19">
        <f t="shared" ca="1" si="7"/>
        <v>19.55</v>
      </c>
      <c r="AR16" s="19">
        <f t="shared" ca="1" si="7"/>
        <v>22.05</v>
      </c>
      <c r="AS16" s="19">
        <f t="shared" ca="1" si="7"/>
        <v>24.6</v>
      </c>
      <c r="AT16" s="19">
        <f t="shared" ca="1" si="7"/>
        <v>29.45</v>
      </c>
      <c r="AU16" s="19">
        <f t="shared" ca="1" si="7"/>
        <v>32</v>
      </c>
      <c r="AV16" s="19">
        <f t="shared" ca="1" si="7"/>
        <v>34.549999999999997</v>
      </c>
      <c r="AW16" s="19">
        <f t="shared" ca="1" si="7"/>
        <v>36.800000000000004</v>
      </c>
      <c r="AX16" s="19">
        <f t="shared" ca="1" si="7"/>
        <v>37.400000000000006</v>
      </c>
      <c r="AY16" s="19">
        <f t="shared" ca="1" si="7"/>
        <v>38.700000000000003</v>
      </c>
      <c r="AZ16" s="19">
        <f t="shared" ca="1" si="7"/>
        <v>41.25</v>
      </c>
      <c r="BA16" s="19">
        <f t="shared" ca="1" si="7"/>
        <v>45.4</v>
      </c>
      <c r="BB16" s="19">
        <f t="shared" ca="1" si="7"/>
        <v>48.150000000000006</v>
      </c>
      <c r="BC16" s="19">
        <f t="shared" ca="1" si="7"/>
        <v>50.35</v>
      </c>
      <c r="BD16" s="19">
        <f t="shared" ca="1" si="4"/>
        <v>51.9</v>
      </c>
      <c r="BE16" s="19">
        <f t="shared" ca="1" si="4"/>
        <v>52.8</v>
      </c>
      <c r="BF16" s="19">
        <f t="shared" ca="1" si="4"/>
        <v>53.449999999999996</v>
      </c>
      <c r="BG16" s="19">
        <f t="shared" ca="1" si="4"/>
        <v>54.7</v>
      </c>
      <c r="BH16" s="19">
        <f t="shared" ca="1" si="4"/>
        <v>55.65</v>
      </c>
      <c r="BI16" s="19">
        <f t="shared" ca="1" si="4"/>
        <v>57.95</v>
      </c>
      <c r="BJ16" s="19">
        <f t="shared" ca="1" si="4"/>
        <v>58.4</v>
      </c>
      <c r="BK16" s="19">
        <f t="shared" ca="1" si="4"/>
        <v>59.849999999999994</v>
      </c>
      <c r="BL16" s="19">
        <f t="shared" ca="1" si="4"/>
        <v>60.35</v>
      </c>
      <c r="BM16" s="19">
        <f t="shared" ca="1" si="4"/>
        <v>60.45</v>
      </c>
      <c r="BN16" s="19">
        <f t="shared" ca="1" si="4"/>
        <v>61.449999999999996</v>
      </c>
      <c r="BO16" s="19">
        <f t="shared" ca="1" si="4"/>
        <v>62.5</v>
      </c>
      <c r="BP16" s="19">
        <f t="shared" ca="1" si="4"/>
        <v>62.6</v>
      </c>
    </row>
    <row r="17" spans="1:68" x14ac:dyDescent="0.4">
      <c r="A17" t="str">
        <f>KtAbk!A20</f>
        <v>SG</v>
      </c>
      <c r="B17" s="5">
        <f>KtAbk!B20</f>
        <v>507.697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19">
        <f t="shared" ca="1" si="10"/>
        <v>0</v>
      </c>
      <c r="O17" s="19">
        <f t="shared" ca="1" si="10"/>
        <v>0</v>
      </c>
      <c r="P17" s="19">
        <f t="shared" ca="1" si="10"/>
        <v>0</v>
      </c>
      <c r="Q17" s="19">
        <f t="shared" ca="1" si="10"/>
        <v>0</v>
      </c>
      <c r="R17" s="19">
        <f t="shared" ca="1" si="10"/>
        <v>0</v>
      </c>
      <c r="S17" s="19">
        <f t="shared" ca="1" si="10"/>
        <v>0</v>
      </c>
      <c r="T17" s="19">
        <f t="shared" ca="1" si="10"/>
        <v>0</v>
      </c>
      <c r="U17" s="19">
        <f t="shared" ca="1" si="10"/>
        <v>0</v>
      </c>
      <c r="V17" s="19">
        <f t="shared" ca="1" si="10"/>
        <v>0</v>
      </c>
      <c r="W17" s="19">
        <f t="shared" ca="1" si="10"/>
        <v>0.65</v>
      </c>
      <c r="X17" s="19">
        <f t="shared" ca="1" si="10"/>
        <v>0.65</v>
      </c>
      <c r="Y17" s="19">
        <f t="shared" ca="1" si="10"/>
        <v>1.3</v>
      </c>
      <c r="Z17" s="19">
        <f t="shared" ca="1" si="10"/>
        <v>2.6</v>
      </c>
      <c r="AA17" s="19">
        <f t="shared" ca="1" si="10"/>
        <v>3.9000000000000004</v>
      </c>
      <c r="AB17" s="19">
        <f t="shared" ca="1" si="10"/>
        <v>5.8500000000000005</v>
      </c>
      <c r="AC17" s="19">
        <f t="shared" ca="1" si="9"/>
        <v>7.15</v>
      </c>
      <c r="AD17" s="19">
        <f t="shared" ca="1" si="9"/>
        <v>8.4500000000000011</v>
      </c>
      <c r="AE17" s="19">
        <f t="shared" ca="1" si="9"/>
        <v>10.050000000000001</v>
      </c>
      <c r="AF17" s="19">
        <f t="shared" ca="1" si="9"/>
        <v>13.950000000000001</v>
      </c>
      <c r="AG17" s="19">
        <f t="shared" ca="1" si="9"/>
        <v>18.8</v>
      </c>
      <c r="AH17" s="19">
        <f t="shared" ca="1" si="9"/>
        <v>23.3</v>
      </c>
      <c r="AI17" s="19">
        <f t="shared" ca="1" si="9"/>
        <v>28.450000000000003</v>
      </c>
      <c r="AJ17" s="19">
        <f t="shared" ca="1" si="9"/>
        <v>33.25</v>
      </c>
      <c r="AK17" s="19">
        <f t="shared" ca="1" si="9"/>
        <v>42.949999999999996</v>
      </c>
      <c r="AL17" s="19">
        <f t="shared" ca="1" si="8"/>
        <v>59.15</v>
      </c>
      <c r="AM17" s="19">
        <f t="shared" ca="1" si="8"/>
        <v>68.2</v>
      </c>
      <c r="AN17" s="19">
        <f t="shared" ca="1" si="8"/>
        <v>97.95</v>
      </c>
      <c r="AO17" s="19">
        <f t="shared" ca="1" si="7"/>
        <v>128.65</v>
      </c>
      <c r="AP17" s="19">
        <f t="shared" ca="1" si="7"/>
        <v>157.75</v>
      </c>
      <c r="AQ17" s="19">
        <f t="shared" ca="1" si="7"/>
        <v>159.85000000000002</v>
      </c>
      <c r="AR17" s="19">
        <f t="shared" ca="1" si="7"/>
        <v>161.65</v>
      </c>
      <c r="AS17" s="19">
        <f t="shared" ca="1" si="7"/>
        <v>215.9</v>
      </c>
      <c r="AT17" s="19">
        <f t="shared" ca="1" si="7"/>
        <v>232.85</v>
      </c>
      <c r="AU17" s="19">
        <f t="shared" ca="1" si="7"/>
        <v>246.5</v>
      </c>
      <c r="AV17" s="19">
        <f t="shared" ca="1" si="7"/>
        <v>276.3</v>
      </c>
      <c r="AW17" s="19">
        <f t="shared" ca="1" si="7"/>
        <v>305.10000000000002</v>
      </c>
      <c r="AX17" s="19">
        <f t="shared" ca="1" si="7"/>
        <v>332.65</v>
      </c>
      <c r="AY17" s="19">
        <f t="shared" ca="1" si="7"/>
        <v>332.7</v>
      </c>
      <c r="AZ17" s="19">
        <f t="shared" ca="1" si="7"/>
        <v>374.95</v>
      </c>
      <c r="BA17" s="19">
        <f t="shared" ca="1" si="7"/>
        <v>398.1</v>
      </c>
      <c r="BB17" s="19">
        <f t="shared" ca="1" si="7"/>
        <v>417.65</v>
      </c>
      <c r="BC17" s="19">
        <f t="shared" ca="1" si="7"/>
        <v>429.40000000000003</v>
      </c>
      <c r="BD17" s="19">
        <f t="shared" ca="1" si="4"/>
        <v>447.1</v>
      </c>
      <c r="BE17" s="19">
        <f t="shared" ca="1" si="4"/>
        <v>469.35</v>
      </c>
      <c r="BF17" s="19">
        <f t="shared" ca="1" si="4"/>
        <v>488.69999999999993</v>
      </c>
      <c r="BG17" s="19">
        <f t="shared" ca="1" si="4"/>
        <v>505.04999999999995</v>
      </c>
      <c r="BH17" s="19">
        <f t="shared" ca="1" si="4"/>
        <v>542.4</v>
      </c>
      <c r="BI17" s="19">
        <f t="shared" ca="1" si="4"/>
        <v>547.94999999999993</v>
      </c>
      <c r="BJ17" s="19">
        <f t="shared" ca="1" si="4"/>
        <v>558.40000000000009</v>
      </c>
      <c r="BK17" s="19">
        <f t="shared" ca="1" si="4"/>
        <v>567.25</v>
      </c>
      <c r="BL17" s="19">
        <f t="shared" ca="1" si="4"/>
        <v>576.6</v>
      </c>
      <c r="BM17" s="19">
        <f t="shared" ca="1" si="4"/>
        <v>590.69999999999993</v>
      </c>
      <c r="BN17" s="19">
        <f t="shared" ca="1" si="4"/>
        <v>598.9</v>
      </c>
      <c r="BO17" s="19">
        <f t="shared" ca="1" si="4"/>
        <v>607.70000000000005</v>
      </c>
      <c r="BP17" s="19">
        <f t="shared" ca="1" si="4"/>
        <v>628.34999999999991</v>
      </c>
    </row>
    <row r="18" spans="1:68" x14ac:dyDescent="0.4">
      <c r="A18" t="str">
        <f>KtAbk!A21</f>
        <v>SH</v>
      </c>
      <c r="B18" s="5">
        <f>KtAbk!B21</f>
        <v>81.991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19">
        <f t="shared" ca="1" si="10"/>
        <v>0</v>
      </c>
      <c r="O18" s="19">
        <f t="shared" ca="1" si="10"/>
        <v>0</v>
      </c>
      <c r="P18" s="19">
        <f t="shared" ca="1" si="10"/>
        <v>0</v>
      </c>
      <c r="Q18" s="19">
        <f t="shared" ca="1" si="10"/>
        <v>0</v>
      </c>
      <c r="R18" s="19">
        <f t="shared" ca="1" si="10"/>
        <v>0</v>
      </c>
      <c r="S18" s="19">
        <f t="shared" ca="1" si="10"/>
        <v>0</v>
      </c>
      <c r="T18" s="19">
        <f t="shared" ca="1" si="10"/>
        <v>0</v>
      </c>
      <c r="U18" s="19">
        <f t="shared" ca="1" si="10"/>
        <v>0</v>
      </c>
      <c r="V18" s="19">
        <f t="shared" ca="1" si="10"/>
        <v>0</v>
      </c>
      <c r="W18" s="19">
        <f t="shared" ca="1" si="10"/>
        <v>0</v>
      </c>
      <c r="X18" s="19">
        <f t="shared" ca="1" si="10"/>
        <v>0</v>
      </c>
      <c r="Y18" s="19">
        <f t="shared" ca="1" si="10"/>
        <v>0</v>
      </c>
      <c r="Z18" s="19">
        <f t="shared" ca="1" si="10"/>
        <v>0</v>
      </c>
      <c r="AA18" s="19">
        <f t="shared" ca="1" si="10"/>
        <v>0</v>
      </c>
      <c r="AB18" s="19">
        <f t="shared" ca="1" si="10"/>
        <v>0</v>
      </c>
      <c r="AC18" s="19">
        <f t="shared" ca="1" si="9"/>
        <v>0</v>
      </c>
      <c r="AD18" s="19">
        <f t="shared" ca="1" si="9"/>
        <v>0.65</v>
      </c>
      <c r="AE18" s="19">
        <f t="shared" ca="1" si="9"/>
        <v>0.65</v>
      </c>
      <c r="AF18" s="19">
        <f t="shared" ca="1" si="9"/>
        <v>0.65</v>
      </c>
      <c r="AG18" s="19">
        <f t="shared" ca="1" si="9"/>
        <v>1.3</v>
      </c>
      <c r="AH18" s="19">
        <f t="shared" ca="1" si="9"/>
        <v>1.9500000000000002</v>
      </c>
      <c r="AI18" s="19">
        <f t="shared" ca="1" si="9"/>
        <v>2.6</v>
      </c>
      <c r="AJ18" s="19">
        <f t="shared" ca="1" si="9"/>
        <v>3.25</v>
      </c>
      <c r="AK18" s="19">
        <f t="shared" ca="1" si="9"/>
        <v>3.9000000000000004</v>
      </c>
      <c r="AL18" s="19">
        <f t="shared" ca="1" si="8"/>
        <v>6.8</v>
      </c>
      <c r="AM18" s="19">
        <f t="shared" ca="1" si="8"/>
        <v>9.4</v>
      </c>
      <c r="AN18" s="19">
        <f t="shared" ca="1" si="8"/>
        <v>12.65</v>
      </c>
      <c r="AO18" s="19">
        <f t="shared" ca="1" si="7"/>
        <v>16.850000000000001</v>
      </c>
      <c r="AP18" s="19">
        <f t="shared" ca="1" si="7"/>
        <v>20.399999999999999</v>
      </c>
      <c r="AQ18" s="19">
        <f t="shared" ca="1" si="7"/>
        <v>22</v>
      </c>
      <c r="AR18" s="19">
        <f t="shared" ca="1" si="7"/>
        <v>23.6</v>
      </c>
      <c r="AS18" s="19">
        <f t="shared" ca="1" si="7"/>
        <v>24.55</v>
      </c>
      <c r="AT18" s="19">
        <f t="shared" ca="1" si="7"/>
        <v>26.400000000000002</v>
      </c>
      <c r="AU18" s="19">
        <f t="shared" ca="1" si="7"/>
        <v>28.25</v>
      </c>
      <c r="AV18" s="19">
        <f t="shared" ca="1" si="7"/>
        <v>31.7</v>
      </c>
      <c r="AW18" s="19">
        <f t="shared" ca="1" si="7"/>
        <v>34.150000000000006</v>
      </c>
      <c r="AX18" s="19">
        <f t="shared" ca="1" si="7"/>
        <v>36.299999999999997</v>
      </c>
      <c r="AY18" s="19">
        <f t="shared" ca="1" si="7"/>
        <v>37.549999999999997</v>
      </c>
      <c r="AZ18" s="19">
        <f t="shared" ca="1" si="7"/>
        <v>40.1</v>
      </c>
      <c r="BA18" s="19">
        <f t="shared" ca="1" si="7"/>
        <v>40.400000000000006</v>
      </c>
      <c r="BB18" s="19">
        <f t="shared" ca="1" si="7"/>
        <v>40.700000000000003</v>
      </c>
      <c r="BC18" s="19">
        <f t="shared" ca="1" si="7"/>
        <v>42.300000000000004</v>
      </c>
      <c r="BD18" s="19">
        <f t="shared" ca="1" si="7"/>
        <v>43.85</v>
      </c>
      <c r="BE18" s="19">
        <f t="shared" ref="BD18:BP19" ca="1" si="11">IF(COLUMN(BE18)&gt;$B$34+1,(INDIRECT(ADDRESS(ROW(BE18),COLUMN(BE18)-$B$34,,,"KtConfirmed"))-INDIRECT(ADDRESS(ROW(BE18),COLUMN(BE18)-$B$34,,,"KtDeath")))*$C$34,0)+IF(COLUMN(BE18)&gt;$B$35+1,(INDIRECT(ADDRESS(ROW(BE18),COLUMN(BE18)-$B$35,,,"KtConfirmed"))-INDIRECT(ADDRESS(ROW(BE18),COLUMN(BE18)-$B$35,,,"KtDeath")))*$C$35,0)+IF(COLUMN(BE18)&gt;$B$36+1,(INDIRECT(ADDRESS(ROW(BE18),COLUMN(BE18)-$B$36,,,"KtConfirmed"))-INDIRECT(ADDRESS(ROW(BE18),COLUMN(BE18)-$B$36,,,"KtDeath")))*$C$36,0)</f>
        <v>44.15</v>
      </c>
      <c r="BF18" s="19">
        <f t="shared" ca="1" si="11"/>
        <v>44.5</v>
      </c>
      <c r="BG18" s="19">
        <f t="shared" ca="1" si="11"/>
        <v>46.099999999999994</v>
      </c>
      <c r="BH18" s="19">
        <f t="shared" ca="1" si="11"/>
        <v>47.65</v>
      </c>
      <c r="BI18" s="19">
        <f t="shared" ca="1" si="11"/>
        <v>49</v>
      </c>
      <c r="BJ18" s="19">
        <f t="shared" ca="1" si="11"/>
        <v>50.349999999999994</v>
      </c>
      <c r="BK18" s="19">
        <f t="shared" ca="1" si="11"/>
        <v>51</v>
      </c>
      <c r="BL18" s="19">
        <f t="shared" ca="1" si="11"/>
        <v>51.349999999999994</v>
      </c>
      <c r="BM18" s="19">
        <f t="shared" ca="1" si="11"/>
        <v>52.7</v>
      </c>
      <c r="BN18" s="19">
        <f t="shared" ca="1" si="11"/>
        <v>53.55</v>
      </c>
      <c r="BO18" s="19">
        <f t="shared" ca="1" si="11"/>
        <v>54.35</v>
      </c>
      <c r="BP18" s="19">
        <f t="shared" ca="1" si="11"/>
        <v>55.550000000000004</v>
      </c>
    </row>
    <row r="19" spans="1:68" x14ac:dyDescent="0.4">
      <c r="A19" t="str">
        <f>KtAbk!A22</f>
        <v>SO</v>
      </c>
      <c r="B19" s="5">
        <f>KtAbk!B22</f>
        <v>273.19400000000002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19">
        <f t="shared" ca="1" si="10"/>
        <v>0</v>
      </c>
      <c r="O19" s="19">
        <f t="shared" ca="1" si="10"/>
        <v>0</v>
      </c>
      <c r="P19" s="19">
        <f t="shared" ca="1" si="10"/>
        <v>0</v>
      </c>
      <c r="Q19" s="19">
        <f t="shared" ca="1" si="10"/>
        <v>0</v>
      </c>
      <c r="R19" s="19">
        <f t="shared" ca="1" si="10"/>
        <v>0</v>
      </c>
      <c r="S19" s="19">
        <f t="shared" ca="1" si="10"/>
        <v>0</v>
      </c>
      <c r="T19" s="19">
        <f t="shared" ca="1" si="10"/>
        <v>0</v>
      </c>
      <c r="U19" s="19">
        <f t="shared" ca="1" si="10"/>
        <v>0</v>
      </c>
      <c r="V19" s="19">
        <f t="shared" ca="1" si="10"/>
        <v>0</v>
      </c>
      <c r="W19" s="19">
        <f t="shared" ca="1" si="10"/>
        <v>0</v>
      </c>
      <c r="X19" s="19">
        <f t="shared" ca="1" si="10"/>
        <v>0</v>
      </c>
      <c r="Y19" s="19">
        <f t="shared" ca="1" si="10"/>
        <v>0.65</v>
      </c>
      <c r="Z19" s="19">
        <f t="shared" ca="1" si="10"/>
        <v>0.65</v>
      </c>
      <c r="AA19" s="19">
        <f t="shared" ca="1" si="10"/>
        <v>1.3</v>
      </c>
      <c r="AB19" s="19">
        <f t="shared" ca="1" si="10"/>
        <v>1.9500000000000002</v>
      </c>
      <c r="AC19" s="19">
        <f t="shared" ca="1" si="9"/>
        <v>1.9500000000000002</v>
      </c>
      <c r="AD19" s="19">
        <f t="shared" ca="1" si="9"/>
        <v>2.6</v>
      </c>
      <c r="AE19" s="19">
        <f t="shared" ca="1" si="9"/>
        <v>3.9000000000000004</v>
      </c>
      <c r="AF19" s="19">
        <f t="shared" ca="1" si="9"/>
        <v>5.2</v>
      </c>
      <c r="AG19" s="19">
        <f t="shared" ca="1" si="9"/>
        <v>10.050000000000001</v>
      </c>
      <c r="AH19" s="19">
        <f t="shared" ca="1" si="9"/>
        <v>14.600000000000001</v>
      </c>
      <c r="AI19" s="19">
        <f t="shared" ca="1" si="9"/>
        <v>19.450000000000003</v>
      </c>
      <c r="AJ19" s="19">
        <f t="shared" ca="1" si="9"/>
        <v>24.3</v>
      </c>
      <c r="AK19" s="19">
        <f t="shared" ca="1" si="9"/>
        <v>28.849999999999998</v>
      </c>
      <c r="AL19" s="19">
        <f t="shared" ca="1" si="8"/>
        <v>36.950000000000003</v>
      </c>
      <c r="AM19" s="19">
        <f t="shared" ca="1" si="8"/>
        <v>44.699999999999996</v>
      </c>
      <c r="AN19" s="19">
        <f t="shared" ca="1" si="8"/>
        <v>51.8</v>
      </c>
      <c r="AO19" s="19">
        <f t="shared" ca="1" si="7"/>
        <v>59.75</v>
      </c>
      <c r="AP19" s="19">
        <f t="shared" ca="1" si="7"/>
        <v>67.7</v>
      </c>
      <c r="AQ19" s="19">
        <f t="shared" ca="1" si="7"/>
        <v>75.650000000000006</v>
      </c>
      <c r="AR19" s="19">
        <f t="shared" ca="1" si="7"/>
        <v>94</v>
      </c>
      <c r="AS19" s="19">
        <f t="shared" ca="1" si="7"/>
        <v>103.9</v>
      </c>
      <c r="AT19" s="19">
        <f t="shared" ca="1" si="7"/>
        <v>117.9</v>
      </c>
      <c r="AU19" s="19">
        <f t="shared" ca="1" si="7"/>
        <v>131.6</v>
      </c>
      <c r="AV19" s="19">
        <f t="shared" ca="1" si="7"/>
        <v>145</v>
      </c>
      <c r="AW19" s="19">
        <f t="shared" ca="1" si="7"/>
        <v>149.65</v>
      </c>
      <c r="AX19" s="19">
        <f t="shared" ca="1" si="7"/>
        <v>154.30000000000001</v>
      </c>
      <c r="AY19" s="19">
        <f t="shared" ca="1" si="7"/>
        <v>169.35000000000002</v>
      </c>
      <c r="AZ19" s="19">
        <f t="shared" ca="1" si="7"/>
        <v>184</v>
      </c>
      <c r="BA19" s="19">
        <f t="shared" ca="1" si="7"/>
        <v>194.15</v>
      </c>
      <c r="BB19" s="19">
        <f t="shared" ca="1" si="7"/>
        <v>207.40000000000003</v>
      </c>
      <c r="BC19" s="19">
        <f t="shared" ca="1" si="7"/>
        <v>217.45</v>
      </c>
      <c r="BD19" s="19">
        <f t="shared" ca="1" si="11"/>
        <v>224.25000000000003</v>
      </c>
      <c r="BE19" s="19">
        <f t="shared" ca="1" si="11"/>
        <v>227.1</v>
      </c>
      <c r="BF19" s="19">
        <f t="shared" ca="1" si="11"/>
        <v>235.85</v>
      </c>
      <c r="BG19" s="19">
        <f t="shared" ca="1" si="11"/>
        <v>244.25000000000003</v>
      </c>
      <c r="BH19" s="19">
        <f t="shared" ca="1" si="11"/>
        <v>255.45000000000002</v>
      </c>
      <c r="BI19" s="19">
        <f t="shared" ca="1" si="11"/>
        <v>265.95</v>
      </c>
      <c r="BJ19" s="19">
        <f t="shared" ca="1" si="11"/>
        <v>275.40000000000003</v>
      </c>
      <c r="BK19" s="19">
        <f t="shared" ca="1" si="11"/>
        <v>282.05</v>
      </c>
      <c r="BL19" s="19">
        <f t="shared" ca="1" si="11"/>
        <v>285.25</v>
      </c>
      <c r="BM19" s="19">
        <f t="shared" ca="1" si="11"/>
        <v>289.09999999999997</v>
      </c>
      <c r="BN19" s="19">
        <f t="shared" ca="1" si="11"/>
        <v>302.39999999999998</v>
      </c>
      <c r="BO19" s="19">
        <f t="shared" ca="1" si="11"/>
        <v>308.05</v>
      </c>
      <c r="BP19" s="19">
        <f t="shared" ca="1" si="11"/>
        <v>313.45000000000005</v>
      </c>
    </row>
    <row r="20" spans="1:68" x14ac:dyDescent="0.4">
      <c r="A20" t="str">
        <f>KtAbk!A23</f>
        <v>SZ</v>
      </c>
      <c r="B20" s="5">
        <f>KtAbk!B23</f>
        <v>159.16499999999999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9">
        <f t="shared" ca="1" si="10"/>
        <v>0</v>
      </c>
      <c r="O20" s="19">
        <f t="shared" ca="1" si="10"/>
        <v>0</v>
      </c>
      <c r="P20" s="19">
        <f t="shared" ca="1" si="10"/>
        <v>0</v>
      </c>
      <c r="Q20" s="19">
        <f t="shared" ca="1" si="10"/>
        <v>0</v>
      </c>
      <c r="R20" s="19">
        <f t="shared" ca="1" si="10"/>
        <v>0</v>
      </c>
      <c r="S20" s="19">
        <f t="shared" ca="1" si="10"/>
        <v>0</v>
      </c>
      <c r="T20" s="19">
        <f t="shared" ca="1" si="10"/>
        <v>0</v>
      </c>
      <c r="U20" s="19">
        <f t="shared" ca="1" si="10"/>
        <v>0</v>
      </c>
      <c r="V20" s="19">
        <f t="shared" ca="1" si="10"/>
        <v>0.65</v>
      </c>
      <c r="W20" s="19">
        <f t="shared" ca="1" si="10"/>
        <v>1.9500000000000002</v>
      </c>
      <c r="X20" s="19">
        <f t="shared" ca="1" si="10"/>
        <v>3.25</v>
      </c>
      <c r="Y20" s="19">
        <f t="shared" ca="1" si="10"/>
        <v>3.9000000000000004</v>
      </c>
      <c r="Z20" s="19">
        <f t="shared" ca="1" si="10"/>
        <v>3.9000000000000004</v>
      </c>
      <c r="AA20" s="19">
        <f t="shared" ca="1" si="10"/>
        <v>4.55</v>
      </c>
      <c r="AB20" s="19">
        <f t="shared" ca="1" si="10"/>
        <v>4.55</v>
      </c>
      <c r="AC20" s="19">
        <f t="shared" ca="1" si="9"/>
        <v>4.55</v>
      </c>
      <c r="AD20" s="19">
        <f t="shared" ca="1" si="9"/>
        <v>5.5</v>
      </c>
      <c r="AE20" s="20">
        <f ca="1">INT(AD20+(AG20-AD20)/3+0.5)</f>
        <v>7</v>
      </c>
      <c r="AF20" s="20">
        <f ca="1">INT(AD20+2*(AG20-AD20)/3+0.5)</f>
        <v>9</v>
      </c>
      <c r="AG20" s="6">
        <f t="shared" ref="AG20:BP20" ca="1" si="12">INDIRECT(ADDRESS(ROW(AG20)+(COLUMN(AG20)-3)*27,10,,,"COVID19_Fallzahlen_CH_Cleaned"))</f>
        <v>10</v>
      </c>
      <c r="AH20" s="6">
        <f t="shared" ca="1" si="12"/>
        <v>32</v>
      </c>
      <c r="AI20" s="6">
        <f t="shared" ca="1" si="12"/>
        <v>33</v>
      </c>
      <c r="AJ20" s="6">
        <f t="shared" ca="1" si="12"/>
        <v>33</v>
      </c>
      <c r="AK20" s="6">
        <f t="shared" ca="1" si="12"/>
        <v>33</v>
      </c>
      <c r="AL20" s="6">
        <f t="shared" ca="1" si="12"/>
        <v>48</v>
      </c>
      <c r="AM20" s="6">
        <f t="shared" ca="1" si="12"/>
        <v>65</v>
      </c>
      <c r="AN20" s="6">
        <f t="shared" ca="1" si="12"/>
        <v>65</v>
      </c>
      <c r="AO20" s="6">
        <f t="shared" ca="1" si="12"/>
        <v>75</v>
      </c>
      <c r="AP20" s="6">
        <f t="shared" ca="1" si="12"/>
        <v>92</v>
      </c>
      <c r="AQ20" s="6">
        <f t="shared" ca="1" si="12"/>
        <v>93</v>
      </c>
      <c r="AR20" s="6">
        <f t="shared" ca="1" si="12"/>
        <v>93</v>
      </c>
      <c r="AS20" s="6">
        <f t="shared" ca="1" si="12"/>
        <v>105</v>
      </c>
      <c r="AT20" s="6">
        <f t="shared" ca="1" si="12"/>
        <v>107</v>
      </c>
      <c r="AU20" s="6">
        <f t="shared" ca="1" si="12"/>
        <v>113</v>
      </c>
      <c r="AV20" s="6">
        <f t="shared" ca="1" si="12"/>
        <v>118</v>
      </c>
      <c r="AW20" s="6">
        <f t="shared" ca="1" si="12"/>
        <v>118</v>
      </c>
      <c r="AX20" s="6">
        <f t="shared" ca="1" si="12"/>
        <v>119</v>
      </c>
      <c r="AY20" s="6">
        <f t="shared" ca="1" si="12"/>
        <v>128</v>
      </c>
      <c r="AZ20" s="6">
        <f t="shared" ca="1" si="12"/>
        <v>128</v>
      </c>
      <c r="BA20" s="6">
        <f t="shared" ca="1" si="12"/>
        <v>144</v>
      </c>
      <c r="BB20" s="6">
        <f t="shared" ca="1" si="12"/>
        <v>154</v>
      </c>
      <c r="BC20" s="6">
        <f t="shared" ca="1" si="12"/>
        <v>161</v>
      </c>
      <c r="BD20" s="6">
        <f t="shared" ca="1" si="12"/>
        <v>176</v>
      </c>
      <c r="BE20" s="6">
        <f t="shared" ca="1" si="12"/>
        <v>180</v>
      </c>
      <c r="BF20" s="6">
        <f t="shared" ca="1" si="12"/>
        <v>180</v>
      </c>
      <c r="BG20" s="6">
        <f t="shared" ca="1" si="12"/>
        <v>192</v>
      </c>
      <c r="BH20" s="6">
        <f t="shared" ca="1" si="12"/>
        <v>0</v>
      </c>
      <c r="BI20" s="6">
        <f t="shared" ca="1" si="12"/>
        <v>0</v>
      </c>
      <c r="BJ20" s="6">
        <f t="shared" ca="1" si="12"/>
        <v>0</v>
      </c>
      <c r="BK20" s="6">
        <f t="shared" ca="1" si="12"/>
        <v>0</v>
      </c>
      <c r="BL20" s="6">
        <f t="shared" ca="1" si="12"/>
        <v>0</v>
      </c>
      <c r="BM20" s="6">
        <f t="shared" ca="1" si="12"/>
        <v>0</v>
      </c>
      <c r="BN20" s="6">
        <f t="shared" ca="1" si="12"/>
        <v>0</v>
      </c>
      <c r="BO20" s="6">
        <f t="shared" ca="1" si="12"/>
        <v>0</v>
      </c>
      <c r="BP20" s="6">
        <f t="shared" ca="1" si="12"/>
        <v>0</v>
      </c>
    </row>
    <row r="21" spans="1:68" x14ac:dyDescent="0.4">
      <c r="A21" t="str">
        <f>KtAbk!A24</f>
        <v>TG</v>
      </c>
      <c r="B21" s="5">
        <f>KtAbk!B24</f>
        <v>276.47199999999998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19">
        <f t="shared" ca="1" si="10"/>
        <v>0</v>
      </c>
      <c r="O21" s="19">
        <f t="shared" ca="1" si="10"/>
        <v>0</v>
      </c>
      <c r="P21" s="19">
        <f t="shared" ca="1" si="10"/>
        <v>0</v>
      </c>
      <c r="Q21" s="19">
        <f t="shared" ca="1" si="10"/>
        <v>0</v>
      </c>
      <c r="R21" s="19">
        <f t="shared" ca="1" si="10"/>
        <v>0</v>
      </c>
      <c r="S21" s="19">
        <f t="shared" ca="1" si="10"/>
        <v>0</v>
      </c>
      <c r="T21" s="19">
        <f t="shared" ca="1" si="10"/>
        <v>0</v>
      </c>
      <c r="U21" s="19">
        <f t="shared" ca="1" si="10"/>
        <v>0</v>
      </c>
      <c r="V21" s="19">
        <f t="shared" ca="1" si="10"/>
        <v>0</v>
      </c>
      <c r="W21" s="19">
        <f t="shared" ca="1" si="10"/>
        <v>0</v>
      </c>
      <c r="X21" s="19">
        <f t="shared" ca="1" si="10"/>
        <v>0</v>
      </c>
      <c r="Y21" s="19">
        <f t="shared" ca="1" si="10"/>
        <v>0.65</v>
      </c>
      <c r="Z21" s="19">
        <f t="shared" ca="1" si="10"/>
        <v>0.65</v>
      </c>
      <c r="AA21" s="19">
        <f t="shared" ca="1" si="10"/>
        <v>0.65</v>
      </c>
      <c r="AB21" s="19">
        <f t="shared" ca="1" si="10"/>
        <v>0.65</v>
      </c>
      <c r="AC21" s="19">
        <f t="shared" ca="1" si="9"/>
        <v>1.9500000000000002</v>
      </c>
      <c r="AD21" s="19">
        <f t="shared" ca="1" si="9"/>
        <v>3.25</v>
      </c>
      <c r="AE21" s="19">
        <f t="shared" ca="1" si="9"/>
        <v>4.55</v>
      </c>
      <c r="AF21" s="19">
        <f t="shared" ca="1" si="9"/>
        <v>6.5</v>
      </c>
      <c r="AG21" s="19">
        <f t="shared" ca="1" si="9"/>
        <v>8.1000000000000014</v>
      </c>
      <c r="AH21" s="19">
        <f t="shared" ca="1" si="9"/>
        <v>10.050000000000001</v>
      </c>
      <c r="AI21" s="19">
        <f t="shared" ca="1" si="9"/>
        <v>11.350000000000001</v>
      </c>
      <c r="AJ21" s="19">
        <f t="shared" ca="1" si="9"/>
        <v>15.250000000000002</v>
      </c>
      <c r="AK21" s="19">
        <f t="shared" ca="1" si="9"/>
        <v>21.7</v>
      </c>
      <c r="AL21" s="19">
        <f t="shared" ca="1" si="8"/>
        <v>24.900000000000002</v>
      </c>
      <c r="AM21" s="19">
        <f t="shared" ca="1" si="8"/>
        <v>33.950000000000003</v>
      </c>
      <c r="AN21" s="19">
        <f t="shared" ca="1" si="8"/>
        <v>39.4</v>
      </c>
      <c r="AO21" s="19">
        <f t="shared" ca="1" si="8"/>
        <v>52.35</v>
      </c>
      <c r="AP21" s="19">
        <f t="shared" ca="1" si="8"/>
        <v>57.15</v>
      </c>
      <c r="AQ21" s="19">
        <f t="shared" ca="1" si="8"/>
        <v>61</v>
      </c>
      <c r="AR21" s="19">
        <f t="shared" ca="1" si="8"/>
        <v>68.650000000000006</v>
      </c>
      <c r="AS21" s="19">
        <f t="shared" ca="1" si="8"/>
        <v>80.45</v>
      </c>
      <c r="AT21" s="19">
        <f t="shared" ca="1" si="8"/>
        <v>85.55</v>
      </c>
      <c r="AU21" s="19">
        <f t="shared" ca="1" si="8"/>
        <v>100.5</v>
      </c>
      <c r="AV21" s="19">
        <f t="shared" ca="1" si="8"/>
        <v>105.2</v>
      </c>
      <c r="AW21" s="19">
        <f t="shared" ca="1" si="8"/>
        <v>117.4</v>
      </c>
      <c r="AX21" s="19">
        <f t="shared" ca="1" si="8"/>
        <v>122.45</v>
      </c>
      <c r="AY21" s="19">
        <f t="shared" ca="1" si="8"/>
        <v>131.1</v>
      </c>
      <c r="AZ21" s="19">
        <f t="shared" ca="1" si="8"/>
        <v>142.25</v>
      </c>
      <c r="BA21" s="19">
        <f t="shared" ca="1" si="8"/>
        <v>158.20000000000002</v>
      </c>
      <c r="BB21" s="19">
        <f t="shared" ref="BB21:BP28" ca="1" si="13">IF(COLUMN(BB21)&gt;$B$34+1,(INDIRECT(ADDRESS(ROW(BB21),COLUMN(BB21)-$B$34,,,"KtConfirmed"))-INDIRECT(ADDRESS(ROW(BB21),COLUMN(BB21)-$B$34,,,"KtDeath")))*$C$34,0)+IF(COLUMN(BB21)&gt;$B$35+1,(INDIRECT(ADDRESS(ROW(BB21),COLUMN(BB21)-$B$35,,,"KtConfirmed"))-INDIRECT(ADDRESS(ROW(BB21),COLUMN(BB21)-$B$35,,,"KtDeath")))*$C$35,0)+IF(COLUMN(BB21)&gt;$B$36+1,(INDIRECT(ADDRESS(ROW(BB21),COLUMN(BB21)-$B$36,,,"KtConfirmed"))-INDIRECT(ADDRESS(ROW(BB21),COLUMN(BB21)-$B$36,,,"KtDeath")))*$C$36,0)</f>
        <v>166.50000000000003</v>
      </c>
      <c r="BC21" s="19">
        <f t="shared" ca="1" si="13"/>
        <v>173.55</v>
      </c>
      <c r="BD21" s="19">
        <f t="shared" ca="1" si="13"/>
        <v>178.65000000000003</v>
      </c>
      <c r="BE21" s="19">
        <f t="shared" ca="1" si="13"/>
        <v>182.4</v>
      </c>
      <c r="BF21" s="19">
        <f t="shared" ca="1" si="13"/>
        <v>193.75</v>
      </c>
      <c r="BG21" s="19">
        <f t="shared" ca="1" si="13"/>
        <v>209.5</v>
      </c>
      <c r="BH21" s="19">
        <f t="shared" ca="1" si="13"/>
        <v>219.4</v>
      </c>
      <c r="BI21" s="19">
        <f t="shared" ca="1" si="13"/>
        <v>231.4</v>
      </c>
      <c r="BJ21" s="19">
        <f t="shared" ca="1" si="13"/>
        <v>241.70000000000002</v>
      </c>
      <c r="BK21" s="19">
        <f t="shared" ca="1" si="13"/>
        <v>247.24999999999997</v>
      </c>
      <c r="BL21" s="19">
        <f t="shared" ca="1" si="13"/>
        <v>250.65</v>
      </c>
      <c r="BM21" s="19">
        <f t="shared" ca="1" si="13"/>
        <v>254.65</v>
      </c>
      <c r="BN21" s="19">
        <f t="shared" ca="1" si="13"/>
        <v>263.25</v>
      </c>
      <c r="BO21" s="19">
        <f t="shared" ca="1" si="13"/>
        <v>277.39999999999998</v>
      </c>
      <c r="BP21" s="19">
        <f t="shared" ca="1" si="13"/>
        <v>286.95</v>
      </c>
    </row>
    <row r="22" spans="1:68" x14ac:dyDescent="0.4">
      <c r="A22" t="str">
        <f>KtAbk!A25</f>
        <v>TI</v>
      </c>
      <c r="B22" s="5">
        <f>KtAbk!B25</f>
        <v>353.34300000000002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9">
        <f t="shared" ca="1" si="10"/>
        <v>0</v>
      </c>
      <c r="O22" s="19">
        <f t="shared" ca="1" si="10"/>
        <v>0.65</v>
      </c>
      <c r="P22" s="19">
        <f t="shared" ca="1" si="10"/>
        <v>0.65</v>
      </c>
      <c r="Q22" s="19">
        <f t="shared" ca="1" si="10"/>
        <v>0.65</v>
      </c>
      <c r="R22" s="19">
        <f t="shared" ca="1" si="10"/>
        <v>0.65</v>
      </c>
      <c r="S22" s="19">
        <f t="shared" ca="1" si="10"/>
        <v>0.65</v>
      </c>
      <c r="T22" s="19">
        <f t="shared" ca="1" si="10"/>
        <v>0.65</v>
      </c>
      <c r="U22" s="19">
        <f t="shared" ca="1" si="10"/>
        <v>1.3</v>
      </c>
      <c r="V22" s="19">
        <f t="shared" ca="1" si="10"/>
        <v>2.6</v>
      </c>
      <c r="W22" s="19">
        <f t="shared" ca="1" si="10"/>
        <v>3.55</v>
      </c>
      <c r="X22" s="19">
        <f t="shared" ca="1" si="10"/>
        <v>12.000000000000002</v>
      </c>
      <c r="Y22" s="19">
        <f t="shared" ca="1" si="10"/>
        <v>21.1</v>
      </c>
      <c r="Z22" s="19">
        <f t="shared" ca="1" si="10"/>
        <v>29.55</v>
      </c>
      <c r="AA22" s="19">
        <f t="shared" ca="1" si="10"/>
        <v>38</v>
      </c>
      <c r="AB22" s="19">
        <f t="shared" ca="1" si="10"/>
        <v>44.5</v>
      </c>
      <c r="AC22" s="19">
        <f t="shared" ca="1" si="9"/>
        <v>68.2</v>
      </c>
      <c r="AD22" s="19">
        <f t="shared" ca="1" si="9"/>
        <v>93.5</v>
      </c>
      <c r="AE22" s="19">
        <f t="shared" ca="1" si="9"/>
        <v>117.85000000000001</v>
      </c>
      <c r="AF22" s="19">
        <f t="shared" ca="1" si="9"/>
        <v>171.8</v>
      </c>
      <c r="AG22" s="19">
        <f t="shared" ca="1" si="9"/>
        <v>179.9</v>
      </c>
      <c r="AH22" s="19">
        <f t="shared" ca="1" si="9"/>
        <v>198.75</v>
      </c>
      <c r="AI22" s="19">
        <f t="shared" ca="1" si="9"/>
        <v>226.70000000000002</v>
      </c>
      <c r="AJ22" s="19">
        <f t="shared" ca="1" si="9"/>
        <v>288.2</v>
      </c>
      <c r="AK22" s="19">
        <f t="shared" ca="1" si="9"/>
        <v>354.25</v>
      </c>
      <c r="AL22" s="19">
        <f t="shared" ca="1" si="8"/>
        <v>447.55</v>
      </c>
      <c r="AM22" s="19">
        <f t="shared" ca="1" si="8"/>
        <v>581.50000000000011</v>
      </c>
      <c r="AN22" s="19">
        <f t="shared" ca="1" si="8"/>
        <v>655.29999999999995</v>
      </c>
      <c r="AO22" s="19">
        <f t="shared" ca="1" si="8"/>
        <v>664.90000000000009</v>
      </c>
      <c r="AP22" s="19">
        <f t="shared" ca="1" si="8"/>
        <v>811.55000000000007</v>
      </c>
      <c r="AQ22" s="19">
        <f t="shared" ca="1" si="8"/>
        <v>849.35</v>
      </c>
      <c r="AR22" s="19">
        <f t="shared" ca="1" si="8"/>
        <v>964.75</v>
      </c>
      <c r="AS22" s="19">
        <f t="shared" ca="1" si="8"/>
        <v>1016.25</v>
      </c>
      <c r="AT22" s="19">
        <f t="shared" ca="1" si="8"/>
        <v>1234.75</v>
      </c>
      <c r="AU22" s="19">
        <f t="shared" ca="1" si="8"/>
        <v>1309.6499999999999</v>
      </c>
      <c r="AV22" s="19">
        <f t="shared" ca="1" si="8"/>
        <v>1400.65</v>
      </c>
      <c r="AW22" s="19">
        <f t="shared" ca="1" si="8"/>
        <v>1477.7499999999998</v>
      </c>
      <c r="AX22" s="19">
        <f t="shared" ca="1" si="8"/>
        <v>1616.45</v>
      </c>
      <c r="AY22" s="19">
        <f t="shared" ca="1" si="8"/>
        <v>1688.6</v>
      </c>
      <c r="AZ22" s="19">
        <f t="shared" ca="1" si="8"/>
        <v>1773.6000000000001</v>
      </c>
      <c r="BA22" s="19">
        <f t="shared" ca="1" si="8"/>
        <v>1846.1</v>
      </c>
      <c r="BB22" s="19">
        <f t="shared" ca="1" si="13"/>
        <v>1965.8999999999999</v>
      </c>
      <c r="BC22" s="19">
        <f t="shared" ca="1" si="13"/>
        <v>2010.0500000000002</v>
      </c>
      <c r="BD22" s="19">
        <f t="shared" ca="1" si="13"/>
        <v>2058.65</v>
      </c>
      <c r="BE22" s="19">
        <f t="shared" ca="1" si="13"/>
        <v>2122.9499999999998</v>
      </c>
      <c r="BF22" s="19">
        <f t="shared" ca="1" si="13"/>
        <v>2189.6</v>
      </c>
      <c r="BG22" s="19">
        <f t="shared" ca="1" si="13"/>
        <v>2249.6</v>
      </c>
      <c r="BH22" s="19">
        <f t="shared" ca="1" si="13"/>
        <v>2308.6500000000005</v>
      </c>
      <c r="BI22" s="19">
        <f t="shared" ca="1" si="13"/>
        <v>2362.5500000000002</v>
      </c>
      <c r="BJ22" s="19">
        <f t="shared" ca="1" si="13"/>
        <v>2403.6</v>
      </c>
      <c r="BK22" s="19">
        <f t="shared" ca="1" si="13"/>
        <v>2437.25</v>
      </c>
      <c r="BL22" s="19">
        <f t="shared" ca="1" si="13"/>
        <v>2452.8000000000002</v>
      </c>
      <c r="BM22" s="19">
        <f t="shared" ca="1" si="13"/>
        <v>2476.75</v>
      </c>
      <c r="BN22" s="19">
        <f t="shared" ca="1" si="13"/>
        <v>2510.15</v>
      </c>
      <c r="BO22" s="19">
        <f t="shared" ca="1" si="13"/>
        <v>2548.65</v>
      </c>
      <c r="BP22" s="19">
        <f t="shared" ca="1" si="13"/>
        <v>2575.25</v>
      </c>
    </row>
    <row r="23" spans="1:68" x14ac:dyDescent="0.4">
      <c r="A23" t="str">
        <f>KtAbk!A26</f>
        <v>UR</v>
      </c>
      <c r="B23" s="5">
        <f>KtAbk!B26</f>
        <v>36.433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19">
        <f t="shared" ca="1" si="10"/>
        <v>0</v>
      </c>
      <c r="O23" s="19">
        <f t="shared" ca="1" si="10"/>
        <v>0</v>
      </c>
      <c r="P23" s="19">
        <f t="shared" ca="1" si="10"/>
        <v>0</v>
      </c>
      <c r="Q23" s="19">
        <f t="shared" ca="1" si="10"/>
        <v>0</v>
      </c>
      <c r="R23" s="19">
        <f t="shared" ca="1" si="10"/>
        <v>0</v>
      </c>
      <c r="S23" s="19">
        <f t="shared" ca="1" si="10"/>
        <v>0</v>
      </c>
      <c r="T23" s="19">
        <f t="shared" ca="1" si="10"/>
        <v>0</v>
      </c>
      <c r="U23" s="19">
        <f t="shared" ca="1" si="10"/>
        <v>0</v>
      </c>
      <c r="V23" s="19">
        <f t="shared" ca="1" si="10"/>
        <v>0</v>
      </c>
      <c r="W23" s="19">
        <f t="shared" ca="1" si="10"/>
        <v>0</v>
      </c>
      <c r="X23" s="19">
        <f t="shared" ca="1" si="10"/>
        <v>0</v>
      </c>
      <c r="Y23" s="19">
        <f t="shared" ca="1" si="10"/>
        <v>0</v>
      </c>
      <c r="Z23" s="19">
        <f t="shared" ca="1" si="10"/>
        <v>0</v>
      </c>
      <c r="AA23" s="19">
        <f t="shared" ca="1" si="10"/>
        <v>0</v>
      </c>
      <c r="AB23" s="19">
        <f t="shared" ca="1" si="10"/>
        <v>0</v>
      </c>
      <c r="AC23" s="19">
        <f t="shared" ca="1" si="10"/>
        <v>0</v>
      </c>
      <c r="AD23" s="19">
        <f t="shared" ca="1" si="9"/>
        <v>0</v>
      </c>
      <c r="AE23" s="6">
        <f t="shared" ref="AE23:BP23" ca="1" si="14">INDIRECT(ADDRESS(ROW(AE23)+(COLUMN(AE23)-3)*27,10,,,"COVID19_Fallzahlen_CH_Cleaned"))</f>
        <v>1</v>
      </c>
      <c r="AF23" s="20">
        <f ca="1">INT((AE23+AG23)/2+0.5)</f>
        <v>2</v>
      </c>
      <c r="AG23" s="6">
        <f t="shared" ca="1" si="14"/>
        <v>2</v>
      </c>
      <c r="AH23" s="6">
        <f t="shared" ca="1" si="14"/>
        <v>3</v>
      </c>
      <c r="AI23" s="6">
        <f t="shared" ca="1" si="14"/>
        <v>3</v>
      </c>
      <c r="AJ23" s="6">
        <f t="shared" ca="1" si="14"/>
        <v>3</v>
      </c>
      <c r="AK23" s="6">
        <f t="shared" ca="1" si="14"/>
        <v>9</v>
      </c>
      <c r="AL23" s="6">
        <f t="shared" ca="1" si="14"/>
        <v>11</v>
      </c>
      <c r="AM23" s="6">
        <f t="shared" ca="1" si="14"/>
        <v>13</v>
      </c>
      <c r="AN23" s="6">
        <f t="shared" ca="1" si="14"/>
        <v>13</v>
      </c>
      <c r="AO23" s="6">
        <f t="shared" ca="1" si="14"/>
        <v>26</v>
      </c>
      <c r="AP23" s="6">
        <f t="shared" ca="1" si="14"/>
        <v>26</v>
      </c>
      <c r="AQ23" s="6">
        <f t="shared" ca="1" si="14"/>
        <v>26</v>
      </c>
      <c r="AR23" s="6">
        <f t="shared" ca="1" si="14"/>
        <v>34</v>
      </c>
      <c r="AS23" s="6">
        <f t="shared" ca="1" si="14"/>
        <v>42</v>
      </c>
      <c r="AT23" s="6">
        <f t="shared" ca="1" si="14"/>
        <v>42</v>
      </c>
      <c r="AU23" s="6">
        <f t="shared" ca="1" si="14"/>
        <v>45</v>
      </c>
      <c r="AV23" s="6">
        <f t="shared" ca="1" si="14"/>
        <v>49</v>
      </c>
      <c r="AW23" s="6">
        <f t="shared" ca="1" si="14"/>
        <v>50</v>
      </c>
      <c r="AX23" s="6">
        <f t="shared" ca="1" si="14"/>
        <v>52</v>
      </c>
      <c r="AY23" s="6">
        <f t="shared" ca="1" si="14"/>
        <v>52</v>
      </c>
      <c r="AZ23" s="6">
        <f t="shared" ca="1" si="14"/>
        <v>56</v>
      </c>
      <c r="BA23" s="6">
        <f t="shared" ca="1" si="14"/>
        <v>62</v>
      </c>
      <c r="BB23" s="6">
        <f t="shared" ca="1" si="14"/>
        <v>62</v>
      </c>
      <c r="BC23" s="6">
        <f t="shared" ca="1" si="14"/>
        <v>66</v>
      </c>
      <c r="BD23" s="6">
        <f t="shared" ca="1" si="14"/>
        <v>69</v>
      </c>
      <c r="BE23" s="6">
        <f t="shared" ca="1" si="14"/>
        <v>69</v>
      </c>
      <c r="BF23" s="6">
        <f t="shared" ca="1" si="14"/>
        <v>69</v>
      </c>
      <c r="BG23" s="6">
        <f t="shared" ca="1" si="14"/>
        <v>69</v>
      </c>
      <c r="BH23" s="6">
        <f t="shared" ca="1" si="14"/>
        <v>0</v>
      </c>
      <c r="BI23" s="6">
        <f t="shared" ca="1" si="14"/>
        <v>0</v>
      </c>
      <c r="BJ23" s="6">
        <f t="shared" ca="1" si="14"/>
        <v>0</v>
      </c>
      <c r="BK23" s="6">
        <f t="shared" ca="1" si="14"/>
        <v>0</v>
      </c>
      <c r="BL23" s="6">
        <f t="shared" ca="1" si="14"/>
        <v>0</v>
      </c>
      <c r="BM23" s="6">
        <f t="shared" ca="1" si="14"/>
        <v>0</v>
      </c>
      <c r="BN23" s="6">
        <f t="shared" ca="1" si="14"/>
        <v>0</v>
      </c>
      <c r="BO23" s="6">
        <f t="shared" ca="1" si="14"/>
        <v>0</v>
      </c>
      <c r="BP23" s="6">
        <f t="shared" ca="1" si="14"/>
        <v>0</v>
      </c>
    </row>
    <row r="24" spans="1:68" x14ac:dyDescent="0.4">
      <c r="A24" t="str">
        <f>KtAbk!A27</f>
        <v>VD</v>
      </c>
      <c r="B24" s="5">
        <f>KtAbk!B27</f>
        <v>799.14499999999998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19">
        <f t="shared" ca="1" si="10"/>
        <v>0</v>
      </c>
      <c r="O24" s="19">
        <f t="shared" ca="1" si="10"/>
        <v>0</v>
      </c>
      <c r="P24" s="19">
        <f t="shared" ca="1" si="10"/>
        <v>0</v>
      </c>
      <c r="Q24" s="19">
        <f t="shared" ca="1" si="10"/>
        <v>0</v>
      </c>
      <c r="R24" s="19">
        <f t="shared" ca="1" si="10"/>
        <v>0.65</v>
      </c>
      <c r="S24" s="19">
        <f t="shared" ca="1" si="10"/>
        <v>1.3</v>
      </c>
      <c r="T24" s="19">
        <f t="shared" ca="1" si="10"/>
        <v>1.9500000000000002</v>
      </c>
      <c r="U24" s="19">
        <f t="shared" ca="1" si="10"/>
        <v>2.6</v>
      </c>
      <c r="V24" s="19">
        <f t="shared" ca="1" si="10"/>
        <v>3.25</v>
      </c>
      <c r="W24" s="19">
        <f t="shared" ca="1" si="10"/>
        <v>4.55</v>
      </c>
      <c r="X24" s="19">
        <f t="shared" ca="1" si="10"/>
        <v>9.1</v>
      </c>
      <c r="Y24" s="19">
        <f t="shared" ca="1" si="10"/>
        <v>14.3</v>
      </c>
      <c r="Z24" s="19">
        <f t="shared" ca="1" si="10"/>
        <v>19.150000000000002</v>
      </c>
      <c r="AA24" s="19">
        <f t="shared" ca="1" si="10"/>
        <v>25.950000000000003</v>
      </c>
      <c r="AB24" s="19">
        <f t="shared" ca="1" si="10"/>
        <v>33.4</v>
      </c>
      <c r="AC24" s="19">
        <f t="shared" ca="1" si="9"/>
        <v>85.050000000000011</v>
      </c>
      <c r="AD24" s="19">
        <f t="shared" ca="1" si="9"/>
        <v>130.85</v>
      </c>
      <c r="AE24" s="19">
        <f t="shared" ca="1" si="9"/>
        <v>179.55</v>
      </c>
      <c r="AF24" s="19">
        <f t="shared" ca="1" si="9"/>
        <v>192.04999999999998</v>
      </c>
      <c r="AG24" s="19">
        <f t="shared" ca="1" si="9"/>
        <v>232.15</v>
      </c>
      <c r="AH24" s="19">
        <f t="shared" ca="1" si="9"/>
        <v>270.64999999999998</v>
      </c>
      <c r="AI24" s="19">
        <f t="shared" ca="1" si="9"/>
        <v>339.95</v>
      </c>
      <c r="AJ24" s="19">
        <f t="shared" ca="1" si="9"/>
        <v>405.65000000000003</v>
      </c>
      <c r="AK24" s="19">
        <f t="shared" ca="1" si="9"/>
        <v>548.95000000000005</v>
      </c>
      <c r="AL24" s="19">
        <f t="shared" ca="1" si="8"/>
        <v>838.40000000000009</v>
      </c>
      <c r="AM24" s="19">
        <f t="shared" ca="1" si="8"/>
        <v>1001</v>
      </c>
      <c r="AN24" s="19">
        <f t="shared" ca="1" si="8"/>
        <v>1163.1000000000001</v>
      </c>
      <c r="AO24" s="19">
        <f t="shared" ca="1" si="8"/>
        <v>1248.75</v>
      </c>
      <c r="AP24" s="19">
        <f t="shared" ca="1" si="8"/>
        <v>1288.95</v>
      </c>
      <c r="AQ24" s="19">
        <f t="shared" ca="1" si="8"/>
        <v>1537.95</v>
      </c>
      <c r="AR24" s="19">
        <f t="shared" ca="1" si="8"/>
        <v>1596.65</v>
      </c>
      <c r="AS24" s="19">
        <f t="shared" ca="1" si="8"/>
        <v>1850.75</v>
      </c>
      <c r="AT24" s="19">
        <f t="shared" ca="1" si="8"/>
        <v>2112.5</v>
      </c>
      <c r="AU24" s="19">
        <f t="shared" ca="1" si="8"/>
        <v>2296.9499999999998</v>
      </c>
      <c r="AV24" s="19">
        <f t="shared" ca="1" si="8"/>
        <v>2513.2500000000005</v>
      </c>
      <c r="AW24" s="19">
        <f t="shared" ca="1" si="8"/>
        <v>2605.25</v>
      </c>
      <c r="AX24" s="19">
        <f t="shared" ca="1" si="8"/>
        <v>2737</v>
      </c>
      <c r="AY24" s="19">
        <f t="shared" ca="1" si="8"/>
        <v>2945.8</v>
      </c>
      <c r="AZ24" s="19">
        <f t="shared" ca="1" si="8"/>
        <v>3052.2499999999995</v>
      </c>
      <c r="BA24" s="19">
        <f t="shared" ca="1" si="8"/>
        <v>3211.4</v>
      </c>
      <c r="BB24" s="19">
        <f t="shared" ref="BB24:BC25" ca="1" si="15">IF(COLUMN(BB24)&gt;$B$34+1,(INDIRECT(ADDRESS(ROW(BB24),COLUMN(BB24)-$B$34,,,"KtConfirmed"))-INDIRECT(ADDRESS(ROW(BB24),COLUMN(BB24)-$B$34,,,"KtDeath")))*$C$34,0)+IF(COLUMN(BB24)&gt;$B$35+1,(INDIRECT(ADDRESS(ROW(BB24),COLUMN(BB24)-$B$35,,,"KtConfirmed"))-INDIRECT(ADDRESS(ROW(BB24),COLUMN(BB24)-$B$35,,,"KtDeath")))*$C$35,0)+IF(COLUMN(BB24)&gt;$B$36+1,(INDIRECT(ADDRESS(ROW(BB24),COLUMN(BB24)-$B$36,,,"KtConfirmed"))-INDIRECT(ADDRESS(ROW(BB24),COLUMN(BB24)-$B$36,,,"KtDeath")))*$C$36,0)</f>
        <v>3343.6</v>
      </c>
      <c r="BC24" s="19">
        <f t="shared" ca="1" si="15"/>
        <v>3445.45</v>
      </c>
      <c r="BD24" s="19">
        <f t="shared" ca="1" si="13"/>
        <v>3529.85</v>
      </c>
      <c r="BE24" s="19">
        <f t="shared" ca="1" si="13"/>
        <v>3605.9</v>
      </c>
      <c r="BF24" s="19">
        <f t="shared" ca="1" si="13"/>
        <v>3708.75</v>
      </c>
      <c r="BG24" s="19">
        <f t="shared" ca="1" si="13"/>
        <v>3820.75</v>
      </c>
      <c r="BH24" s="19">
        <f t="shared" ca="1" si="13"/>
        <v>3916.1499999999996</v>
      </c>
      <c r="BI24" s="19">
        <f t="shared" ca="1" si="13"/>
        <v>3970.75</v>
      </c>
      <c r="BJ24" s="19">
        <f t="shared" ca="1" si="13"/>
        <v>4059.65</v>
      </c>
      <c r="BK24" s="19">
        <f t="shared" ca="1" si="13"/>
        <v>4106.2</v>
      </c>
      <c r="BL24" s="19">
        <f t="shared" ca="1" si="13"/>
        <v>4145.1000000000004</v>
      </c>
      <c r="BM24" s="19">
        <f t="shared" ca="1" si="13"/>
        <v>4201.3500000000004</v>
      </c>
      <c r="BN24" s="19">
        <f t="shared" ca="1" si="13"/>
        <v>4266.1499999999996</v>
      </c>
      <c r="BO24" s="19">
        <f t="shared" ca="1" si="13"/>
        <v>4319.55</v>
      </c>
      <c r="BP24" s="19">
        <f t="shared" ca="1" si="13"/>
        <v>4397.2500000000009</v>
      </c>
    </row>
    <row r="25" spans="1:68" x14ac:dyDescent="0.4">
      <c r="A25" t="str">
        <f>KtAbk!A28</f>
        <v>VS</v>
      </c>
      <c r="B25" s="5">
        <f>KtAbk!B28</f>
        <v>343.95499999999998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19">
        <f t="shared" ca="1" si="10"/>
        <v>0</v>
      </c>
      <c r="O25" s="19">
        <f t="shared" ca="1" si="10"/>
        <v>0</v>
      </c>
      <c r="P25" s="19">
        <f t="shared" ca="1" si="10"/>
        <v>0</v>
      </c>
      <c r="Q25" s="19">
        <f t="shared" ca="1" si="10"/>
        <v>0</v>
      </c>
      <c r="R25" s="19">
        <f t="shared" ca="1" si="10"/>
        <v>0.65</v>
      </c>
      <c r="S25" s="19">
        <f t="shared" ca="1" si="10"/>
        <v>0.65</v>
      </c>
      <c r="T25" s="19">
        <f t="shared" ca="1" si="10"/>
        <v>1.3</v>
      </c>
      <c r="U25" s="19">
        <f t="shared" ca="1" si="10"/>
        <v>1.9500000000000002</v>
      </c>
      <c r="V25" s="19">
        <f t="shared" ca="1" si="10"/>
        <v>1.9500000000000002</v>
      </c>
      <c r="W25" s="19">
        <f t="shared" ca="1" si="10"/>
        <v>2.6</v>
      </c>
      <c r="X25" s="19">
        <f t="shared" ca="1" si="10"/>
        <v>3.25</v>
      </c>
      <c r="Y25" s="19">
        <f t="shared" ca="1" si="10"/>
        <v>3.9000000000000004</v>
      </c>
      <c r="Z25" s="19">
        <f t="shared" ca="1" si="10"/>
        <v>4.8499999999999996</v>
      </c>
      <c r="AA25" s="19">
        <f t="shared" ca="1" si="10"/>
        <v>4.8499999999999996</v>
      </c>
      <c r="AB25" s="19">
        <f t="shared" ca="1" si="10"/>
        <v>8.4</v>
      </c>
      <c r="AC25" s="19">
        <f t="shared" ca="1" si="9"/>
        <v>11.950000000000001</v>
      </c>
      <c r="AD25" s="19">
        <f t="shared" ca="1" si="9"/>
        <v>15.200000000000001</v>
      </c>
      <c r="AE25" s="19">
        <f t="shared" ca="1" si="9"/>
        <v>20.7</v>
      </c>
      <c r="AF25" s="19">
        <f t="shared" ca="1" si="9"/>
        <v>35.950000000000003</v>
      </c>
      <c r="AG25" s="19">
        <f t="shared" ca="1" si="9"/>
        <v>50.55</v>
      </c>
      <c r="AH25" s="19">
        <f t="shared" ca="1" si="9"/>
        <v>65.150000000000006</v>
      </c>
      <c r="AI25" s="19">
        <f t="shared" ca="1" si="9"/>
        <v>76.2</v>
      </c>
      <c r="AJ25" s="19">
        <f t="shared" ca="1" si="9"/>
        <v>114.1</v>
      </c>
      <c r="AK25" s="19">
        <f t="shared" ca="1" si="9"/>
        <v>149.4</v>
      </c>
      <c r="AL25" s="19">
        <f t="shared" ca="1" si="8"/>
        <v>206.15</v>
      </c>
      <c r="AM25" s="19">
        <f t="shared" ca="1" si="8"/>
        <v>230</v>
      </c>
      <c r="AN25" s="19">
        <f t="shared" ca="1" si="8"/>
        <v>292.8</v>
      </c>
      <c r="AO25" s="19">
        <f t="shared" ca="1" si="8"/>
        <v>334.5</v>
      </c>
      <c r="AP25" s="19">
        <f t="shared" ca="1" si="8"/>
        <v>363.85</v>
      </c>
      <c r="AQ25" s="19">
        <f t="shared" ca="1" si="8"/>
        <v>419.65</v>
      </c>
      <c r="AR25" s="19">
        <f t="shared" ca="1" si="8"/>
        <v>465.05</v>
      </c>
      <c r="AS25" s="19">
        <f t="shared" ca="1" si="8"/>
        <v>521.6</v>
      </c>
      <c r="AT25" s="19">
        <f t="shared" ca="1" si="8"/>
        <v>604.35</v>
      </c>
      <c r="AU25" s="19">
        <f t="shared" ca="1" si="8"/>
        <v>674.69999999999993</v>
      </c>
      <c r="AV25" s="19">
        <f t="shared" ca="1" si="8"/>
        <v>740.85</v>
      </c>
      <c r="AW25" s="19">
        <f t="shared" ca="1" si="8"/>
        <v>777.25</v>
      </c>
      <c r="AX25" s="19">
        <f t="shared" ca="1" si="8"/>
        <v>837.15</v>
      </c>
      <c r="AY25" s="19">
        <f t="shared" ca="1" si="8"/>
        <v>898.30000000000007</v>
      </c>
      <c r="AZ25" s="19">
        <f t="shared" ca="1" si="8"/>
        <v>957.05000000000007</v>
      </c>
      <c r="BA25" s="19">
        <f t="shared" ca="1" si="8"/>
        <v>1008.5</v>
      </c>
      <c r="BB25" s="19">
        <f t="shared" ca="1" si="15"/>
        <v>1060.9499999999998</v>
      </c>
      <c r="BC25" s="19">
        <f t="shared" ca="1" si="15"/>
        <v>1111.5999999999999</v>
      </c>
      <c r="BD25" s="19">
        <f t="shared" ca="1" si="13"/>
        <v>1157.0999999999999</v>
      </c>
      <c r="BE25" s="19">
        <f t="shared" ca="1" si="13"/>
        <v>1186.8</v>
      </c>
      <c r="BF25" s="19">
        <f t="shared" ca="1" si="13"/>
        <v>1236.5</v>
      </c>
      <c r="BG25" s="19">
        <f t="shared" ca="1" si="13"/>
        <v>1277.7</v>
      </c>
      <c r="BH25" s="19">
        <f t="shared" ca="1" si="13"/>
        <v>1324.5500000000002</v>
      </c>
      <c r="BI25" s="19">
        <f t="shared" ca="1" si="13"/>
        <v>1353.65</v>
      </c>
      <c r="BJ25" s="19">
        <f t="shared" ca="1" si="13"/>
        <v>1379.75</v>
      </c>
      <c r="BK25" s="19">
        <f t="shared" ca="1" si="13"/>
        <v>1406.7</v>
      </c>
      <c r="BL25" s="19">
        <f t="shared" ca="1" si="13"/>
        <v>1434.8</v>
      </c>
      <c r="BM25" s="19">
        <f t="shared" ca="1" si="13"/>
        <v>1455.8</v>
      </c>
      <c r="BN25" s="19">
        <f t="shared" ca="1" si="13"/>
        <v>1488.6</v>
      </c>
      <c r="BO25" s="19">
        <f t="shared" ca="1" si="13"/>
        <v>1514.7</v>
      </c>
      <c r="BP25" s="19">
        <f t="shared" ca="1" si="13"/>
        <v>1539.5</v>
      </c>
    </row>
    <row r="26" spans="1:68" x14ac:dyDescent="0.4">
      <c r="A26" t="str">
        <f>KtAbk!A29</f>
        <v>ZG</v>
      </c>
      <c r="B26" s="5">
        <f>KtAbk!B29</f>
        <v>126.837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19">
        <f t="shared" ca="1" si="10"/>
        <v>0</v>
      </c>
      <c r="O26" s="19">
        <f t="shared" ca="1" si="10"/>
        <v>0</v>
      </c>
      <c r="P26" s="19">
        <f t="shared" ca="1" si="10"/>
        <v>0</v>
      </c>
      <c r="Q26" s="19">
        <f t="shared" ca="1" si="10"/>
        <v>0</v>
      </c>
      <c r="R26" s="19">
        <f t="shared" ca="1" si="10"/>
        <v>0</v>
      </c>
      <c r="S26" s="19">
        <f t="shared" ca="1" si="10"/>
        <v>0</v>
      </c>
      <c r="T26" s="19">
        <f t="shared" ca="1" si="10"/>
        <v>0</v>
      </c>
      <c r="U26" s="19">
        <f t="shared" ca="1" si="10"/>
        <v>0</v>
      </c>
      <c r="V26" s="19">
        <f t="shared" ca="1" si="10"/>
        <v>0.65</v>
      </c>
      <c r="W26" s="19">
        <f t="shared" ca="1" si="10"/>
        <v>1.3</v>
      </c>
      <c r="X26" s="20">
        <f ca="1">INT(W26+(AA26-W26)/4+0.5)</f>
        <v>2</v>
      </c>
      <c r="Y26" s="20">
        <f ca="1">INT(W26+2*(AA26-W26)/4+0.5)</f>
        <v>3</v>
      </c>
      <c r="Z26" s="20">
        <f ca="1">INT(W26+3*(AA26-W26)/4+0.5)</f>
        <v>4</v>
      </c>
      <c r="AA26" s="6">
        <f t="shared" ref="AA26:BP26" ca="1" si="16">INDIRECT(ADDRESS(ROW(AA26)+(COLUMN(AA26)-3)*27,10,,,"COVID19_Fallzahlen_CH_Cleaned"))</f>
        <v>5</v>
      </c>
      <c r="AB26" s="20">
        <f ca="1">INT(AA26+(AD26-AA26)/3+0.5)</f>
        <v>7</v>
      </c>
      <c r="AC26" s="20">
        <f ca="1">INT(AA26+2*(AD26-AA26)/3+0.5)</f>
        <v>8</v>
      </c>
      <c r="AD26" s="6">
        <f t="shared" ca="1" si="16"/>
        <v>10</v>
      </c>
      <c r="AE26" s="6">
        <f t="shared" ca="1" si="16"/>
        <v>12</v>
      </c>
      <c r="AF26" s="20">
        <f ca="1">INT((AE26+AG26)/2+0.5)</f>
        <v>14</v>
      </c>
      <c r="AG26" s="6">
        <f t="shared" ca="1" si="16"/>
        <v>15</v>
      </c>
      <c r="AH26" s="6">
        <f t="shared" ca="1" si="16"/>
        <v>18</v>
      </c>
      <c r="AI26" s="6">
        <f t="shared" ca="1" si="16"/>
        <v>18</v>
      </c>
      <c r="AJ26" s="6">
        <f t="shared" ca="1" si="16"/>
        <v>18</v>
      </c>
      <c r="AK26" s="6">
        <f t="shared" ca="1" si="16"/>
        <v>29</v>
      </c>
      <c r="AL26" s="6">
        <f t="shared" ca="1" si="16"/>
        <v>39</v>
      </c>
      <c r="AM26" s="6">
        <f t="shared" ca="1" si="16"/>
        <v>40</v>
      </c>
      <c r="AN26" s="6">
        <f t="shared" ca="1" si="16"/>
        <v>41</v>
      </c>
      <c r="AO26" s="6">
        <f t="shared" ca="1" si="16"/>
        <v>44</v>
      </c>
      <c r="AP26" s="6">
        <f t="shared" ca="1" si="16"/>
        <v>46</v>
      </c>
      <c r="AQ26" s="6">
        <f t="shared" ca="1" si="16"/>
        <v>46</v>
      </c>
      <c r="AR26" s="6">
        <f t="shared" ca="1" si="16"/>
        <v>52</v>
      </c>
      <c r="AS26" s="6">
        <f t="shared" ca="1" si="16"/>
        <v>54</v>
      </c>
      <c r="AT26" s="6">
        <f t="shared" ca="1" si="16"/>
        <v>61</v>
      </c>
      <c r="AU26" s="6">
        <f t="shared" ca="1" si="16"/>
        <v>69</v>
      </c>
      <c r="AV26" s="6">
        <f t="shared" ca="1" si="16"/>
        <v>76</v>
      </c>
      <c r="AW26" s="6">
        <f t="shared" ca="1" si="16"/>
        <v>79</v>
      </c>
      <c r="AX26" s="6">
        <f t="shared" ca="1" si="16"/>
        <v>80</v>
      </c>
      <c r="AY26" s="6">
        <f t="shared" ca="1" si="16"/>
        <v>84</v>
      </c>
      <c r="AZ26" s="6">
        <f t="shared" ca="1" si="16"/>
        <v>88</v>
      </c>
      <c r="BA26" s="6">
        <f t="shared" ca="1" si="16"/>
        <v>92</v>
      </c>
      <c r="BB26" s="6">
        <f t="shared" ca="1" si="16"/>
        <v>94</v>
      </c>
      <c r="BC26" s="6">
        <f t="shared" ca="1" si="16"/>
        <v>96</v>
      </c>
      <c r="BD26" s="6">
        <f t="shared" ca="1" si="16"/>
        <v>99</v>
      </c>
      <c r="BE26" s="6">
        <f t="shared" ca="1" si="16"/>
        <v>99</v>
      </c>
      <c r="BF26" s="6">
        <f t="shared" ca="1" si="16"/>
        <v>99</v>
      </c>
      <c r="BG26" s="6">
        <f t="shared" ca="1" si="16"/>
        <v>99</v>
      </c>
      <c r="BH26" s="6">
        <f t="shared" ca="1" si="16"/>
        <v>0</v>
      </c>
      <c r="BI26" s="6">
        <f t="shared" ca="1" si="16"/>
        <v>0</v>
      </c>
      <c r="BJ26" s="6">
        <f t="shared" ca="1" si="16"/>
        <v>0</v>
      </c>
      <c r="BK26" s="6">
        <f t="shared" ca="1" si="16"/>
        <v>0</v>
      </c>
      <c r="BL26" s="6">
        <f t="shared" ca="1" si="16"/>
        <v>0</v>
      </c>
      <c r="BM26" s="6">
        <f t="shared" ca="1" si="16"/>
        <v>0</v>
      </c>
      <c r="BN26" s="6">
        <f t="shared" ca="1" si="16"/>
        <v>0</v>
      </c>
      <c r="BO26" s="6">
        <f t="shared" ca="1" si="16"/>
        <v>0</v>
      </c>
      <c r="BP26" s="6">
        <f t="shared" ca="1" si="16"/>
        <v>0</v>
      </c>
    </row>
    <row r="27" spans="1:68" x14ac:dyDescent="0.4">
      <c r="A27" t="str">
        <f>KtAbk!A30</f>
        <v>ZH</v>
      </c>
      <c r="B27" s="5">
        <f>KtAbk!B30</f>
        <v>1520.9680000000001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19">
        <f t="shared" ca="1" si="10"/>
        <v>0</v>
      </c>
      <c r="O27" s="19">
        <f t="shared" ca="1" si="10"/>
        <v>0</v>
      </c>
      <c r="P27" s="19">
        <f t="shared" ca="1" si="10"/>
        <v>0</v>
      </c>
      <c r="Q27" s="19">
        <f t="shared" ca="1" si="10"/>
        <v>1.3</v>
      </c>
      <c r="R27" s="19">
        <f t="shared" ca="1" si="10"/>
        <v>2.6</v>
      </c>
      <c r="S27" s="19">
        <f t="shared" ca="1" si="10"/>
        <v>4.55</v>
      </c>
      <c r="T27" s="19">
        <f t="shared" ca="1" si="10"/>
        <v>5.8500000000000005</v>
      </c>
      <c r="U27" s="19">
        <f t="shared" ca="1" si="10"/>
        <v>7.15</v>
      </c>
      <c r="V27" s="19">
        <f t="shared" ca="1" si="10"/>
        <v>9.1</v>
      </c>
      <c r="W27" s="19">
        <f t="shared" ca="1" si="10"/>
        <v>12.35</v>
      </c>
      <c r="X27" s="19">
        <f t="shared" ca="1" si="10"/>
        <v>15.600000000000001</v>
      </c>
      <c r="Y27" s="19">
        <f t="shared" ca="1" si="10"/>
        <v>20.100000000000001</v>
      </c>
      <c r="Z27" s="19">
        <f t="shared" ca="1" si="10"/>
        <v>23.95</v>
      </c>
      <c r="AA27" s="19">
        <f t="shared" ca="1" si="10"/>
        <v>28.750000000000004</v>
      </c>
      <c r="AB27" s="19">
        <f t="shared" ca="1" si="10"/>
        <v>35.200000000000003</v>
      </c>
      <c r="AC27" s="19">
        <f t="shared" ca="1" si="10"/>
        <v>44.25</v>
      </c>
      <c r="AD27" s="19">
        <f t="shared" ref="AD27:AK28" ca="1" si="17">IF(COLUMN(AD27)&gt;$B$34+1,(INDIRECT(ADDRESS(ROW(AD27),COLUMN(AD27)-$B$34,,,"KtConfirmed"))-INDIRECT(ADDRESS(ROW(AD27),COLUMN(AD27)-$B$34,,,"KtDeath")))*$C$34,0)+IF(COLUMN(AD27)&gt;$B$35+1,(INDIRECT(ADDRESS(ROW(AD27),COLUMN(AD27)-$B$35,,,"KtConfirmed"))-INDIRECT(ADDRESS(ROW(AD27),COLUMN(AD27)-$B$35,,,"KtDeath")))*$C$35,0)+IF(COLUMN(AD27)&gt;$B$36+1,(INDIRECT(ADDRESS(ROW(AD27),COLUMN(AD27)-$B$36,,,"KtConfirmed"))-INDIRECT(ADDRESS(ROW(AD27),COLUMN(AD27)-$B$36,,,"KtDeath")))*$C$36,0)</f>
        <v>70.5</v>
      </c>
      <c r="AE27" s="19">
        <f t="shared" ca="1" si="17"/>
        <v>97.350000000000009</v>
      </c>
      <c r="AF27" s="19">
        <f t="shared" ca="1" si="17"/>
        <v>113.80000000000001</v>
      </c>
      <c r="AG27" s="19">
        <f t="shared" ca="1" si="17"/>
        <v>150.70000000000002</v>
      </c>
      <c r="AH27" s="19">
        <f t="shared" ca="1" si="9"/>
        <v>187.95000000000002</v>
      </c>
      <c r="AI27" s="19">
        <f t="shared" ca="1" si="9"/>
        <v>224.20000000000002</v>
      </c>
      <c r="AJ27" s="19">
        <f t="shared" ca="1" si="9"/>
        <v>293.85000000000002</v>
      </c>
      <c r="AK27" s="19">
        <f t="shared" ca="1" si="9"/>
        <v>388.09999999999997</v>
      </c>
      <c r="AL27" s="19">
        <f t="shared" ca="1" si="8"/>
        <v>470.65000000000003</v>
      </c>
      <c r="AM27" s="19">
        <f t="shared" ca="1" si="8"/>
        <v>502.5</v>
      </c>
      <c r="AN27" s="19">
        <f t="shared" ca="1" si="8"/>
        <v>588.05000000000007</v>
      </c>
      <c r="AO27" s="19">
        <f t="shared" ca="1" si="8"/>
        <v>682.9</v>
      </c>
      <c r="AP27" s="19">
        <f t="shared" ca="1" si="8"/>
        <v>777.4</v>
      </c>
      <c r="AQ27" s="19">
        <f t="shared" ca="1" si="8"/>
        <v>888.19999999999993</v>
      </c>
      <c r="AR27" s="19">
        <f t="shared" ca="1" si="8"/>
        <v>1013.3499999999999</v>
      </c>
      <c r="AS27" s="19">
        <f t="shared" ca="1" si="8"/>
        <v>1139</v>
      </c>
      <c r="AT27" s="19">
        <f t="shared" ca="1" si="8"/>
        <v>1253.05</v>
      </c>
      <c r="AU27" s="19">
        <f t="shared" ca="1" si="8"/>
        <v>1308</v>
      </c>
      <c r="AV27" s="19">
        <f t="shared" ca="1" si="8"/>
        <v>1363.2500000000002</v>
      </c>
      <c r="AW27" s="19">
        <f t="shared" ca="1" si="8"/>
        <v>1480.25</v>
      </c>
      <c r="AX27" s="19">
        <f t="shared" ca="1" si="8"/>
        <v>1573.6000000000001</v>
      </c>
      <c r="AY27" s="19">
        <f t="shared" ca="1" si="8"/>
        <v>1734.65</v>
      </c>
      <c r="AZ27" s="19">
        <f t="shared" ca="1" si="8"/>
        <v>1883.05</v>
      </c>
      <c r="BA27" s="19">
        <f t="shared" ca="1" si="8"/>
        <v>2003.95</v>
      </c>
      <c r="BB27" s="19">
        <f t="shared" ref="BB27:BC28" ca="1" si="18">IF(COLUMN(BB27)&gt;$B$34+1,(INDIRECT(ADDRESS(ROW(BB27),COLUMN(BB27)-$B$34,,,"KtConfirmed"))-INDIRECT(ADDRESS(ROW(BB27),COLUMN(BB27)-$B$34,,,"KtDeath")))*$C$34,0)+IF(COLUMN(BB27)&gt;$B$35+1,(INDIRECT(ADDRESS(ROW(BB27),COLUMN(BB27)-$B$35,,,"KtConfirmed"))-INDIRECT(ADDRESS(ROW(BB27),COLUMN(BB27)-$B$35,,,"KtDeath")))*$C$35,0)+IF(COLUMN(BB27)&gt;$B$36+1,(INDIRECT(ADDRESS(ROW(BB27),COLUMN(BB27)-$B$36,,,"KtConfirmed"))-INDIRECT(ADDRESS(ROW(BB27),COLUMN(BB27)-$B$36,,,"KtDeath")))*$C$36,0)</f>
        <v>2057.9499999999998</v>
      </c>
      <c r="BC27" s="19">
        <f t="shared" ca="1" si="18"/>
        <v>2096.1500000000005</v>
      </c>
      <c r="BD27" s="19">
        <f t="shared" ca="1" si="13"/>
        <v>2178.1</v>
      </c>
      <c r="BE27" s="19">
        <f t="shared" ca="1" si="13"/>
        <v>2269.25</v>
      </c>
      <c r="BF27" s="19">
        <f t="shared" ca="1" si="13"/>
        <v>2354.7999999999997</v>
      </c>
      <c r="BG27" s="19">
        <f t="shared" ca="1" si="13"/>
        <v>2473.15</v>
      </c>
      <c r="BH27" s="19">
        <f t="shared" ca="1" si="13"/>
        <v>2545.35</v>
      </c>
      <c r="BI27" s="19">
        <f t="shared" ca="1" si="13"/>
        <v>2619.65</v>
      </c>
      <c r="BJ27" s="19">
        <f t="shared" ca="1" si="13"/>
        <v>2639.65</v>
      </c>
      <c r="BK27" s="19">
        <f t="shared" ca="1" si="13"/>
        <v>2658.55</v>
      </c>
      <c r="BL27" s="19">
        <f t="shared" ca="1" si="13"/>
        <v>2725.25</v>
      </c>
      <c r="BM27" s="19">
        <f t="shared" ca="1" si="13"/>
        <v>2784.75</v>
      </c>
      <c r="BN27" s="19">
        <f t="shared" ca="1" si="13"/>
        <v>2836.75</v>
      </c>
      <c r="BO27" s="19">
        <f t="shared" ca="1" si="13"/>
        <v>2880.1000000000004</v>
      </c>
      <c r="BP27" s="19">
        <f t="shared" ca="1" si="13"/>
        <v>2918.75</v>
      </c>
    </row>
    <row r="28" spans="1:68" x14ac:dyDescent="0.4">
      <c r="A28" t="str">
        <f>KtAbk!A31</f>
        <v>FL</v>
      </c>
      <c r="B28" s="5">
        <f>KtAbk!B31</f>
        <v>38.557000000000002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19">
        <f t="shared" ca="1" si="10"/>
        <v>0</v>
      </c>
      <c r="O28" s="19">
        <f t="shared" ca="1" si="10"/>
        <v>0</v>
      </c>
      <c r="P28" s="19">
        <f t="shared" ca="1" si="10"/>
        <v>0</v>
      </c>
      <c r="Q28" s="19">
        <f t="shared" ca="1" si="10"/>
        <v>0</v>
      </c>
      <c r="R28" s="19">
        <f t="shared" ca="1" si="10"/>
        <v>0</v>
      </c>
      <c r="S28" s="19">
        <f t="shared" ca="1" si="10"/>
        <v>0</v>
      </c>
      <c r="T28" s="19">
        <f t="shared" ca="1" si="10"/>
        <v>0</v>
      </c>
      <c r="U28" s="19">
        <f t="shared" ca="1" si="10"/>
        <v>0</v>
      </c>
      <c r="V28" s="19">
        <f t="shared" ca="1" si="10"/>
        <v>0</v>
      </c>
      <c r="W28" s="19">
        <f t="shared" ca="1" si="10"/>
        <v>0.65</v>
      </c>
      <c r="X28" s="19">
        <f t="shared" ca="1" si="10"/>
        <v>0.65</v>
      </c>
      <c r="Y28" s="19">
        <f t="shared" ca="1" si="10"/>
        <v>0.65</v>
      </c>
      <c r="Z28" s="19">
        <f t="shared" ca="1" si="10"/>
        <v>0.65</v>
      </c>
      <c r="AA28" s="19">
        <f t="shared" ca="1" si="10"/>
        <v>0.65</v>
      </c>
      <c r="AB28" s="19">
        <f t="shared" ca="1" si="10"/>
        <v>0.65</v>
      </c>
      <c r="AC28" s="19">
        <f t="shared" ca="1" si="10"/>
        <v>0.65</v>
      </c>
      <c r="AD28" s="19">
        <f t="shared" ca="1" si="17"/>
        <v>1.9500000000000002</v>
      </c>
      <c r="AE28" s="19">
        <f t="shared" ca="1" si="17"/>
        <v>2.25</v>
      </c>
      <c r="AF28" s="19">
        <f t="shared" ca="1" si="17"/>
        <v>2.25</v>
      </c>
      <c r="AG28" s="19">
        <f t="shared" ca="1" si="17"/>
        <v>2.25</v>
      </c>
      <c r="AH28" s="19">
        <f t="shared" ca="1" si="17"/>
        <v>4.8499999999999996</v>
      </c>
      <c r="AI28" s="19">
        <f t="shared" ca="1" si="17"/>
        <v>8.7500000000000018</v>
      </c>
      <c r="AJ28" s="19">
        <f t="shared" ca="1" si="17"/>
        <v>12.65</v>
      </c>
      <c r="AK28" s="19">
        <f t="shared" ca="1" si="17"/>
        <v>18.5</v>
      </c>
      <c r="AL28" s="19">
        <f t="shared" ca="1" si="8"/>
        <v>22.349999999999998</v>
      </c>
      <c r="AM28" s="19">
        <f t="shared" ca="1" si="8"/>
        <v>24.95</v>
      </c>
      <c r="AN28" s="19">
        <f t="shared" ca="1" si="8"/>
        <v>29.5</v>
      </c>
      <c r="AO28" s="19">
        <f t="shared" ca="1" si="8"/>
        <v>30.8</v>
      </c>
      <c r="AP28" s="19">
        <f t="shared" ca="1" si="8"/>
        <v>35.25</v>
      </c>
      <c r="AQ28" s="19">
        <f t="shared" ca="1" si="8"/>
        <v>37.049999999999997</v>
      </c>
      <c r="AR28" s="19">
        <f t="shared" ca="1" si="8"/>
        <v>40.150000000000006</v>
      </c>
      <c r="AS28" s="19">
        <f t="shared" ca="1" si="8"/>
        <v>44.8</v>
      </c>
      <c r="AT28" s="19">
        <f t="shared" ca="1" si="8"/>
        <v>48.9</v>
      </c>
      <c r="AU28" s="19">
        <f t="shared" ca="1" si="8"/>
        <v>50.75</v>
      </c>
      <c r="AV28" s="19">
        <f t="shared" ca="1" si="8"/>
        <v>53.5</v>
      </c>
      <c r="AW28" s="19">
        <f t="shared" ca="1" si="8"/>
        <v>55.4</v>
      </c>
      <c r="AX28" s="19">
        <f t="shared" ca="1" si="8"/>
        <v>59.5</v>
      </c>
      <c r="AY28" s="19">
        <f t="shared" ca="1" si="8"/>
        <v>62.15</v>
      </c>
      <c r="AZ28" s="19">
        <f t="shared" ca="1" si="8"/>
        <v>64.7</v>
      </c>
      <c r="BA28" s="19">
        <f t="shared" ca="1" si="8"/>
        <v>66.25</v>
      </c>
      <c r="BB28" s="19">
        <f t="shared" ca="1" si="18"/>
        <v>67.45</v>
      </c>
      <c r="BC28" s="19">
        <f t="shared" ca="1" si="18"/>
        <v>67.75</v>
      </c>
      <c r="BD28" s="19">
        <f t="shared" ca="1" si="13"/>
        <v>68.05</v>
      </c>
      <c r="BE28" s="19">
        <f t="shared" ca="1" si="13"/>
        <v>69.3</v>
      </c>
      <c r="BF28" s="19">
        <f t="shared" ca="1" si="13"/>
        <v>70.600000000000009</v>
      </c>
      <c r="BG28" s="19">
        <f t="shared" ca="1" si="13"/>
        <v>72.45</v>
      </c>
      <c r="BH28" s="19">
        <f t="shared" ca="1" si="13"/>
        <v>73.350000000000009</v>
      </c>
      <c r="BI28" s="19">
        <f t="shared" ca="1" si="13"/>
        <v>73.650000000000006</v>
      </c>
      <c r="BJ28" s="19">
        <f t="shared" ca="1" si="13"/>
        <v>74.5</v>
      </c>
      <c r="BK28" s="19">
        <f t="shared" ca="1" si="13"/>
        <v>74.800000000000011</v>
      </c>
      <c r="BL28" s="19">
        <f t="shared" ca="1" si="13"/>
        <v>75.100000000000009</v>
      </c>
      <c r="BM28" s="19">
        <f t="shared" ca="1" si="13"/>
        <v>75.850000000000009</v>
      </c>
      <c r="BN28" s="19">
        <f t="shared" ca="1" si="13"/>
        <v>76.100000000000009</v>
      </c>
      <c r="BO28" s="19">
        <f t="shared" ca="1" si="13"/>
        <v>77.25</v>
      </c>
      <c r="BP28" s="19">
        <f t="shared" ca="1" si="13"/>
        <v>77.600000000000009</v>
      </c>
    </row>
    <row r="29" spans="1:68" x14ac:dyDescent="0.4">
      <c r="A29" t="s">
        <v>702</v>
      </c>
      <c r="C29" s="6">
        <f>SUM(C2:C28)</f>
        <v>0</v>
      </c>
      <c r="D29" s="6">
        <f t="shared" ref="D29:BB29" si="19">SUM(D2:D28)</f>
        <v>0</v>
      </c>
      <c r="E29" s="6">
        <f t="shared" si="19"/>
        <v>0</v>
      </c>
      <c r="F29" s="6">
        <f t="shared" si="19"/>
        <v>0</v>
      </c>
      <c r="G29" s="6">
        <f t="shared" si="19"/>
        <v>0</v>
      </c>
      <c r="H29" s="6">
        <f t="shared" si="19"/>
        <v>0</v>
      </c>
      <c r="I29" s="6">
        <f t="shared" si="19"/>
        <v>0</v>
      </c>
      <c r="J29" s="6">
        <f t="shared" si="19"/>
        <v>0</v>
      </c>
      <c r="K29" s="6">
        <f t="shared" si="19"/>
        <v>0</v>
      </c>
      <c r="L29" s="6">
        <f t="shared" si="19"/>
        <v>0</v>
      </c>
      <c r="M29" s="6">
        <f t="shared" si="19"/>
        <v>0</v>
      </c>
      <c r="N29" s="6">
        <f t="shared" ca="1" si="19"/>
        <v>0</v>
      </c>
      <c r="O29" s="6">
        <f t="shared" ca="1" si="19"/>
        <v>0.65</v>
      </c>
      <c r="P29" s="6">
        <f t="shared" ca="1" si="19"/>
        <v>2.2999999999999998</v>
      </c>
      <c r="Q29" s="6">
        <f t="shared" ca="1" si="19"/>
        <v>5.6</v>
      </c>
      <c r="R29" s="6">
        <f t="shared" ca="1" si="19"/>
        <v>14.100000000000001</v>
      </c>
      <c r="S29" s="6">
        <f t="shared" ca="1" si="19"/>
        <v>21.6</v>
      </c>
      <c r="T29" s="6">
        <f t="shared" ca="1" si="19"/>
        <v>27.449999999999996</v>
      </c>
      <c r="U29" s="6">
        <f t="shared" ca="1" si="19"/>
        <v>36.550000000000004</v>
      </c>
      <c r="V29" s="6">
        <f t="shared" ca="1" si="19"/>
        <v>60.85</v>
      </c>
      <c r="W29" s="6">
        <f t="shared" ca="1" si="19"/>
        <v>81.149999999999991</v>
      </c>
      <c r="X29" s="6">
        <f t="shared" ca="1" si="19"/>
        <v>128.35</v>
      </c>
      <c r="Y29" s="6">
        <f t="shared" ca="1" si="19"/>
        <v>179.05000000000004</v>
      </c>
      <c r="Z29" s="6">
        <f t="shared" ca="1" si="19"/>
        <v>226.8</v>
      </c>
      <c r="AA29" s="6">
        <f t="shared" ca="1" si="19"/>
        <v>271.20000000000005</v>
      </c>
      <c r="AB29" s="6">
        <f t="shared" ca="1" si="19"/>
        <v>333.44999999999993</v>
      </c>
      <c r="AC29" s="6">
        <f t="shared" ca="1" si="19"/>
        <v>480.75</v>
      </c>
      <c r="AD29" s="6">
        <f t="shared" ca="1" si="19"/>
        <v>643.90000000000009</v>
      </c>
      <c r="AE29" s="6">
        <f t="shared" ca="1" si="19"/>
        <v>848.65</v>
      </c>
      <c r="AF29" s="6">
        <f t="shared" ca="1" si="19"/>
        <v>1076.5</v>
      </c>
      <c r="AG29" s="6">
        <f t="shared" ca="1" si="19"/>
        <v>1351</v>
      </c>
      <c r="AH29" s="6">
        <f t="shared" ca="1" si="19"/>
        <v>1649.8</v>
      </c>
      <c r="AI29" s="6">
        <f t="shared" ca="1" si="19"/>
        <v>1968.7</v>
      </c>
      <c r="AJ29" s="6">
        <f t="shared" ca="1" si="19"/>
        <v>2435.5</v>
      </c>
      <c r="AK29" s="6">
        <f t="shared" ca="1" si="19"/>
        <v>3143.1500000000005</v>
      </c>
      <c r="AL29" s="6">
        <f t="shared" ca="1" si="19"/>
        <v>4139.8500000000004</v>
      </c>
      <c r="AM29" s="6">
        <f t="shared" ca="1" si="19"/>
        <v>4877.6499999999987</v>
      </c>
      <c r="AN29" s="6">
        <f t="shared" ca="1" si="19"/>
        <v>5584.8000000000011</v>
      </c>
      <c r="AO29" s="6">
        <f t="shared" ca="1" si="19"/>
        <v>6208.15</v>
      </c>
      <c r="AP29" s="6">
        <f t="shared" ca="1" si="19"/>
        <v>6882.2</v>
      </c>
      <c r="AQ29" s="6">
        <f t="shared" ca="1" si="19"/>
        <v>7697.7</v>
      </c>
      <c r="AR29" s="6">
        <f t="shared" ca="1" si="19"/>
        <v>8492.9999999999982</v>
      </c>
      <c r="AS29" s="6">
        <f t="shared" ca="1" si="19"/>
        <v>9528.2999999999993</v>
      </c>
      <c r="AT29" s="6">
        <f t="shared" ca="1" si="19"/>
        <v>10700.25</v>
      </c>
      <c r="AU29" s="6">
        <f t="shared" ca="1" si="19"/>
        <v>11605.7</v>
      </c>
      <c r="AV29" s="6">
        <f t="shared" ca="1" si="19"/>
        <v>12406.35</v>
      </c>
      <c r="AW29" s="6">
        <f t="shared" ca="1" si="19"/>
        <v>13166.749999999998</v>
      </c>
      <c r="AX29" s="6">
        <f t="shared" ca="1" si="19"/>
        <v>14000.65</v>
      </c>
      <c r="AY29" s="6">
        <f t="shared" ca="1" si="19"/>
        <v>14899.55</v>
      </c>
      <c r="AZ29" s="6">
        <f t="shared" ca="1" si="19"/>
        <v>15831.75</v>
      </c>
      <c r="BA29" s="6">
        <f t="shared" ca="1" si="19"/>
        <v>16727.75</v>
      </c>
      <c r="BB29" s="6">
        <f t="shared" ca="1" si="19"/>
        <v>17495.95</v>
      </c>
      <c r="BC29" s="6">
        <f t="shared" ref="BC29:BG29" ca="1" si="20">SUM(BC2:BC28)</f>
        <v>18050.400000000001</v>
      </c>
      <c r="BD29" s="6">
        <f t="shared" ca="1" si="20"/>
        <v>18651.749999999996</v>
      </c>
      <c r="BE29" s="6">
        <f t="shared" ca="1" si="20"/>
        <v>19299.350000000002</v>
      </c>
      <c r="BF29" s="6">
        <f t="shared" ca="1" si="20"/>
        <v>19950.7</v>
      </c>
      <c r="BG29" s="6">
        <f t="shared" ca="1" si="20"/>
        <v>20653.100000000002</v>
      </c>
    </row>
    <row r="30" spans="1:68" x14ac:dyDescent="0.4">
      <c r="A30" t="s">
        <v>279</v>
      </c>
      <c r="C30" s="6">
        <v>0</v>
      </c>
      <c r="D30" s="6">
        <f>D29-C29</f>
        <v>0</v>
      </c>
      <c r="E30" s="6">
        <f t="shared" ref="E30:BB30" si="21">E29-D29</f>
        <v>0</v>
      </c>
      <c r="F30" s="6">
        <f t="shared" si="21"/>
        <v>0</v>
      </c>
      <c r="G30" s="6">
        <f t="shared" si="21"/>
        <v>0</v>
      </c>
      <c r="H30" s="6">
        <f t="shared" si="21"/>
        <v>0</v>
      </c>
      <c r="I30" s="6">
        <f t="shared" si="21"/>
        <v>0</v>
      </c>
      <c r="J30" s="6">
        <f t="shared" si="21"/>
        <v>0</v>
      </c>
      <c r="K30" s="6">
        <f t="shared" si="21"/>
        <v>0</v>
      </c>
      <c r="L30" s="6">
        <f t="shared" si="21"/>
        <v>0</v>
      </c>
      <c r="M30" s="6">
        <f t="shared" si="21"/>
        <v>0</v>
      </c>
      <c r="N30" s="6">
        <f t="shared" ca="1" si="21"/>
        <v>0</v>
      </c>
      <c r="O30" s="6">
        <f t="shared" ca="1" si="21"/>
        <v>0.65</v>
      </c>
      <c r="P30" s="6">
        <f t="shared" ca="1" si="21"/>
        <v>1.65</v>
      </c>
      <c r="Q30" s="6">
        <f t="shared" ca="1" si="21"/>
        <v>3.3</v>
      </c>
      <c r="R30" s="6">
        <f t="shared" ca="1" si="21"/>
        <v>8.5000000000000018</v>
      </c>
      <c r="S30" s="6">
        <f t="shared" ca="1" si="21"/>
        <v>7.5</v>
      </c>
      <c r="T30" s="6">
        <f t="shared" ca="1" si="21"/>
        <v>5.8499999999999943</v>
      </c>
      <c r="U30" s="6">
        <f t="shared" ca="1" si="21"/>
        <v>9.1000000000000085</v>
      </c>
      <c r="V30" s="6">
        <f t="shared" ca="1" si="21"/>
        <v>24.299999999999997</v>
      </c>
      <c r="W30" s="6">
        <f t="shared" ca="1" si="21"/>
        <v>20.29999999999999</v>
      </c>
      <c r="X30" s="6">
        <f t="shared" ca="1" si="21"/>
        <v>47.2</v>
      </c>
      <c r="Y30" s="6">
        <f t="shared" ca="1" si="21"/>
        <v>50.700000000000045</v>
      </c>
      <c r="Z30" s="6">
        <f t="shared" ca="1" si="21"/>
        <v>47.749999999999972</v>
      </c>
      <c r="AA30" s="6">
        <f t="shared" ca="1" si="21"/>
        <v>44.400000000000034</v>
      </c>
      <c r="AB30" s="6">
        <f t="shared" ca="1" si="21"/>
        <v>62.249999999999886</v>
      </c>
      <c r="AC30" s="6">
        <f t="shared" ca="1" si="21"/>
        <v>147.30000000000007</v>
      </c>
      <c r="AD30" s="6">
        <f t="shared" ca="1" si="21"/>
        <v>163.15000000000009</v>
      </c>
      <c r="AE30" s="6">
        <f t="shared" ca="1" si="21"/>
        <v>204.74999999999989</v>
      </c>
      <c r="AF30" s="6">
        <f t="shared" ca="1" si="21"/>
        <v>227.85000000000002</v>
      </c>
      <c r="AG30" s="6">
        <f t="shared" ca="1" si="21"/>
        <v>274.5</v>
      </c>
      <c r="AH30" s="6">
        <f t="shared" ca="1" si="21"/>
        <v>298.79999999999995</v>
      </c>
      <c r="AI30" s="6">
        <f t="shared" ca="1" si="21"/>
        <v>318.90000000000009</v>
      </c>
      <c r="AJ30" s="6">
        <f t="shared" ca="1" si="21"/>
        <v>466.79999999999995</v>
      </c>
      <c r="AK30" s="6">
        <f t="shared" ca="1" si="21"/>
        <v>707.65000000000055</v>
      </c>
      <c r="AL30" s="6">
        <f t="shared" ca="1" si="21"/>
        <v>996.69999999999982</v>
      </c>
      <c r="AM30" s="6">
        <f t="shared" ca="1" si="21"/>
        <v>737.79999999999836</v>
      </c>
      <c r="AN30" s="6">
        <f t="shared" ca="1" si="21"/>
        <v>707.15000000000236</v>
      </c>
      <c r="AO30" s="6">
        <f t="shared" ca="1" si="21"/>
        <v>623.34999999999854</v>
      </c>
      <c r="AP30" s="6">
        <f t="shared" ca="1" si="21"/>
        <v>674.05000000000018</v>
      </c>
      <c r="AQ30" s="6">
        <f t="shared" ca="1" si="21"/>
        <v>815.5</v>
      </c>
      <c r="AR30" s="6">
        <f t="shared" ca="1" si="21"/>
        <v>795.29999999999836</v>
      </c>
      <c r="AS30" s="6">
        <f t="shared" ca="1" si="21"/>
        <v>1035.3000000000011</v>
      </c>
      <c r="AT30" s="6">
        <f t="shared" ca="1" si="21"/>
        <v>1171.9500000000007</v>
      </c>
      <c r="AU30" s="6">
        <f t="shared" ca="1" si="21"/>
        <v>905.45000000000073</v>
      </c>
      <c r="AV30" s="6">
        <f t="shared" ca="1" si="21"/>
        <v>800.64999999999964</v>
      </c>
      <c r="AW30" s="6">
        <f t="shared" ca="1" si="21"/>
        <v>760.39999999999782</v>
      </c>
      <c r="AX30" s="6">
        <f t="shared" ca="1" si="21"/>
        <v>833.90000000000146</v>
      </c>
      <c r="AY30" s="6">
        <f t="shared" ca="1" si="21"/>
        <v>898.89999999999964</v>
      </c>
      <c r="AZ30" s="6">
        <f t="shared" ca="1" si="21"/>
        <v>932.20000000000073</v>
      </c>
      <c r="BA30" s="6">
        <f t="shared" ca="1" si="21"/>
        <v>896</v>
      </c>
      <c r="BB30" s="6">
        <f t="shared" ca="1" si="21"/>
        <v>768.20000000000073</v>
      </c>
      <c r="BC30" s="6">
        <f t="shared" ref="BC30" ca="1" si="22">BC29-BB29</f>
        <v>554.45000000000073</v>
      </c>
      <c r="BD30" s="6">
        <f t="shared" ref="BD30" ca="1" si="23">BD29-BC29</f>
        <v>601.34999999999491</v>
      </c>
      <c r="BE30" s="6">
        <f t="shared" ref="BE30" ca="1" si="24">BE29-BD29</f>
        <v>647.60000000000582</v>
      </c>
      <c r="BF30" s="6">
        <f t="shared" ref="BF30" ca="1" si="25">BF29-BE29</f>
        <v>651.34999999999854</v>
      </c>
      <c r="BG30" s="6">
        <f t="shared" ref="BG30" ca="1" si="26">BG29-BF29</f>
        <v>702.40000000000146</v>
      </c>
    </row>
    <row r="31" spans="1:68" x14ac:dyDescent="0.4">
      <c r="A31" t="s">
        <v>280</v>
      </c>
      <c r="C31" s="6">
        <f>C29/$B$33</f>
        <v>0</v>
      </c>
      <c r="D31" s="6">
        <f t="shared" ref="D31:BB32" si="27">D29/$B$33</f>
        <v>0</v>
      </c>
      <c r="E31" s="6">
        <f t="shared" si="27"/>
        <v>0</v>
      </c>
      <c r="F31" s="6">
        <f t="shared" si="27"/>
        <v>0</v>
      </c>
      <c r="G31" s="6">
        <f t="shared" si="27"/>
        <v>0</v>
      </c>
      <c r="H31" s="6">
        <f t="shared" si="27"/>
        <v>0</v>
      </c>
      <c r="I31" s="6">
        <f t="shared" si="27"/>
        <v>0</v>
      </c>
      <c r="J31" s="6">
        <f t="shared" si="27"/>
        <v>0</v>
      </c>
      <c r="K31" s="6">
        <f t="shared" si="27"/>
        <v>0</v>
      </c>
      <c r="L31" s="6">
        <f t="shared" si="27"/>
        <v>0</v>
      </c>
      <c r="M31" s="6">
        <f t="shared" si="27"/>
        <v>0</v>
      </c>
      <c r="N31" s="6">
        <f t="shared" ca="1" si="27"/>
        <v>0</v>
      </c>
      <c r="O31" s="6">
        <f t="shared" ca="1" si="27"/>
        <v>7.5730355196337348E-2</v>
      </c>
      <c r="P31" s="6">
        <f t="shared" ca="1" si="27"/>
        <v>0.26796894915627056</v>
      </c>
      <c r="Q31" s="6">
        <f t="shared" ca="1" si="27"/>
        <v>0.65244613707613708</v>
      </c>
      <c r="R31" s="6">
        <f t="shared" ca="1" si="27"/>
        <v>1.6427661665667026</v>
      </c>
      <c r="S31" s="6">
        <f t="shared" ca="1" si="27"/>
        <v>2.5165779572936717</v>
      </c>
      <c r="T31" s="6">
        <f t="shared" ca="1" si="27"/>
        <v>3.1981511540607075</v>
      </c>
      <c r="U31" s="6">
        <f t="shared" ca="1" si="27"/>
        <v>4.2583761268094307</v>
      </c>
      <c r="V31" s="6">
        <f t="shared" ca="1" si="27"/>
        <v>7.0895263287648111</v>
      </c>
      <c r="W31" s="6">
        <f t="shared" ca="1" si="27"/>
        <v>9.4546435756658074</v>
      </c>
      <c r="X31" s="6">
        <f t="shared" ca="1" si="27"/>
        <v>14.953832445307535</v>
      </c>
      <c r="Y31" s="6">
        <f t="shared" ca="1" si="27"/>
        <v>20.860800150621852</v>
      </c>
      <c r="Z31" s="6">
        <f t="shared" ca="1" si="27"/>
        <v>26.424068551583556</v>
      </c>
      <c r="AA31" s="6">
        <f t="shared" ca="1" si="27"/>
        <v>31.597034352687217</v>
      </c>
      <c r="AB31" s="6">
        <f t="shared" ca="1" si="27"/>
        <v>38.84967221572105</v>
      </c>
      <c r="AC31" s="6">
        <f t="shared" ca="1" si="27"/>
        <v>56.011335785598732</v>
      </c>
      <c r="AD31" s="6">
        <f t="shared" ca="1" si="27"/>
        <v>75.019654939879416</v>
      </c>
      <c r="AE31" s="6">
        <f t="shared" ca="1" si="27"/>
        <v>98.874716826725674</v>
      </c>
      <c r="AF31" s="6">
        <f t="shared" ca="1" si="27"/>
        <v>125.421119029011</v>
      </c>
      <c r="AG31" s="6">
        <f t="shared" ca="1" si="27"/>
        <v>157.40263056961808</v>
      </c>
      <c r="AH31" s="6">
        <f t="shared" ca="1" si="27"/>
        <v>192.21529231218054</v>
      </c>
      <c r="AI31" s="6">
        <f t="shared" ca="1" si="27"/>
        <v>229.36976965389127</v>
      </c>
      <c r="AJ31" s="6">
        <f t="shared" ca="1" si="27"/>
        <v>283.75581550873784</v>
      </c>
      <c r="AK31" s="6">
        <f t="shared" ca="1" si="27"/>
        <v>366.20287066979654</v>
      </c>
      <c r="AL31" s="6">
        <f t="shared" ca="1" si="27"/>
        <v>482.32663224547258</v>
      </c>
      <c r="AM31" s="6">
        <f t="shared" ca="1" si="27"/>
        <v>568.28641080525347</v>
      </c>
      <c r="AN31" s="6">
        <f t="shared" ca="1" si="27"/>
        <v>650.67521184693055</v>
      </c>
      <c r="AO31" s="6">
        <f t="shared" ca="1" si="27"/>
        <v>723.30062248021795</v>
      </c>
      <c r="AP31" s="6">
        <f t="shared" ca="1" si="27"/>
        <v>801.83300081881976</v>
      </c>
      <c r="AQ31" s="6">
        <f t="shared" ca="1" si="27"/>
        <v>896.84546953053223</v>
      </c>
      <c r="AR31" s="6">
        <f t="shared" ca="1" si="27"/>
        <v>989.50447181921982</v>
      </c>
      <c r="AS31" s="6">
        <f t="shared" ca="1" si="27"/>
        <v>1110.1254514111708</v>
      </c>
      <c r="AT31" s="6">
        <f t="shared" ca="1" si="27"/>
        <v>1246.6672818301672</v>
      </c>
      <c r="AU31" s="6">
        <f t="shared" ca="1" si="27"/>
        <v>1352.1596666186651</v>
      </c>
      <c r="AV31" s="6">
        <f t="shared" ca="1" si="27"/>
        <v>1445.4419879847383</v>
      </c>
      <c r="AW31" s="4">
        <f t="shared" ca="1" si="27"/>
        <v>1534.0348527405763</v>
      </c>
      <c r="AX31" s="4">
        <f t="shared" ca="1" si="27"/>
        <v>1631.191073045539</v>
      </c>
      <c r="AY31" s="4">
        <f t="shared" ca="1" si="27"/>
        <v>1735.9203288701353</v>
      </c>
      <c r="AZ31" s="4">
        <f t="shared" ca="1" si="27"/>
        <v>1844.5293090455596</v>
      </c>
      <c r="BA31" s="4">
        <f t="shared" ca="1" si="27"/>
        <v>1948.9206909777415</v>
      </c>
      <c r="BB31" s="4">
        <f t="shared" ca="1" si="27"/>
        <v>2038.422319995936</v>
      </c>
      <c r="BC31" s="4">
        <f t="shared" ref="BC31:BG31" ca="1" si="28">BC29/$B$33</f>
        <v>2103.0203129784118</v>
      </c>
      <c r="BD31" s="4">
        <f t="shared" ca="1" si="28"/>
        <v>2173.0825423588994</v>
      </c>
      <c r="BE31" s="4">
        <f t="shared" ca="1" si="28"/>
        <v>2248.533277782205</v>
      </c>
      <c r="BF31" s="4">
        <f t="shared" ca="1" si="28"/>
        <v>2324.4209191008731</v>
      </c>
      <c r="BG31" s="4">
        <f t="shared" ca="1" si="28"/>
        <v>2406.2563060084231</v>
      </c>
    </row>
    <row r="32" spans="1:68" x14ac:dyDescent="0.4">
      <c r="A32" t="s">
        <v>281</v>
      </c>
      <c r="C32" s="6">
        <f>C30/$B$33</f>
        <v>0</v>
      </c>
      <c r="D32" s="6">
        <f t="shared" si="27"/>
        <v>0</v>
      </c>
      <c r="E32" s="6">
        <f t="shared" si="27"/>
        <v>0</v>
      </c>
      <c r="F32" s="6">
        <f t="shared" si="27"/>
        <v>0</v>
      </c>
      <c r="G32" s="6">
        <f t="shared" si="27"/>
        <v>0</v>
      </c>
      <c r="H32" s="6">
        <f t="shared" si="27"/>
        <v>0</v>
      </c>
      <c r="I32" s="6">
        <f t="shared" si="27"/>
        <v>0</v>
      </c>
      <c r="J32" s="6">
        <f t="shared" si="27"/>
        <v>0</v>
      </c>
      <c r="K32" s="6">
        <f t="shared" si="27"/>
        <v>0</v>
      </c>
      <c r="L32" s="6">
        <f t="shared" si="27"/>
        <v>0</v>
      </c>
      <c r="M32" s="6">
        <f t="shared" si="27"/>
        <v>0</v>
      </c>
      <c r="N32" s="6">
        <f t="shared" ca="1" si="27"/>
        <v>0</v>
      </c>
      <c r="O32" s="6">
        <f t="shared" ca="1" si="27"/>
        <v>7.5730355196337348E-2</v>
      </c>
      <c r="P32" s="6">
        <f t="shared" ca="1" si="27"/>
        <v>0.19223859395993326</v>
      </c>
      <c r="Q32" s="6">
        <f t="shared" ca="1" si="27"/>
        <v>0.38447718791986651</v>
      </c>
      <c r="R32" s="6">
        <f t="shared" ca="1" si="27"/>
        <v>0.99032002949056541</v>
      </c>
      <c r="S32" s="6">
        <f t="shared" ca="1" si="27"/>
        <v>0.87381179072696935</v>
      </c>
      <c r="T32" s="6">
        <f t="shared" ca="1" si="27"/>
        <v>0.68157319676703543</v>
      </c>
      <c r="U32" s="6">
        <f t="shared" ca="1" si="27"/>
        <v>1.0602249727487238</v>
      </c>
      <c r="V32" s="6">
        <f t="shared" ca="1" si="27"/>
        <v>2.8311502019553805</v>
      </c>
      <c r="W32" s="6">
        <f t="shared" ca="1" si="27"/>
        <v>2.3651172469009958</v>
      </c>
      <c r="X32" s="6">
        <f t="shared" ca="1" si="27"/>
        <v>5.4991888696417277</v>
      </c>
      <c r="Y32" s="6">
        <f t="shared" ca="1" si="27"/>
        <v>5.9069677053143179</v>
      </c>
      <c r="Z32" s="6">
        <f t="shared" ca="1" si="27"/>
        <v>5.5632684009617011</v>
      </c>
      <c r="AA32" s="6">
        <f t="shared" ca="1" si="27"/>
        <v>5.1729658011036621</v>
      </c>
      <c r="AB32" s="6">
        <f t="shared" ca="1" si="27"/>
        <v>7.252637863033832</v>
      </c>
      <c r="AC32" s="6">
        <f t="shared" ca="1" si="27"/>
        <v>17.161663569877685</v>
      </c>
      <c r="AD32" s="6">
        <f t="shared" ca="1" si="27"/>
        <v>19.008319154280684</v>
      </c>
      <c r="AE32" s="6">
        <f t="shared" ca="1" si="27"/>
        <v>23.855061886846251</v>
      </c>
      <c r="AF32" s="6">
        <f t="shared" ca="1" si="27"/>
        <v>26.546402202285332</v>
      </c>
      <c r="AG32" s="6">
        <f t="shared" ca="1" si="27"/>
        <v>31.981511540607077</v>
      </c>
      <c r="AH32" s="6">
        <f t="shared" ca="1" si="27"/>
        <v>34.812661742562454</v>
      </c>
      <c r="AI32" s="6">
        <f t="shared" ca="1" si="27"/>
        <v>37.154477341710745</v>
      </c>
      <c r="AJ32" s="6">
        <f t="shared" ca="1" si="27"/>
        <v>54.386045854846564</v>
      </c>
      <c r="AK32" s="6">
        <f t="shared" ca="1" si="27"/>
        <v>82.447055161058714</v>
      </c>
      <c r="AL32" s="6">
        <f t="shared" ca="1" si="27"/>
        <v>116.12376157567603</v>
      </c>
      <c r="AM32" s="6">
        <f t="shared" ca="1" si="27"/>
        <v>85.959778559780872</v>
      </c>
      <c r="AN32" s="6">
        <f t="shared" ca="1" si="27"/>
        <v>82.388801041677127</v>
      </c>
      <c r="AO32" s="6">
        <f t="shared" ca="1" si="27"/>
        <v>72.625410633287345</v>
      </c>
      <c r="AP32" s="6">
        <f t="shared" ca="1" si="27"/>
        <v>78.532378338601845</v>
      </c>
      <c r="AQ32" s="6">
        <f t="shared" ca="1" si="27"/>
        <v>95.012468711712472</v>
      </c>
      <c r="AR32" s="6">
        <f t="shared" ca="1" si="27"/>
        <v>92.659002288687631</v>
      </c>
      <c r="AS32" s="6">
        <f t="shared" ca="1" si="27"/>
        <v>120.62097959195097</v>
      </c>
      <c r="AT32" s="6">
        <f t="shared" ca="1" si="27"/>
        <v>136.54183041899631</v>
      </c>
      <c r="AU32" s="6">
        <f t="shared" ca="1" si="27"/>
        <v>105.492384788498</v>
      </c>
      <c r="AV32" s="6">
        <f t="shared" ca="1" si="27"/>
        <v>93.28232136607302</v>
      </c>
      <c r="AW32" s="4">
        <f t="shared" ca="1" si="27"/>
        <v>88.592864755838079</v>
      </c>
      <c r="AX32" s="4">
        <f t="shared" ca="1" si="27"/>
        <v>97.156220304962801</v>
      </c>
      <c r="AY32" s="4">
        <f t="shared" ca="1" si="27"/>
        <v>104.72925582459632</v>
      </c>
      <c r="AZ32" s="4">
        <f t="shared" ca="1" si="27"/>
        <v>108.60898017542419</v>
      </c>
      <c r="BA32" s="4">
        <f t="shared" ca="1" si="27"/>
        <v>104.39138193218194</v>
      </c>
      <c r="BB32" s="4">
        <f t="shared" ca="1" si="27"/>
        <v>89.501629018194464</v>
      </c>
      <c r="BC32" s="4">
        <f t="shared" ref="BC32:BG32" ca="1" si="29">BC30/$B$33</f>
        <v>64.597992982475844</v>
      </c>
      <c r="BD32" s="4">
        <f t="shared" ca="1" si="29"/>
        <v>70.062229380487807</v>
      </c>
      <c r="BE32" s="4">
        <f t="shared" ca="1" si="29"/>
        <v>75.450735423305389</v>
      </c>
      <c r="BF32" s="4">
        <f t="shared" ca="1" si="29"/>
        <v>75.887641318668031</v>
      </c>
      <c r="BG32" s="4">
        <f t="shared" ca="1" si="29"/>
        <v>81.835386907549932</v>
      </c>
    </row>
    <row r="33" spans="1:3" x14ac:dyDescent="0.4">
      <c r="A33" t="s">
        <v>282</v>
      </c>
      <c r="B33">
        <f>SUM(B2:B28)/1000</f>
        <v>8.5830840000000013</v>
      </c>
      <c r="C33" s="21" t="s">
        <v>703</v>
      </c>
    </row>
    <row r="34" spans="1:3" x14ac:dyDescent="0.4">
      <c r="A34" t="s">
        <v>704</v>
      </c>
      <c r="B34">
        <v>12</v>
      </c>
      <c r="C34">
        <v>0.65</v>
      </c>
    </row>
    <row r="35" spans="1:3" x14ac:dyDescent="0.4">
      <c r="A35" t="s">
        <v>705</v>
      </c>
      <c r="B35">
        <v>20</v>
      </c>
      <c r="C35">
        <v>0.3</v>
      </c>
    </row>
    <row r="36" spans="1:3" x14ac:dyDescent="0.4">
      <c r="A36" t="s">
        <v>706</v>
      </c>
      <c r="B36">
        <v>40</v>
      </c>
      <c r="C36">
        <v>0.05</v>
      </c>
    </row>
  </sheetData>
  <hyperlinks>
    <hyperlink ref="C33" r:id="rId1" xr:uid="{42D6895B-B61A-4810-AB64-F7692469A1E9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910A-30DA-4775-8363-FD1C774A61B6}">
  <dimension ref="A1:N163"/>
  <sheetViews>
    <sheetView workbookViewId="0">
      <pane xSplit="2" ySplit="1" topLeftCell="F5" activePane="bottomRight" state="frozen"/>
      <selection pane="topRight" activeCell="C1" sqref="C1"/>
      <selection pane="bottomLeft" activeCell="A2" sqref="A2"/>
      <selection pane="bottomRight" activeCell="K30" sqref="K30"/>
    </sheetView>
  </sheetViews>
  <sheetFormatPr baseColWidth="10" defaultRowHeight="14.6" x14ac:dyDescent="0.4"/>
  <cols>
    <col min="1" max="1" width="6.3828125" customWidth="1"/>
    <col min="2" max="2" width="11.07421875" style="1"/>
    <col min="3" max="3" width="3.61328125" customWidth="1"/>
    <col min="4" max="4" width="6.3046875" customWidth="1"/>
    <col min="5" max="5" width="9.921875" customWidth="1"/>
    <col min="6" max="6" width="11.53515625" customWidth="1"/>
    <col min="7" max="7" width="11.53515625" style="4" customWidth="1"/>
    <col min="8" max="8" width="10.921875" customWidth="1"/>
    <col min="9" max="9" width="11.3046875" customWidth="1"/>
    <col min="10" max="10" width="10.07421875" customWidth="1"/>
    <col min="11" max="11" width="9.53515625" customWidth="1"/>
    <col min="12" max="12" width="16.15234375" style="4" customWidth="1"/>
    <col min="13" max="13" width="13.4609375" customWidth="1"/>
  </cols>
  <sheetData>
    <row r="1" spans="1:14" x14ac:dyDescent="0.4">
      <c r="A1" t="s">
        <v>710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709</v>
      </c>
      <c r="H1" t="s">
        <v>289</v>
      </c>
      <c r="I1" t="s">
        <v>290</v>
      </c>
      <c r="J1" t="s">
        <v>292</v>
      </c>
      <c r="K1" t="s">
        <v>318</v>
      </c>
      <c r="L1" s="4" t="s">
        <v>707</v>
      </c>
      <c r="M1" t="s">
        <v>319</v>
      </c>
      <c r="N1" t="s">
        <v>708</v>
      </c>
    </row>
    <row r="2" spans="1:14" x14ac:dyDescent="0.4">
      <c r="A2" s="4">
        <v>1</v>
      </c>
      <c r="B2" s="1">
        <v>43886</v>
      </c>
      <c r="D2" t="str">
        <f>IF($B2&lt;&gt;"",KtAbk!$A$32,"")</f>
        <v>CH</v>
      </c>
      <c r="F2">
        <f ca="1">IF($B2&lt;&gt;"",INDIRECT(ADDRESS(29,ROW(F2)+1,,,"KtConfirmed")),"")</f>
        <v>1</v>
      </c>
      <c r="G2" s="4">
        <f ca="1">IF($B2&lt;&gt;"",F2-N2,"")</f>
        <v>1</v>
      </c>
      <c r="L2" s="4">
        <f ca="1">IF($B2&lt;&gt;"",INDIRECT(ADDRESS(29,ROW(F2)+1,,,"KtRecovered")),"")</f>
        <v>0</v>
      </c>
      <c r="M2">
        <f ca="1">IF($B2&lt;&gt;"",INDIRECT(ADDRESS(29,ROW(M2)+1,,,"KtDeath")),"")</f>
        <v>0</v>
      </c>
      <c r="N2" s="4">
        <f ca="1">IF($B2&lt;&gt;"",L2+M2,"")</f>
        <v>0</v>
      </c>
    </row>
    <row r="3" spans="1:14" x14ac:dyDescent="0.4">
      <c r="A3">
        <f>IF($B3&lt;&gt;"",A2+1,"")</f>
        <v>2</v>
      </c>
      <c r="B3" s="1">
        <f>IF(B2&lt;MAX(COVID19_Fallzahlen_CH_cleaned!A2:A5108),B2+1,"")</f>
        <v>43887</v>
      </c>
      <c r="D3" t="str">
        <f>IF($B3&lt;&gt;"",KtAbk!$A$32,"")</f>
        <v>CH</v>
      </c>
      <c r="F3">
        <f t="shared" ref="F3:F66" ca="1" si="0">IF($B3&lt;&gt;"",INDIRECT(ADDRESS(29,ROW(F3)+1,,,"KtConfirmed")),"")</f>
        <v>2</v>
      </c>
      <c r="G3" s="4">
        <f t="shared" ref="G3:G65" ca="1" si="1">IF($B3&lt;&gt;"",F3-N3,"")</f>
        <v>2</v>
      </c>
      <c r="L3" s="4">
        <f t="shared" ref="L3:L58" ca="1" si="2">IF($B3&lt;&gt;"",INDIRECT(ADDRESS(29,ROW(F3)+1,,,"KtRecovered")),"")</f>
        <v>0</v>
      </c>
      <c r="M3">
        <f t="shared" ref="M3:M66" ca="1" si="3">IF($B3&lt;&gt;"",INDIRECT(ADDRESS(29,ROW(M3)+1,,,"KtDeath")),"")</f>
        <v>0</v>
      </c>
      <c r="N3" s="4">
        <f t="shared" ref="N3:N64" ca="1" si="4">IF($B3&lt;&gt;"",L3+M3,"")</f>
        <v>0</v>
      </c>
    </row>
    <row r="4" spans="1:14" x14ac:dyDescent="0.4">
      <c r="A4">
        <f t="shared" ref="A4:A67" si="5">IF($B4&lt;&gt;"",A3+1,"")</f>
        <v>3</v>
      </c>
      <c r="B4" s="1">
        <f>IF(B3&lt;MAX(COVID19_Fallzahlen_CH_cleaned!A3:A5109),B3+1,"")</f>
        <v>43888</v>
      </c>
      <c r="D4" t="str">
        <f>IF($B4&lt;&gt;"",KtAbk!$A$32,"")</f>
        <v>CH</v>
      </c>
      <c r="F4">
        <f t="shared" ca="1" si="0"/>
        <v>5</v>
      </c>
      <c r="G4" s="4">
        <f t="shared" ca="1" si="1"/>
        <v>5</v>
      </c>
      <c r="L4" s="4">
        <f t="shared" ca="1" si="2"/>
        <v>0</v>
      </c>
      <c r="M4">
        <f t="shared" ca="1" si="3"/>
        <v>0</v>
      </c>
      <c r="N4" s="4">
        <f t="shared" ca="1" si="4"/>
        <v>0</v>
      </c>
    </row>
    <row r="5" spans="1:14" x14ac:dyDescent="0.4">
      <c r="A5">
        <f t="shared" si="5"/>
        <v>4</v>
      </c>
      <c r="B5" s="1">
        <f>IF(B4&lt;MAX(COVID19_Fallzahlen_CH_cleaned!A4:A5110),B4+1,"")</f>
        <v>43889</v>
      </c>
      <c r="D5" t="str">
        <f>IF($B5&lt;&gt;"",KtAbk!$A$32,"")</f>
        <v>CH</v>
      </c>
      <c r="F5">
        <f t="shared" ca="1" si="0"/>
        <v>16</v>
      </c>
      <c r="G5" s="4">
        <f t="shared" ca="1" si="1"/>
        <v>16</v>
      </c>
      <c r="L5" s="4">
        <f t="shared" ca="1" si="2"/>
        <v>0</v>
      </c>
      <c r="M5">
        <f t="shared" ca="1" si="3"/>
        <v>0</v>
      </c>
      <c r="N5" s="4">
        <f t="shared" ca="1" si="4"/>
        <v>0</v>
      </c>
    </row>
    <row r="6" spans="1:14" x14ac:dyDescent="0.4">
      <c r="A6">
        <f t="shared" si="5"/>
        <v>5</v>
      </c>
      <c r="B6" s="1">
        <f>IF(B5&lt;MAX(COVID19_Fallzahlen_CH_cleaned!A5:A5111),B5+1,"")</f>
        <v>43890</v>
      </c>
      <c r="D6" t="str">
        <f>IF($B6&lt;&gt;"",KtAbk!$A$32,"")</f>
        <v>CH</v>
      </c>
      <c r="F6">
        <f t="shared" ca="1" si="0"/>
        <v>27</v>
      </c>
      <c r="G6" s="4">
        <f t="shared" ca="1" si="1"/>
        <v>27</v>
      </c>
      <c r="L6" s="4">
        <f t="shared" ca="1" si="2"/>
        <v>0</v>
      </c>
      <c r="M6">
        <f t="shared" ca="1" si="3"/>
        <v>0</v>
      </c>
      <c r="N6" s="4">
        <f t="shared" ca="1" si="4"/>
        <v>0</v>
      </c>
    </row>
    <row r="7" spans="1:14" x14ac:dyDescent="0.4">
      <c r="A7">
        <f t="shared" si="5"/>
        <v>6</v>
      </c>
      <c r="B7" s="1">
        <f>IF(B6&lt;MAX(COVID19_Fallzahlen_CH_cleaned!A6:A5112),B6+1,"")</f>
        <v>43891</v>
      </c>
      <c r="D7" t="str">
        <f>IF($B7&lt;&gt;"",KtAbk!$A$32,"")</f>
        <v>CH</v>
      </c>
      <c r="F7">
        <f t="shared" ca="1" si="0"/>
        <v>36</v>
      </c>
      <c r="G7" s="4">
        <f t="shared" ca="1" si="1"/>
        <v>36</v>
      </c>
      <c r="L7" s="4">
        <f t="shared" ca="1" si="2"/>
        <v>0</v>
      </c>
      <c r="M7">
        <f t="shared" ca="1" si="3"/>
        <v>0</v>
      </c>
      <c r="N7" s="4">
        <f t="shared" ca="1" si="4"/>
        <v>0</v>
      </c>
    </row>
    <row r="8" spans="1:14" x14ac:dyDescent="0.4">
      <c r="A8">
        <f t="shared" si="5"/>
        <v>7</v>
      </c>
      <c r="B8" s="1">
        <f>IF(B7&lt;MAX(COVID19_Fallzahlen_CH_cleaned!A7:A5113),B7+1,"")</f>
        <v>43892</v>
      </c>
      <c r="D8" t="str">
        <f>IF($B8&lt;&gt;"",KtAbk!$A$32,"")</f>
        <v>CH</v>
      </c>
      <c r="F8">
        <f t="shared" ca="1" si="0"/>
        <v>50</v>
      </c>
      <c r="G8" s="4">
        <f t="shared" ca="1" si="1"/>
        <v>50</v>
      </c>
      <c r="L8" s="4">
        <f t="shared" ca="1" si="2"/>
        <v>0</v>
      </c>
      <c r="M8">
        <f t="shared" ca="1" si="3"/>
        <v>0</v>
      </c>
      <c r="N8" s="4">
        <f t="shared" ca="1" si="4"/>
        <v>0</v>
      </c>
    </row>
    <row r="9" spans="1:14" x14ac:dyDescent="0.4">
      <c r="A9">
        <f t="shared" si="5"/>
        <v>8</v>
      </c>
      <c r="B9" s="1">
        <f>IF(B8&lt;MAX(COVID19_Fallzahlen_CH_cleaned!A8:A5114),B8+1,"")</f>
        <v>43893</v>
      </c>
      <c r="D9" t="str">
        <f>IF($B9&lt;&gt;"",KtAbk!$A$32,"")</f>
        <v>CH</v>
      </c>
      <c r="F9">
        <f t="shared" ca="1" si="0"/>
        <v>74</v>
      </c>
      <c r="G9" s="4">
        <f t="shared" ca="1" si="1"/>
        <v>74</v>
      </c>
      <c r="L9" s="4">
        <f t="shared" ca="1" si="2"/>
        <v>0</v>
      </c>
      <c r="M9">
        <f t="shared" ca="1" si="3"/>
        <v>0</v>
      </c>
      <c r="N9" s="4">
        <f t="shared" ca="1" si="4"/>
        <v>0</v>
      </c>
    </row>
    <row r="10" spans="1:14" x14ac:dyDescent="0.4">
      <c r="A10">
        <f t="shared" si="5"/>
        <v>9</v>
      </c>
      <c r="B10" s="1">
        <f>IF(B9&lt;MAX(COVID19_Fallzahlen_CH_cleaned!A9:A5115),B9+1,"")</f>
        <v>43894</v>
      </c>
      <c r="D10" t="str">
        <f>IF($B10&lt;&gt;"",KtAbk!$A$32,"")</f>
        <v>CH</v>
      </c>
      <c r="F10">
        <f t="shared" ca="1" si="0"/>
        <v>94</v>
      </c>
      <c r="G10" s="4">
        <f t="shared" ca="1" si="1"/>
        <v>94</v>
      </c>
      <c r="L10" s="4">
        <f t="shared" ca="1" si="2"/>
        <v>0</v>
      </c>
      <c r="M10">
        <f t="shared" ca="1" si="3"/>
        <v>0</v>
      </c>
      <c r="N10" s="4">
        <f t="shared" ca="1" si="4"/>
        <v>0</v>
      </c>
    </row>
    <row r="11" spans="1:14" x14ac:dyDescent="0.4">
      <c r="A11">
        <f t="shared" si="5"/>
        <v>10</v>
      </c>
      <c r="B11" s="1">
        <f>IF(B10&lt;MAX(COVID19_Fallzahlen_CH_cleaned!A10:A5116),B10+1,"")</f>
        <v>43895</v>
      </c>
      <c r="D11" t="str">
        <f>IF($B11&lt;&gt;"",KtAbk!$A$32,"")</f>
        <v>CH</v>
      </c>
      <c r="F11">
        <f t="shared" ca="1" si="0"/>
        <v>153</v>
      </c>
      <c r="G11" s="4">
        <f t="shared" ca="1" si="1"/>
        <v>152</v>
      </c>
      <c r="L11" s="4">
        <f t="shared" ca="1" si="2"/>
        <v>0</v>
      </c>
      <c r="M11">
        <f t="shared" ca="1" si="3"/>
        <v>1</v>
      </c>
      <c r="N11" s="4">
        <f t="shared" ca="1" si="4"/>
        <v>1</v>
      </c>
    </row>
    <row r="12" spans="1:14" x14ac:dyDescent="0.4">
      <c r="A12">
        <f t="shared" si="5"/>
        <v>11</v>
      </c>
      <c r="B12" s="1">
        <f>IF(B11&lt;MAX(COVID19_Fallzahlen_CH_cleaned!A11:A5117),B11+1,"")</f>
        <v>43896</v>
      </c>
      <c r="D12" t="str">
        <f>IF($B12&lt;&gt;"",KtAbk!$A$32,"")</f>
        <v>CH</v>
      </c>
      <c r="F12">
        <f t="shared" ca="1" si="0"/>
        <v>214</v>
      </c>
      <c r="G12" s="4">
        <f t="shared" ca="1" si="1"/>
        <v>213</v>
      </c>
      <c r="L12" s="4">
        <f t="shared" ca="1" si="2"/>
        <v>0</v>
      </c>
      <c r="M12">
        <f t="shared" ca="1" si="3"/>
        <v>1</v>
      </c>
      <c r="N12" s="4">
        <f t="shared" ca="1" si="4"/>
        <v>1</v>
      </c>
    </row>
    <row r="13" spans="1:14" x14ac:dyDescent="0.4">
      <c r="A13">
        <f t="shared" si="5"/>
        <v>12</v>
      </c>
      <c r="B13" s="1">
        <f>IF(B12&lt;MAX(COVID19_Fallzahlen_CH_cleaned!A12:A5118),B12+1,"")</f>
        <v>43897</v>
      </c>
      <c r="D13" t="str">
        <f>IF($B13&lt;&gt;"",KtAbk!$A$32,"")</f>
        <v>CH</v>
      </c>
      <c r="F13">
        <f t="shared" ca="1" si="0"/>
        <v>285</v>
      </c>
      <c r="G13" s="4">
        <f t="shared" ca="1" si="1"/>
        <v>284</v>
      </c>
      <c r="L13" s="4">
        <f t="shared" ca="1" si="2"/>
        <v>0</v>
      </c>
      <c r="M13">
        <f t="shared" ca="1" si="3"/>
        <v>1</v>
      </c>
      <c r="N13" s="4">
        <f t="shared" ca="1" si="4"/>
        <v>1</v>
      </c>
    </row>
    <row r="14" spans="1:14" x14ac:dyDescent="0.4">
      <c r="A14">
        <f t="shared" si="5"/>
        <v>13</v>
      </c>
      <c r="B14" s="1">
        <f>IF(B13&lt;MAX(COVID19_Fallzahlen_CH_cleaned!A13:A5119),B13+1,"")</f>
        <v>43898</v>
      </c>
      <c r="D14" t="str">
        <f>IF($B14&lt;&gt;"",KtAbk!$A$32,"")</f>
        <v>CH</v>
      </c>
      <c r="F14">
        <f t="shared" ca="1" si="0"/>
        <v>350</v>
      </c>
      <c r="G14" s="4">
        <f t="shared" ca="1" si="1"/>
        <v>347.35</v>
      </c>
      <c r="L14" s="4">
        <f t="shared" ca="1" si="2"/>
        <v>0.65</v>
      </c>
      <c r="M14">
        <f t="shared" ca="1" si="3"/>
        <v>2</v>
      </c>
      <c r="N14" s="4">
        <f t="shared" ca="1" si="4"/>
        <v>2.65</v>
      </c>
    </row>
    <row r="15" spans="1:14" x14ac:dyDescent="0.4">
      <c r="A15">
        <f t="shared" si="5"/>
        <v>14</v>
      </c>
      <c r="B15" s="1">
        <f>IF(B14&lt;MAX(COVID19_Fallzahlen_CH_cleaned!A14:A5120),B14+1,"")</f>
        <v>43899</v>
      </c>
      <c r="D15" t="str">
        <f>IF($B15&lt;&gt;"",KtAbk!$A$32,"")</f>
        <v>CH</v>
      </c>
      <c r="F15">
        <f t="shared" ca="1" si="0"/>
        <v>423</v>
      </c>
      <c r="G15" s="4">
        <f t="shared" ca="1" si="1"/>
        <v>418.7</v>
      </c>
      <c r="L15" s="4">
        <f t="shared" ca="1" si="2"/>
        <v>2.2999999999999998</v>
      </c>
      <c r="M15">
        <f t="shared" ca="1" si="3"/>
        <v>2</v>
      </c>
      <c r="N15" s="4">
        <f t="shared" ca="1" si="4"/>
        <v>4.3</v>
      </c>
    </row>
    <row r="16" spans="1:14" x14ac:dyDescent="0.4">
      <c r="A16">
        <f t="shared" si="5"/>
        <v>15</v>
      </c>
      <c r="B16" s="1">
        <f>IF(B15&lt;MAX(COVID19_Fallzahlen_CH_cleaned!A15:A5121),B15+1,"")</f>
        <v>43900</v>
      </c>
      <c r="D16" t="str">
        <f>IF($B16&lt;&gt;"",KtAbk!$A$32,"")</f>
        <v>CH</v>
      </c>
      <c r="F16">
        <f t="shared" ca="1" si="0"/>
        <v>628</v>
      </c>
      <c r="G16" s="4">
        <f t="shared" ca="1" si="1"/>
        <v>618.4</v>
      </c>
      <c r="L16" s="4">
        <f t="shared" ca="1" si="2"/>
        <v>5.6</v>
      </c>
      <c r="M16">
        <f t="shared" ca="1" si="3"/>
        <v>4</v>
      </c>
      <c r="N16" s="4">
        <f t="shared" ca="1" si="4"/>
        <v>9.6</v>
      </c>
    </row>
    <row r="17" spans="1:14" x14ac:dyDescent="0.4">
      <c r="A17">
        <f t="shared" si="5"/>
        <v>16</v>
      </c>
      <c r="B17" s="1">
        <f>IF(B16&lt;MAX(COVID19_Fallzahlen_CH_cleaned!A16:A5122),B16+1,"")</f>
        <v>43901</v>
      </c>
      <c r="D17" t="str">
        <f>IF($B17&lt;&gt;"",KtAbk!$A$32,"")</f>
        <v>CH</v>
      </c>
      <c r="F17">
        <f t="shared" ca="1" si="0"/>
        <v>858</v>
      </c>
      <c r="G17" s="4">
        <f t="shared" ca="1" si="1"/>
        <v>838.9</v>
      </c>
      <c r="L17" s="4">
        <f t="shared" ca="1" si="2"/>
        <v>14.100000000000001</v>
      </c>
      <c r="M17">
        <f t="shared" ca="1" si="3"/>
        <v>5</v>
      </c>
      <c r="N17" s="4">
        <f t="shared" ca="1" si="4"/>
        <v>19.100000000000001</v>
      </c>
    </row>
    <row r="18" spans="1:14" x14ac:dyDescent="0.4">
      <c r="A18">
        <f t="shared" si="5"/>
        <v>17</v>
      </c>
      <c r="B18" s="1">
        <f>IF(B17&lt;MAX(COVID19_Fallzahlen_CH_cleaned!A17:A5123),B17+1,"")</f>
        <v>43902</v>
      </c>
      <c r="D18" t="str">
        <f>IF($B18&lt;&gt;"",KtAbk!$A$32,"")</f>
        <v>CH</v>
      </c>
      <c r="F18">
        <f t="shared" ca="1" si="0"/>
        <v>1138</v>
      </c>
      <c r="G18" s="4">
        <f t="shared" ca="1" si="1"/>
        <v>1110.4000000000001</v>
      </c>
      <c r="L18" s="4">
        <f t="shared" ca="1" si="2"/>
        <v>21.6</v>
      </c>
      <c r="M18">
        <f t="shared" ca="1" si="3"/>
        <v>6</v>
      </c>
      <c r="N18" s="4">
        <f t="shared" ca="1" si="4"/>
        <v>27.6</v>
      </c>
    </row>
    <row r="19" spans="1:14" x14ac:dyDescent="0.4">
      <c r="A19">
        <f t="shared" si="5"/>
        <v>18</v>
      </c>
      <c r="B19" s="1">
        <f>IF(B18&lt;MAX(COVID19_Fallzahlen_CH_cleaned!A18:A5124),B18+1,"")</f>
        <v>43903</v>
      </c>
      <c r="D19" t="str">
        <f>IF($B19&lt;&gt;"",KtAbk!$A$32,"")</f>
        <v>CH</v>
      </c>
      <c r="F19">
        <f t="shared" ca="1" si="0"/>
        <v>1455</v>
      </c>
      <c r="G19" s="4">
        <f t="shared" ca="1" si="1"/>
        <v>1418.55</v>
      </c>
      <c r="L19" s="4">
        <f t="shared" ca="1" si="2"/>
        <v>27.449999999999996</v>
      </c>
      <c r="M19">
        <f t="shared" ca="1" si="3"/>
        <v>9</v>
      </c>
      <c r="N19" s="4">
        <f t="shared" ca="1" si="4"/>
        <v>36.449999999999996</v>
      </c>
    </row>
    <row r="20" spans="1:14" x14ac:dyDescent="0.4">
      <c r="A20">
        <f t="shared" si="5"/>
        <v>19</v>
      </c>
      <c r="B20" s="1">
        <f>IF(B19&lt;MAX(COVID19_Fallzahlen_CH_cleaned!A19:A5125),B19+1,"")</f>
        <v>43904</v>
      </c>
      <c r="D20" t="str">
        <f>IF($B20&lt;&gt;"",KtAbk!$A$32,"")</f>
        <v>CH</v>
      </c>
      <c r="F20">
        <f t="shared" ca="1" si="0"/>
        <v>1797</v>
      </c>
      <c r="G20" s="4">
        <f t="shared" ca="1" si="1"/>
        <v>1749.45</v>
      </c>
      <c r="L20" s="4">
        <f t="shared" ca="1" si="2"/>
        <v>36.550000000000004</v>
      </c>
      <c r="M20">
        <f t="shared" ca="1" si="3"/>
        <v>11</v>
      </c>
      <c r="N20" s="4">
        <f t="shared" ca="1" si="4"/>
        <v>47.550000000000004</v>
      </c>
    </row>
    <row r="21" spans="1:14" x14ac:dyDescent="0.4">
      <c r="A21">
        <f t="shared" si="5"/>
        <v>20</v>
      </c>
      <c r="B21" s="1">
        <f>IF(B20&lt;MAX(COVID19_Fallzahlen_CH_cleaned!A20:A5126),B20+1,"")</f>
        <v>43905</v>
      </c>
      <c r="D21" t="str">
        <f>IF($B21&lt;&gt;"",KtAbk!$A$32,"")</f>
        <v>CH</v>
      </c>
      <c r="F21">
        <f t="shared" ca="1" si="0"/>
        <v>2161</v>
      </c>
      <c r="G21" s="4">
        <f t="shared" ca="1" si="1"/>
        <v>2082.15</v>
      </c>
      <c r="L21" s="4">
        <f t="shared" ca="1" si="2"/>
        <v>60.85</v>
      </c>
      <c r="M21">
        <f t="shared" ca="1" si="3"/>
        <v>18</v>
      </c>
      <c r="N21" s="4">
        <f t="shared" ca="1" si="4"/>
        <v>78.849999999999994</v>
      </c>
    </row>
    <row r="22" spans="1:14" x14ac:dyDescent="0.4">
      <c r="A22">
        <f t="shared" si="5"/>
        <v>21</v>
      </c>
      <c r="B22" s="1">
        <f>IF(B21&lt;MAX(COVID19_Fallzahlen_CH_cleaned!A21:A5127),B21+1,"")</f>
        <v>43906</v>
      </c>
      <c r="D22" t="str">
        <f>IF($B22&lt;&gt;"",KtAbk!$A$32,"")</f>
        <v>CH</v>
      </c>
      <c r="F22">
        <f t="shared" ca="1" si="0"/>
        <v>2617</v>
      </c>
      <c r="G22" s="4">
        <f t="shared" ca="1" si="1"/>
        <v>2512.85</v>
      </c>
      <c r="L22" s="4">
        <f t="shared" ca="1" si="2"/>
        <v>81.149999999999991</v>
      </c>
      <c r="M22">
        <f t="shared" ca="1" si="3"/>
        <v>23</v>
      </c>
      <c r="N22" s="4">
        <f t="shared" ca="1" si="4"/>
        <v>104.14999999999999</v>
      </c>
    </row>
    <row r="23" spans="1:14" x14ac:dyDescent="0.4">
      <c r="A23">
        <f t="shared" si="5"/>
        <v>22</v>
      </c>
      <c r="B23" s="1">
        <f>IF(B22&lt;MAX(COVID19_Fallzahlen_CH_cleaned!A22:A5128),B22+1,"")</f>
        <v>43907</v>
      </c>
      <c r="D23" t="str">
        <f>IF($B23&lt;&gt;"",KtAbk!$A$32,"")</f>
        <v>CH</v>
      </c>
      <c r="F23">
        <f t="shared" ca="1" si="0"/>
        <v>3313</v>
      </c>
      <c r="G23" s="4">
        <f t="shared" ca="1" si="1"/>
        <v>3151.65</v>
      </c>
      <c r="L23" s="4">
        <f t="shared" ca="1" si="2"/>
        <v>128.35</v>
      </c>
      <c r="M23">
        <f t="shared" ca="1" si="3"/>
        <v>33</v>
      </c>
      <c r="N23" s="4">
        <f t="shared" ca="1" si="4"/>
        <v>161.35</v>
      </c>
    </row>
    <row r="24" spans="1:14" x14ac:dyDescent="0.4">
      <c r="A24">
        <f t="shared" si="5"/>
        <v>23</v>
      </c>
      <c r="B24" s="1">
        <f>IF(B23&lt;MAX(COVID19_Fallzahlen_CH_cleaned!A23:A5129),B23+1,"")</f>
        <v>43908</v>
      </c>
      <c r="D24" t="str">
        <f>IF($B24&lt;&gt;"",KtAbk!$A$32,"")</f>
        <v>CH</v>
      </c>
      <c r="F24">
        <f t="shared" ca="1" si="0"/>
        <v>4235</v>
      </c>
      <c r="G24" s="4">
        <f t="shared" ca="1" si="1"/>
        <v>4011.95</v>
      </c>
      <c r="L24" s="4">
        <f t="shared" ca="1" si="2"/>
        <v>179.05000000000004</v>
      </c>
      <c r="M24">
        <f t="shared" ca="1" si="3"/>
        <v>44</v>
      </c>
      <c r="N24" s="4">
        <f t="shared" ca="1" si="4"/>
        <v>223.05000000000004</v>
      </c>
    </row>
    <row r="25" spans="1:14" x14ac:dyDescent="0.4">
      <c r="A25">
        <f t="shared" si="5"/>
        <v>24</v>
      </c>
      <c r="B25" s="1">
        <f>IF(B24&lt;MAX(COVID19_Fallzahlen_CH_cleaned!A24:A5130),B24+1,"")</f>
        <v>43909</v>
      </c>
      <c r="D25" t="str">
        <f>IF($B25&lt;&gt;"",KtAbk!$A$32,"")</f>
        <v>CH</v>
      </c>
      <c r="F25">
        <f t="shared" ca="1" si="0"/>
        <v>5542</v>
      </c>
      <c r="G25" s="4">
        <f t="shared" ca="1" si="1"/>
        <v>5261.2</v>
      </c>
      <c r="L25" s="4">
        <f t="shared" ca="1" si="2"/>
        <v>226.8</v>
      </c>
      <c r="M25">
        <f t="shared" ca="1" si="3"/>
        <v>54</v>
      </c>
      <c r="N25" s="4">
        <f t="shared" ca="1" si="4"/>
        <v>280.8</v>
      </c>
    </row>
    <row r="26" spans="1:14" x14ac:dyDescent="0.4">
      <c r="A26">
        <f t="shared" si="5"/>
        <v>25</v>
      </c>
      <c r="B26" s="1">
        <f>IF(B25&lt;MAX(COVID19_Fallzahlen_CH_cleaned!A25:A5131),B25+1,"")</f>
        <v>43910</v>
      </c>
      <c r="D26" t="str">
        <f>IF($B26&lt;&gt;"",KtAbk!$A$32,"")</f>
        <v>CH</v>
      </c>
      <c r="F26">
        <f t="shared" ca="1" si="0"/>
        <v>6606</v>
      </c>
      <c r="G26" s="4">
        <f t="shared" ca="1" si="1"/>
        <v>6259.8</v>
      </c>
      <c r="L26" s="4">
        <f t="shared" ca="1" si="2"/>
        <v>271.20000000000005</v>
      </c>
      <c r="M26">
        <f t="shared" ca="1" si="3"/>
        <v>75</v>
      </c>
      <c r="N26" s="4">
        <f t="shared" ca="1" si="4"/>
        <v>346.20000000000005</v>
      </c>
    </row>
    <row r="27" spans="1:14" x14ac:dyDescent="0.4">
      <c r="A27">
        <f t="shared" si="5"/>
        <v>26</v>
      </c>
      <c r="B27" s="1">
        <f>IF(B26&lt;MAX(COVID19_Fallzahlen_CH_cleaned!A26:A5132),B26+1,"")</f>
        <v>43911</v>
      </c>
      <c r="D27" t="str">
        <f>IF($B27&lt;&gt;"",KtAbk!$A$32,"")</f>
        <v>CH</v>
      </c>
      <c r="F27">
        <f t="shared" ca="1" si="0"/>
        <v>7660</v>
      </c>
      <c r="G27" s="4">
        <f t="shared" ca="1" si="1"/>
        <v>7236.55</v>
      </c>
      <c r="L27" s="4">
        <f t="shared" ca="1" si="2"/>
        <v>333.44999999999993</v>
      </c>
      <c r="M27">
        <f t="shared" ca="1" si="3"/>
        <v>90</v>
      </c>
      <c r="N27" s="4">
        <f t="shared" ca="1" si="4"/>
        <v>423.44999999999993</v>
      </c>
    </row>
    <row r="28" spans="1:14" x14ac:dyDescent="0.4">
      <c r="A28">
        <f t="shared" si="5"/>
        <v>27</v>
      </c>
      <c r="B28" s="1">
        <f>IF(B27&lt;MAX(COVID19_Fallzahlen_CH_cleaned!A27:A5133),B27+1,"")</f>
        <v>43912</v>
      </c>
      <c r="D28" t="str">
        <f>IF($B28&lt;&gt;"",KtAbk!$A$32,"")</f>
        <v>CH</v>
      </c>
      <c r="F28">
        <f t="shared" ca="1" si="0"/>
        <v>8455</v>
      </c>
      <c r="G28" s="4">
        <f t="shared" ca="1" si="1"/>
        <v>7864.25</v>
      </c>
      <c r="L28" s="4">
        <f t="shared" ca="1" si="2"/>
        <v>480.75</v>
      </c>
      <c r="M28">
        <f t="shared" ca="1" si="3"/>
        <v>110</v>
      </c>
      <c r="N28" s="4">
        <f t="shared" ca="1" si="4"/>
        <v>590.75</v>
      </c>
    </row>
    <row r="29" spans="1:14" x14ac:dyDescent="0.4">
      <c r="A29">
        <f t="shared" si="5"/>
        <v>28</v>
      </c>
      <c r="B29" s="1">
        <f>IF(B28&lt;MAX(COVID19_Fallzahlen_CH_cleaned!A28:A5134),B28+1,"")</f>
        <v>43913</v>
      </c>
      <c r="D29" t="str">
        <f>IF($B29&lt;&gt;"",KtAbk!$A$32,"")</f>
        <v>CH</v>
      </c>
      <c r="F29">
        <f t="shared" ca="1" si="0"/>
        <v>9284</v>
      </c>
      <c r="G29" s="4">
        <f t="shared" ca="1" si="1"/>
        <v>8503.1</v>
      </c>
      <c r="L29" s="4">
        <f t="shared" ca="1" si="2"/>
        <v>643.90000000000009</v>
      </c>
      <c r="M29">
        <f t="shared" ca="1" si="3"/>
        <v>137</v>
      </c>
      <c r="N29" s="4">
        <f t="shared" ca="1" si="4"/>
        <v>780.90000000000009</v>
      </c>
    </row>
    <row r="30" spans="1:14" x14ac:dyDescent="0.4">
      <c r="A30">
        <f t="shared" si="5"/>
        <v>29</v>
      </c>
      <c r="B30" s="1">
        <f>IF(B29&lt;MAX(COVID19_Fallzahlen_CH_cleaned!A29:A5135),B29+1,"")</f>
        <v>43914</v>
      </c>
      <c r="D30" t="str">
        <f>IF($B30&lt;&gt;"",KtAbk!$A$32,"")</f>
        <v>CH</v>
      </c>
      <c r="F30">
        <f t="shared" ca="1" si="0"/>
        <v>10291</v>
      </c>
      <c r="G30" s="4">
        <f t="shared" ca="1" si="1"/>
        <v>9284.35</v>
      </c>
      <c r="L30" s="4">
        <f t="shared" ca="1" si="2"/>
        <v>848.65</v>
      </c>
      <c r="M30">
        <f t="shared" ca="1" si="3"/>
        <v>158</v>
      </c>
      <c r="N30" s="4">
        <f t="shared" ca="1" si="4"/>
        <v>1006.65</v>
      </c>
    </row>
    <row r="31" spans="1:14" x14ac:dyDescent="0.4">
      <c r="A31">
        <f t="shared" si="5"/>
        <v>30</v>
      </c>
      <c r="B31" s="1">
        <f>IF(B30&lt;MAX(COVID19_Fallzahlen_CH_cleaned!A30:A5136),B30+1,"")</f>
        <v>43915</v>
      </c>
      <c r="D31" t="str">
        <f>IF($B31&lt;&gt;"",KtAbk!$A$32,"")</f>
        <v>CH</v>
      </c>
      <c r="F31">
        <f t="shared" ca="1" si="0"/>
        <v>11241</v>
      </c>
      <c r="G31" s="4">
        <f t="shared" ca="1" si="1"/>
        <v>9974.5</v>
      </c>
      <c r="L31" s="4">
        <f t="shared" ca="1" si="2"/>
        <v>1076.5</v>
      </c>
      <c r="M31">
        <f t="shared" ca="1" si="3"/>
        <v>190</v>
      </c>
      <c r="N31" s="4">
        <f t="shared" ca="1" si="4"/>
        <v>1266.5</v>
      </c>
    </row>
    <row r="32" spans="1:14" x14ac:dyDescent="0.4">
      <c r="A32">
        <f t="shared" si="5"/>
        <v>31</v>
      </c>
      <c r="B32" s="1">
        <f>IF(B31&lt;MAX(COVID19_Fallzahlen_CH_cleaned!A31:A5137),B31+1,"")</f>
        <v>43916</v>
      </c>
      <c r="D32" t="str">
        <f>IF($B32&lt;&gt;"",KtAbk!$A$32,"")</f>
        <v>CH</v>
      </c>
      <c r="F32">
        <f t="shared" ca="1" si="0"/>
        <v>12474</v>
      </c>
      <c r="G32" s="4">
        <f t="shared" ca="1" si="1"/>
        <v>10890</v>
      </c>
      <c r="L32" s="4">
        <f t="shared" ca="1" si="2"/>
        <v>1351</v>
      </c>
      <c r="M32">
        <f t="shared" ca="1" si="3"/>
        <v>233</v>
      </c>
      <c r="N32" s="4">
        <f t="shared" ca="1" si="4"/>
        <v>1584</v>
      </c>
    </row>
    <row r="33" spans="1:14" x14ac:dyDescent="0.4">
      <c r="A33">
        <f t="shared" si="5"/>
        <v>32</v>
      </c>
      <c r="B33" s="1">
        <f>IF(B32&lt;MAX(COVID19_Fallzahlen_CH_cleaned!A32:A5138),B32+1,"")</f>
        <v>43917</v>
      </c>
      <c r="D33" t="str">
        <f>IF($B33&lt;&gt;"",KtAbk!$A$32,"")</f>
        <v>CH</v>
      </c>
      <c r="F33">
        <f t="shared" ca="1" si="0"/>
        <v>13779</v>
      </c>
      <c r="G33" s="4">
        <f t="shared" ca="1" si="1"/>
        <v>11861.2</v>
      </c>
      <c r="L33" s="4">
        <f t="shared" ca="1" si="2"/>
        <v>1649.8</v>
      </c>
      <c r="M33">
        <f t="shared" ca="1" si="3"/>
        <v>268</v>
      </c>
      <c r="N33" s="4">
        <f t="shared" ca="1" si="4"/>
        <v>1917.8</v>
      </c>
    </row>
    <row r="34" spans="1:14" x14ac:dyDescent="0.4">
      <c r="A34">
        <f t="shared" si="5"/>
        <v>33</v>
      </c>
      <c r="B34" s="1">
        <f>IF(B33&lt;MAX(COVID19_Fallzahlen_CH_cleaned!A33:A5139),B33+1,"")</f>
        <v>43918</v>
      </c>
      <c r="D34" t="str">
        <f>IF($B34&lt;&gt;"",KtAbk!$A$32,"")</f>
        <v>CH</v>
      </c>
      <c r="F34">
        <f t="shared" ca="1" si="0"/>
        <v>14753</v>
      </c>
      <c r="G34" s="4">
        <f t="shared" ca="1" si="1"/>
        <v>12475.3</v>
      </c>
      <c r="L34" s="4">
        <f t="shared" ca="1" si="2"/>
        <v>1968.7</v>
      </c>
      <c r="M34">
        <f t="shared" ca="1" si="3"/>
        <v>309</v>
      </c>
      <c r="N34" s="4">
        <f t="shared" ca="1" si="4"/>
        <v>2277.6999999999998</v>
      </c>
    </row>
    <row r="35" spans="1:14" x14ac:dyDescent="0.4">
      <c r="A35">
        <f t="shared" si="5"/>
        <v>34</v>
      </c>
      <c r="B35" s="1">
        <f>IF(B34&lt;MAX(COVID19_Fallzahlen_CH_cleaned!A34:A5140),B34+1,"")</f>
        <v>43919</v>
      </c>
      <c r="D35" t="str">
        <f>IF($B35&lt;&gt;"",KtAbk!$A$32,"")</f>
        <v>CH</v>
      </c>
      <c r="F35">
        <f t="shared" ca="1" si="0"/>
        <v>15582</v>
      </c>
      <c r="G35" s="4">
        <f t="shared" ca="1" si="1"/>
        <v>12799.5</v>
      </c>
      <c r="L35" s="4">
        <f t="shared" ca="1" si="2"/>
        <v>2435.5</v>
      </c>
      <c r="M35">
        <f t="shared" ca="1" si="3"/>
        <v>347</v>
      </c>
      <c r="N35" s="4">
        <f t="shared" ca="1" si="4"/>
        <v>2782.5</v>
      </c>
    </row>
    <row r="36" spans="1:14" x14ac:dyDescent="0.4">
      <c r="A36">
        <f t="shared" si="5"/>
        <v>35</v>
      </c>
      <c r="B36" s="1">
        <f>IF(B35&lt;MAX(COVID19_Fallzahlen_CH_cleaned!A35:A5141),B35+1,"")</f>
        <v>43920</v>
      </c>
      <c r="D36" t="str">
        <f>IF($B36&lt;&gt;"",KtAbk!$A$32,"")</f>
        <v>CH</v>
      </c>
      <c r="F36">
        <f t="shared" ca="1" si="0"/>
        <v>16464</v>
      </c>
      <c r="G36" s="4">
        <f t="shared" ca="1" si="1"/>
        <v>12921.849999999999</v>
      </c>
      <c r="L36" s="4">
        <f t="shared" ca="1" si="2"/>
        <v>3143.1500000000005</v>
      </c>
      <c r="M36">
        <f t="shared" ca="1" si="3"/>
        <v>399</v>
      </c>
      <c r="N36" s="4">
        <f t="shared" ca="1" si="4"/>
        <v>3542.1500000000005</v>
      </c>
    </row>
    <row r="37" spans="1:14" x14ac:dyDescent="0.4">
      <c r="A37">
        <f t="shared" si="5"/>
        <v>36</v>
      </c>
      <c r="B37" s="1">
        <f>IF(B36&lt;MAX(COVID19_Fallzahlen_CH_cleaned!A36:A5142),B36+1,"")</f>
        <v>43921</v>
      </c>
      <c r="D37" t="str">
        <f>IF($B37&lt;&gt;"",KtAbk!$A$32,"")</f>
        <v>CH</v>
      </c>
      <c r="F37">
        <f t="shared" ca="1" si="0"/>
        <v>17459</v>
      </c>
      <c r="G37" s="4">
        <f t="shared" ca="1" si="1"/>
        <v>12849.15</v>
      </c>
      <c r="L37" s="4">
        <f t="shared" ca="1" si="2"/>
        <v>4139.8500000000004</v>
      </c>
      <c r="M37">
        <f t="shared" ca="1" si="3"/>
        <v>470</v>
      </c>
      <c r="N37" s="4">
        <f t="shared" ca="1" si="4"/>
        <v>4609.8500000000004</v>
      </c>
    </row>
    <row r="38" spans="1:14" x14ac:dyDescent="0.4">
      <c r="A38">
        <f t="shared" si="5"/>
        <v>37</v>
      </c>
      <c r="B38" s="1">
        <f>IF(B37&lt;MAX(COVID19_Fallzahlen_CH_cleaned!A37:A5143),B37+1,"")</f>
        <v>43922</v>
      </c>
      <c r="D38" t="str">
        <f>IF($B38&lt;&gt;"",KtAbk!$A$32,"")</f>
        <v>CH</v>
      </c>
      <c r="F38">
        <f t="shared" ca="1" si="0"/>
        <v>18467</v>
      </c>
      <c r="G38" s="4">
        <f t="shared" ca="1" si="1"/>
        <v>13061.350000000002</v>
      </c>
      <c r="L38" s="4">
        <f t="shared" ca="1" si="2"/>
        <v>4877.6499999999987</v>
      </c>
      <c r="M38">
        <f t="shared" ca="1" si="3"/>
        <v>528</v>
      </c>
      <c r="N38" s="4">
        <f t="shared" ca="1" si="4"/>
        <v>5405.6499999999987</v>
      </c>
    </row>
    <row r="39" spans="1:14" x14ac:dyDescent="0.4">
      <c r="A39">
        <f t="shared" si="5"/>
        <v>38</v>
      </c>
      <c r="B39" s="1">
        <f>IF(B38&lt;MAX(COVID19_Fallzahlen_CH_cleaned!A38:A5144),B38+1,"")</f>
        <v>43923</v>
      </c>
      <c r="D39" t="str">
        <f>IF($B39&lt;&gt;"",KtAbk!$A$32,"")</f>
        <v>CH</v>
      </c>
      <c r="F39">
        <f t="shared" ca="1" si="0"/>
        <v>19571</v>
      </c>
      <c r="G39" s="4">
        <f t="shared" ca="1" si="1"/>
        <v>13405.199999999999</v>
      </c>
      <c r="L39" s="4">
        <f t="shared" ca="1" si="2"/>
        <v>5584.8000000000011</v>
      </c>
      <c r="M39">
        <f t="shared" ca="1" si="3"/>
        <v>581</v>
      </c>
      <c r="N39" s="4">
        <f t="shared" ca="1" si="4"/>
        <v>6165.8000000000011</v>
      </c>
    </row>
    <row r="40" spans="1:14" x14ac:dyDescent="0.4">
      <c r="A40">
        <f t="shared" si="5"/>
        <v>39</v>
      </c>
      <c r="B40" s="1">
        <f>IF(B39&lt;MAX(COVID19_Fallzahlen_CH_cleaned!A39:A5145),B39+1,"")</f>
        <v>43924</v>
      </c>
      <c r="D40" t="str">
        <f>IF($B40&lt;&gt;"",KtAbk!$A$32,"")</f>
        <v>CH</v>
      </c>
      <c r="F40">
        <f t="shared" ca="1" si="0"/>
        <v>20494</v>
      </c>
      <c r="G40" s="4">
        <f t="shared" ca="1" si="1"/>
        <v>13644.85</v>
      </c>
      <c r="L40" s="4">
        <f t="shared" ca="1" si="2"/>
        <v>6208.15</v>
      </c>
      <c r="M40">
        <f t="shared" ca="1" si="3"/>
        <v>641</v>
      </c>
      <c r="N40" s="4">
        <f t="shared" ca="1" si="4"/>
        <v>6849.15</v>
      </c>
    </row>
    <row r="41" spans="1:14" x14ac:dyDescent="0.4">
      <c r="A41">
        <f t="shared" si="5"/>
        <v>40</v>
      </c>
      <c r="B41" s="1">
        <f>IF(B40&lt;MAX(COVID19_Fallzahlen_CH_cleaned!A40:A5146),B40+1,"")</f>
        <v>43925</v>
      </c>
      <c r="D41" t="str">
        <f>IF($B41&lt;&gt;"",KtAbk!$A$32,"")</f>
        <v>CH</v>
      </c>
      <c r="F41">
        <f t="shared" ca="1" si="0"/>
        <v>21175</v>
      </c>
      <c r="G41" s="4">
        <f t="shared" ca="1" si="1"/>
        <v>13576.8</v>
      </c>
      <c r="L41" s="4">
        <f t="shared" ca="1" si="2"/>
        <v>6882.2</v>
      </c>
      <c r="M41">
        <f t="shared" ca="1" si="3"/>
        <v>716</v>
      </c>
      <c r="N41" s="4">
        <f t="shared" ca="1" si="4"/>
        <v>7598.2</v>
      </c>
    </row>
    <row r="42" spans="1:14" x14ac:dyDescent="0.4">
      <c r="A42">
        <f t="shared" si="5"/>
        <v>41</v>
      </c>
      <c r="B42" s="1">
        <f>IF(B41&lt;MAX(COVID19_Fallzahlen_CH_cleaned!A41:A5147),B41+1,"")</f>
        <v>43926</v>
      </c>
      <c r="D42" t="str">
        <f>IF($B42&lt;&gt;"",KtAbk!$A$32,"")</f>
        <v>CH</v>
      </c>
      <c r="F42">
        <f t="shared" ca="1" si="0"/>
        <v>21673</v>
      </c>
      <c r="G42" s="4">
        <f t="shared" ca="1" si="1"/>
        <v>13213.3</v>
      </c>
      <c r="L42" s="4">
        <f t="shared" ca="1" si="2"/>
        <v>7697.7</v>
      </c>
      <c r="M42">
        <f t="shared" ca="1" si="3"/>
        <v>762</v>
      </c>
      <c r="N42" s="4">
        <f t="shared" ca="1" si="4"/>
        <v>8459.7000000000007</v>
      </c>
    </row>
    <row r="43" spans="1:14" x14ac:dyDescent="0.4">
      <c r="A43">
        <f t="shared" si="5"/>
        <v>42</v>
      </c>
      <c r="B43" s="1">
        <f>IF(B42&lt;MAX(COVID19_Fallzahlen_CH_cleaned!A42:A5148),B42+1,"")</f>
        <v>43927</v>
      </c>
      <c r="D43" t="str">
        <f>IF($B43&lt;&gt;"",KtAbk!$A$32,"")</f>
        <v>CH</v>
      </c>
      <c r="F43">
        <f t="shared" ca="1" si="0"/>
        <v>22248</v>
      </c>
      <c r="G43" s="4">
        <f t="shared" ca="1" si="1"/>
        <v>12940.000000000002</v>
      </c>
      <c r="L43" s="4">
        <f t="shared" ca="1" si="2"/>
        <v>8492.9999999999982</v>
      </c>
      <c r="M43">
        <f t="shared" ca="1" si="3"/>
        <v>815</v>
      </c>
      <c r="N43" s="4">
        <f t="shared" ca="1" si="4"/>
        <v>9307.9999999999982</v>
      </c>
    </row>
    <row r="44" spans="1:14" x14ac:dyDescent="0.4">
      <c r="A44">
        <f t="shared" si="5"/>
        <v>43</v>
      </c>
      <c r="B44" s="1">
        <f>IF(B43&lt;MAX(COVID19_Fallzahlen_CH_cleaned!A43:A5149),B43+1,"")</f>
        <v>43928</v>
      </c>
      <c r="D44" t="str">
        <f>IF($B44&lt;&gt;"",KtAbk!$A$32,"")</f>
        <v>CH</v>
      </c>
      <c r="F44">
        <f t="shared" ca="1" si="0"/>
        <v>22908</v>
      </c>
      <c r="G44" s="4">
        <f t="shared" ca="1" si="1"/>
        <v>12506.7</v>
      </c>
      <c r="L44" s="4">
        <f t="shared" ca="1" si="2"/>
        <v>9528.2999999999993</v>
      </c>
      <c r="M44">
        <f t="shared" ca="1" si="3"/>
        <v>873</v>
      </c>
      <c r="N44" s="4">
        <f t="shared" ca="1" si="4"/>
        <v>10401.299999999999</v>
      </c>
    </row>
    <row r="45" spans="1:14" x14ac:dyDescent="0.4">
      <c r="A45">
        <f t="shared" si="5"/>
        <v>44</v>
      </c>
      <c r="B45" s="1">
        <f>IF(B44&lt;MAX(COVID19_Fallzahlen_CH_cleaned!A44:A5150),B44+1,"")</f>
        <v>43929</v>
      </c>
      <c r="D45" t="str">
        <f>IF($B45&lt;&gt;"",KtAbk!$A$32,"")</f>
        <v>CH</v>
      </c>
      <c r="F45">
        <f t="shared" ca="1" si="0"/>
        <v>23581</v>
      </c>
      <c r="G45" s="4">
        <f t="shared" ca="1" si="1"/>
        <v>11935.75</v>
      </c>
      <c r="L45" s="4">
        <f t="shared" ca="1" si="2"/>
        <v>10700.25</v>
      </c>
      <c r="M45">
        <f t="shared" ca="1" si="3"/>
        <v>945</v>
      </c>
      <c r="N45" s="4">
        <f t="shared" ca="1" si="4"/>
        <v>11645.25</v>
      </c>
    </row>
    <row r="46" spans="1:14" x14ac:dyDescent="0.4">
      <c r="A46">
        <f t="shared" si="5"/>
        <v>45</v>
      </c>
      <c r="B46" s="1">
        <f>IF(B45&lt;MAX(COVID19_Fallzahlen_CH_cleaned!A45:A5151),B45+1,"")</f>
        <v>43930</v>
      </c>
      <c r="D46" t="str">
        <f>IF($B46&lt;&gt;"",KtAbk!$A$32,"")</f>
        <v>CH</v>
      </c>
      <c r="F46">
        <f t="shared" ca="1" si="0"/>
        <v>24279</v>
      </c>
      <c r="G46" s="4">
        <f t="shared" ca="1" si="1"/>
        <v>11674.3</v>
      </c>
      <c r="L46" s="4">
        <f t="shared" ca="1" si="2"/>
        <v>11605.7</v>
      </c>
      <c r="M46">
        <f t="shared" ca="1" si="3"/>
        <v>999</v>
      </c>
      <c r="N46" s="4">
        <f t="shared" ca="1" si="4"/>
        <v>12604.7</v>
      </c>
    </row>
    <row r="47" spans="1:14" x14ac:dyDescent="0.4">
      <c r="A47">
        <f t="shared" si="5"/>
        <v>46</v>
      </c>
      <c r="B47" s="1">
        <f>IF(B46&lt;MAX(COVID19_Fallzahlen_CH_cleaned!A46:A5152),B46+1,"")</f>
        <v>43931</v>
      </c>
      <c r="D47" t="str">
        <f>IF($B47&lt;&gt;"",KtAbk!$A$32,"")</f>
        <v>CH</v>
      </c>
      <c r="F47">
        <f t="shared" ca="1" si="0"/>
        <v>24793</v>
      </c>
      <c r="G47" s="4">
        <f t="shared" ca="1" si="1"/>
        <v>11331.65</v>
      </c>
      <c r="L47" s="4">
        <f t="shared" ca="1" si="2"/>
        <v>12406.35</v>
      </c>
      <c r="M47">
        <f t="shared" ca="1" si="3"/>
        <v>1055</v>
      </c>
      <c r="N47" s="4">
        <f t="shared" ca="1" si="4"/>
        <v>13461.35</v>
      </c>
    </row>
    <row r="48" spans="1:14" x14ac:dyDescent="0.4">
      <c r="A48">
        <f t="shared" si="5"/>
        <v>47</v>
      </c>
      <c r="B48" s="1">
        <f>IF(B47&lt;MAX(COVID19_Fallzahlen_CH_cleaned!A47:A5153),B47+1,"")</f>
        <v>43932</v>
      </c>
      <c r="D48" t="str">
        <f>IF($B48&lt;&gt;"",KtAbk!$A$32,"")</f>
        <v>CH</v>
      </c>
      <c r="F48">
        <f t="shared" ca="1" si="0"/>
        <v>25251</v>
      </c>
      <c r="G48" s="4">
        <f t="shared" ca="1" si="1"/>
        <v>10992.250000000002</v>
      </c>
      <c r="L48" s="4">
        <f t="shared" ca="1" si="2"/>
        <v>13166.749999999998</v>
      </c>
      <c r="M48">
        <f t="shared" ca="1" si="3"/>
        <v>1092</v>
      </c>
      <c r="N48" s="4">
        <f t="shared" ca="1" si="4"/>
        <v>14258.749999999998</v>
      </c>
    </row>
    <row r="49" spans="1:14" x14ac:dyDescent="0.4">
      <c r="A49">
        <f t="shared" si="5"/>
        <v>48</v>
      </c>
      <c r="B49" s="1">
        <f>IF(B48&lt;MAX(COVID19_Fallzahlen_CH_cleaned!A48:A5154),B48+1,"")</f>
        <v>43933</v>
      </c>
      <c r="D49" t="str">
        <f>IF($B49&lt;&gt;"",KtAbk!$A$32,"")</f>
        <v>CH</v>
      </c>
      <c r="F49">
        <f t="shared" ca="1" si="0"/>
        <v>25589</v>
      </c>
      <c r="G49" s="4">
        <f t="shared" ca="1" si="1"/>
        <v>10447.35</v>
      </c>
      <c r="L49" s="4">
        <f t="shared" ca="1" si="2"/>
        <v>14000.65</v>
      </c>
      <c r="M49">
        <f t="shared" ca="1" si="3"/>
        <v>1141</v>
      </c>
      <c r="N49" s="4">
        <f t="shared" ca="1" si="4"/>
        <v>15141.65</v>
      </c>
    </row>
    <row r="50" spans="1:14" x14ac:dyDescent="0.4">
      <c r="A50">
        <f t="shared" si="5"/>
        <v>49</v>
      </c>
      <c r="B50" s="1">
        <f>IF(B49&lt;MAX(COVID19_Fallzahlen_CH_cleaned!A49:A5155),B49+1,"")</f>
        <v>43934</v>
      </c>
      <c r="D50" t="str">
        <f>IF($B50&lt;&gt;"",KtAbk!$A$32,"")</f>
        <v>CH</v>
      </c>
      <c r="F50">
        <f t="shared" ca="1" si="0"/>
        <v>25842</v>
      </c>
      <c r="G50" s="4">
        <f t="shared" ca="1" si="1"/>
        <v>9774.4500000000007</v>
      </c>
      <c r="L50" s="4">
        <f t="shared" ca="1" si="2"/>
        <v>14899.55</v>
      </c>
      <c r="M50">
        <f t="shared" ca="1" si="3"/>
        <v>1168</v>
      </c>
      <c r="N50" s="4">
        <f t="shared" ca="1" si="4"/>
        <v>16067.55</v>
      </c>
    </row>
    <row r="51" spans="1:14" x14ac:dyDescent="0.4">
      <c r="A51">
        <f t="shared" si="5"/>
        <v>50</v>
      </c>
      <c r="B51" s="1">
        <f>IF(B50&lt;MAX(COVID19_Fallzahlen_CH_cleaned!A50:A5156),B50+1,"")</f>
        <v>43935</v>
      </c>
      <c r="D51" t="str">
        <f>IF($B51&lt;&gt;"",KtAbk!$A$32,"")</f>
        <v>CH</v>
      </c>
      <c r="F51">
        <f t="shared" ca="1" si="0"/>
        <v>26148</v>
      </c>
      <c r="G51" s="4">
        <f t="shared" ca="1" si="1"/>
        <v>9103.25</v>
      </c>
      <c r="L51" s="4">
        <f t="shared" ca="1" si="2"/>
        <v>15831.75</v>
      </c>
      <c r="M51">
        <f t="shared" ca="1" si="3"/>
        <v>1213</v>
      </c>
      <c r="N51" s="4">
        <f t="shared" ca="1" si="4"/>
        <v>17044.75</v>
      </c>
    </row>
    <row r="52" spans="1:14" x14ac:dyDescent="0.4">
      <c r="A52">
        <f t="shared" si="5"/>
        <v>51</v>
      </c>
      <c r="B52" s="1">
        <f>IF(B51&lt;MAX(COVID19_Fallzahlen_CH_cleaned!A51:A5157),B51+1,"")</f>
        <v>43936</v>
      </c>
      <c r="D52" t="str">
        <f>IF($B52&lt;&gt;"",KtAbk!$A$32,"")</f>
        <v>CH</v>
      </c>
      <c r="F52">
        <f t="shared" ca="1" si="0"/>
        <v>26469</v>
      </c>
      <c r="G52" s="4">
        <f t="shared" ca="1" si="1"/>
        <v>8478.25</v>
      </c>
      <c r="L52" s="4">
        <f t="shared" ca="1" si="2"/>
        <v>16727.75</v>
      </c>
      <c r="M52">
        <f t="shared" ca="1" si="3"/>
        <v>1263</v>
      </c>
      <c r="N52" s="4">
        <f t="shared" ca="1" si="4"/>
        <v>17990.75</v>
      </c>
    </row>
    <row r="53" spans="1:14" x14ac:dyDescent="0.4">
      <c r="A53">
        <f t="shared" si="5"/>
        <v>52</v>
      </c>
      <c r="B53" s="1">
        <f>IF(B52&lt;MAX(COVID19_Fallzahlen_CH_cleaned!A52:A5158),B52+1,"")</f>
        <v>43937</v>
      </c>
      <c r="D53" t="str">
        <f>IF($B53&lt;&gt;"",KtAbk!$A$32,"")</f>
        <v>CH</v>
      </c>
      <c r="F53">
        <f t="shared" ca="1" si="0"/>
        <v>26799</v>
      </c>
      <c r="G53" s="4">
        <f t="shared" ca="1" si="1"/>
        <v>7997.0499999999993</v>
      </c>
      <c r="L53" s="4">
        <f t="shared" ca="1" si="2"/>
        <v>17495.95</v>
      </c>
      <c r="M53">
        <f t="shared" ca="1" si="3"/>
        <v>1306</v>
      </c>
      <c r="N53" s="4">
        <f t="shared" ca="1" si="4"/>
        <v>18801.95</v>
      </c>
    </row>
    <row r="54" spans="1:14" x14ac:dyDescent="0.4">
      <c r="A54">
        <f t="shared" si="5"/>
        <v>53</v>
      </c>
      <c r="B54" s="1">
        <f>IF(B53&lt;MAX(COVID19_Fallzahlen_CH_cleaned!A53:A5159),B53+1,"")</f>
        <v>43938</v>
      </c>
      <c r="D54" t="str">
        <f>IF($B54&lt;&gt;"",KtAbk!$A$32,"")</f>
        <v>CH</v>
      </c>
      <c r="F54">
        <f t="shared" ca="1" si="0"/>
        <v>27124</v>
      </c>
      <c r="G54" s="4">
        <f t="shared" ca="1" si="1"/>
        <v>7720.5999999999985</v>
      </c>
      <c r="L54" s="4">
        <f t="shared" ca="1" si="2"/>
        <v>18050.400000000001</v>
      </c>
      <c r="M54">
        <f t="shared" ca="1" si="3"/>
        <v>1353</v>
      </c>
      <c r="N54" s="4">
        <f t="shared" ca="1" si="4"/>
        <v>19403.400000000001</v>
      </c>
    </row>
    <row r="55" spans="1:14" x14ac:dyDescent="0.4">
      <c r="A55">
        <f t="shared" si="5"/>
        <v>54</v>
      </c>
      <c r="B55" s="1">
        <f>IF(B54&lt;MAX(COVID19_Fallzahlen_CH_cleaned!A54:A5160),B54+1,"")</f>
        <v>43939</v>
      </c>
      <c r="D55" t="str">
        <f>IF($B55&lt;&gt;"",KtAbk!$A$32,"")</f>
        <v>CH</v>
      </c>
      <c r="F55">
        <f t="shared" ca="1" si="0"/>
        <v>27464</v>
      </c>
      <c r="G55" s="4">
        <f t="shared" ca="1" si="1"/>
        <v>7427.2500000000036</v>
      </c>
      <c r="L55" s="4">
        <f t="shared" ca="1" si="2"/>
        <v>18651.749999999996</v>
      </c>
      <c r="M55">
        <f t="shared" ca="1" si="3"/>
        <v>1385</v>
      </c>
      <c r="N55" s="4">
        <f t="shared" ca="1" si="4"/>
        <v>20036.749999999996</v>
      </c>
    </row>
    <row r="56" spans="1:14" x14ac:dyDescent="0.4">
      <c r="A56">
        <f t="shared" si="5"/>
        <v>55</v>
      </c>
      <c r="B56" s="1">
        <f>IF(B55&lt;MAX(COVID19_Fallzahlen_CH_cleaned!A55:A5161),B55+1,"")</f>
        <v>43940</v>
      </c>
      <c r="D56" t="str">
        <f>IF($B56&lt;&gt;"",KtAbk!$A$32,"")</f>
        <v>CH</v>
      </c>
      <c r="F56">
        <f t="shared" ca="1" si="0"/>
        <v>27659</v>
      </c>
      <c r="G56" s="4">
        <f t="shared" ca="1" si="1"/>
        <v>6945.6499999999978</v>
      </c>
      <c r="L56" s="4">
        <f t="shared" ca="1" si="2"/>
        <v>19299.350000000002</v>
      </c>
      <c r="M56">
        <f t="shared" ca="1" si="3"/>
        <v>1414</v>
      </c>
      <c r="N56" s="4">
        <f t="shared" ca="1" si="4"/>
        <v>20713.350000000002</v>
      </c>
    </row>
    <row r="57" spans="1:14" x14ac:dyDescent="0.4">
      <c r="A57">
        <f t="shared" si="5"/>
        <v>56</v>
      </c>
      <c r="B57" s="1">
        <f>IF(B56&lt;MAX(COVID19_Fallzahlen_CH_cleaned!A56:A5162),B56+1,"")</f>
        <v>43941</v>
      </c>
      <c r="D57" t="str">
        <f>IF($B57&lt;&gt;"",KtAbk!$A$32,"")</f>
        <v>CH</v>
      </c>
      <c r="F57">
        <f t="shared" ca="1" si="0"/>
        <v>27809</v>
      </c>
      <c r="G57" s="4">
        <f t="shared" ca="1" si="1"/>
        <v>6402.2999999999993</v>
      </c>
      <c r="L57" s="4">
        <f t="shared" ca="1" si="2"/>
        <v>19950.7</v>
      </c>
      <c r="M57">
        <f t="shared" ca="1" si="3"/>
        <v>1456</v>
      </c>
      <c r="N57" s="4">
        <f t="shared" ca="1" si="4"/>
        <v>21406.7</v>
      </c>
    </row>
    <row r="58" spans="1:14" x14ac:dyDescent="0.4">
      <c r="A58">
        <f t="shared" si="5"/>
        <v>57</v>
      </c>
      <c r="B58" s="1">
        <f>IF(B57&lt;MAX(COVID19_Fallzahlen_CH_cleaned!A57:A5163),B57+1,"")</f>
        <v>43942</v>
      </c>
      <c r="D58" t="str">
        <f>IF($B58&lt;&gt;"",KtAbk!$A$32,"")</f>
        <v>CH</v>
      </c>
      <c r="F58">
        <f t="shared" ca="1" si="0"/>
        <v>27933</v>
      </c>
      <c r="G58" s="4">
        <f t="shared" ca="1" si="1"/>
        <v>5780.8999999999978</v>
      </c>
      <c r="L58" s="4">
        <f t="shared" ca="1" si="2"/>
        <v>20653.100000000002</v>
      </c>
      <c r="M58">
        <f t="shared" ca="1" si="3"/>
        <v>1499</v>
      </c>
      <c r="N58" s="4">
        <f t="shared" ca="1" si="4"/>
        <v>22152.100000000002</v>
      </c>
    </row>
    <row r="59" spans="1:14" x14ac:dyDescent="0.4">
      <c r="A59" t="str">
        <f t="shared" si="5"/>
        <v/>
      </c>
      <c r="B59" s="1" t="str">
        <f>IF(B58&lt;MAX(COVID19_Fallzahlen_CH_cleaned!A58:A5164),B58+1,"")</f>
        <v/>
      </c>
      <c r="D59" t="str">
        <f>IF($B59&lt;&gt;"",KtAbk!$A$32,"")</f>
        <v/>
      </c>
      <c r="F59" t="str">
        <f t="shared" ca="1" si="0"/>
        <v/>
      </c>
      <c r="G59" s="4" t="str">
        <f t="shared" ref="G59:G122" si="6">IF($B59&lt;&gt;"",F59-N59,"")</f>
        <v/>
      </c>
      <c r="L59" s="4" t="str">
        <f t="shared" ref="L59:L122" ca="1" si="7">IF($B59&lt;&gt;"",INDIRECT(ADDRESS(29,ROW(F59)+1,,,"KtRecovered")),"")</f>
        <v/>
      </c>
      <c r="M59" t="str">
        <f t="shared" ca="1" si="3"/>
        <v/>
      </c>
      <c r="N59" s="4" t="str">
        <f t="shared" ref="N59:N122" si="8">IF($B59&lt;&gt;"",L59+M59,"")</f>
        <v/>
      </c>
    </row>
    <row r="60" spans="1:14" x14ac:dyDescent="0.4">
      <c r="A60" t="str">
        <f t="shared" si="5"/>
        <v/>
      </c>
      <c r="B60" s="1" t="str">
        <f>IF(B59&lt;MAX(COVID19_Fallzahlen_CH_cleaned!A59:A5165),B59+1,"")</f>
        <v/>
      </c>
      <c r="D60" t="str">
        <f>IF($B60&lt;&gt;"",KtAbk!$A$32,"")</f>
        <v/>
      </c>
      <c r="F60" t="str">
        <f t="shared" ca="1" si="0"/>
        <v/>
      </c>
      <c r="G60" s="4" t="str">
        <f t="shared" si="6"/>
        <v/>
      </c>
      <c r="L60" s="4" t="str">
        <f t="shared" ca="1" si="7"/>
        <v/>
      </c>
      <c r="M60" t="str">
        <f t="shared" ca="1" si="3"/>
        <v/>
      </c>
      <c r="N60" s="4" t="str">
        <f t="shared" si="8"/>
        <v/>
      </c>
    </row>
    <row r="61" spans="1:14" x14ac:dyDescent="0.4">
      <c r="A61" t="str">
        <f t="shared" si="5"/>
        <v/>
      </c>
      <c r="B61" s="1" t="str">
        <f>IF(B60&lt;MAX(COVID19_Fallzahlen_CH_cleaned!A60:A5166),B60+1,"")</f>
        <v/>
      </c>
      <c r="D61" t="str">
        <f>IF($B61&lt;&gt;"",KtAbk!$A$32,"")</f>
        <v/>
      </c>
      <c r="F61" t="str">
        <f t="shared" ca="1" si="0"/>
        <v/>
      </c>
      <c r="G61" s="4" t="str">
        <f t="shared" si="6"/>
        <v/>
      </c>
      <c r="L61" s="4" t="str">
        <f t="shared" ca="1" si="7"/>
        <v/>
      </c>
      <c r="M61" t="str">
        <f t="shared" ca="1" si="3"/>
        <v/>
      </c>
      <c r="N61" s="4" t="str">
        <f t="shared" si="8"/>
        <v/>
      </c>
    </row>
    <row r="62" spans="1:14" x14ac:dyDescent="0.4">
      <c r="A62" t="str">
        <f t="shared" si="5"/>
        <v/>
      </c>
      <c r="B62" s="1" t="str">
        <f>IF(B61&lt;MAX(COVID19_Fallzahlen_CH_cleaned!A61:A5167),B61+1,"")</f>
        <v/>
      </c>
      <c r="D62" t="str">
        <f>IF($B62&lt;&gt;"",KtAbk!$A$32,"")</f>
        <v/>
      </c>
      <c r="F62" t="str">
        <f t="shared" ca="1" si="0"/>
        <v/>
      </c>
      <c r="G62" s="4" t="str">
        <f t="shared" si="6"/>
        <v/>
      </c>
      <c r="L62" s="4" t="str">
        <f t="shared" ca="1" si="7"/>
        <v/>
      </c>
      <c r="M62" t="str">
        <f t="shared" ca="1" si="3"/>
        <v/>
      </c>
      <c r="N62" s="4" t="str">
        <f t="shared" si="8"/>
        <v/>
      </c>
    </row>
    <row r="63" spans="1:14" x14ac:dyDescent="0.4">
      <c r="A63" t="str">
        <f t="shared" si="5"/>
        <v/>
      </c>
      <c r="B63" s="1" t="str">
        <f>IF(B62&lt;MAX(COVID19_Fallzahlen_CH_cleaned!A62:A5168),B62+1,"")</f>
        <v/>
      </c>
      <c r="D63" t="str">
        <f>IF($B63&lt;&gt;"",KtAbk!$A$32,"")</f>
        <v/>
      </c>
      <c r="F63" t="str">
        <f t="shared" ca="1" si="0"/>
        <v/>
      </c>
      <c r="G63" s="4" t="str">
        <f t="shared" si="6"/>
        <v/>
      </c>
      <c r="L63" s="4" t="str">
        <f t="shared" ca="1" si="7"/>
        <v/>
      </c>
      <c r="M63" t="str">
        <f t="shared" ca="1" si="3"/>
        <v/>
      </c>
      <c r="N63" s="4" t="str">
        <f t="shared" si="8"/>
        <v/>
      </c>
    </row>
    <row r="64" spans="1:14" x14ac:dyDescent="0.4">
      <c r="A64" t="str">
        <f t="shared" si="5"/>
        <v/>
      </c>
      <c r="B64" s="1" t="str">
        <f>IF(B63&lt;MAX(COVID19_Fallzahlen_CH_cleaned!A63:A5169),B63+1,"")</f>
        <v/>
      </c>
      <c r="D64" t="str">
        <f>IF($B64&lt;&gt;"",KtAbk!$A$32,"")</f>
        <v/>
      </c>
      <c r="F64" t="str">
        <f t="shared" ca="1" si="0"/>
        <v/>
      </c>
      <c r="G64" s="4" t="str">
        <f t="shared" si="6"/>
        <v/>
      </c>
      <c r="L64" s="4" t="str">
        <f t="shared" ca="1" si="7"/>
        <v/>
      </c>
      <c r="M64" t="str">
        <f t="shared" ca="1" si="3"/>
        <v/>
      </c>
      <c r="N64" s="4" t="str">
        <f t="shared" si="8"/>
        <v/>
      </c>
    </row>
    <row r="65" spans="1:14" x14ac:dyDescent="0.4">
      <c r="A65" t="str">
        <f t="shared" si="5"/>
        <v/>
      </c>
      <c r="B65" s="1" t="str">
        <f>IF(B64&lt;MAX(COVID19_Fallzahlen_CH_cleaned!A64:A5170),B64+1,"")</f>
        <v/>
      </c>
      <c r="D65" t="str">
        <f>IF($B65&lt;&gt;"",KtAbk!$A$32,"")</f>
        <v/>
      </c>
      <c r="F65" t="str">
        <f t="shared" ca="1" si="0"/>
        <v/>
      </c>
      <c r="G65" s="4" t="str">
        <f t="shared" si="6"/>
        <v/>
      </c>
      <c r="L65" s="4" t="str">
        <f t="shared" ca="1" si="7"/>
        <v/>
      </c>
      <c r="M65" t="str">
        <f t="shared" ca="1" si="3"/>
        <v/>
      </c>
      <c r="N65" s="4" t="str">
        <f t="shared" si="8"/>
        <v/>
      </c>
    </row>
    <row r="66" spans="1:14" x14ac:dyDescent="0.4">
      <c r="A66" t="str">
        <f t="shared" si="5"/>
        <v/>
      </c>
      <c r="B66" s="1" t="str">
        <f>IF(B65&lt;MAX(COVID19_Fallzahlen_CH_cleaned!A65:A5171),B65+1,"")</f>
        <v/>
      </c>
      <c r="D66" t="str">
        <f>IF($B66&lt;&gt;"",KtAbk!$A$32,"")</f>
        <v/>
      </c>
      <c r="F66" t="str">
        <f t="shared" ca="1" si="0"/>
        <v/>
      </c>
      <c r="G66" s="4" t="str">
        <f t="shared" si="6"/>
        <v/>
      </c>
      <c r="L66" s="4" t="str">
        <f t="shared" ca="1" si="7"/>
        <v/>
      </c>
      <c r="M66" t="str">
        <f t="shared" ca="1" si="3"/>
        <v/>
      </c>
      <c r="N66" s="4" t="str">
        <f t="shared" si="8"/>
        <v/>
      </c>
    </row>
    <row r="67" spans="1:14" x14ac:dyDescent="0.4">
      <c r="A67" t="str">
        <f t="shared" si="5"/>
        <v/>
      </c>
      <c r="B67" s="1" t="str">
        <f>IF(B66&lt;MAX(COVID19_Fallzahlen_CH_cleaned!A66:A5172),B66+1,"")</f>
        <v/>
      </c>
      <c r="D67" t="str">
        <f>IF($B67&lt;&gt;"",KtAbk!$A$32,"")</f>
        <v/>
      </c>
      <c r="F67" t="str">
        <f t="shared" ref="F67:F130" ca="1" si="9">IF($B67&lt;&gt;"",INDIRECT(ADDRESS(29,ROW(F67)+1,,,"KtConfirmed")),"")</f>
        <v/>
      </c>
      <c r="G67" s="4" t="str">
        <f t="shared" si="6"/>
        <v/>
      </c>
      <c r="L67" s="4" t="str">
        <f t="shared" ca="1" si="7"/>
        <v/>
      </c>
      <c r="M67" t="str">
        <f t="shared" ref="M67:M130" ca="1" si="10">IF($B67&lt;&gt;"",INDIRECT(ADDRESS(29,ROW(M67)+1,,,"KtDeath")),"")</f>
        <v/>
      </c>
      <c r="N67" s="4" t="str">
        <f t="shared" si="8"/>
        <v/>
      </c>
    </row>
    <row r="68" spans="1:14" x14ac:dyDescent="0.4">
      <c r="A68" t="str">
        <f t="shared" ref="A68:A131" si="11">IF($B68&lt;&gt;"",A67+1,"")</f>
        <v/>
      </c>
      <c r="B68" s="1" t="str">
        <f>IF(B67&lt;MAX(COVID19_Fallzahlen_CH_cleaned!A67:A5173),B67+1,"")</f>
        <v/>
      </c>
      <c r="D68" t="str">
        <f>IF($B68&lt;&gt;"",KtAbk!$A$32,"")</f>
        <v/>
      </c>
      <c r="F68" t="str">
        <f t="shared" ca="1" si="9"/>
        <v/>
      </c>
      <c r="G68" s="4" t="str">
        <f t="shared" si="6"/>
        <v/>
      </c>
      <c r="L68" s="4" t="str">
        <f t="shared" ca="1" si="7"/>
        <v/>
      </c>
      <c r="M68" t="str">
        <f t="shared" ca="1" si="10"/>
        <v/>
      </c>
      <c r="N68" s="4" t="str">
        <f t="shared" si="8"/>
        <v/>
      </c>
    </row>
    <row r="69" spans="1:14" x14ac:dyDescent="0.4">
      <c r="A69" t="str">
        <f t="shared" si="11"/>
        <v/>
      </c>
      <c r="B69" s="1" t="str">
        <f>IF(B68&lt;MAX(COVID19_Fallzahlen_CH_cleaned!A68:A5174),B68+1,"")</f>
        <v/>
      </c>
      <c r="D69" t="str">
        <f>IF($B69&lt;&gt;"",KtAbk!$A$32,"")</f>
        <v/>
      </c>
      <c r="F69" t="str">
        <f t="shared" ca="1" si="9"/>
        <v/>
      </c>
      <c r="G69" s="4" t="str">
        <f t="shared" si="6"/>
        <v/>
      </c>
      <c r="L69" s="4" t="str">
        <f t="shared" ca="1" si="7"/>
        <v/>
      </c>
      <c r="M69" t="str">
        <f t="shared" ca="1" si="10"/>
        <v/>
      </c>
      <c r="N69" s="4" t="str">
        <f t="shared" si="8"/>
        <v/>
      </c>
    </row>
    <row r="70" spans="1:14" x14ac:dyDescent="0.4">
      <c r="A70" t="str">
        <f t="shared" si="11"/>
        <v/>
      </c>
      <c r="B70" s="1" t="str">
        <f>IF(B69&lt;MAX(COVID19_Fallzahlen_CH_cleaned!A69:A5175),B69+1,"")</f>
        <v/>
      </c>
      <c r="D70" t="str">
        <f>IF($B70&lt;&gt;"",KtAbk!$A$32,"")</f>
        <v/>
      </c>
      <c r="F70" t="str">
        <f t="shared" ca="1" si="9"/>
        <v/>
      </c>
      <c r="G70" s="4" t="str">
        <f t="shared" si="6"/>
        <v/>
      </c>
      <c r="L70" s="4" t="str">
        <f t="shared" ca="1" si="7"/>
        <v/>
      </c>
      <c r="M70" t="str">
        <f t="shared" ca="1" si="10"/>
        <v/>
      </c>
      <c r="N70" s="4" t="str">
        <f t="shared" si="8"/>
        <v/>
      </c>
    </row>
    <row r="71" spans="1:14" x14ac:dyDescent="0.4">
      <c r="A71" t="str">
        <f t="shared" si="11"/>
        <v/>
      </c>
      <c r="B71" s="1" t="str">
        <f>IF(B70&lt;MAX(COVID19_Fallzahlen_CH_cleaned!A70:A5176),B70+1,"")</f>
        <v/>
      </c>
      <c r="D71" t="str">
        <f>IF($B71&lt;&gt;"",KtAbk!$A$32,"")</f>
        <v/>
      </c>
      <c r="F71" t="str">
        <f t="shared" ca="1" si="9"/>
        <v/>
      </c>
      <c r="G71" s="4" t="str">
        <f t="shared" si="6"/>
        <v/>
      </c>
      <c r="L71" s="4" t="str">
        <f t="shared" ca="1" si="7"/>
        <v/>
      </c>
      <c r="M71" t="str">
        <f t="shared" ca="1" si="10"/>
        <v/>
      </c>
      <c r="N71" s="4" t="str">
        <f t="shared" si="8"/>
        <v/>
      </c>
    </row>
    <row r="72" spans="1:14" x14ac:dyDescent="0.4">
      <c r="A72" t="str">
        <f t="shared" si="11"/>
        <v/>
      </c>
      <c r="B72" s="1" t="str">
        <f>IF(B71&lt;MAX(COVID19_Fallzahlen_CH_cleaned!A71:A5177),B71+1,"")</f>
        <v/>
      </c>
      <c r="D72" t="str">
        <f>IF($B72&lt;&gt;"",KtAbk!$A$32,"")</f>
        <v/>
      </c>
      <c r="F72" t="str">
        <f t="shared" ca="1" si="9"/>
        <v/>
      </c>
      <c r="G72" s="4" t="str">
        <f t="shared" si="6"/>
        <v/>
      </c>
      <c r="L72" s="4" t="str">
        <f t="shared" ca="1" si="7"/>
        <v/>
      </c>
      <c r="M72" t="str">
        <f t="shared" ca="1" si="10"/>
        <v/>
      </c>
      <c r="N72" s="4" t="str">
        <f t="shared" si="8"/>
        <v/>
      </c>
    </row>
    <row r="73" spans="1:14" x14ac:dyDescent="0.4">
      <c r="A73" t="str">
        <f t="shared" si="11"/>
        <v/>
      </c>
      <c r="B73" s="1" t="str">
        <f>IF(B72&lt;MAX(COVID19_Fallzahlen_CH_cleaned!A72:A5178),B72+1,"")</f>
        <v/>
      </c>
      <c r="D73" t="str">
        <f>IF($B73&lt;&gt;"",KtAbk!$A$32,"")</f>
        <v/>
      </c>
      <c r="F73" t="str">
        <f t="shared" ca="1" si="9"/>
        <v/>
      </c>
      <c r="G73" s="4" t="str">
        <f t="shared" si="6"/>
        <v/>
      </c>
      <c r="L73" s="4" t="str">
        <f t="shared" ca="1" si="7"/>
        <v/>
      </c>
      <c r="M73" t="str">
        <f t="shared" ca="1" si="10"/>
        <v/>
      </c>
      <c r="N73" s="4" t="str">
        <f t="shared" si="8"/>
        <v/>
      </c>
    </row>
    <row r="74" spans="1:14" x14ac:dyDescent="0.4">
      <c r="A74" t="str">
        <f t="shared" si="11"/>
        <v/>
      </c>
      <c r="B74" s="1" t="str">
        <f>IF(B73&lt;MAX(COVID19_Fallzahlen_CH_cleaned!A73:A5179),B73+1,"")</f>
        <v/>
      </c>
      <c r="D74" t="str">
        <f>IF($B74&lt;&gt;"",KtAbk!$A$32,"")</f>
        <v/>
      </c>
      <c r="F74" t="str">
        <f t="shared" ca="1" si="9"/>
        <v/>
      </c>
      <c r="G74" s="4" t="str">
        <f t="shared" si="6"/>
        <v/>
      </c>
      <c r="L74" s="4" t="str">
        <f t="shared" ca="1" si="7"/>
        <v/>
      </c>
      <c r="M74" t="str">
        <f t="shared" ca="1" si="10"/>
        <v/>
      </c>
      <c r="N74" s="4" t="str">
        <f t="shared" si="8"/>
        <v/>
      </c>
    </row>
    <row r="75" spans="1:14" x14ac:dyDescent="0.4">
      <c r="A75" t="str">
        <f t="shared" si="11"/>
        <v/>
      </c>
      <c r="B75" s="1" t="str">
        <f>IF(B74&lt;MAX(COVID19_Fallzahlen_CH_cleaned!A74:A5180),B74+1,"")</f>
        <v/>
      </c>
      <c r="D75" t="str">
        <f>IF($B75&lt;&gt;"",KtAbk!$A$32,"")</f>
        <v/>
      </c>
      <c r="F75" t="str">
        <f t="shared" ca="1" si="9"/>
        <v/>
      </c>
      <c r="G75" s="4" t="str">
        <f t="shared" si="6"/>
        <v/>
      </c>
      <c r="L75" s="4" t="str">
        <f t="shared" ca="1" si="7"/>
        <v/>
      </c>
      <c r="M75" t="str">
        <f t="shared" ca="1" si="10"/>
        <v/>
      </c>
      <c r="N75" s="4" t="str">
        <f t="shared" si="8"/>
        <v/>
      </c>
    </row>
    <row r="76" spans="1:14" x14ac:dyDescent="0.4">
      <c r="A76" t="str">
        <f t="shared" si="11"/>
        <v/>
      </c>
      <c r="B76" s="1" t="str">
        <f>IF(B75&lt;MAX(COVID19_Fallzahlen_CH_cleaned!A75:A5181),B75+1,"")</f>
        <v/>
      </c>
      <c r="D76" t="str">
        <f>IF($B76&lt;&gt;"",KtAbk!$A$32,"")</f>
        <v/>
      </c>
      <c r="F76" t="str">
        <f t="shared" ca="1" si="9"/>
        <v/>
      </c>
      <c r="G76" s="4" t="str">
        <f t="shared" si="6"/>
        <v/>
      </c>
      <c r="L76" s="4" t="str">
        <f t="shared" ca="1" si="7"/>
        <v/>
      </c>
      <c r="M76" t="str">
        <f t="shared" ca="1" si="10"/>
        <v/>
      </c>
      <c r="N76" s="4" t="str">
        <f t="shared" si="8"/>
        <v/>
      </c>
    </row>
    <row r="77" spans="1:14" x14ac:dyDescent="0.4">
      <c r="A77" t="str">
        <f t="shared" si="11"/>
        <v/>
      </c>
      <c r="B77" s="1" t="str">
        <f>IF(B76&lt;MAX(COVID19_Fallzahlen_CH_cleaned!A76:A5182),B76+1,"")</f>
        <v/>
      </c>
      <c r="D77" t="str">
        <f>IF($B77&lt;&gt;"",KtAbk!$A$32,"")</f>
        <v/>
      </c>
      <c r="F77" t="str">
        <f t="shared" ca="1" si="9"/>
        <v/>
      </c>
      <c r="G77" s="4" t="str">
        <f t="shared" si="6"/>
        <v/>
      </c>
      <c r="L77" s="4" t="str">
        <f t="shared" ca="1" si="7"/>
        <v/>
      </c>
      <c r="M77" t="str">
        <f t="shared" ca="1" si="10"/>
        <v/>
      </c>
      <c r="N77" s="4" t="str">
        <f t="shared" si="8"/>
        <v/>
      </c>
    </row>
    <row r="78" spans="1:14" x14ac:dyDescent="0.4">
      <c r="A78" t="str">
        <f t="shared" si="11"/>
        <v/>
      </c>
      <c r="B78" s="1" t="str">
        <f>IF(B77&lt;MAX(COVID19_Fallzahlen_CH_cleaned!A77:A5183),B77+1,"")</f>
        <v/>
      </c>
      <c r="D78" t="str">
        <f>IF($B78&lt;&gt;"",KtAbk!$A$32,"")</f>
        <v/>
      </c>
      <c r="F78" t="str">
        <f t="shared" ca="1" si="9"/>
        <v/>
      </c>
      <c r="G78" s="4" t="str">
        <f t="shared" si="6"/>
        <v/>
      </c>
      <c r="L78" s="4" t="str">
        <f t="shared" ca="1" si="7"/>
        <v/>
      </c>
      <c r="M78" t="str">
        <f t="shared" ca="1" si="10"/>
        <v/>
      </c>
      <c r="N78" s="4" t="str">
        <f t="shared" si="8"/>
        <v/>
      </c>
    </row>
    <row r="79" spans="1:14" x14ac:dyDescent="0.4">
      <c r="A79" t="str">
        <f t="shared" si="11"/>
        <v/>
      </c>
      <c r="B79" s="1" t="str">
        <f>IF(B78&lt;MAX(COVID19_Fallzahlen_CH_cleaned!A78:A5184),B78+1,"")</f>
        <v/>
      </c>
      <c r="D79" t="str">
        <f>IF($B79&lt;&gt;"",KtAbk!$A$32,"")</f>
        <v/>
      </c>
      <c r="F79" t="str">
        <f t="shared" ca="1" si="9"/>
        <v/>
      </c>
      <c r="G79" s="4" t="str">
        <f t="shared" si="6"/>
        <v/>
      </c>
      <c r="L79" s="4" t="str">
        <f t="shared" ca="1" si="7"/>
        <v/>
      </c>
      <c r="M79" t="str">
        <f t="shared" ca="1" si="10"/>
        <v/>
      </c>
      <c r="N79" s="4" t="str">
        <f t="shared" si="8"/>
        <v/>
      </c>
    </row>
    <row r="80" spans="1:14" x14ac:dyDescent="0.4">
      <c r="A80" t="str">
        <f t="shared" si="11"/>
        <v/>
      </c>
      <c r="B80" s="1" t="str">
        <f>IF(B79&lt;MAX(COVID19_Fallzahlen_CH_cleaned!A79:A5185),B79+1,"")</f>
        <v/>
      </c>
      <c r="D80" t="str">
        <f>IF($B80&lt;&gt;"",KtAbk!$A$32,"")</f>
        <v/>
      </c>
      <c r="F80" t="str">
        <f t="shared" ca="1" si="9"/>
        <v/>
      </c>
      <c r="G80" s="4" t="str">
        <f t="shared" si="6"/>
        <v/>
      </c>
      <c r="L80" s="4" t="str">
        <f t="shared" ca="1" si="7"/>
        <v/>
      </c>
      <c r="M80" t="str">
        <f t="shared" ca="1" si="10"/>
        <v/>
      </c>
      <c r="N80" s="4" t="str">
        <f t="shared" si="8"/>
        <v/>
      </c>
    </row>
    <row r="81" spans="1:14" x14ac:dyDescent="0.4">
      <c r="A81" t="str">
        <f t="shared" si="11"/>
        <v/>
      </c>
      <c r="B81" s="1" t="str">
        <f>IF(B80&lt;MAX(COVID19_Fallzahlen_CH_cleaned!A80:A5186),B80+1,"")</f>
        <v/>
      </c>
      <c r="D81" t="str">
        <f>IF($B81&lt;&gt;"",KtAbk!$A$32,"")</f>
        <v/>
      </c>
      <c r="F81" t="str">
        <f t="shared" ca="1" si="9"/>
        <v/>
      </c>
      <c r="G81" s="4" t="str">
        <f t="shared" si="6"/>
        <v/>
      </c>
      <c r="L81" s="4" t="str">
        <f t="shared" ca="1" si="7"/>
        <v/>
      </c>
      <c r="M81" t="str">
        <f t="shared" ca="1" si="10"/>
        <v/>
      </c>
      <c r="N81" s="4" t="str">
        <f t="shared" si="8"/>
        <v/>
      </c>
    </row>
    <row r="82" spans="1:14" x14ac:dyDescent="0.4">
      <c r="A82" t="str">
        <f t="shared" si="11"/>
        <v/>
      </c>
      <c r="B82" s="1" t="str">
        <f>IF(B81&lt;MAX(COVID19_Fallzahlen_CH_cleaned!A81:A5187),B81+1,"")</f>
        <v/>
      </c>
      <c r="D82" t="str">
        <f>IF($B82&lt;&gt;"",KtAbk!$A$32,"")</f>
        <v/>
      </c>
      <c r="F82" t="str">
        <f t="shared" ca="1" si="9"/>
        <v/>
      </c>
      <c r="G82" s="4" t="str">
        <f t="shared" si="6"/>
        <v/>
      </c>
      <c r="L82" s="4" t="str">
        <f t="shared" ca="1" si="7"/>
        <v/>
      </c>
      <c r="M82" t="str">
        <f t="shared" ca="1" si="10"/>
        <v/>
      </c>
      <c r="N82" s="4" t="str">
        <f t="shared" si="8"/>
        <v/>
      </c>
    </row>
    <row r="83" spans="1:14" x14ac:dyDescent="0.4">
      <c r="A83" t="str">
        <f t="shared" si="11"/>
        <v/>
      </c>
      <c r="B83" s="1" t="str">
        <f>IF(B82&lt;MAX(COVID19_Fallzahlen_CH_cleaned!A82:A5188),B82+1,"")</f>
        <v/>
      </c>
      <c r="D83" t="str">
        <f>IF($B83&lt;&gt;"",KtAbk!$A$32,"")</f>
        <v/>
      </c>
      <c r="F83" t="str">
        <f t="shared" ca="1" si="9"/>
        <v/>
      </c>
      <c r="G83" s="4" t="str">
        <f t="shared" si="6"/>
        <v/>
      </c>
      <c r="L83" s="4" t="str">
        <f t="shared" ca="1" si="7"/>
        <v/>
      </c>
      <c r="M83" t="str">
        <f t="shared" ca="1" si="10"/>
        <v/>
      </c>
      <c r="N83" s="4" t="str">
        <f t="shared" si="8"/>
        <v/>
      </c>
    </row>
    <row r="84" spans="1:14" x14ac:dyDescent="0.4">
      <c r="A84" t="str">
        <f t="shared" si="11"/>
        <v/>
      </c>
      <c r="B84" s="1" t="str">
        <f>IF(B83&lt;MAX(COVID19_Fallzahlen_CH_cleaned!A83:A5189),B83+1,"")</f>
        <v/>
      </c>
      <c r="D84" t="str">
        <f>IF($B84&lt;&gt;"",KtAbk!$A$32,"")</f>
        <v/>
      </c>
      <c r="F84" t="str">
        <f t="shared" ca="1" si="9"/>
        <v/>
      </c>
      <c r="G84" s="4" t="str">
        <f t="shared" si="6"/>
        <v/>
      </c>
      <c r="L84" s="4" t="str">
        <f t="shared" ca="1" si="7"/>
        <v/>
      </c>
      <c r="M84" t="str">
        <f t="shared" ca="1" si="10"/>
        <v/>
      </c>
      <c r="N84" s="4" t="str">
        <f t="shared" si="8"/>
        <v/>
      </c>
    </row>
    <row r="85" spans="1:14" x14ac:dyDescent="0.4">
      <c r="A85" t="str">
        <f t="shared" si="11"/>
        <v/>
      </c>
      <c r="B85" s="1" t="str">
        <f>IF(B84&lt;MAX(COVID19_Fallzahlen_CH_cleaned!A84:A5190),B84+1,"")</f>
        <v/>
      </c>
      <c r="D85" t="str">
        <f>IF($B85&lt;&gt;"",KtAbk!$A$32,"")</f>
        <v/>
      </c>
      <c r="F85" t="str">
        <f t="shared" ca="1" si="9"/>
        <v/>
      </c>
      <c r="G85" s="4" t="str">
        <f t="shared" si="6"/>
        <v/>
      </c>
      <c r="L85" s="4" t="str">
        <f t="shared" ca="1" si="7"/>
        <v/>
      </c>
      <c r="M85" t="str">
        <f t="shared" ca="1" si="10"/>
        <v/>
      </c>
      <c r="N85" s="4" t="str">
        <f t="shared" si="8"/>
        <v/>
      </c>
    </row>
    <row r="86" spans="1:14" x14ac:dyDescent="0.4">
      <c r="A86" t="str">
        <f t="shared" si="11"/>
        <v/>
      </c>
      <c r="B86" s="1" t="str">
        <f>IF(B85&lt;MAX(COVID19_Fallzahlen_CH_cleaned!A85:A5191),B85+1,"")</f>
        <v/>
      </c>
      <c r="D86" t="str">
        <f>IF($B86&lt;&gt;"",KtAbk!$A$32,"")</f>
        <v/>
      </c>
      <c r="F86" t="str">
        <f t="shared" ca="1" si="9"/>
        <v/>
      </c>
      <c r="G86" s="4" t="str">
        <f t="shared" si="6"/>
        <v/>
      </c>
      <c r="L86" s="4" t="str">
        <f t="shared" ca="1" si="7"/>
        <v/>
      </c>
      <c r="M86" t="str">
        <f t="shared" ca="1" si="10"/>
        <v/>
      </c>
      <c r="N86" s="4" t="str">
        <f t="shared" si="8"/>
        <v/>
      </c>
    </row>
    <row r="87" spans="1:14" x14ac:dyDescent="0.4">
      <c r="A87" t="str">
        <f t="shared" si="11"/>
        <v/>
      </c>
      <c r="B87" s="1" t="str">
        <f>IF(B86&lt;MAX(COVID19_Fallzahlen_CH_cleaned!A86:A5192),B86+1,"")</f>
        <v/>
      </c>
      <c r="D87" t="str">
        <f>IF($B87&lt;&gt;"",KtAbk!$A$32,"")</f>
        <v/>
      </c>
      <c r="F87" t="str">
        <f t="shared" ca="1" si="9"/>
        <v/>
      </c>
      <c r="G87" s="4" t="str">
        <f t="shared" si="6"/>
        <v/>
      </c>
      <c r="L87" s="4" t="str">
        <f t="shared" ca="1" si="7"/>
        <v/>
      </c>
      <c r="M87" t="str">
        <f t="shared" ca="1" si="10"/>
        <v/>
      </c>
      <c r="N87" s="4" t="str">
        <f t="shared" si="8"/>
        <v/>
      </c>
    </row>
    <row r="88" spans="1:14" x14ac:dyDescent="0.4">
      <c r="A88" t="str">
        <f t="shared" si="11"/>
        <v/>
      </c>
      <c r="B88" s="1" t="str">
        <f>IF(B87&lt;MAX(COVID19_Fallzahlen_CH_cleaned!A87:A5193),B87+1,"")</f>
        <v/>
      </c>
      <c r="D88" t="str">
        <f>IF($B88&lt;&gt;"",KtAbk!$A$32,"")</f>
        <v/>
      </c>
      <c r="F88" t="str">
        <f t="shared" ca="1" si="9"/>
        <v/>
      </c>
      <c r="G88" s="4" t="str">
        <f t="shared" si="6"/>
        <v/>
      </c>
      <c r="L88" s="4" t="str">
        <f t="shared" ca="1" si="7"/>
        <v/>
      </c>
      <c r="M88" t="str">
        <f t="shared" ca="1" si="10"/>
        <v/>
      </c>
      <c r="N88" s="4" t="str">
        <f t="shared" si="8"/>
        <v/>
      </c>
    </row>
    <row r="89" spans="1:14" x14ac:dyDescent="0.4">
      <c r="A89" t="str">
        <f t="shared" si="11"/>
        <v/>
      </c>
      <c r="B89" s="1" t="str">
        <f>IF(B88&lt;MAX(COVID19_Fallzahlen_CH_cleaned!A88:A5194),B88+1,"")</f>
        <v/>
      </c>
      <c r="D89" t="str">
        <f>IF($B89&lt;&gt;"",KtAbk!$A$32,"")</f>
        <v/>
      </c>
      <c r="F89" t="str">
        <f t="shared" ca="1" si="9"/>
        <v/>
      </c>
      <c r="G89" s="4" t="str">
        <f t="shared" si="6"/>
        <v/>
      </c>
      <c r="L89" s="4" t="str">
        <f t="shared" ca="1" si="7"/>
        <v/>
      </c>
      <c r="M89" t="str">
        <f t="shared" ca="1" si="10"/>
        <v/>
      </c>
      <c r="N89" s="4" t="str">
        <f t="shared" si="8"/>
        <v/>
      </c>
    </row>
    <row r="90" spans="1:14" x14ac:dyDescent="0.4">
      <c r="A90" t="str">
        <f t="shared" si="11"/>
        <v/>
      </c>
      <c r="B90" s="1" t="str">
        <f>IF(B89&lt;MAX(COVID19_Fallzahlen_CH_cleaned!A89:A5195),B89+1,"")</f>
        <v/>
      </c>
      <c r="D90" t="str">
        <f>IF($B90&lt;&gt;"",KtAbk!$A$32,"")</f>
        <v/>
      </c>
      <c r="F90" t="str">
        <f t="shared" ca="1" si="9"/>
        <v/>
      </c>
      <c r="G90" s="4" t="str">
        <f t="shared" si="6"/>
        <v/>
      </c>
      <c r="L90" s="4" t="str">
        <f t="shared" ca="1" si="7"/>
        <v/>
      </c>
      <c r="M90" t="str">
        <f t="shared" ca="1" si="10"/>
        <v/>
      </c>
      <c r="N90" s="4" t="str">
        <f t="shared" si="8"/>
        <v/>
      </c>
    </row>
    <row r="91" spans="1:14" x14ac:dyDescent="0.4">
      <c r="A91" t="str">
        <f t="shared" si="11"/>
        <v/>
      </c>
      <c r="B91" s="1" t="str">
        <f>IF(B90&lt;MAX(COVID19_Fallzahlen_CH_cleaned!A90:A5196),B90+1,"")</f>
        <v/>
      </c>
      <c r="D91" t="str">
        <f>IF($B91&lt;&gt;"",KtAbk!$A$32,"")</f>
        <v/>
      </c>
      <c r="F91" t="str">
        <f t="shared" ca="1" si="9"/>
        <v/>
      </c>
      <c r="G91" s="4" t="str">
        <f t="shared" si="6"/>
        <v/>
      </c>
      <c r="L91" s="4" t="str">
        <f t="shared" ca="1" si="7"/>
        <v/>
      </c>
      <c r="M91" t="str">
        <f t="shared" ca="1" si="10"/>
        <v/>
      </c>
      <c r="N91" s="4" t="str">
        <f t="shared" si="8"/>
        <v/>
      </c>
    </row>
    <row r="92" spans="1:14" x14ac:dyDescent="0.4">
      <c r="A92" t="str">
        <f t="shared" si="11"/>
        <v/>
      </c>
      <c r="B92" s="1" t="str">
        <f>IF(B91&lt;MAX(COVID19_Fallzahlen_CH_cleaned!A91:A5197),B91+1,"")</f>
        <v/>
      </c>
      <c r="D92" t="str">
        <f>IF($B92&lt;&gt;"",KtAbk!$A$32,"")</f>
        <v/>
      </c>
      <c r="F92" t="str">
        <f t="shared" ca="1" si="9"/>
        <v/>
      </c>
      <c r="G92" s="4" t="str">
        <f t="shared" si="6"/>
        <v/>
      </c>
      <c r="L92" s="4" t="str">
        <f t="shared" ca="1" si="7"/>
        <v/>
      </c>
      <c r="M92" t="str">
        <f t="shared" ca="1" si="10"/>
        <v/>
      </c>
      <c r="N92" s="4" t="str">
        <f t="shared" si="8"/>
        <v/>
      </c>
    </row>
    <row r="93" spans="1:14" x14ac:dyDescent="0.4">
      <c r="A93" t="str">
        <f t="shared" si="11"/>
        <v/>
      </c>
      <c r="B93" s="1" t="str">
        <f>IF(B92&lt;MAX(COVID19_Fallzahlen_CH_cleaned!A92:A5198),B92+1,"")</f>
        <v/>
      </c>
      <c r="D93" t="str">
        <f>IF($B93&lt;&gt;"",KtAbk!$A$32,"")</f>
        <v/>
      </c>
      <c r="F93" t="str">
        <f t="shared" ca="1" si="9"/>
        <v/>
      </c>
      <c r="G93" s="4" t="str">
        <f t="shared" si="6"/>
        <v/>
      </c>
      <c r="L93" s="4" t="str">
        <f t="shared" ca="1" si="7"/>
        <v/>
      </c>
      <c r="M93" t="str">
        <f t="shared" ca="1" si="10"/>
        <v/>
      </c>
      <c r="N93" s="4" t="str">
        <f t="shared" si="8"/>
        <v/>
      </c>
    </row>
    <row r="94" spans="1:14" x14ac:dyDescent="0.4">
      <c r="A94" t="str">
        <f t="shared" si="11"/>
        <v/>
      </c>
      <c r="B94" s="1" t="str">
        <f>IF(B93&lt;MAX(COVID19_Fallzahlen_CH_cleaned!A93:A5199),B93+1,"")</f>
        <v/>
      </c>
      <c r="D94" t="str">
        <f>IF($B94&lt;&gt;"",KtAbk!$A$32,"")</f>
        <v/>
      </c>
      <c r="F94" t="str">
        <f t="shared" ca="1" si="9"/>
        <v/>
      </c>
      <c r="G94" s="4" t="str">
        <f t="shared" si="6"/>
        <v/>
      </c>
      <c r="L94" s="4" t="str">
        <f t="shared" ca="1" si="7"/>
        <v/>
      </c>
      <c r="M94" t="str">
        <f t="shared" ca="1" si="10"/>
        <v/>
      </c>
      <c r="N94" s="4" t="str">
        <f t="shared" si="8"/>
        <v/>
      </c>
    </row>
    <row r="95" spans="1:14" x14ac:dyDescent="0.4">
      <c r="A95" t="str">
        <f t="shared" si="11"/>
        <v/>
      </c>
      <c r="B95" s="1" t="str">
        <f>IF(B94&lt;MAX(COVID19_Fallzahlen_CH_cleaned!A94:A5200),B94+1,"")</f>
        <v/>
      </c>
      <c r="D95" t="str">
        <f>IF($B95&lt;&gt;"",KtAbk!$A$32,"")</f>
        <v/>
      </c>
      <c r="F95" t="str">
        <f t="shared" ca="1" si="9"/>
        <v/>
      </c>
      <c r="G95" s="4" t="str">
        <f t="shared" si="6"/>
        <v/>
      </c>
      <c r="L95" s="4" t="str">
        <f t="shared" ca="1" si="7"/>
        <v/>
      </c>
      <c r="M95" t="str">
        <f t="shared" ca="1" si="10"/>
        <v/>
      </c>
      <c r="N95" s="4" t="str">
        <f t="shared" si="8"/>
        <v/>
      </c>
    </row>
    <row r="96" spans="1:14" x14ac:dyDescent="0.4">
      <c r="A96" t="str">
        <f t="shared" si="11"/>
        <v/>
      </c>
      <c r="B96" s="1" t="str">
        <f>IF(B95&lt;MAX(COVID19_Fallzahlen_CH_cleaned!A95:A5201),B95+1,"")</f>
        <v/>
      </c>
      <c r="D96" t="str">
        <f>IF($B96&lt;&gt;"",KtAbk!$A$32,"")</f>
        <v/>
      </c>
      <c r="F96" t="str">
        <f t="shared" ca="1" si="9"/>
        <v/>
      </c>
      <c r="G96" s="4" t="str">
        <f t="shared" si="6"/>
        <v/>
      </c>
      <c r="L96" s="4" t="str">
        <f t="shared" ca="1" si="7"/>
        <v/>
      </c>
      <c r="M96" t="str">
        <f t="shared" ca="1" si="10"/>
        <v/>
      </c>
      <c r="N96" s="4" t="str">
        <f t="shared" si="8"/>
        <v/>
      </c>
    </row>
    <row r="97" spans="1:14" x14ac:dyDescent="0.4">
      <c r="A97" t="str">
        <f t="shared" si="11"/>
        <v/>
      </c>
      <c r="B97" s="1" t="str">
        <f>IF(B96&lt;MAX(COVID19_Fallzahlen_CH_cleaned!A96:A5202),B96+1,"")</f>
        <v/>
      </c>
      <c r="D97" t="str">
        <f>IF($B97&lt;&gt;"",KtAbk!$A$32,"")</f>
        <v/>
      </c>
      <c r="F97" t="str">
        <f t="shared" ca="1" si="9"/>
        <v/>
      </c>
      <c r="G97" s="4" t="str">
        <f t="shared" si="6"/>
        <v/>
      </c>
      <c r="L97" s="4" t="str">
        <f t="shared" ca="1" si="7"/>
        <v/>
      </c>
      <c r="M97" t="str">
        <f t="shared" ca="1" si="10"/>
        <v/>
      </c>
      <c r="N97" s="4" t="str">
        <f t="shared" si="8"/>
        <v/>
      </c>
    </row>
    <row r="98" spans="1:14" x14ac:dyDescent="0.4">
      <c r="A98" t="str">
        <f t="shared" si="11"/>
        <v/>
      </c>
      <c r="B98" s="1" t="str">
        <f>IF(B97&lt;MAX(COVID19_Fallzahlen_CH_cleaned!A97:A5203),B97+1,"")</f>
        <v/>
      </c>
      <c r="D98" t="str">
        <f>IF($B98&lt;&gt;"",KtAbk!$A$32,"")</f>
        <v/>
      </c>
      <c r="F98" t="str">
        <f t="shared" ca="1" si="9"/>
        <v/>
      </c>
      <c r="G98" s="4" t="str">
        <f t="shared" si="6"/>
        <v/>
      </c>
      <c r="L98" s="4" t="str">
        <f t="shared" ca="1" si="7"/>
        <v/>
      </c>
      <c r="M98" t="str">
        <f t="shared" ca="1" si="10"/>
        <v/>
      </c>
      <c r="N98" s="4" t="str">
        <f t="shared" si="8"/>
        <v/>
      </c>
    </row>
    <row r="99" spans="1:14" x14ac:dyDescent="0.4">
      <c r="A99" t="str">
        <f t="shared" si="11"/>
        <v/>
      </c>
      <c r="B99" s="1" t="str">
        <f>IF(B98&lt;MAX(COVID19_Fallzahlen_CH_cleaned!A98:A5204),B98+1,"")</f>
        <v/>
      </c>
      <c r="D99" t="str">
        <f>IF($B99&lt;&gt;"",KtAbk!$A$32,"")</f>
        <v/>
      </c>
      <c r="F99" t="str">
        <f t="shared" ca="1" si="9"/>
        <v/>
      </c>
      <c r="G99" s="4" t="str">
        <f t="shared" si="6"/>
        <v/>
      </c>
      <c r="L99" s="4" t="str">
        <f t="shared" ca="1" si="7"/>
        <v/>
      </c>
      <c r="M99" t="str">
        <f t="shared" ca="1" si="10"/>
        <v/>
      </c>
      <c r="N99" s="4" t="str">
        <f t="shared" si="8"/>
        <v/>
      </c>
    </row>
    <row r="100" spans="1:14" x14ac:dyDescent="0.4">
      <c r="A100" t="str">
        <f t="shared" si="11"/>
        <v/>
      </c>
      <c r="B100" s="1" t="str">
        <f>IF(B99&lt;MAX(COVID19_Fallzahlen_CH_cleaned!A99:A5205),B99+1,"")</f>
        <v/>
      </c>
      <c r="D100" t="str">
        <f>IF($B100&lt;&gt;"",KtAbk!$A$32,"")</f>
        <v/>
      </c>
      <c r="F100" t="str">
        <f t="shared" ca="1" si="9"/>
        <v/>
      </c>
      <c r="G100" s="4" t="str">
        <f t="shared" si="6"/>
        <v/>
      </c>
      <c r="L100" s="4" t="str">
        <f t="shared" ca="1" si="7"/>
        <v/>
      </c>
      <c r="M100" t="str">
        <f t="shared" ca="1" si="10"/>
        <v/>
      </c>
      <c r="N100" s="4" t="str">
        <f t="shared" si="8"/>
        <v/>
      </c>
    </row>
    <row r="101" spans="1:14" x14ac:dyDescent="0.4">
      <c r="A101" t="str">
        <f t="shared" si="11"/>
        <v/>
      </c>
      <c r="B101" s="1" t="str">
        <f>IF(B100&lt;MAX(COVID19_Fallzahlen_CH_cleaned!A100:A5206),B100+1,"")</f>
        <v/>
      </c>
      <c r="D101" t="str">
        <f>IF($B101&lt;&gt;"",KtAbk!$A$32,"")</f>
        <v/>
      </c>
      <c r="F101" t="str">
        <f t="shared" ca="1" si="9"/>
        <v/>
      </c>
      <c r="G101" s="4" t="str">
        <f t="shared" si="6"/>
        <v/>
      </c>
      <c r="L101" s="4" t="str">
        <f t="shared" ca="1" si="7"/>
        <v/>
      </c>
      <c r="M101" t="str">
        <f t="shared" ca="1" si="10"/>
        <v/>
      </c>
      <c r="N101" s="4" t="str">
        <f t="shared" si="8"/>
        <v/>
      </c>
    </row>
    <row r="102" spans="1:14" x14ac:dyDescent="0.4">
      <c r="A102" t="str">
        <f t="shared" si="11"/>
        <v/>
      </c>
      <c r="B102" s="1" t="str">
        <f>IF(B101&lt;MAX(COVID19_Fallzahlen_CH_cleaned!A101:A5207),B101+1,"")</f>
        <v/>
      </c>
      <c r="D102" t="str">
        <f>IF($B102&lt;&gt;"",KtAbk!$A$32,"")</f>
        <v/>
      </c>
      <c r="F102" t="str">
        <f t="shared" ca="1" si="9"/>
        <v/>
      </c>
      <c r="G102" s="4" t="str">
        <f t="shared" si="6"/>
        <v/>
      </c>
      <c r="L102" s="4" t="str">
        <f t="shared" ca="1" si="7"/>
        <v/>
      </c>
      <c r="M102" t="str">
        <f t="shared" ca="1" si="10"/>
        <v/>
      </c>
      <c r="N102" s="4" t="str">
        <f t="shared" si="8"/>
        <v/>
      </c>
    </row>
    <row r="103" spans="1:14" x14ac:dyDescent="0.4">
      <c r="A103" t="str">
        <f t="shared" si="11"/>
        <v/>
      </c>
      <c r="B103" s="1" t="str">
        <f>IF(B102&lt;MAX(COVID19_Fallzahlen_CH_cleaned!A102:A5208),B102+1,"")</f>
        <v/>
      </c>
      <c r="D103" t="str">
        <f>IF($B103&lt;&gt;"",KtAbk!$A$32,"")</f>
        <v/>
      </c>
      <c r="F103" t="str">
        <f t="shared" ca="1" si="9"/>
        <v/>
      </c>
      <c r="G103" s="4" t="str">
        <f t="shared" si="6"/>
        <v/>
      </c>
      <c r="L103" s="4" t="str">
        <f t="shared" ca="1" si="7"/>
        <v/>
      </c>
      <c r="M103" t="str">
        <f t="shared" ca="1" si="10"/>
        <v/>
      </c>
      <c r="N103" s="4" t="str">
        <f t="shared" si="8"/>
        <v/>
      </c>
    </row>
    <row r="104" spans="1:14" x14ac:dyDescent="0.4">
      <c r="A104" t="str">
        <f t="shared" si="11"/>
        <v/>
      </c>
      <c r="B104" s="1" t="str">
        <f>IF(B103&lt;MAX(COVID19_Fallzahlen_CH_cleaned!A103:A5209),B103+1,"")</f>
        <v/>
      </c>
      <c r="D104" t="str">
        <f>IF($B104&lt;&gt;"",KtAbk!$A$32,"")</f>
        <v/>
      </c>
      <c r="F104" t="str">
        <f t="shared" ca="1" si="9"/>
        <v/>
      </c>
      <c r="G104" s="4" t="str">
        <f t="shared" si="6"/>
        <v/>
      </c>
      <c r="L104" s="4" t="str">
        <f t="shared" ca="1" si="7"/>
        <v/>
      </c>
      <c r="M104" t="str">
        <f t="shared" ca="1" si="10"/>
        <v/>
      </c>
      <c r="N104" s="4" t="str">
        <f t="shared" si="8"/>
        <v/>
      </c>
    </row>
    <row r="105" spans="1:14" x14ac:dyDescent="0.4">
      <c r="A105" t="str">
        <f t="shared" si="11"/>
        <v/>
      </c>
      <c r="B105" s="1" t="str">
        <f>IF(B104&lt;MAX(COVID19_Fallzahlen_CH_cleaned!A104:A5210),B104+1,"")</f>
        <v/>
      </c>
      <c r="D105" t="str">
        <f>IF($B105&lt;&gt;"",KtAbk!$A$32,"")</f>
        <v/>
      </c>
      <c r="F105" t="str">
        <f t="shared" ca="1" si="9"/>
        <v/>
      </c>
      <c r="G105" s="4" t="str">
        <f t="shared" si="6"/>
        <v/>
      </c>
      <c r="L105" s="4" t="str">
        <f t="shared" ca="1" si="7"/>
        <v/>
      </c>
      <c r="M105" t="str">
        <f t="shared" ca="1" si="10"/>
        <v/>
      </c>
      <c r="N105" s="4" t="str">
        <f t="shared" si="8"/>
        <v/>
      </c>
    </row>
    <row r="106" spans="1:14" x14ac:dyDescent="0.4">
      <c r="A106" t="str">
        <f t="shared" si="11"/>
        <v/>
      </c>
      <c r="B106" s="1" t="str">
        <f>IF(B105&lt;MAX(COVID19_Fallzahlen_CH_cleaned!A105:A5211),B105+1,"")</f>
        <v/>
      </c>
      <c r="D106" t="str">
        <f>IF($B106&lt;&gt;"",KtAbk!$A$32,"")</f>
        <v/>
      </c>
      <c r="F106" t="str">
        <f t="shared" ca="1" si="9"/>
        <v/>
      </c>
      <c r="G106" s="4" t="str">
        <f t="shared" si="6"/>
        <v/>
      </c>
      <c r="L106" s="4" t="str">
        <f t="shared" ca="1" si="7"/>
        <v/>
      </c>
      <c r="M106" t="str">
        <f t="shared" ca="1" si="10"/>
        <v/>
      </c>
      <c r="N106" s="4" t="str">
        <f t="shared" si="8"/>
        <v/>
      </c>
    </row>
    <row r="107" spans="1:14" x14ac:dyDescent="0.4">
      <c r="A107" t="str">
        <f t="shared" si="11"/>
        <v/>
      </c>
      <c r="B107" s="1" t="str">
        <f>IF(B106&lt;MAX(COVID19_Fallzahlen_CH_cleaned!A106:A5212),B106+1,"")</f>
        <v/>
      </c>
      <c r="D107" t="str">
        <f>IF($B107&lt;&gt;"",KtAbk!$A$32,"")</f>
        <v/>
      </c>
      <c r="F107" t="str">
        <f t="shared" ca="1" si="9"/>
        <v/>
      </c>
      <c r="G107" s="4" t="str">
        <f t="shared" si="6"/>
        <v/>
      </c>
      <c r="L107" s="4" t="str">
        <f t="shared" ca="1" si="7"/>
        <v/>
      </c>
      <c r="M107" t="str">
        <f t="shared" ca="1" si="10"/>
        <v/>
      </c>
      <c r="N107" s="4" t="str">
        <f t="shared" si="8"/>
        <v/>
      </c>
    </row>
    <row r="108" spans="1:14" x14ac:dyDescent="0.4">
      <c r="A108" t="str">
        <f t="shared" si="11"/>
        <v/>
      </c>
      <c r="B108" s="1" t="str">
        <f>IF(B107&lt;MAX(COVID19_Fallzahlen_CH_cleaned!A107:A5213),B107+1,"")</f>
        <v/>
      </c>
      <c r="D108" t="str">
        <f>IF($B108&lt;&gt;"",KtAbk!$A$32,"")</f>
        <v/>
      </c>
      <c r="F108" t="str">
        <f t="shared" ca="1" si="9"/>
        <v/>
      </c>
      <c r="G108" s="4" t="str">
        <f t="shared" si="6"/>
        <v/>
      </c>
      <c r="L108" s="4" t="str">
        <f t="shared" ca="1" si="7"/>
        <v/>
      </c>
      <c r="M108" t="str">
        <f t="shared" ca="1" si="10"/>
        <v/>
      </c>
      <c r="N108" s="4" t="str">
        <f t="shared" si="8"/>
        <v/>
      </c>
    </row>
    <row r="109" spans="1:14" x14ac:dyDescent="0.4">
      <c r="A109" t="str">
        <f t="shared" si="11"/>
        <v/>
      </c>
      <c r="B109" s="1" t="str">
        <f>IF(B108&lt;MAX(COVID19_Fallzahlen_CH_cleaned!A108:A5214),B108+1,"")</f>
        <v/>
      </c>
      <c r="D109" t="str">
        <f>IF($B109&lt;&gt;"",KtAbk!$A$32,"")</f>
        <v/>
      </c>
      <c r="F109" t="str">
        <f t="shared" ca="1" si="9"/>
        <v/>
      </c>
      <c r="G109" s="4" t="str">
        <f t="shared" si="6"/>
        <v/>
      </c>
      <c r="L109" s="4" t="str">
        <f t="shared" ca="1" si="7"/>
        <v/>
      </c>
      <c r="M109" t="str">
        <f t="shared" ca="1" si="10"/>
        <v/>
      </c>
      <c r="N109" s="4" t="str">
        <f t="shared" si="8"/>
        <v/>
      </c>
    </row>
    <row r="110" spans="1:14" x14ac:dyDescent="0.4">
      <c r="A110" t="str">
        <f t="shared" si="11"/>
        <v/>
      </c>
      <c r="B110" s="1" t="str">
        <f>IF(B109&lt;MAX(COVID19_Fallzahlen_CH_cleaned!A109:A5215),B109+1,"")</f>
        <v/>
      </c>
      <c r="D110" t="str">
        <f>IF($B110&lt;&gt;"",KtAbk!$A$32,"")</f>
        <v/>
      </c>
      <c r="F110" t="str">
        <f t="shared" ca="1" si="9"/>
        <v/>
      </c>
      <c r="G110" s="4" t="str">
        <f t="shared" si="6"/>
        <v/>
      </c>
      <c r="L110" s="4" t="str">
        <f t="shared" ca="1" si="7"/>
        <v/>
      </c>
      <c r="M110" t="str">
        <f t="shared" ca="1" si="10"/>
        <v/>
      </c>
      <c r="N110" s="4" t="str">
        <f t="shared" si="8"/>
        <v/>
      </c>
    </row>
    <row r="111" spans="1:14" x14ac:dyDescent="0.4">
      <c r="A111" t="str">
        <f t="shared" si="11"/>
        <v/>
      </c>
      <c r="B111" s="1" t="str">
        <f>IF(B110&lt;MAX(COVID19_Fallzahlen_CH_cleaned!A110:A5216),B110+1,"")</f>
        <v/>
      </c>
      <c r="D111" t="str">
        <f>IF($B111&lt;&gt;"",KtAbk!$A$32,"")</f>
        <v/>
      </c>
      <c r="F111" t="str">
        <f t="shared" ca="1" si="9"/>
        <v/>
      </c>
      <c r="G111" s="4" t="str">
        <f t="shared" si="6"/>
        <v/>
      </c>
      <c r="L111" s="4" t="str">
        <f t="shared" ca="1" si="7"/>
        <v/>
      </c>
      <c r="M111" t="str">
        <f t="shared" ca="1" si="10"/>
        <v/>
      </c>
      <c r="N111" s="4" t="str">
        <f t="shared" si="8"/>
        <v/>
      </c>
    </row>
    <row r="112" spans="1:14" x14ac:dyDescent="0.4">
      <c r="A112" t="str">
        <f t="shared" si="11"/>
        <v/>
      </c>
      <c r="B112" s="1" t="str">
        <f>IF(B111&lt;MAX(COVID19_Fallzahlen_CH_cleaned!A111:A5217),B111+1,"")</f>
        <v/>
      </c>
      <c r="D112" t="str">
        <f>IF($B112&lt;&gt;"",KtAbk!$A$32,"")</f>
        <v/>
      </c>
      <c r="F112" t="str">
        <f t="shared" ca="1" si="9"/>
        <v/>
      </c>
      <c r="G112" s="4" t="str">
        <f t="shared" si="6"/>
        <v/>
      </c>
      <c r="L112" s="4" t="str">
        <f t="shared" ca="1" si="7"/>
        <v/>
      </c>
      <c r="M112" t="str">
        <f t="shared" ca="1" si="10"/>
        <v/>
      </c>
      <c r="N112" s="4" t="str">
        <f t="shared" si="8"/>
        <v/>
      </c>
    </row>
    <row r="113" spans="1:14" x14ac:dyDescent="0.4">
      <c r="A113" t="str">
        <f t="shared" si="11"/>
        <v/>
      </c>
      <c r="B113" s="1" t="str">
        <f>IF(B112&lt;MAX(COVID19_Fallzahlen_CH_cleaned!A112:A5218),B112+1,"")</f>
        <v/>
      </c>
      <c r="D113" t="str">
        <f>IF($B113&lt;&gt;"",KtAbk!$A$32,"")</f>
        <v/>
      </c>
      <c r="F113" t="str">
        <f t="shared" ca="1" si="9"/>
        <v/>
      </c>
      <c r="G113" s="4" t="str">
        <f t="shared" si="6"/>
        <v/>
      </c>
      <c r="L113" s="4" t="str">
        <f t="shared" ca="1" si="7"/>
        <v/>
      </c>
      <c r="M113" t="str">
        <f t="shared" ca="1" si="10"/>
        <v/>
      </c>
      <c r="N113" s="4" t="str">
        <f t="shared" si="8"/>
        <v/>
      </c>
    </row>
    <row r="114" spans="1:14" x14ac:dyDescent="0.4">
      <c r="A114" t="str">
        <f t="shared" si="11"/>
        <v/>
      </c>
      <c r="B114" s="1" t="str">
        <f>IF(B113&lt;MAX(COVID19_Fallzahlen_CH_cleaned!A113:A5219),B113+1,"")</f>
        <v/>
      </c>
      <c r="D114" t="str">
        <f>IF($B114&lt;&gt;"",KtAbk!$A$32,"")</f>
        <v/>
      </c>
      <c r="F114" t="str">
        <f t="shared" ca="1" si="9"/>
        <v/>
      </c>
      <c r="G114" s="4" t="str">
        <f t="shared" si="6"/>
        <v/>
      </c>
      <c r="L114" s="4" t="str">
        <f t="shared" ca="1" si="7"/>
        <v/>
      </c>
      <c r="M114" t="str">
        <f t="shared" ca="1" si="10"/>
        <v/>
      </c>
      <c r="N114" s="4" t="str">
        <f t="shared" si="8"/>
        <v/>
      </c>
    </row>
    <row r="115" spans="1:14" x14ac:dyDescent="0.4">
      <c r="A115" t="str">
        <f t="shared" si="11"/>
        <v/>
      </c>
      <c r="B115" s="1" t="str">
        <f>IF(B114&lt;MAX(COVID19_Fallzahlen_CH_cleaned!A114:A5220),B114+1,"")</f>
        <v/>
      </c>
      <c r="D115" t="str">
        <f>IF($B115&lt;&gt;"",KtAbk!$A$32,"")</f>
        <v/>
      </c>
      <c r="F115" t="str">
        <f t="shared" ca="1" si="9"/>
        <v/>
      </c>
      <c r="G115" s="4" t="str">
        <f t="shared" si="6"/>
        <v/>
      </c>
      <c r="L115" s="4" t="str">
        <f t="shared" ca="1" si="7"/>
        <v/>
      </c>
      <c r="M115" t="str">
        <f t="shared" ca="1" si="10"/>
        <v/>
      </c>
      <c r="N115" s="4" t="str">
        <f t="shared" si="8"/>
        <v/>
      </c>
    </row>
    <row r="116" spans="1:14" x14ac:dyDescent="0.4">
      <c r="A116" t="str">
        <f t="shared" si="11"/>
        <v/>
      </c>
      <c r="B116" s="1" t="str">
        <f>IF(B115&lt;MAX(COVID19_Fallzahlen_CH_cleaned!A115:A5221),B115+1,"")</f>
        <v/>
      </c>
      <c r="D116" t="str">
        <f>IF($B116&lt;&gt;"",KtAbk!$A$32,"")</f>
        <v/>
      </c>
      <c r="F116" t="str">
        <f t="shared" ca="1" si="9"/>
        <v/>
      </c>
      <c r="G116" s="4" t="str">
        <f t="shared" si="6"/>
        <v/>
      </c>
      <c r="L116" s="4" t="str">
        <f t="shared" ca="1" si="7"/>
        <v/>
      </c>
      <c r="M116" t="str">
        <f t="shared" ca="1" si="10"/>
        <v/>
      </c>
      <c r="N116" s="4" t="str">
        <f t="shared" si="8"/>
        <v/>
      </c>
    </row>
    <row r="117" spans="1:14" x14ac:dyDescent="0.4">
      <c r="A117" t="str">
        <f t="shared" si="11"/>
        <v/>
      </c>
      <c r="B117" s="1" t="str">
        <f>IF(B116&lt;MAX(COVID19_Fallzahlen_CH_cleaned!A116:A5222),B116+1,"")</f>
        <v/>
      </c>
      <c r="D117" t="str">
        <f>IF($B117&lt;&gt;"",KtAbk!$A$32,"")</f>
        <v/>
      </c>
      <c r="F117" t="str">
        <f t="shared" ca="1" si="9"/>
        <v/>
      </c>
      <c r="G117" s="4" t="str">
        <f t="shared" si="6"/>
        <v/>
      </c>
      <c r="L117" s="4" t="str">
        <f t="shared" ca="1" si="7"/>
        <v/>
      </c>
      <c r="M117" t="str">
        <f t="shared" ca="1" si="10"/>
        <v/>
      </c>
      <c r="N117" s="4" t="str">
        <f t="shared" si="8"/>
        <v/>
      </c>
    </row>
    <row r="118" spans="1:14" x14ac:dyDescent="0.4">
      <c r="A118" t="str">
        <f t="shared" si="11"/>
        <v/>
      </c>
      <c r="B118" s="1" t="str">
        <f>IF(B117&lt;MAX(COVID19_Fallzahlen_CH_cleaned!A117:A5223),B117+1,"")</f>
        <v/>
      </c>
      <c r="D118" t="str">
        <f>IF($B118&lt;&gt;"",KtAbk!$A$32,"")</f>
        <v/>
      </c>
      <c r="F118" t="str">
        <f t="shared" ca="1" si="9"/>
        <v/>
      </c>
      <c r="G118" s="4" t="str">
        <f t="shared" si="6"/>
        <v/>
      </c>
      <c r="L118" s="4" t="str">
        <f t="shared" ca="1" si="7"/>
        <v/>
      </c>
      <c r="M118" t="str">
        <f t="shared" ca="1" si="10"/>
        <v/>
      </c>
      <c r="N118" s="4" t="str">
        <f t="shared" si="8"/>
        <v/>
      </c>
    </row>
    <row r="119" spans="1:14" x14ac:dyDescent="0.4">
      <c r="A119" t="str">
        <f t="shared" si="11"/>
        <v/>
      </c>
      <c r="B119" s="1" t="str">
        <f>IF(B118&lt;MAX(COVID19_Fallzahlen_CH_cleaned!A118:A5224),B118+1,"")</f>
        <v/>
      </c>
      <c r="D119" t="str">
        <f>IF($B119&lt;&gt;"",KtAbk!$A$32,"")</f>
        <v/>
      </c>
      <c r="F119" t="str">
        <f t="shared" ca="1" si="9"/>
        <v/>
      </c>
      <c r="G119" s="4" t="str">
        <f t="shared" si="6"/>
        <v/>
      </c>
      <c r="L119" s="4" t="str">
        <f t="shared" ca="1" si="7"/>
        <v/>
      </c>
      <c r="M119" t="str">
        <f t="shared" ca="1" si="10"/>
        <v/>
      </c>
      <c r="N119" s="4" t="str">
        <f t="shared" si="8"/>
        <v/>
      </c>
    </row>
    <row r="120" spans="1:14" x14ac:dyDescent="0.4">
      <c r="A120" t="str">
        <f t="shared" si="11"/>
        <v/>
      </c>
      <c r="B120" s="1" t="str">
        <f>IF(B119&lt;MAX(COVID19_Fallzahlen_CH_cleaned!A119:A5225),B119+1,"")</f>
        <v/>
      </c>
      <c r="D120" t="str">
        <f>IF($B120&lt;&gt;"",KtAbk!$A$32,"")</f>
        <v/>
      </c>
      <c r="F120" t="str">
        <f t="shared" ca="1" si="9"/>
        <v/>
      </c>
      <c r="G120" s="4" t="str">
        <f t="shared" si="6"/>
        <v/>
      </c>
      <c r="L120" s="4" t="str">
        <f t="shared" ca="1" si="7"/>
        <v/>
      </c>
      <c r="M120" t="str">
        <f t="shared" ca="1" si="10"/>
        <v/>
      </c>
      <c r="N120" s="4" t="str">
        <f t="shared" si="8"/>
        <v/>
      </c>
    </row>
    <row r="121" spans="1:14" x14ac:dyDescent="0.4">
      <c r="A121" t="str">
        <f t="shared" si="11"/>
        <v/>
      </c>
      <c r="B121" s="1" t="str">
        <f>IF(B120&lt;MAX(COVID19_Fallzahlen_CH_cleaned!A120:A5226),B120+1,"")</f>
        <v/>
      </c>
      <c r="D121" t="str">
        <f>IF($B121&lt;&gt;"",KtAbk!$A$32,"")</f>
        <v/>
      </c>
      <c r="F121" t="str">
        <f t="shared" ca="1" si="9"/>
        <v/>
      </c>
      <c r="G121" s="4" t="str">
        <f t="shared" si="6"/>
        <v/>
      </c>
      <c r="L121" s="4" t="str">
        <f t="shared" ca="1" si="7"/>
        <v/>
      </c>
      <c r="M121" t="str">
        <f t="shared" ca="1" si="10"/>
        <v/>
      </c>
      <c r="N121" s="4" t="str">
        <f t="shared" si="8"/>
        <v/>
      </c>
    </row>
    <row r="122" spans="1:14" x14ac:dyDescent="0.4">
      <c r="A122" t="str">
        <f t="shared" si="11"/>
        <v/>
      </c>
      <c r="B122" s="1" t="str">
        <f>IF(B121&lt;MAX(COVID19_Fallzahlen_CH_cleaned!A121:A5227),B121+1,"")</f>
        <v/>
      </c>
      <c r="D122" t="str">
        <f>IF($B122&lt;&gt;"",KtAbk!$A$32,"")</f>
        <v/>
      </c>
      <c r="F122" t="str">
        <f t="shared" ca="1" si="9"/>
        <v/>
      </c>
      <c r="G122" s="4" t="str">
        <f t="shared" si="6"/>
        <v/>
      </c>
      <c r="L122" s="4" t="str">
        <f t="shared" ca="1" si="7"/>
        <v/>
      </c>
      <c r="M122" t="str">
        <f t="shared" ca="1" si="10"/>
        <v/>
      </c>
      <c r="N122" s="4" t="str">
        <f t="shared" si="8"/>
        <v/>
      </c>
    </row>
    <row r="123" spans="1:14" x14ac:dyDescent="0.4">
      <c r="A123" t="str">
        <f t="shared" si="11"/>
        <v/>
      </c>
      <c r="B123" s="1" t="str">
        <f>IF(B122&lt;MAX(COVID19_Fallzahlen_CH_cleaned!A122:A5228),B122+1,"")</f>
        <v/>
      </c>
      <c r="D123" t="str">
        <f>IF($B123&lt;&gt;"",KtAbk!$A$32,"")</f>
        <v/>
      </c>
      <c r="F123" t="str">
        <f t="shared" ca="1" si="9"/>
        <v/>
      </c>
      <c r="G123" s="4" t="str">
        <f t="shared" ref="G123:G163" si="12">IF($B123&lt;&gt;"",F123-N123,"")</f>
        <v/>
      </c>
      <c r="L123" s="4" t="str">
        <f t="shared" ref="L123:L163" ca="1" si="13">IF($B123&lt;&gt;"",INDIRECT(ADDRESS(29,ROW(F123)+1,,,"KtRecovered")),"")</f>
        <v/>
      </c>
      <c r="M123" t="str">
        <f t="shared" ca="1" si="10"/>
        <v/>
      </c>
      <c r="N123" s="4" t="str">
        <f t="shared" ref="N123:N163" si="14">IF($B123&lt;&gt;"",L123+M123,"")</f>
        <v/>
      </c>
    </row>
    <row r="124" spans="1:14" x14ac:dyDescent="0.4">
      <c r="A124" t="str">
        <f t="shared" si="11"/>
        <v/>
      </c>
      <c r="B124" s="1" t="str">
        <f>IF(B123&lt;MAX(COVID19_Fallzahlen_CH_cleaned!A123:A5229),B123+1,"")</f>
        <v/>
      </c>
      <c r="D124" t="str">
        <f>IF($B124&lt;&gt;"",KtAbk!$A$32,"")</f>
        <v/>
      </c>
      <c r="F124" t="str">
        <f t="shared" ca="1" si="9"/>
        <v/>
      </c>
      <c r="G124" s="4" t="str">
        <f t="shared" si="12"/>
        <v/>
      </c>
      <c r="L124" s="4" t="str">
        <f t="shared" ca="1" si="13"/>
        <v/>
      </c>
      <c r="M124" t="str">
        <f t="shared" ca="1" si="10"/>
        <v/>
      </c>
      <c r="N124" s="4" t="str">
        <f t="shared" si="14"/>
        <v/>
      </c>
    </row>
    <row r="125" spans="1:14" x14ac:dyDescent="0.4">
      <c r="A125" t="str">
        <f t="shared" si="11"/>
        <v/>
      </c>
      <c r="B125" s="1" t="str">
        <f>IF(B124&lt;MAX(COVID19_Fallzahlen_CH_cleaned!A124:A5230),B124+1,"")</f>
        <v/>
      </c>
      <c r="D125" t="str">
        <f>IF($B125&lt;&gt;"",KtAbk!$A$32,"")</f>
        <v/>
      </c>
      <c r="F125" t="str">
        <f t="shared" ca="1" si="9"/>
        <v/>
      </c>
      <c r="G125" s="4" t="str">
        <f t="shared" si="12"/>
        <v/>
      </c>
      <c r="L125" s="4" t="str">
        <f t="shared" ca="1" si="13"/>
        <v/>
      </c>
      <c r="M125" t="str">
        <f t="shared" ca="1" si="10"/>
        <v/>
      </c>
      <c r="N125" s="4" t="str">
        <f t="shared" si="14"/>
        <v/>
      </c>
    </row>
    <row r="126" spans="1:14" x14ac:dyDescent="0.4">
      <c r="A126" t="str">
        <f t="shared" si="11"/>
        <v/>
      </c>
      <c r="B126" s="1" t="str">
        <f>IF(B125&lt;MAX(COVID19_Fallzahlen_CH_cleaned!A125:A5231),B125+1,"")</f>
        <v/>
      </c>
      <c r="D126" t="str">
        <f>IF($B126&lt;&gt;"",KtAbk!$A$32,"")</f>
        <v/>
      </c>
      <c r="F126" t="str">
        <f t="shared" ca="1" si="9"/>
        <v/>
      </c>
      <c r="G126" s="4" t="str">
        <f t="shared" si="12"/>
        <v/>
      </c>
      <c r="L126" s="4" t="str">
        <f t="shared" ca="1" si="13"/>
        <v/>
      </c>
      <c r="M126" t="str">
        <f t="shared" ca="1" si="10"/>
        <v/>
      </c>
      <c r="N126" s="4" t="str">
        <f t="shared" si="14"/>
        <v/>
      </c>
    </row>
    <row r="127" spans="1:14" x14ac:dyDescent="0.4">
      <c r="A127" t="str">
        <f t="shared" si="11"/>
        <v/>
      </c>
      <c r="B127" s="1" t="str">
        <f>IF(B126&lt;MAX(COVID19_Fallzahlen_CH_cleaned!A126:A5232),B126+1,"")</f>
        <v/>
      </c>
      <c r="D127" t="str">
        <f>IF($B127&lt;&gt;"",KtAbk!$A$32,"")</f>
        <v/>
      </c>
      <c r="F127" t="str">
        <f t="shared" ca="1" si="9"/>
        <v/>
      </c>
      <c r="G127" s="4" t="str">
        <f t="shared" si="12"/>
        <v/>
      </c>
      <c r="L127" s="4" t="str">
        <f t="shared" ca="1" si="13"/>
        <v/>
      </c>
      <c r="M127" t="str">
        <f t="shared" ca="1" si="10"/>
        <v/>
      </c>
      <c r="N127" s="4" t="str">
        <f t="shared" si="14"/>
        <v/>
      </c>
    </row>
    <row r="128" spans="1:14" x14ac:dyDescent="0.4">
      <c r="A128" t="str">
        <f t="shared" si="11"/>
        <v/>
      </c>
      <c r="B128" s="1" t="str">
        <f>IF(B127&lt;MAX(COVID19_Fallzahlen_CH_cleaned!A127:A5233),B127+1,"")</f>
        <v/>
      </c>
      <c r="D128" t="str">
        <f>IF($B128&lt;&gt;"",KtAbk!$A$32,"")</f>
        <v/>
      </c>
      <c r="F128" t="str">
        <f t="shared" ca="1" si="9"/>
        <v/>
      </c>
      <c r="G128" s="4" t="str">
        <f t="shared" si="12"/>
        <v/>
      </c>
      <c r="L128" s="4" t="str">
        <f t="shared" ca="1" si="13"/>
        <v/>
      </c>
      <c r="M128" t="str">
        <f t="shared" ca="1" si="10"/>
        <v/>
      </c>
      <c r="N128" s="4" t="str">
        <f t="shared" si="14"/>
        <v/>
      </c>
    </row>
    <row r="129" spans="1:14" x14ac:dyDescent="0.4">
      <c r="A129" t="str">
        <f t="shared" si="11"/>
        <v/>
      </c>
      <c r="B129" s="1" t="str">
        <f>IF(B128&lt;MAX(COVID19_Fallzahlen_CH_cleaned!A128:A5234),B128+1,"")</f>
        <v/>
      </c>
      <c r="D129" t="str">
        <f>IF($B129&lt;&gt;"",KtAbk!$A$32,"")</f>
        <v/>
      </c>
      <c r="F129" t="str">
        <f t="shared" ca="1" si="9"/>
        <v/>
      </c>
      <c r="G129" s="4" t="str">
        <f t="shared" si="12"/>
        <v/>
      </c>
      <c r="L129" s="4" t="str">
        <f t="shared" ca="1" si="13"/>
        <v/>
      </c>
      <c r="M129" t="str">
        <f t="shared" ca="1" si="10"/>
        <v/>
      </c>
      <c r="N129" s="4" t="str">
        <f t="shared" si="14"/>
        <v/>
      </c>
    </row>
    <row r="130" spans="1:14" x14ac:dyDescent="0.4">
      <c r="A130" t="str">
        <f t="shared" si="11"/>
        <v/>
      </c>
      <c r="B130" s="1" t="str">
        <f>IF(B129&lt;MAX(COVID19_Fallzahlen_CH_cleaned!A129:A5235),B129+1,"")</f>
        <v/>
      </c>
      <c r="D130" t="str">
        <f>IF($B130&lt;&gt;"",KtAbk!$A$32,"")</f>
        <v/>
      </c>
      <c r="F130" t="str">
        <f t="shared" ca="1" si="9"/>
        <v/>
      </c>
      <c r="G130" s="4" t="str">
        <f t="shared" si="12"/>
        <v/>
      </c>
      <c r="L130" s="4" t="str">
        <f t="shared" ca="1" si="13"/>
        <v/>
      </c>
      <c r="M130" t="str">
        <f t="shared" ca="1" si="10"/>
        <v/>
      </c>
      <c r="N130" s="4" t="str">
        <f t="shared" si="14"/>
        <v/>
      </c>
    </row>
    <row r="131" spans="1:14" x14ac:dyDescent="0.4">
      <c r="A131" t="str">
        <f t="shared" si="11"/>
        <v/>
      </c>
      <c r="B131" s="1" t="str">
        <f>IF(B130&lt;MAX(COVID19_Fallzahlen_CH_cleaned!A130:A5236),B130+1,"")</f>
        <v/>
      </c>
      <c r="D131" t="str">
        <f>IF($B131&lt;&gt;"",KtAbk!$A$32,"")</f>
        <v/>
      </c>
      <c r="F131" t="str">
        <f t="shared" ref="F131:F163" ca="1" si="15">IF($B131&lt;&gt;"",INDIRECT(ADDRESS(29,ROW(F131)+1,,,"KtConfirmed")),"")</f>
        <v/>
      </c>
      <c r="G131" s="4" t="str">
        <f t="shared" si="12"/>
        <v/>
      </c>
      <c r="L131" s="4" t="str">
        <f t="shared" ca="1" si="13"/>
        <v/>
      </c>
      <c r="M131" t="str">
        <f t="shared" ref="M131:M163" ca="1" si="16">IF($B131&lt;&gt;"",INDIRECT(ADDRESS(29,ROW(M131)+1,,,"KtDeath")),"")</f>
        <v/>
      </c>
      <c r="N131" s="4" t="str">
        <f t="shared" si="14"/>
        <v/>
      </c>
    </row>
    <row r="132" spans="1:14" x14ac:dyDescent="0.4">
      <c r="A132" t="str">
        <f t="shared" ref="A132:A163" si="17">IF($B132&lt;&gt;"",A131+1,"")</f>
        <v/>
      </c>
      <c r="B132" s="1" t="str">
        <f>IF(B131&lt;MAX(COVID19_Fallzahlen_CH_cleaned!A131:A5237),B131+1,"")</f>
        <v/>
      </c>
      <c r="D132" t="str">
        <f>IF($B132&lt;&gt;"",KtAbk!$A$32,"")</f>
        <v/>
      </c>
      <c r="F132" t="str">
        <f t="shared" ca="1" si="15"/>
        <v/>
      </c>
      <c r="G132" s="4" t="str">
        <f t="shared" si="12"/>
        <v/>
      </c>
      <c r="L132" s="4" t="str">
        <f t="shared" ca="1" si="13"/>
        <v/>
      </c>
      <c r="M132" t="str">
        <f t="shared" ca="1" si="16"/>
        <v/>
      </c>
      <c r="N132" s="4" t="str">
        <f t="shared" si="14"/>
        <v/>
      </c>
    </row>
    <row r="133" spans="1:14" x14ac:dyDescent="0.4">
      <c r="A133" t="str">
        <f t="shared" si="17"/>
        <v/>
      </c>
      <c r="B133" s="1" t="str">
        <f>IF(B132&lt;MAX(COVID19_Fallzahlen_CH_cleaned!A132:A5238),B132+1,"")</f>
        <v/>
      </c>
      <c r="D133" t="str">
        <f>IF($B133&lt;&gt;"",KtAbk!$A$32,"")</f>
        <v/>
      </c>
      <c r="F133" t="str">
        <f t="shared" ca="1" si="15"/>
        <v/>
      </c>
      <c r="G133" s="4" t="str">
        <f t="shared" si="12"/>
        <v/>
      </c>
      <c r="L133" s="4" t="str">
        <f t="shared" ca="1" si="13"/>
        <v/>
      </c>
      <c r="M133" t="str">
        <f t="shared" ca="1" si="16"/>
        <v/>
      </c>
      <c r="N133" s="4" t="str">
        <f t="shared" si="14"/>
        <v/>
      </c>
    </row>
    <row r="134" spans="1:14" x14ac:dyDescent="0.4">
      <c r="A134" t="str">
        <f t="shared" si="17"/>
        <v/>
      </c>
      <c r="B134" s="1" t="str">
        <f>IF(B133&lt;MAX(COVID19_Fallzahlen_CH_cleaned!A133:A5239),B133+1,"")</f>
        <v/>
      </c>
      <c r="D134" t="str">
        <f>IF($B134&lt;&gt;"",KtAbk!$A$32,"")</f>
        <v/>
      </c>
      <c r="F134" t="str">
        <f t="shared" ca="1" si="15"/>
        <v/>
      </c>
      <c r="G134" s="4" t="str">
        <f t="shared" si="12"/>
        <v/>
      </c>
      <c r="L134" s="4" t="str">
        <f t="shared" ca="1" si="13"/>
        <v/>
      </c>
      <c r="M134" t="str">
        <f t="shared" ca="1" si="16"/>
        <v/>
      </c>
      <c r="N134" s="4" t="str">
        <f t="shared" si="14"/>
        <v/>
      </c>
    </row>
    <row r="135" spans="1:14" x14ac:dyDescent="0.4">
      <c r="A135" t="str">
        <f t="shared" si="17"/>
        <v/>
      </c>
      <c r="B135" s="1" t="str">
        <f>IF(B134&lt;MAX(COVID19_Fallzahlen_CH_cleaned!A134:A5240),B134+1,"")</f>
        <v/>
      </c>
      <c r="D135" t="str">
        <f>IF($B135&lt;&gt;"",KtAbk!$A$32,"")</f>
        <v/>
      </c>
      <c r="F135" t="str">
        <f t="shared" ca="1" si="15"/>
        <v/>
      </c>
      <c r="G135" s="4" t="str">
        <f t="shared" si="12"/>
        <v/>
      </c>
      <c r="L135" s="4" t="str">
        <f t="shared" ca="1" si="13"/>
        <v/>
      </c>
      <c r="M135" t="str">
        <f t="shared" ca="1" si="16"/>
        <v/>
      </c>
      <c r="N135" s="4" t="str">
        <f t="shared" si="14"/>
        <v/>
      </c>
    </row>
    <row r="136" spans="1:14" x14ac:dyDescent="0.4">
      <c r="A136" t="str">
        <f t="shared" si="17"/>
        <v/>
      </c>
      <c r="B136" s="1" t="str">
        <f>IF(B135&lt;MAX(COVID19_Fallzahlen_CH_cleaned!A135:A5241),B135+1,"")</f>
        <v/>
      </c>
      <c r="D136" t="str">
        <f>IF($B136&lt;&gt;"",KtAbk!$A$32,"")</f>
        <v/>
      </c>
      <c r="F136" t="str">
        <f t="shared" ca="1" si="15"/>
        <v/>
      </c>
      <c r="G136" s="4" t="str">
        <f t="shared" si="12"/>
        <v/>
      </c>
      <c r="L136" s="4" t="str">
        <f t="shared" ca="1" si="13"/>
        <v/>
      </c>
      <c r="M136" t="str">
        <f t="shared" ca="1" si="16"/>
        <v/>
      </c>
      <c r="N136" s="4" t="str">
        <f t="shared" si="14"/>
        <v/>
      </c>
    </row>
    <row r="137" spans="1:14" x14ac:dyDescent="0.4">
      <c r="A137" t="str">
        <f t="shared" si="17"/>
        <v/>
      </c>
      <c r="B137" s="1" t="str">
        <f>IF(B136&lt;MAX(COVID19_Fallzahlen_CH_cleaned!A136:A5242),B136+1,"")</f>
        <v/>
      </c>
      <c r="D137" t="str">
        <f>IF($B137&lt;&gt;"",KtAbk!$A$32,"")</f>
        <v/>
      </c>
      <c r="F137" t="str">
        <f t="shared" ca="1" si="15"/>
        <v/>
      </c>
      <c r="G137" s="4" t="str">
        <f t="shared" si="12"/>
        <v/>
      </c>
      <c r="L137" s="4" t="str">
        <f t="shared" ca="1" si="13"/>
        <v/>
      </c>
      <c r="M137" t="str">
        <f t="shared" ca="1" si="16"/>
        <v/>
      </c>
      <c r="N137" s="4" t="str">
        <f t="shared" si="14"/>
        <v/>
      </c>
    </row>
    <row r="138" spans="1:14" x14ac:dyDescent="0.4">
      <c r="A138" t="str">
        <f t="shared" si="17"/>
        <v/>
      </c>
      <c r="B138" s="1" t="str">
        <f>IF(B137&lt;MAX(COVID19_Fallzahlen_CH_cleaned!A137:A5243),B137+1,"")</f>
        <v/>
      </c>
      <c r="D138" t="str">
        <f>IF($B138&lt;&gt;"",KtAbk!$A$32,"")</f>
        <v/>
      </c>
      <c r="F138" t="str">
        <f t="shared" ca="1" si="15"/>
        <v/>
      </c>
      <c r="G138" s="4" t="str">
        <f t="shared" si="12"/>
        <v/>
      </c>
      <c r="L138" s="4" t="str">
        <f t="shared" ca="1" si="13"/>
        <v/>
      </c>
      <c r="M138" t="str">
        <f t="shared" ca="1" si="16"/>
        <v/>
      </c>
      <c r="N138" s="4" t="str">
        <f t="shared" si="14"/>
        <v/>
      </c>
    </row>
    <row r="139" spans="1:14" x14ac:dyDescent="0.4">
      <c r="A139" t="str">
        <f t="shared" si="17"/>
        <v/>
      </c>
      <c r="B139" s="1" t="str">
        <f>IF(B138&lt;MAX(COVID19_Fallzahlen_CH_cleaned!A138:A5244),B138+1,"")</f>
        <v/>
      </c>
      <c r="D139" t="str">
        <f>IF($B139&lt;&gt;"",KtAbk!$A$32,"")</f>
        <v/>
      </c>
      <c r="F139" t="str">
        <f t="shared" ca="1" si="15"/>
        <v/>
      </c>
      <c r="G139" s="4" t="str">
        <f t="shared" si="12"/>
        <v/>
      </c>
      <c r="L139" s="4" t="str">
        <f t="shared" ca="1" si="13"/>
        <v/>
      </c>
      <c r="M139" t="str">
        <f t="shared" ca="1" si="16"/>
        <v/>
      </c>
      <c r="N139" s="4" t="str">
        <f t="shared" si="14"/>
        <v/>
      </c>
    </row>
    <row r="140" spans="1:14" x14ac:dyDescent="0.4">
      <c r="A140" t="str">
        <f t="shared" si="17"/>
        <v/>
      </c>
      <c r="B140" s="1" t="str">
        <f>IF(B139&lt;MAX(COVID19_Fallzahlen_CH_cleaned!A139:A5245),B139+1,"")</f>
        <v/>
      </c>
      <c r="D140" t="str">
        <f>IF($B140&lt;&gt;"",KtAbk!$A$32,"")</f>
        <v/>
      </c>
      <c r="F140" t="str">
        <f t="shared" ca="1" si="15"/>
        <v/>
      </c>
      <c r="G140" s="4" t="str">
        <f t="shared" si="12"/>
        <v/>
      </c>
      <c r="L140" s="4" t="str">
        <f t="shared" ca="1" si="13"/>
        <v/>
      </c>
      <c r="M140" t="str">
        <f t="shared" ca="1" si="16"/>
        <v/>
      </c>
      <c r="N140" s="4" t="str">
        <f t="shared" si="14"/>
        <v/>
      </c>
    </row>
    <row r="141" spans="1:14" x14ac:dyDescent="0.4">
      <c r="A141" t="str">
        <f t="shared" si="17"/>
        <v/>
      </c>
      <c r="B141" s="1" t="str">
        <f>IF(B140&lt;MAX(COVID19_Fallzahlen_CH_cleaned!A140:A5246),B140+1,"")</f>
        <v/>
      </c>
      <c r="D141" t="str">
        <f>IF($B141&lt;&gt;"",KtAbk!$A$32,"")</f>
        <v/>
      </c>
      <c r="F141" t="str">
        <f t="shared" ca="1" si="15"/>
        <v/>
      </c>
      <c r="G141" s="4" t="str">
        <f t="shared" si="12"/>
        <v/>
      </c>
      <c r="L141" s="4" t="str">
        <f t="shared" ca="1" si="13"/>
        <v/>
      </c>
      <c r="M141" t="str">
        <f t="shared" ca="1" si="16"/>
        <v/>
      </c>
      <c r="N141" s="4" t="str">
        <f t="shared" si="14"/>
        <v/>
      </c>
    </row>
    <row r="142" spans="1:14" x14ac:dyDescent="0.4">
      <c r="A142" t="str">
        <f t="shared" si="17"/>
        <v/>
      </c>
      <c r="B142" s="1" t="str">
        <f>IF(B141&lt;MAX(COVID19_Fallzahlen_CH_cleaned!A141:A5247),B141+1,"")</f>
        <v/>
      </c>
      <c r="D142" t="str">
        <f>IF($B142&lt;&gt;"",KtAbk!$A$32,"")</f>
        <v/>
      </c>
      <c r="F142" t="str">
        <f t="shared" ca="1" si="15"/>
        <v/>
      </c>
      <c r="G142" s="4" t="str">
        <f t="shared" si="12"/>
        <v/>
      </c>
      <c r="L142" s="4" t="str">
        <f t="shared" ca="1" si="13"/>
        <v/>
      </c>
      <c r="M142" t="str">
        <f t="shared" ca="1" si="16"/>
        <v/>
      </c>
      <c r="N142" s="4" t="str">
        <f t="shared" si="14"/>
        <v/>
      </c>
    </row>
    <row r="143" spans="1:14" x14ac:dyDescent="0.4">
      <c r="A143" t="str">
        <f t="shared" si="17"/>
        <v/>
      </c>
      <c r="B143" s="1" t="str">
        <f>IF(B142&lt;MAX(COVID19_Fallzahlen_CH_cleaned!A142:A5248),B142+1,"")</f>
        <v/>
      </c>
      <c r="D143" t="str">
        <f>IF($B143&lt;&gt;"",KtAbk!$A$32,"")</f>
        <v/>
      </c>
      <c r="F143" t="str">
        <f t="shared" ca="1" si="15"/>
        <v/>
      </c>
      <c r="G143" s="4" t="str">
        <f t="shared" si="12"/>
        <v/>
      </c>
      <c r="L143" s="4" t="str">
        <f t="shared" ca="1" si="13"/>
        <v/>
      </c>
      <c r="M143" t="str">
        <f t="shared" ca="1" si="16"/>
        <v/>
      </c>
      <c r="N143" s="4" t="str">
        <f t="shared" si="14"/>
        <v/>
      </c>
    </row>
    <row r="144" spans="1:14" x14ac:dyDescent="0.4">
      <c r="A144" t="str">
        <f t="shared" si="17"/>
        <v/>
      </c>
      <c r="B144" s="1" t="str">
        <f>IF(B143&lt;MAX(COVID19_Fallzahlen_CH_cleaned!A143:A5249),B143+1,"")</f>
        <v/>
      </c>
      <c r="D144" t="str">
        <f>IF($B144&lt;&gt;"",KtAbk!$A$32,"")</f>
        <v/>
      </c>
      <c r="F144" t="str">
        <f t="shared" ca="1" si="15"/>
        <v/>
      </c>
      <c r="G144" s="4" t="str">
        <f t="shared" si="12"/>
        <v/>
      </c>
      <c r="L144" s="4" t="str">
        <f t="shared" ca="1" si="13"/>
        <v/>
      </c>
      <c r="M144" t="str">
        <f t="shared" ca="1" si="16"/>
        <v/>
      </c>
      <c r="N144" s="4" t="str">
        <f t="shared" si="14"/>
        <v/>
      </c>
    </row>
    <row r="145" spans="1:14" x14ac:dyDescent="0.4">
      <c r="A145" t="str">
        <f t="shared" si="17"/>
        <v/>
      </c>
      <c r="B145" s="1" t="str">
        <f>IF(B144&lt;MAX(COVID19_Fallzahlen_CH_cleaned!A144:A5250),B144+1,"")</f>
        <v/>
      </c>
      <c r="D145" t="str">
        <f>IF($B145&lt;&gt;"",KtAbk!$A$32,"")</f>
        <v/>
      </c>
      <c r="F145" t="str">
        <f t="shared" ca="1" si="15"/>
        <v/>
      </c>
      <c r="G145" s="4" t="str">
        <f t="shared" si="12"/>
        <v/>
      </c>
      <c r="L145" s="4" t="str">
        <f t="shared" ca="1" si="13"/>
        <v/>
      </c>
      <c r="M145" t="str">
        <f t="shared" ca="1" si="16"/>
        <v/>
      </c>
      <c r="N145" s="4" t="str">
        <f t="shared" si="14"/>
        <v/>
      </c>
    </row>
    <row r="146" spans="1:14" x14ac:dyDescent="0.4">
      <c r="A146" t="str">
        <f t="shared" si="17"/>
        <v/>
      </c>
      <c r="B146" s="1" t="str">
        <f>IF(B145&lt;MAX(COVID19_Fallzahlen_CH_cleaned!A145:A5251),B145+1,"")</f>
        <v/>
      </c>
      <c r="D146" t="str">
        <f>IF($B146&lt;&gt;"",KtAbk!$A$32,"")</f>
        <v/>
      </c>
      <c r="F146" t="str">
        <f t="shared" ca="1" si="15"/>
        <v/>
      </c>
      <c r="G146" s="4" t="str">
        <f t="shared" si="12"/>
        <v/>
      </c>
      <c r="L146" s="4" t="str">
        <f t="shared" ca="1" si="13"/>
        <v/>
      </c>
      <c r="M146" t="str">
        <f t="shared" ca="1" si="16"/>
        <v/>
      </c>
      <c r="N146" s="4" t="str">
        <f t="shared" si="14"/>
        <v/>
      </c>
    </row>
    <row r="147" spans="1:14" x14ac:dyDescent="0.4">
      <c r="A147" t="str">
        <f t="shared" si="17"/>
        <v/>
      </c>
      <c r="B147" s="1" t="str">
        <f>IF(B146&lt;MAX(COVID19_Fallzahlen_CH_cleaned!A146:A5252),B146+1,"")</f>
        <v/>
      </c>
      <c r="D147" t="str">
        <f>IF($B147&lt;&gt;"",KtAbk!$A$32,"")</f>
        <v/>
      </c>
      <c r="F147" t="str">
        <f t="shared" ca="1" si="15"/>
        <v/>
      </c>
      <c r="G147" s="4" t="str">
        <f t="shared" si="12"/>
        <v/>
      </c>
      <c r="L147" s="4" t="str">
        <f t="shared" ca="1" si="13"/>
        <v/>
      </c>
      <c r="M147" t="str">
        <f t="shared" ca="1" si="16"/>
        <v/>
      </c>
      <c r="N147" s="4" t="str">
        <f t="shared" si="14"/>
        <v/>
      </c>
    </row>
    <row r="148" spans="1:14" x14ac:dyDescent="0.4">
      <c r="A148" t="str">
        <f t="shared" si="17"/>
        <v/>
      </c>
      <c r="B148" s="1" t="str">
        <f>IF(B147&lt;MAX(COVID19_Fallzahlen_CH_cleaned!A147:A5253),B147+1,"")</f>
        <v/>
      </c>
      <c r="D148" t="str">
        <f>IF($B148&lt;&gt;"",KtAbk!$A$32,"")</f>
        <v/>
      </c>
      <c r="F148" t="str">
        <f t="shared" ca="1" si="15"/>
        <v/>
      </c>
      <c r="G148" s="4" t="str">
        <f t="shared" si="12"/>
        <v/>
      </c>
      <c r="L148" s="4" t="str">
        <f t="shared" ca="1" si="13"/>
        <v/>
      </c>
      <c r="M148" t="str">
        <f t="shared" ca="1" si="16"/>
        <v/>
      </c>
      <c r="N148" s="4" t="str">
        <f t="shared" si="14"/>
        <v/>
      </c>
    </row>
    <row r="149" spans="1:14" x14ac:dyDescent="0.4">
      <c r="A149" t="str">
        <f t="shared" si="17"/>
        <v/>
      </c>
      <c r="B149" s="1" t="str">
        <f>IF(B148&lt;MAX(COVID19_Fallzahlen_CH_cleaned!A148:A5254),B148+1,"")</f>
        <v/>
      </c>
      <c r="D149" t="str">
        <f>IF($B149&lt;&gt;"",KtAbk!$A$32,"")</f>
        <v/>
      </c>
      <c r="F149" t="str">
        <f t="shared" ca="1" si="15"/>
        <v/>
      </c>
      <c r="G149" s="4" t="str">
        <f t="shared" si="12"/>
        <v/>
      </c>
      <c r="L149" s="4" t="str">
        <f t="shared" ca="1" si="13"/>
        <v/>
      </c>
      <c r="M149" t="str">
        <f t="shared" ca="1" si="16"/>
        <v/>
      </c>
      <c r="N149" s="4" t="str">
        <f t="shared" si="14"/>
        <v/>
      </c>
    </row>
    <row r="150" spans="1:14" x14ac:dyDescent="0.4">
      <c r="A150" t="str">
        <f t="shared" si="17"/>
        <v/>
      </c>
      <c r="B150" s="1" t="str">
        <f>IF(B149&lt;MAX(COVID19_Fallzahlen_CH_cleaned!A149:A5255),B149+1,"")</f>
        <v/>
      </c>
      <c r="D150" t="str">
        <f>IF($B150&lt;&gt;"",KtAbk!$A$32,"")</f>
        <v/>
      </c>
      <c r="F150" t="str">
        <f t="shared" ca="1" si="15"/>
        <v/>
      </c>
      <c r="G150" s="4" t="str">
        <f t="shared" si="12"/>
        <v/>
      </c>
      <c r="L150" s="4" t="str">
        <f t="shared" ca="1" si="13"/>
        <v/>
      </c>
      <c r="M150" t="str">
        <f t="shared" ca="1" si="16"/>
        <v/>
      </c>
      <c r="N150" s="4" t="str">
        <f t="shared" si="14"/>
        <v/>
      </c>
    </row>
    <row r="151" spans="1:14" x14ac:dyDescent="0.4">
      <c r="A151" t="str">
        <f t="shared" si="17"/>
        <v/>
      </c>
      <c r="B151" s="1" t="str">
        <f>IF(B150&lt;MAX(COVID19_Fallzahlen_CH_cleaned!A150:A5256),B150+1,"")</f>
        <v/>
      </c>
      <c r="D151" t="str">
        <f>IF($B151&lt;&gt;"",KtAbk!$A$32,"")</f>
        <v/>
      </c>
      <c r="F151" t="str">
        <f t="shared" ca="1" si="15"/>
        <v/>
      </c>
      <c r="G151" s="4" t="str">
        <f t="shared" si="12"/>
        <v/>
      </c>
      <c r="L151" s="4" t="str">
        <f t="shared" ca="1" si="13"/>
        <v/>
      </c>
      <c r="M151" t="str">
        <f t="shared" ca="1" si="16"/>
        <v/>
      </c>
      <c r="N151" s="4" t="str">
        <f t="shared" si="14"/>
        <v/>
      </c>
    </row>
    <row r="152" spans="1:14" x14ac:dyDescent="0.4">
      <c r="A152" t="str">
        <f t="shared" si="17"/>
        <v/>
      </c>
      <c r="B152" s="1" t="str">
        <f>IF(B151&lt;MAX(COVID19_Fallzahlen_CH_cleaned!A151:A5257),B151+1,"")</f>
        <v/>
      </c>
      <c r="D152" t="str">
        <f>IF($B152&lt;&gt;"",KtAbk!$A$32,"")</f>
        <v/>
      </c>
      <c r="F152" t="str">
        <f t="shared" ca="1" si="15"/>
        <v/>
      </c>
      <c r="G152" s="4" t="str">
        <f t="shared" si="12"/>
        <v/>
      </c>
      <c r="L152" s="4" t="str">
        <f t="shared" ca="1" si="13"/>
        <v/>
      </c>
      <c r="M152" t="str">
        <f t="shared" ca="1" si="16"/>
        <v/>
      </c>
      <c r="N152" s="4" t="str">
        <f t="shared" si="14"/>
        <v/>
      </c>
    </row>
    <row r="153" spans="1:14" x14ac:dyDescent="0.4">
      <c r="A153" t="str">
        <f t="shared" si="17"/>
        <v/>
      </c>
      <c r="B153" s="1" t="str">
        <f>IF(B152&lt;MAX(COVID19_Fallzahlen_CH_cleaned!A152:A5258),B152+1,"")</f>
        <v/>
      </c>
      <c r="D153" t="str">
        <f>IF($B153&lt;&gt;"",KtAbk!$A$32,"")</f>
        <v/>
      </c>
      <c r="F153" t="str">
        <f t="shared" ca="1" si="15"/>
        <v/>
      </c>
      <c r="G153" s="4" t="str">
        <f t="shared" si="12"/>
        <v/>
      </c>
      <c r="L153" s="4" t="str">
        <f t="shared" ca="1" si="13"/>
        <v/>
      </c>
      <c r="M153" t="str">
        <f t="shared" ca="1" si="16"/>
        <v/>
      </c>
      <c r="N153" s="4" t="str">
        <f t="shared" si="14"/>
        <v/>
      </c>
    </row>
    <row r="154" spans="1:14" x14ac:dyDescent="0.4">
      <c r="A154" t="str">
        <f t="shared" si="17"/>
        <v/>
      </c>
      <c r="B154" s="1" t="str">
        <f>IF(B153&lt;MAX(COVID19_Fallzahlen_CH_cleaned!A153:A5259),B153+1,"")</f>
        <v/>
      </c>
      <c r="D154" t="str">
        <f>IF($B154&lt;&gt;"",KtAbk!$A$32,"")</f>
        <v/>
      </c>
      <c r="F154" t="str">
        <f t="shared" ca="1" si="15"/>
        <v/>
      </c>
      <c r="G154" s="4" t="str">
        <f t="shared" si="12"/>
        <v/>
      </c>
      <c r="L154" s="4" t="str">
        <f t="shared" ca="1" si="13"/>
        <v/>
      </c>
      <c r="M154" t="str">
        <f t="shared" ca="1" si="16"/>
        <v/>
      </c>
      <c r="N154" s="4" t="str">
        <f t="shared" si="14"/>
        <v/>
      </c>
    </row>
    <row r="155" spans="1:14" x14ac:dyDescent="0.4">
      <c r="A155" t="str">
        <f t="shared" si="17"/>
        <v/>
      </c>
      <c r="B155" s="1" t="str">
        <f>IF(B154&lt;MAX(COVID19_Fallzahlen_CH_cleaned!A154:A5260),B154+1,"")</f>
        <v/>
      </c>
      <c r="D155" t="str">
        <f>IF($B155&lt;&gt;"",KtAbk!$A$32,"")</f>
        <v/>
      </c>
      <c r="F155" t="str">
        <f t="shared" ca="1" si="15"/>
        <v/>
      </c>
      <c r="G155" s="4" t="str">
        <f t="shared" si="12"/>
        <v/>
      </c>
      <c r="L155" s="4" t="str">
        <f t="shared" ca="1" si="13"/>
        <v/>
      </c>
      <c r="M155" t="str">
        <f t="shared" ca="1" si="16"/>
        <v/>
      </c>
      <c r="N155" s="4" t="str">
        <f t="shared" si="14"/>
        <v/>
      </c>
    </row>
    <row r="156" spans="1:14" x14ac:dyDescent="0.4">
      <c r="A156" t="str">
        <f t="shared" si="17"/>
        <v/>
      </c>
      <c r="B156" s="1" t="str">
        <f>IF(B155&lt;MAX(COVID19_Fallzahlen_CH_cleaned!A155:A5261),B155+1,"")</f>
        <v/>
      </c>
      <c r="D156" t="str">
        <f>IF($B156&lt;&gt;"",KtAbk!$A$32,"")</f>
        <v/>
      </c>
      <c r="F156" t="str">
        <f t="shared" ca="1" si="15"/>
        <v/>
      </c>
      <c r="G156" s="4" t="str">
        <f t="shared" si="12"/>
        <v/>
      </c>
      <c r="L156" s="4" t="str">
        <f t="shared" ca="1" si="13"/>
        <v/>
      </c>
      <c r="M156" t="str">
        <f t="shared" ca="1" si="16"/>
        <v/>
      </c>
      <c r="N156" s="4" t="str">
        <f t="shared" si="14"/>
        <v/>
      </c>
    </row>
    <row r="157" spans="1:14" x14ac:dyDescent="0.4">
      <c r="A157" t="str">
        <f t="shared" si="17"/>
        <v/>
      </c>
      <c r="B157" s="1" t="str">
        <f>IF(B156&lt;MAX(COVID19_Fallzahlen_CH_cleaned!A156:A5262),B156+1,"")</f>
        <v/>
      </c>
      <c r="D157" t="str">
        <f>IF($B157&lt;&gt;"",KtAbk!$A$32,"")</f>
        <v/>
      </c>
      <c r="F157" t="str">
        <f t="shared" ca="1" si="15"/>
        <v/>
      </c>
      <c r="G157" s="4" t="str">
        <f t="shared" si="12"/>
        <v/>
      </c>
      <c r="L157" s="4" t="str">
        <f t="shared" ca="1" si="13"/>
        <v/>
      </c>
      <c r="M157" t="str">
        <f t="shared" ca="1" si="16"/>
        <v/>
      </c>
      <c r="N157" s="4" t="str">
        <f t="shared" si="14"/>
        <v/>
      </c>
    </row>
    <row r="158" spans="1:14" x14ac:dyDescent="0.4">
      <c r="A158" t="str">
        <f t="shared" si="17"/>
        <v/>
      </c>
      <c r="B158" s="1" t="str">
        <f>IF(B157&lt;MAX(COVID19_Fallzahlen_CH_cleaned!A157:A5263),B157+1,"")</f>
        <v/>
      </c>
      <c r="D158" t="str">
        <f>IF($B158&lt;&gt;"",KtAbk!$A$32,"")</f>
        <v/>
      </c>
      <c r="F158" t="str">
        <f t="shared" ca="1" si="15"/>
        <v/>
      </c>
      <c r="G158" s="4" t="str">
        <f t="shared" si="12"/>
        <v/>
      </c>
      <c r="L158" s="4" t="str">
        <f t="shared" ca="1" si="13"/>
        <v/>
      </c>
      <c r="M158" t="str">
        <f t="shared" ca="1" si="16"/>
        <v/>
      </c>
      <c r="N158" s="4" t="str">
        <f t="shared" si="14"/>
        <v/>
      </c>
    </row>
    <row r="159" spans="1:14" x14ac:dyDescent="0.4">
      <c r="A159" t="str">
        <f t="shared" si="17"/>
        <v/>
      </c>
      <c r="B159" s="1" t="str">
        <f>IF(B158&lt;MAX(COVID19_Fallzahlen_CH_cleaned!A158:A5264),B158+1,"")</f>
        <v/>
      </c>
      <c r="D159" t="str">
        <f>IF($B159&lt;&gt;"",KtAbk!$A$32,"")</f>
        <v/>
      </c>
      <c r="F159" t="str">
        <f t="shared" ca="1" si="15"/>
        <v/>
      </c>
      <c r="G159" s="4" t="str">
        <f t="shared" si="12"/>
        <v/>
      </c>
      <c r="L159" s="4" t="str">
        <f t="shared" ca="1" si="13"/>
        <v/>
      </c>
      <c r="M159" t="str">
        <f t="shared" ca="1" si="16"/>
        <v/>
      </c>
      <c r="N159" s="4" t="str">
        <f t="shared" si="14"/>
        <v/>
      </c>
    </row>
    <row r="160" spans="1:14" x14ac:dyDescent="0.4">
      <c r="A160" t="str">
        <f t="shared" si="17"/>
        <v/>
      </c>
      <c r="B160" s="1" t="str">
        <f>IF(B159&lt;MAX(COVID19_Fallzahlen_CH_cleaned!A159:A5265),B159+1,"")</f>
        <v/>
      </c>
      <c r="D160" t="str">
        <f>IF($B160&lt;&gt;"",KtAbk!$A$32,"")</f>
        <v/>
      </c>
      <c r="F160" t="str">
        <f t="shared" ca="1" si="15"/>
        <v/>
      </c>
      <c r="G160" s="4" t="str">
        <f t="shared" si="12"/>
        <v/>
      </c>
      <c r="L160" s="4" t="str">
        <f t="shared" ca="1" si="13"/>
        <v/>
      </c>
      <c r="M160" t="str">
        <f t="shared" ca="1" si="16"/>
        <v/>
      </c>
      <c r="N160" s="4" t="str">
        <f t="shared" si="14"/>
        <v/>
      </c>
    </row>
    <row r="161" spans="1:14" x14ac:dyDescent="0.4">
      <c r="A161" t="str">
        <f t="shared" si="17"/>
        <v/>
      </c>
      <c r="B161" s="1" t="str">
        <f>IF(B160&lt;MAX(COVID19_Fallzahlen_CH_cleaned!A160:A5266),B160+1,"")</f>
        <v/>
      </c>
      <c r="D161" t="str">
        <f>IF($B161&lt;&gt;"",KtAbk!$A$32,"")</f>
        <v/>
      </c>
      <c r="F161" t="str">
        <f t="shared" ca="1" si="15"/>
        <v/>
      </c>
      <c r="G161" s="4" t="str">
        <f t="shared" si="12"/>
        <v/>
      </c>
      <c r="L161" s="4" t="str">
        <f t="shared" ca="1" si="13"/>
        <v/>
      </c>
      <c r="M161" t="str">
        <f t="shared" ca="1" si="16"/>
        <v/>
      </c>
      <c r="N161" s="4" t="str">
        <f t="shared" si="14"/>
        <v/>
      </c>
    </row>
    <row r="162" spans="1:14" x14ac:dyDescent="0.4">
      <c r="A162" t="str">
        <f t="shared" si="17"/>
        <v/>
      </c>
      <c r="B162" s="1" t="str">
        <f>IF(B161&lt;MAX(COVID19_Fallzahlen_CH_cleaned!A161:A5267),B161+1,"")</f>
        <v/>
      </c>
      <c r="D162" t="str">
        <f>IF($B162&lt;&gt;"",KtAbk!$A$32,"")</f>
        <v/>
      </c>
      <c r="F162" t="str">
        <f t="shared" ca="1" si="15"/>
        <v/>
      </c>
      <c r="G162" s="4" t="str">
        <f t="shared" si="12"/>
        <v/>
      </c>
      <c r="L162" s="4" t="str">
        <f t="shared" ca="1" si="13"/>
        <v/>
      </c>
      <c r="M162" t="str">
        <f t="shared" ca="1" si="16"/>
        <v/>
      </c>
      <c r="N162" s="4" t="str">
        <f t="shared" si="14"/>
        <v/>
      </c>
    </row>
    <row r="163" spans="1:14" x14ac:dyDescent="0.4">
      <c r="A163" t="str">
        <f t="shared" si="17"/>
        <v/>
      </c>
      <c r="B163" s="1" t="str">
        <f>IF(B162&lt;MAX(COVID19_Fallzahlen_CH_cleaned!A162:A5268),B162+1,"")</f>
        <v/>
      </c>
      <c r="D163" t="str">
        <f>IF($B163&lt;&gt;"",KtAbk!$A$32,"")</f>
        <v/>
      </c>
      <c r="F163" t="str">
        <f t="shared" ca="1" si="15"/>
        <v/>
      </c>
      <c r="G163" s="4" t="str">
        <f t="shared" si="12"/>
        <v/>
      </c>
      <c r="L163" s="4" t="str">
        <f t="shared" ca="1" si="13"/>
        <v/>
      </c>
      <c r="M163" t="str">
        <f t="shared" ca="1" si="16"/>
        <v/>
      </c>
      <c r="N163" s="4" t="str">
        <f t="shared" si="14"/>
        <v/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9385-1E39-4CF8-9835-64F2BFFC35B9}">
  <dimension ref="A1:J133"/>
  <sheetViews>
    <sheetView topLeftCell="A34" workbookViewId="0">
      <selection activeCell="B68" sqref="B68"/>
    </sheetView>
  </sheetViews>
  <sheetFormatPr baseColWidth="10" defaultRowHeight="14.6" x14ac:dyDescent="0.4"/>
  <sheetData>
    <row r="1" spans="1:10" x14ac:dyDescent="0.4">
      <c r="A1" t="s">
        <v>285</v>
      </c>
      <c r="B1" t="s">
        <v>1</v>
      </c>
      <c r="C1" t="s">
        <v>512</v>
      </c>
      <c r="D1" t="s">
        <v>511</v>
      </c>
      <c r="E1" t="s">
        <v>513</v>
      </c>
      <c r="F1" t="s">
        <v>514</v>
      </c>
      <c r="G1" t="s">
        <v>515</v>
      </c>
      <c r="H1" t="s">
        <v>516</v>
      </c>
      <c r="I1" t="s">
        <v>517</v>
      </c>
      <c r="J1" t="s">
        <v>518</v>
      </c>
    </row>
    <row r="2" spans="1:10" x14ac:dyDescent="0.4">
      <c r="A2" s="4">
        <v>1</v>
      </c>
      <c r="B2" s="1">
        <f>Schweiz!B2</f>
        <v>43886</v>
      </c>
      <c r="C2">
        <f ca="1">Schweiz!F2</f>
        <v>1</v>
      </c>
      <c r="D2">
        <f ca="1">C2</f>
        <v>1</v>
      </c>
      <c r="E2">
        <f ca="1">Schweiz!M2</f>
        <v>0</v>
      </c>
      <c r="F2">
        <f ca="1">E2</f>
        <v>0</v>
      </c>
      <c r="G2">
        <f>IF($B2&lt;&gt;"",_xlfn.NUMBERVALUE(BAG_Situationsbericht!C10),"")</f>
        <v>2</v>
      </c>
      <c r="H2">
        <f>IF($B2&lt;&gt;"",_xlfn.NUMBERVALUE(BAG_Situationsbericht!B10),"")</f>
        <v>1</v>
      </c>
      <c r="I2">
        <f>IF($B2&lt;&gt;"",_xlfn.NUMBERVALUE(BAG_Situationsbericht!G10),"")</f>
        <v>0</v>
      </c>
      <c r="J2">
        <f>IF($B2&lt;&gt;"",_xlfn.NUMBERVALUE(BAG_Situationsbericht!F10),"")</f>
        <v>0</v>
      </c>
    </row>
    <row r="3" spans="1:10" x14ac:dyDescent="0.4">
      <c r="A3">
        <f>IF($B3&lt;&gt;"",A2+1,"")</f>
        <v>2</v>
      </c>
      <c r="B3" s="1">
        <f>Schweiz!B3</f>
        <v>43887</v>
      </c>
      <c r="C3">
        <f ca="1">Schweiz!F3</f>
        <v>2</v>
      </c>
      <c r="D3">
        <f ca="1">IF($B3&lt;&gt;"",C3-C2,"")</f>
        <v>1</v>
      </c>
      <c r="E3">
        <f ca="1">Schweiz!M3</f>
        <v>0</v>
      </c>
      <c r="F3">
        <f ca="1">IF($B3&lt;&gt;"",E3-E2,"")</f>
        <v>0</v>
      </c>
      <c r="G3">
        <f>IF($B3&lt;&gt;"",_xlfn.NUMBERVALUE(BAG_Situationsbericht!C11),"")</f>
        <v>12</v>
      </c>
      <c r="H3">
        <f>IF($B3&lt;&gt;"",_xlfn.NUMBERVALUE(BAG_Situationsbericht!B11),"")</f>
        <v>10</v>
      </c>
      <c r="I3">
        <f>IF($B3&lt;&gt;"",_xlfn.NUMBERVALUE(BAG_Situationsbericht!G11),"")</f>
        <v>0</v>
      </c>
      <c r="J3">
        <f>IF($B3&lt;&gt;"",_xlfn.NUMBERVALUE(BAG_Situationsbericht!F11),"")</f>
        <v>0</v>
      </c>
    </row>
    <row r="4" spans="1:10" x14ac:dyDescent="0.4">
      <c r="A4">
        <f t="shared" ref="A4:A67" si="0">IF($B4&lt;&gt;"",A3+1,"")</f>
        <v>3</v>
      </c>
      <c r="B4" s="1">
        <f>Schweiz!B4</f>
        <v>43888</v>
      </c>
      <c r="C4">
        <f ca="1">Schweiz!F4</f>
        <v>5</v>
      </c>
      <c r="D4">
        <f t="shared" ref="D4:D62" ca="1" si="1">IF($B4&lt;&gt;"",C4-C3,"")</f>
        <v>3</v>
      </c>
      <c r="E4">
        <f ca="1">Schweiz!M4</f>
        <v>0</v>
      </c>
      <c r="F4">
        <f t="shared" ref="F4:F62" ca="1" si="2">IF($B4&lt;&gt;"",E4-E3,"")</f>
        <v>0</v>
      </c>
      <c r="G4">
        <f>IF($B4&lt;&gt;"",_xlfn.NUMBERVALUE(BAG_Situationsbericht!C12),"")</f>
        <v>19</v>
      </c>
      <c r="H4">
        <f>IF($B4&lt;&gt;"",_xlfn.NUMBERVALUE(BAG_Situationsbericht!B12),"")</f>
        <v>7</v>
      </c>
      <c r="I4">
        <f>IF($B4&lt;&gt;"",_xlfn.NUMBERVALUE(BAG_Situationsbericht!G12),"")</f>
        <v>0</v>
      </c>
      <c r="J4">
        <f>IF($B4&lt;&gt;"",_xlfn.NUMBERVALUE(BAG_Situationsbericht!F12),"")</f>
        <v>0</v>
      </c>
    </row>
    <row r="5" spans="1:10" x14ac:dyDescent="0.4">
      <c r="A5">
        <f t="shared" si="0"/>
        <v>4</v>
      </c>
      <c r="B5" s="1">
        <f>Schweiz!B5</f>
        <v>43889</v>
      </c>
      <c r="C5">
        <f ca="1">Schweiz!F5</f>
        <v>16</v>
      </c>
      <c r="D5">
        <f t="shared" ca="1" si="1"/>
        <v>11</v>
      </c>
      <c r="E5">
        <f ca="1">Schweiz!M5</f>
        <v>0</v>
      </c>
      <c r="F5">
        <f t="shared" ca="1" si="2"/>
        <v>0</v>
      </c>
      <c r="G5">
        <f>IF($B5&lt;&gt;"",_xlfn.NUMBERVALUE(BAG_Situationsbericht!C13),"")</f>
        <v>29</v>
      </c>
      <c r="H5">
        <f>IF($B5&lt;&gt;"",_xlfn.NUMBERVALUE(BAG_Situationsbericht!B13),"")</f>
        <v>10</v>
      </c>
      <c r="I5">
        <f>IF($B5&lt;&gt;"",_xlfn.NUMBERVALUE(BAG_Situationsbericht!G13),"")</f>
        <v>0</v>
      </c>
      <c r="J5">
        <f>IF($B5&lt;&gt;"",_xlfn.NUMBERVALUE(BAG_Situationsbericht!F13),"")</f>
        <v>0</v>
      </c>
    </row>
    <row r="6" spans="1:10" x14ac:dyDescent="0.4">
      <c r="A6">
        <f t="shared" si="0"/>
        <v>5</v>
      </c>
      <c r="B6" s="1">
        <f>Schweiz!B6</f>
        <v>43890</v>
      </c>
      <c r="C6">
        <f ca="1">Schweiz!F6</f>
        <v>27</v>
      </c>
      <c r="D6">
        <f t="shared" ca="1" si="1"/>
        <v>11</v>
      </c>
      <c r="E6">
        <f ca="1">Schweiz!M6</f>
        <v>0</v>
      </c>
      <c r="F6">
        <f t="shared" ca="1" si="2"/>
        <v>0</v>
      </c>
      <c r="G6">
        <f>IF($B6&lt;&gt;"",_xlfn.NUMBERVALUE(BAG_Situationsbericht!C14),"")</f>
        <v>42</v>
      </c>
      <c r="H6">
        <f>IF($B6&lt;&gt;"",_xlfn.NUMBERVALUE(BAG_Situationsbericht!B14),"")</f>
        <v>13</v>
      </c>
      <c r="I6">
        <f>IF($B6&lt;&gt;"",_xlfn.NUMBERVALUE(BAG_Situationsbericht!G14),"")</f>
        <v>0</v>
      </c>
      <c r="J6">
        <f>IF($B6&lt;&gt;"",_xlfn.NUMBERVALUE(BAG_Situationsbericht!F14),"")</f>
        <v>0</v>
      </c>
    </row>
    <row r="7" spans="1:10" x14ac:dyDescent="0.4">
      <c r="A7">
        <f t="shared" si="0"/>
        <v>6</v>
      </c>
      <c r="B7" s="1">
        <f>Schweiz!B7</f>
        <v>43891</v>
      </c>
      <c r="C7">
        <f ca="1">Schweiz!F7</f>
        <v>36</v>
      </c>
      <c r="D7">
        <f t="shared" ca="1" si="1"/>
        <v>9</v>
      </c>
      <c r="E7">
        <f ca="1">Schweiz!M7</f>
        <v>0</v>
      </c>
      <c r="F7">
        <f t="shared" ca="1" si="2"/>
        <v>0</v>
      </c>
      <c r="G7">
        <f>IF($B7&lt;&gt;"",_xlfn.NUMBERVALUE(BAG_Situationsbericht!C15),"")</f>
        <v>53</v>
      </c>
      <c r="H7">
        <f>IF($B7&lt;&gt;"",_xlfn.NUMBERVALUE(BAG_Situationsbericht!B15),"")</f>
        <v>11</v>
      </c>
      <c r="I7">
        <f>IF($B7&lt;&gt;"",_xlfn.NUMBERVALUE(BAG_Situationsbericht!G15),"")</f>
        <v>0</v>
      </c>
      <c r="J7">
        <f>IF($B7&lt;&gt;"",_xlfn.NUMBERVALUE(BAG_Situationsbericht!F15),"")</f>
        <v>0</v>
      </c>
    </row>
    <row r="8" spans="1:10" x14ac:dyDescent="0.4">
      <c r="A8">
        <f t="shared" si="0"/>
        <v>7</v>
      </c>
      <c r="B8" s="1">
        <f>Schweiz!B8</f>
        <v>43892</v>
      </c>
      <c r="C8">
        <f ca="1">Schweiz!F8</f>
        <v>50</v>
      </c>
      <c r="D8">
        <f t="shared" ca="1" si="1"/>
        <v>14</v>
      </c>
      <c r="E8">
        <f ca="1">Schweiz!M8</f>
        <v>0</v>
      </c>
      <c r="F8">
        <f t="shared" ca="1" si="2"/>
        <v>0</v>
      </c>
      <c r="G8">
        <f>IF($B8&lt;&gt;"",_xlfn.NUMBERVALUE(BAG_Situationsbericht!C16),"")</f>
        <v>84</v>
      </c>
      <c r="H8">
        <f>IF($B8&lt;&gt;"",_xlfn.NUMBERVALUE(BAG_Situationsbericht!B16),"")</f>
        <v>31</v>
      </c>
      <c r="I8">
        <f>IF($B8&lt;&gt;"",_xlfn.NUMBERVALUE(BAG_Situationsbericht!G16),"")</f>
        <v>0</v>
      </c>
      <c r="J8">
        <f>IF($B8&lt;&gt;"",_xlfn.NUMBERVALUE(BAG_Situationsbericht!F16),"")</f>
        <v>0</v>
      </c>
    </row>
    <row r="9" spans="1:10" x14ac:dyDescent="0.4">
      <c r="A9">
        <f t="shared" si="0"/>
        <v>8</v>
      </c>
      <c r="B9" s="1">
        <f>Schweiz!B9</f>
        <v>43893</v>
      </c>
      <c r="C9">
        <f ca="1">Schweiz!F9</f>
        <v>74</v>
      </c>
      <c r="D9">
        <f t="shared" ca="1" si="1"/>
        <v>24</v>
      </c>
      <c r="E9">
        <f ca="1">Schweiz!M9</f>
        <v>0</v>
      </c>
      <c r="F9">
        <f t="shared" ca="1" si="2"/>
        <v>0</v>
      </c>
      <c r="G9">
        <f>IF($B9&lt;&gt;"",_xlfn.NUMBERVALUE(BAG_Situationsbericht!C17),"")</f>
        <v>117</v>
      </c>
      <c r="H9">
        <f>IF($B9&lt;&gt;"",_xlfn.NUMBERVALUE(BAG_Situationsbericht!B17),"")</f>
        <v>33</v>
      </c>
      <c r="I9">
        <f>IF($B9&lt;&gt;"",_xlfn.NUMBERVALUE(BAG_Situationsbericht!G17),"")</f>
        <v>0</v>
      </c>
      <c r="J9">
        <f>IF($B9&lt;&gt;"",_xlfn.NUMBERVALUE(BAG_Situationsbericht!F17),"")</f>
        <v>0</v>
      </c>
    </row>
    <row r="10" spans="1:10" x14ac:dyDescent="0.4">
      <c r="A10">
        <f t="shared" si="0"/>
        <v>9</v>
      </c>
      <c r="B10" s="1">
        <f>Schweiz!B10</f>
        <v>43894</v>
      </c>
      <c r="C10">
        <f ca="1">Schweiz!F10</f>
        <v>94</v>
      </c>
      <c r="D10">
        <f t="shared" ca="1" si="1"/>
        <v>20</v>
      </c>
      <c r="E10">
        <f ca="1">Schweiz!M10</f>
        <v>0</v>
      </c>
      <c r="F10">
        <f t="shared" ca="1" si="2"/>
        <v>0</v>
      </c>
      <c r="G10">
        <f>IF($B10&lt;&gt;"",_xlfn.NUMBERVALUE(BAG_Situationsbericht!C18),"")</f>
        <v>176</v>
      </c>
      <c r="H10">
        <f>IF($B10&lt;&gt;"",_xlfn.NUMBERVALUE(BAG_Situationsbericht!B18),"")</f>
        <v>59</v>
      </c>
      <c r="I10">
        <f>IF($B10&lt;&gt;"",_xlfn.NUMBERVALUE(BAG_Situationsbericht!G18),"")</f>
        <v>0</v>
      </c>
      <c r="J10">
        <f>IF($B10&lt;&gt;"",_xlfn.NUMBERVALUE(BAG_Situationsbericht!F18),"")</f>
        <v>0</v>
      </c>
    </row>
    <row r="11" spans="1:10" x14ac:dyDescent="0.4">
      <c r="A11">
        <f t="shared" si="0"/>
        <v>10</v>
      </c>
      <c r="B11" s="1">
        <f>Schweiz!B11</f>
        <v>43895</v>
      </c>
      <c r="C11">
        <f ca="1">Schweiz!F11</f>
        <v>153</v>
      </c>
      <c r="D11">
        <f t="shared" ca="1" si="1"/>
        <v>59</v>
      </c>
      <c r="E11">
        <f ca="1">Schweiz!M11</f>
        <v>1</v>
      </c>
      <c r="F11">
        <f t="shared" ca="1" si="2"/>
        <v>1</v>
      </c>
      <c r="G11">
        <f>IF($B11&lt;&gt;"",_xlfn.NUMBERVALUE(BAG_Situationsbericht!C19),"")</f>
        <v>237</v>
      </c>
      <c r="H11">
        <f>IF($B11&lt;&gt;"",_xlfn.NUMBERVALUE(BAG_Situationsbericht!B19),"")</f>
        <v>61</v>
      </c>
      <c r="I11">
        <f>IF($B11&lt;&gt;"",_xlfn.NUMBERVALUE(BAG_Situationsbericht!G19),"")</f>
        <v>1</v>
      </c>
      <c r="J11">
        <f>IF($B11&lt;&gt;"",_xlfn.NUMBERVALUE(BAG_Situationsbericht!F19),"")</f>
        <v>1</v>
      </c>
    </row>
    <row r="12" spans="1:10" x14ac:dyDescent="0.4">
      <c r="A12">
        <f t="shared" si="0"/>
        <v>11</v>
      </c>
      <c r="B12" s="1">
        <f>Schweiz!B12</f>
        <v>43896</v>
      </c>
      <c r="C12">
        <f ca="1">Schweiz!F12</f>
        <v>214</v>
      </c>
      <c r="D12">
        <f t="shared" ca="1" si="1"/>
        <v>61</v>
      </c>
      <c r="E12">
        <f ca="1">Schweiz!M12</f>
        <v>1</v>
      </c>
      <c r="F12">
        <f t="shared" ca="1" si="2"/>
        <v>0</v>
      </c>
      <c r="G12">
        <f>IF($B12&lt;&gt;"",_xlfn.NUMBERVALUE(BAG_Situationsbericht!C20),"")</f>
        <v>310</v>
      </c>
      <c r="H12">
        <f>IF($B12&lt;&gt;"",_xlfn.NUMBERVALUE(BAG_Situationsbericht!B20),"")</f>
        <v>73</v>
      </c>
      <c r="I12">
        <f>IF($B12&lt;&gt;"",_xlfn.NUMBERVALUE(BAG_Situationsbericht!G20),"")</f>
        <v>1</v>
      </c>
      <c r="J12">
        <f>IF($B12&lt;&gt;"",_xlfn.NUMBERVALUE(BAG_Situationsbericht!F20),"")</f>
        <v>0</v>
      </c>
    </row>
    <row r="13" spans="1:10" x14ac:dyDescent="0.4">
      <c r="A13">
        <f t="shared" si="0"/>
        <v>12</v>
      </c>
      <c r="B13" s="1">
        <f>Schweiz!B13</f>
        <v>43897</v>
      </c>
      <c r="C13">
        <f ca="1">Schweiz!F13</f>
        <v>285</v>
      </c>
      <c r="D13">
        <f t="shared" ca="1" si="1"/>
        <v>71</v>
      </c>
      <c r="E13">
        <f ca="1">Schweiz!M13</f>
        <v>1</v>
      </c>
      <c r="F13">
        <f t="shared" ca="1" si="2"/>
        <v>0</v>
      </c>
      <c r="G13">
        <f>IF($B13&lt;&gt;"",_xlfn.NUMBERVALUE(BAG_Situationsbericht!C21),"")</f>
        <v>359</v>
      </c>
      <c r="H13">
        <f>IF($B13&lt;&gt;"",_xlfn.NUMBERVALUE(BAG_Situationsbericht!B21),"")</f>
        <v>49</v>
      </c>
      <c r="I13">
        <f>IF($B13&lt;&gt;"",_xlfn.NUMBERVALUE(BAG_Situationsbericht!G21),"")</f>
        <v>1</v>
      </c>
      <c r="J13">
        <f>IF($B13&lt;&gt;"",_xlfn.NUMBERVALUE(BAG_Situationsbericht!F21),"")</f>
        <v>0</v>
      </c>
    </row>
    <row r="14" spans="1:10" x14ac:dyDescent="0.4">
      <c r="A14">
        <f t="shared" si="0"/>
        <v>13</v>
      </c>
      <c r="B14" s="1">
        <f>Schweiz!B14</f>
        <v>43898</v>
      </c>
      <c r="C14">
        <f ca="1">Schweiz!F14</f>
        <v>350</v>
      </c>
      <c r="D14">
        <f t="shared" ca="1" si="1"/>
        <v>65</v>
      </c>
      <c r="E14">
        <f ca="1">Schweiz!M14</f>
        <v>2</v>
      </c>
      <c r="F14">
        <f t="shared" ca="1" si="2"/>
        <v>1</v>
      </c>
      <c r="G14">
        <f>IF($B14&lt;&gt;"",_xlfn.NUMBERVALUE(BAG_Situationsbericht!C22),"")</f>
        <v>427</v>
      </c>
      <c r="H14">
        <f>IF($B14&lt;&gt;"",_xlfn.NUMBERVALUE(BAG_Situationsbericht!B22),"")</f>
        <v>68</v>
      </c>
      <c r="I14">
        <f>IF($B14&lt;&gt;"",_xlfn.NUMBERVALUE(BAG_Situationsbericht!G22),"")</f>
        <v>2</v>
      </c>
      <c r="J14">
        <f>IF($B14&lt;&gt;"",_xlfn.NUMBERVALUE(BAG_Situationsbericht!F22),"")</f>
        <v>1</v>
      </c>
    </row>
    <row r="15" spans="1:10" x14ac:dyDescent="0.4">
      <c r="A15">
        <f t="shared" si="0"/>
        <v>14</v>
      </c>
      <c r="B15" s="1">
        <f>Schweiz!B15</f>
        <v>43899</v>
      </c>
      <c r="C15">
        <f ca="1">Schweiz!F15</f>
        <v>423</v>
      </c>
      <c r="D15">
        <f t="shared" ca="1" si="1"/>
        <v>73</v>
      </c>
      <c r="E15">
        <f ca="1">Schweiz!M15</f>
        <v>2</v>
      </c>
      <c r="F15">
        <f t="shared" ca="1" si="2"/>
        <v>0</v>
      </c>
      <c r="G15">
        <f>IF($B15&lt;&gt;"",_xlfn.NUMBERVALUE(BAG_Situationsbericht!C23),"")</f>
        <v>620</v>
      </c>
      <c r="H15">
        <f>IF($B15&lt;&gt;"",_xlfn.NUMBERVALUE(BAG_Situationsbericht!B23),"")</f>
        <v>193</v>
      </c>
      <c r="I15">
        <f>IF($B15&lt;&gt;"",_xlfn.NUMBERVALUE(BAG_Situationsbericht!G23),"")</f>
        <v>2</v>
      </c>
      <c r="J15">
        <f>IF($B15&lt;&gt;"",_xlfn.NUMBERVALUE(BAG_Situationsbericht!F23),"")</f>
        <v>0</v>
      </c>
    </row>
    <row r="16" spans="1:10" x14ac:dyDescent="0.4">
      <c r="A16">
        <f t="shared" si="0"/>
        <v>15</v>
      </c>
      <c r="B16" s="1">
        <f>Schweiz!B16</f>
        <v>43900</v>
      </c>
      <c r="C16">
        <f ca="1">Schweiz!F16</f>
        <v>628</v>
      </c>
      <c r="D16">
        <f t="shared" ca="1" si="1"/>
        <v>205</v>
      </c>
      <c r="E16">
        <f ca="1">Schweiz!M16</f>
        <v>4</v>
      </c>
      <c r="F16">
        <f t="shared" ca="1" si="2"/>
        <v>2</v>
      </c>
      <c r="G16">
        <f>IF($B16&lt;&gt;"",_xlfn.NUMBERVALUE(BAG_Situationsbericht!C24),"")</f>
        <v>830</v>
      </c>
      <c r="H16">
        <f>IF($B16&lt;&gt;"",_xlfn.NUMBERVALUE(BAG_Situationsbericht!B24),"")</f>
        <v>210</v>
      </c>
      <c r="I16">
        <f>IF($B16&lt;&gt;"",_xlfn.NUMBERVALUE(BAG_Situationsbericht!G24),"")</f>
        <v>4</v>
      </c>
      <c r="J16">
        <f>IF($B16&lt;&gt;"",_xlfn.NUMBERVALUE(BAG_Situationsbericht!F24),"")</f>
        <v>2</v>
      </c>
    </row>
    <row r="17" spans="1:10" x14ac:dyDescent="0.4">
      <c r="A17">
        <f t="shared" si="0"/>
        <v>16</v>
      </c>
      <c r="B17" s="1">
        <f>Schweiz!B17</f>
        <v>43901</v>
      </c>
      <c r="C17">
        <f ca="1">Schweiz!F17</f>
        <v>858</v>
      </c>
      <c r="D17">
        <f t="shared" ca="1" si="1"/>
        <v>230</v>
      </c>
      <c r="E17">
        <f ca="1">Schweiz!M17</f>
        <v>5</v>
      </c>
      <c r="F17">
        <f t="shared" ca="1" si="2"/>
        <v>1</v>
      </c>
      <c r="G17">
        <f>IF($B17&lt;&gt;"",_xlfn.NUMBERVALUE(BAG_Situationsbericht!C25),"")</f>
        <v>1163</v>
      </c>
      <c r="H17">
        <f>IF($B17&lt;&gt;"",_xlfn.NUMBERVALUE(BAG_Situationsbericht!B25),"")</f>
        <v>333</v>
      </c>
      <c r="I17">
        <f>IF($B17&lt;&gt;"",_xlfn.NUMBERVALUE(BAG_Situationsbericht!G25),"")</f>
        <v>7</v>
      </c>
      <c r="J17">
        <f>IF($B17&lt;&gt;"",_xlfn.NUMBERVALUE(BAG_Situationsbericht!F25),"")</f>
        <v>3</v>
      </c>
    </row>
    <row r="18" spans="1:10" x14ac:dyDescent="0.4">
      <c r="A18">
        <f t="shared" si="0"/>
        <v>17</v>
      </c>
      <c r="B18" s="1">
        <f>Schweiz!B18</f>
        <v>43902</v>
      </c>
      <c r="C18">
        <f ca="1">Schweiz!F18</f>
        <v>1138</v>
      </c>
      <c r="D18">
        <f t="shared" ca="1" si="1"/>
        <v>280</v>
      </c>
      <c r="E18">
        <f ca="1">Schweiz!M18</f>
        <v>6</v>
      </c>
      <c r="F18">
        <f t="shared" ca="1" si="2"/>
        <v>1</v>
      </c>
      <c r="G18">
        <f>IF($B18&lt;&gt;"",_xlfn.NUMBERVALUE(BAG_Situationsbericht!C26),"")</f>
        <v>1521</v>
      </c>
      <c r="H18">
        <f>IF($B18&lt;&gt;"",_xlfn.NUMBERVALUE(BAG_Situationsbericht!B26),"")</f>
        <v>358</v>
      </c>
      <c r="I18">
        <f>IF($B18&lt;&gt;"",_xlfn.NUMBERVALUE(BAG_Situationsbericht!G26),"")</f>
        <v>10</v>
      </c>
      <c r="J18">
        <f>IF($B18&lt;&gt;"",_xlfn.NUMBERVALUE(BAG_Situationsbericht!F26),"")</f>
        <v>3</v>
      </c>
    </row>
    <row r="19" spans="1:10" x14ac:dyDescent="0.4">
      <c r="A19">
        <f t="shared" si="0"/>
        <v>18</v>
      </c>
      <c r="B19" s="1">
        <f>Schweiz!B19</f>
        <v>43903</v>
      </c>
      <c r="C19">
        <f ca="1">Schweiz!F19</f>
        <v>1455</v>
      </c>
      <c r="D19">
        <f t="shared" ca="1" si="1"/>
        <v>317</v>
      </c>
      <c r="E19">
        <f ca="1">Schweiz!M19</f>
        <v>9</v>
      </c>
      <c r="F19">
        <f t="shared" ca="1" si="2"/>
        <v>3</v>
      </c>
      <c r="G19">
        <f>IF($B19&lt;&gt;"",_xlfn.NUMBERVALUE(BAG_Situationsbericht!C27),"")</f>
        <v>1953</v>
      </c>
      <c r="H19">
        <f>IF($B19&lt;&gt;"",_xlfn.NUMBERVALUE(BAG_Situationsbericht!B27),"")</f>
        <v>432</v>
      </c>
      <c r="I19">
        <f>IF($B19&lt;&gt;"",_xlfn.NUMBERVALUE(BAG_Situationsbericht!G27),"")</f>
        <v>12</v>
      </c>
      <c r="J19">
        <f>IF($B19&lt;&gt;"",_xlfn.NUMBERVALUE(BAG_Situationsbericht!F27),"")</f>
        <v>2</v>
      </c>
    </row>
    <row r="20" spans="1:10" x14ac:dyDescent="0.4">
      <c r="A20">
        <f t="shared" si="0"/>
        <v>19</v>
      </c>
      <c r="B20" s="1">
        <f>Schweiz!B20</f>
        <v>43904</v>
      </c>
      <c r="C20">
        <f ca="1">Schweiz!F20</f>
        <v>1797</v>
      </c>
      <c r="D20">
        <f t="shared" ca="1" si="1"/>
        <v>342</v>
      </c>
      <c r="E20">
        <f ca="1">Schweiz!M20</f>
        <v>11</v>
      </c>
      <c r="F20">
        <f t="shared" ca="1" si="2"/>
        <v>2</v>
      </c>
      <c r="G20">
        <f>IF($B20&lt;&gt;"",_xlfn.NUMBERVALUE(BAG_Situationsbericht!C28),"")</f>
        <v>2376</v>
      </c>
      <c r="H20">
        <f>IF($B20&lt;&gt;"",_xlfn.NUMBERVALUE(BAG_Situationsbericht!B28),"")</f>
        <v>423</v>
      </c>
      <c r="I20">
        <f>IF($B20&lt;&gt;"",_xlfn.NUMBERVALUE(BAG_Situationsbericht!G28),"")</f>
        <v>17</v>
      </c>
      <c r="J20">
        <f>IF($B20&lt;&gt;"",_xlfn.NUMBERVALUE(BAG_Situationsbericht!F28),"")</f>
        <v>5</v>
      </c>
    </row>
    <row r="21" spans="1:10" x14ac:dyDescent="0.4">
      <c r="A21">
        <f t="shared" si="0"/>
        <v>20</v>
      </c>
      <c r="B21" s="1">
        <f>Schweiz!B21</f>
        <v>43905</v>
      </c>
      <c r="C21">
        <f ca="1">Schweiz!F21</f>
        <v>2161</v>
      </c>
      <c r="D21">
        <f t="shared" ca="1" si="1"/>
        <v>364</v>
      </c>
      <c r="E21">
        <f ca="1">Schweiz!M21</f>
        <v>18</v>
      </c>
      <c r="F21">
        <f t="shared" ca="1" si="2"/>
        <v>7</v>
      </c>
      <c r="G21">
        <f>IF($B21&lt;&gt;"",_xlfn.NUMBERVALUE(BAG_Situationsbericht!C29),"")</f>
        <v>2696</v>
      </c>
      <c r="H21">
        <f>IF($B21&lt;&gt;"",_xlfn.NUMBERVALUE(BAG_Situationsbericht!B29),"")</f>
        <v>320</v>
      </c>
      <c r="I21">
        <f>IF($B21&lt;&gt;"",_xlfn.NUMBERVALUE(BAG_Situationsbericht!G29),"")</f>
        <v>25</v>
      </c>
      <c r="J21">
        <f>IF($B21&lt;&gt;"",_xlfn.NUMBERVALUE(BAG_Situationsbericht!F29),"")</f>
        <v>8</v>
      </c>
    </row>
    <row r="22" spans="1:10" x14ac:dyDescent="0.4">
      <c r="A22">
        <f t="shared" si="0"/>
        <v>21</v>
      </c>
      <c r="B22" s="1">
        <f>Schweiz!B22</f>
        <v>43906</v>
      </c>
      <c r="C22">
        <f ca="1">Schweiz!F22</f>
        <v>2617</v>
      </c>
      <c r="D22">
        <f t="shared" ca="1" si="1"/>
        <v>456</v>
      </c>
      <c r="E22">
        <f ca="1">Schweiz!M22</f>
        <v>23</v>
      </c>
      <c r="F22">
        <f t="shared" ca="1" si="2"/>
        <v>5</v>
      </c>
      <c r="G22">
        <f>IF($B22&lt;&gt;"",_xlfn.NUMBERVALUE(BAG_Situationsbericht!C30),"")</f>
        <v>3766</v>
      </c>
      <c r="H22">
        <f>IF($B22&lt;&gt;"",_xlfn.NUMBERVALUE(BAG_Situationsbericht!B30),"")</f>
        <v>1070</v>
      </c>
      <c r="I22">
        <f>IF($B22&lt;&gt;"",_xlfn.NUMBERVALUE(BAG_Situationsbericht!G30),"")</f>
        <v>32</v>
      </c>
      <c r="J22">
        <f>IF($B22&lt;&gt;"",_xlfn.NUMBERVALUE(BAG_Situationsbericht!F30),"")</f>
        <v>7</v>
      </c>
    </row>
    <row r="23" spans="1:10" x14ac:dyDescent="0.4">
      <c r="A23">
        <f t="shared" si="0"/>
        <v>22</v>
      </c>
      <c r="B23" s="1">
        <f>Schweiz!B23</f>
        <v>43907</v>
      </c>
      <c r="C23">
        <f ca="1">Schweiz!F23</f>
        <v>3313</v>
      </c>
      <c r="D23">
        <f t="shared" ca="1" si="1"/>
        <v>696</v>
      </c>
      <c r="E23">
        <f ca="1">Schweiz!M23</f>
        <v>33</v>
      </c>
      <c r="F23">
        <f t="shared" ca="1" si="2"/>
        <v>10</v>
      </c>
      <c r="G23">
        <f>IF($B23&lt;&gt;"",_xlfn.NUMBERVALUE(BAG_Situationsbericht!C31),"")</f>
        <v>4847</v>
      </c>
      <c r="H23">
        <f>IF($B23&lt;&gt;"",_xlfn.NUMBERVALUE(BAG_Situationsbericht!B31),"")</f>
        <v>1081</v>
      </c>
      <c r="I23">
        <f>IF($B23&lt;&gt;"",_xlfn.NUMBERVALUE(BAG_Situationsbericht!G31),"")</f>
        <v>42</v>
      </c>
      <c r="J23">
        <f>IF($B23&lt;&gt;"",_xlfn.NUMBERVALUE(BAG_Situationsbericht!F31),"")</f>
        <v>10</v>
      </c>
    </row>
    <row r="24" spans="1:10" x14ac:dyDescent="0.4">
      <c r="A24">
        <f t="shared" si="0"/>
        <v>23</v>
      </c>
      <c r="B24" s="1">
        <f>Schweiz!B24</f>
        <v>43908</v>
      </c>
      <c r="C24">
        <f ca="1">Schweiz!F24</f>
        <v>4235</v>
      </c>
      <c r="D24">
        <f t="shared" ca="1" si="1"/>
        <v>922</v>
      </c>
      <c r="E24">
        <f ca="1">Schweiz!M24</f>
        <v>44</v>
      </c>
      <c r="F24">
        <f t="shared" ca="1" si="2"/>
        <v>11</v>
      </c>
      <c r="G24">
        <f>IF($B24&lt;&gt;"",_xlfn.NUMBERVALUE(BAG_Situationsbericht!C32),"")</f>
        <v>6064</v>
      </c>
      <c r="H24">
        <f>IF($B24&lt;&gt;"",_xlfn.NUMBERVALUE(BAG_Situationsbericht!B32),"")</f>
        <v>1217</v>
      </c>
      <c r="I24">
        <f>IF($B24&lt;&gt;"",_xlfn.NUMBERVALUE(BAG_Situationsbericht!G32),"")</f>
        <v>50</v>
      </c>
      <c r="J24">
        <f>IF($B24&lt;&gt;"",_xlfn.NUMBERVALUE(BAG_Situationsbericht!F32),"")</f>
        <v>8</v>
      </c>
    </row>
    <row r="25" spans="1:10" x14ac:dyDescent="0.4">
      <c r="A25">
        <f t="shared" si="0"/>
        <v>24</v>
      </c>
      <c r="B25" s="1">
        <f>Schweiz!B25</f>
        <v>43909</v>
      </c>
      <c r="C25">
        <f ca="1">Schweiz!F25</f>
        <v>5542</v>
      </c>
      <c r="D25">
        <f t="shared" ca="1" si="1"/>
        <v>1307</v>
      </c>
      <c r="E25">
        <f ca="1">Schweiz!M25</f>
        <v>54</v>
      </c>
      <c r="F25">
        <f t="shared" ca="1" si="2"/>
        <v>10</v>
      </c>
      <c r="G25">
        <f>IF($B25&lt;&gt;"",_xlfn.NUMBERVALUE(BAG_Situationsbericht!C33),"")</f>
        <v>6901</v>
      </c>
      <c r="H25">
        <f>IF($B25&lt;&gt;"",_xlfn.NUMBERVALUE(BAG_Situationsbericht!B33),"")</f>
        <v>837</v>
      </c>
      <c r="I25">
        <f>IF($B25&lt;&gt;"",_xlfn.NUMBERVALUE(BAG_Situationsbericht!G33),"")</f>
        <v>61</v>
      </c>
      <c r="J25">
        <f>IF($B25&lt;&gt;"",_xlfn.NUMBERVALUE(BAG_Situationsbericht!F33),"")</f>
        <v>11</v>
      </c>
    </row>
    <row r="26" spans="1:10" x14ac:dyDescent="0.4">
      <c r="A26">
        <f t="shared" si="0"/>
        <v>25</v>
      </c>
      <c r="B26" s="1">
        <f>Schweiz!B26</f>
        <v>43910</v>
      </c>
      <c r="C26">
        <f ca="1">Schweiz!F26</f>
        <v>6606</v>
      </c>
      <c r="D26">
        <f t="shared" ca="1" si="1"/>
        <v>1064</v>
      </c>
      <c r="E26">
        <f ca="1">Schweiz!M26</f>
        <v>75</v>
      </c>
      <c r="F26">
        <f t="shared" ca="1" si="2"/>
        <v>21</v>
      </c>
      <c r="G26">
        <f>IF($B26&lt;&gt;"",_xlfn.NUMBERVALUE(BAG_Situationsbericht!C34),"")</f>
        <v>8046</v>
      </c>
      <c r="H26">
        <f>IF($B26&lt;&gt;"",_xlfn.NUMBERVALUE(BAG_Situationsbericht!B34),"")</f>
        <v>1145</v>
      </c>
      <c r="I26">
        <f>IF($B26&lt;&gt;"",_xlfn.NUMBERVALUE(BAG_Situationsbericht!G34),"")</f>
        <v>82</v>
      </c>
      <c r="J26">
        <f>IF($B26&lt;&gt;"",_xlfn.NUMBERVALUE(BAG_Situationsbericht!F34),"")</f>
        <v>21</v>
      </c>
    </row>
    <row r="27" spans="1:10" x14ac:dyDescent="0.4">
      <c r="A27">
        <f t="shared" si="0"/>
        <v>26</v>
      </c>
      <c r="B27" s="1">
        <f>Schweiz!B27</f>
        <v>43911</v>
      </c>
      <c r="C27">
        <f ca="1">Schweiz!F27</f>
        <v>7660</v>
      </c>
      <c r="D27">
        <f t="shared" ca="1" si="1"/>
        <v>1054</v>
      </c>
      <c r="E27">
        <f ca="1">Schweiz!M27</f>
        <v>90</v>
      </c>
      <c r="F27">
        <f t="shared" ca="1" si="2"/>
        <v>15</v>
      </c>
      <c r="G27">
        <f>IF($B27&lt;&gt;"",_xlfn.NUMBERVALUE(BAG_Situationsbericht!C35),"")</f>
        <v>8741</v>
      </c>
      <c r="H27">
        <f>IF($B27&lt;&gt;"",_xlfn.NUMBERVALUE(BAG_Situationsbericht!B35),"")</f>
        <v>695</v>
      </c>
      <c r="I27">
        <f>IF($B27&lt;&gt;"",_xlfn.NUMBERVALUE(BAG_Situationsbericht!G35),"")</f>
        <v>99</v>
      </c>
      <c r="J27">
        <f>IF($B27&lt;&gt;"",_xlfn.NUMBERVALUE(BAG_Situationsbericht!F35),"")</f>
        <v>17</v>
      </c>
    </row>
    <row r="28" spans="1:10" x14ac:dyDescent="0.4">
      <c r="A28">
        <f t="shared" si="0"/>
        <v>27</v>
      </c>
      <c r="B28" s="1">
        <f>Schweiz!B28</f>
        <v>43912</v>
      </c>
      <c r="C28">
        <f ca="1">Schweiz!F28</f>
        <v>8455</v>
      </c>
      <c r="D28">
        <f t="shared" ca="1" si="1"/>
        <v>795</v>
      </c>
      <c r="E28">
        <f ca="1">Schweiz!M28</f>
        <v>110</v>
      </c>
      <c r="F28">
        <f t="shared" ca="1" si="2"/>
        <v>20</v>
      </c>
      <c r="G28">
        <f>IF($B28&lt;&gt;"",_xlfn.NUMBERVALUE(BAG_Situationsbericht!C36),"")</f>
        <v>9279</v>
      </c>
      <c r="H28">
        <f>IF($B28&lt;&gt;"",_xlfn.NUMBERVALUE(BAG_Situationsbericht!B36),"")</f>
        <v>538</v>
      </c>
      <c r="I28">
        <f>IF($B28&lt;&gt;"",_xlfn.NUMBERVALUE(BAG_Situationsbericht!G36),"")</f>
        <v>115</v>
      </c>
      <c r="J28">
        <f>IF($B28&lt;&gt;"",_xlfn.NUMBERVALUE(BAG_Situationsbericht!F36),"")</f>
        <v>16</v>
      </c>
    </row>
    <row r="29" spans="1:10" x14ac:dyDescent="0.4">
      <c r="A29">
        <f t="shared" si="0"/>
        <v>28</v>
      </c>
      <c r="B29" s="1">
        <f>Schweiz!B29</f>
        <v>43913</v>
      </c>
      <c r="C29">
        <f ca="1">Schweiz!F29</f>
        <v>9284</v>
      </c>
      <c r="D29">
        <f t="shared" ca="1" si="1"/>
        <v>829</v>
      </c>
      <c r="E29">
        <f ca="1">Schweiz!M29</f>
        <v>137</v>
      </c>
      <c r="F29">
        <f t="shared" ca="1" si="2"/>
        <v>27</v>
      </c>
      <c r="G29">
        <f>IF($B29&lt;&gt;"",_xlfn.NUMBERVALUE(BAG_Situationsbericht!C37),"")</f>
        <v>10743</v>
      </c>
      <c r="H29">
        <f>IF($B29&lt;&gt;"",_xlfn.NUMBERVALUE(BAG_Situationsbericht!B37),"")</f>
        <v>1464</v>
      </c>
      <c r="I29">
        <f>IF($B29&lt;&gt;"",_xlfn.NUMBERVALUE(BAG_Situationsbericht!G37),"")</f>
        <v>137</v>
      </c>
      <c r="J29">
        <f>IF($B29&lt;&gt;"",_xlfn.NUMBERVALUE(BAG_Situationsbericht!F37),"")</f>
        <v>22</v>
      </c>
    </row>
    <row r="30" spans="1:10" x14ac:dyDescent="0.4">
      <c r="A30">
        <f t="shared" si="0"/>
        <v>29</v>
      </c>
      <c r="B30" s="1">
        <f>Schweiz!B30</f>
        <v>43914</v>
      </c>
      <c r="C30">
        <f ca="1">Schweiz!F30</f>
        <v>10291</v>
      </c>
      <c r="D30">
        <f t="shared" ca="1" si="1"/>
        <v>1007</v>
      </c>
      <c r="E30">
        <f ca="1">Schweiz!M30</f>
        <v>158</v>
      </c>
      <c r="F30">
        <f t="shared" ca="1" si="2"/>
        <v>21</v>
      </c>
      <c r="G30">
        <f>IF($B30&lt;&gt;"",_xlfn.NUMBERVALUE(BAG_Situationsbericht!C38),"")</f>
        <v>11984</v>
      </c>
      <c r="H30">
        <f>IF($B30&lt;&gt;"",_xlfn.NUMBERVALUE(BAG_Situationsbericht!B38),"")</f>
        <v>1241</v>
      </c>
      <c r="I30">
        <f>IF($B30&lt;&gt;"",_xlfn.NUMBERVALUE(BAG_Situationsbericht!G38),"")</f>
        <v>154</v>
      </c>
      <c r="J30">
        <f>IF($B30&lt;&gt;"",_xlfn.NUMBERVALUE(BAG_Situationsbericht!F38),"")</f>
        <v>17</v>
      </c>
    </row>
    <row r="31" spans="1:10" x14ac:dyDescent="0.4">
      <c r="A31">
        <f t="shared" si="0"/>
        <v>30</v>
      </c>
      <c r="B31" s="1">
        <f>Schweiz!B31</f>
        <v>43915</v>
      </c>
      <c r="C31">
        <f ca="1">Schweiz!F31</f>
        <v>11241</v>
      </c>
      <c r="D31">
        <f t="shared" ca="1" si="1"/>
        <v>950</v>
      </c>
      <c r="E31">
        <f ca="1">Schweiz!M31</f>
        <v>190</v>
      </c>
      <c r="F31">
        <f t="shared" ca="1" si="2"/>
        <v>32</v>
      </c>
      <c r="G31">
        <f>IF($B31&lt;&gt;"",_xlfn.NUMBERVALUE(BAG_Situationsbericht!C39),"")</f>
        <v>13057</v>
      </c>
      <c r="H31">
        <f>IF($B31&lt;&gt;"",_xlfn.NUMBERVALUE(BAG_Situationsbericht!B39),"")</f>
        <v>1073</v>
      </c>
      <c r="I31">
        <f>IF($B31&lt;&gt;"",_xlfn.NUMBERVALUE(BAG_Situationsbericht!G39),"")</f>
        <v>191</v>
      </c>
      <c r="J31">
        <f>IF($B31&lt;&gt;"",_xlfn.NUMBERVALUE(BAG_Situationsbericht!F39),"")</f>
        <v>37</v>
      </c>
    </row>
    <row r="32" spans="1:10" x14ac:dyDescent="0.4">
      <c r="A32">
        <f t="shared" si="0"/>
        <v>31</v>
      </c>
      <c r="B32" s="1">
        <f>Schweiz!B32</f>
        <v>43916</v>
      </c>
      <c r="C32">
        <f ca="1">Schweiz!F32</f>
        <v>12474</v>
      </c>
      <c r="D32">
        <f t="shared" ca="1" si="1"/>
        <v>1233</v>
      </c>
      <c r="E32">
        <f ca="1">Schweiz!M32</f>
        <v>233</v>
      </c>
      <c r="F32">
        <f t="shared" ca="1" si="2"/>
        <v>43</v>
      </c>
      <c r="G32">
        <f>IF($B32&lt;&gt;"",_xlfn.NUMBERVALUE(BAG_Situationsbericht!C40),"")</f>
        <v>14173</v>
      </c>
      <c r="H32">
        <f>IF($B32&lt;&gt;"",_xlfn.NUMBERVALUE(BAG_Situationsbericht!B40),"")</f>
        <v>1116</v>
      </c>
      <c r="I32">
        <f>IF($B32&lt;&gt;"",_xlfn.NUMBERVALUE(BAG_Situationsbericht!G40),"")</f>
        <v>227</v>
      </c>
      <c r="J32">
        <f>IF($B32&lt;&gt;"",_xlfn.NUMBERVALUE(BAG_Situationsbericht!F40),"")</f>
        <v>36</v>
      </c>
    </row>
    <row r="33" spans="1:10" x14ac:dyDescent="0.4">
      <c r="A33">
        <f t="shared" si="0"/>
        <v>32</v>
      </c>
      <c r="B33" s="1">
        <f>Schweiz!B33</f>
        <v>43917</v>
      </c>
      <c r="C33">
        <f ca="1">Schweiz!F33</f>
        <v>13779</v>
      </c>
      <c r="D33">
        <f t="shared" ca="1" si="1"/>
        <v>1305</v>
      </c>
      <c r="E33">
        <f ca="1">Schweiz!M33</f>
        <v>268</v>
      </c>
      <c r="F33">
        <f t="shared" ca="1" si="2"/>
        <v>35</v>
      </c>
      <c r="G33">
        <f>IF($B33&lt;&gt;"",_xlfn.NUMBERVALUE(BAG_Situationsbericht!C41),"")</f>
        <v>15483</v>
      </c>
      <c r="H33">
        <f>IF($B33&lt;&gt;"",_xlfn.NUMBERVALUE(BAG_Situationsbericht!B41),"")</f>
        <v>1310</v>
      </c>
      <c r="I33">
        <f>IF($B33&lt;&gt;"",_xlfn.NUMBERVALUE(BAG_Situationsbericht!G41),"")</f>
        <v>258</v>
      </c>
      <c r="J33">
        <f>IF($B33&lt;&gt;"",_xlfn.NUMBERVALUE(BAG_Situationsbericht!F41),"")</f>
        <v>31</v>
      </c>
    </row>
    <row r="34" spans="1:10" x14ac:dyDescent="0.4">
      <c r="A34">
        <f t="shared" si="0"/>
        <v>33</v>
      </c>
      <c r="B34" s="1">
        <f>Schweiz!B34</f>
        <v>43918</v>
      </c>
      <c r="C34">
        <f ca="1">Schweiz!F34</f>
        <v>14753</v>
      </c>
      <c r="D34">
        <f t="shared" ca="1" si="1"/>
        <v>974</v>
      </c>
      <c r="E34">
        <f ca="1">Schweiz!M34</f>
        <v>309</v>
      </c>
      <c r="F34">
        <f t="shared" ca="1" si="2"/>
        <v>41</v>
      </c>
      <c r="G34">
        <f>IF($B34&lt;&gt;"",_xlfn.NUMBERVALUE(BAG_Situationsbericht!C42),"")</f>
        <v>16204</v>
      </c>
      <c r="H34">
        <f>IF($B34&lt;&gt;"",_xlfn.NUMBERVALUE(BAG_Situationsbericht!B42),"")</f>
        <v>721</v>
      </c>
      <c r="I34">
        <f>IF($B34&lt;&gt;"",_xlfn.NUMBERVALUE(BAG_Situationsbericht!G42),"")</f>
        <v>312</v>
      </c>
      <c r="J34">
        <f>IF($B34&lt;&gt;"",_xlfn.NUMBERVALUE(BAG_Situationsbericht!F42),"")</f>
        <v>54</v>
      </c>
    </row>
    <row r="35" spans="1:10" x14ac:dyDescent="0.4">
      <c r="A35">
        <f t="shared" si="0"/>
        <v>34</v>
      </c>
      <c r="B35" s="1">
        <f>Schweiz!B35</f>
        <v>43919</v>
      </c>
      <c r="C35">
        <f ca="1">Schweiz!F35</f>
        <v>15582</v>
      </c>
      <c r="D35">
        <f t="shared" ca="1" si="1"/>
        <v>829</v>
      </c>
      <c r="E35">
        <f ca="1">Schweiz!M35</f>
        <v>347</v>
      </c>
      <c r="F35">
        <f t="shared" ca="1" si="2"/>
        <v>38</v>
      </c>
      <c r="G35">
        <f>IF($B35&lt;&gt;"",_xlfn.NUMBERVALUE(BAG_Situationsbericht!C43),"")</f>
        <v>16639</v>
      </c>
      <c r="H35">
        <f>IF($B35&lt;&gt;"",_xlfn.NUMBERVALUE(BAG_Situationsbericht!B43),"")</f>
        <v>435</v>
      </c>
      <c r="I35">
        <f>IF($B35&lt;&gt;"",_xlfn.NUMBERVALUE(BAG_Situationsbericht!G43),"")</f>
        <v>355</v>
      </c>
      <c r="J35">
        <f>IF($B35&lt;&gt;"",_xlfn.NUMBERVALUE(BAG_Situationsbericht!F43),"")</f>
        <v>43</v>
      </c>
    </row>
    <row r="36" spans="1:10" x14ac:dyDescent="0.4">
      <c r="A36">
        <f t="shared" si="0"/>
        <v>35</v>
      </c>
      <c r="B36" s="1">
        <f>Schweiz!B36</f>
        <v>43920</v>
      </c>
      <c r="C36">
        <f ca="1">Schweiz!F36</f>
        <v>16464</v>
      </c>
      <c r="D36">
        <f t="shared" ca="1" si="1"/>
        <v>882</v>
      </c>
      <c r="E36">
        <f ca="1">Schweiz!M36</f>
        <v>399</v>
      </c>
      <c r="F36">
        <f t="shared" ca="1" si="2"/>
        <v>52</v>
      </c>
      <c r="G36">
        <f>IF($B36&lt;&gt;"",_xlfn.NUMBERVALUE(BAG_Situationsbericht!C44),"")</f>
        <v>17947</v>
      </c>
      <c r="H36">
        <f>IF($B36&lt;&gt;"",_xlfn.NUMBERVALUE(BAG_Situationsbericht!B44),"")</f>
        <v>1308</v>
      </c>
      <c r="I36">
        <f>IF($B36&lt;&gt;"",_xlfn.NUMBERVALUE(BAG_Situationsbericht!G44),"")</f>
        <v>411</v>
      </c>
      <c r="J36">
        <f>IF($B36&lt;&gt;"",_xlfn.NUMBERVALUE(BAG_Situationsbericht!F44),"")</f>
        <v>56</v>
      </c>
    </row>
    <row r="37" spans="1:10" x14ac:dyDescent="0.4">
      <c r="A37">
        <f t="shared" si="0"/>
        <v>36</v>
      </c>
      <c r="B37" s="1">
        <f>Schweiz!B37</f>
        <v>43921</v>
      </c>
      <c r="C37">
        <f ca="1">Schweiz!F37</f>
        <v>17459</v>
      </c>
      <c r="D37">
        <f t="shared" ca="1" si="1"/>
        <v>995</v>
      </c>
      <c r="E37">
        <f ca="1">Schweiz!M37</f>
        <v>470</v>
      </c>
      <c r="F37">
        <f t="shared" ca="1" si="2"/>
        <v>71</v>
      </c>
      <c r="G37">
        <f>IF($B37&lt;&gt;"",_xlfn.NUMBERVALUE(BAG_Situationsbericht!C45),"")</f>
        <v>19087</v>
      </c>
      <c r="H37">
        <f>IF($B37&lt;&gt;"",_xlfn.NUMBERVALUE(BAG_Situationsbericht!B45),"")</f>
        <v>1140</v>
      </c>
      <c r="I37">
        <f>IF($B37&lt;&gt;"",_xlfn.NUMBERVALUE(BAG_Situationsbericht!G45),"")</f>
        <v>450</v>
      </c>
      <c r="J37">
        <f>IF($B37&lt;&gt;"",_xlfn.NUMBERVALUE(BAG_Situationsbericht!F45),"")</f>
        <v>39</v>
      </c>
    </row>
    <row r="38" spans="1:10" x14ac:dyDescent="0.4">
      <c r="A38">
        <f t="shared" si="0"/>
        <v>37</v>
      </c>
      <c r="B38" s="1">
        <f>Schweiz!B38</f>
        <v>43922</v>
      </c>
      <c r="C38">
        <f ca="1">Schweiz!F38</f>
        <v>18467</v>
      </c>
      <c r="D38">
        <f t="shared" ca="1" si="1"/>
        <v>1008</v>
      </c>
      <c r="E38">
        <f ca="1">Schweiz!M38</f>
        <v>528</v>
      </c>
      <c r="F38">
        <f t="shared" ca="1" si="2"/>
        <v>58</v>
      </c>
      <c r="G38">
        <f>IF($B38&lt;&gt;"",_xlfn.NUMBERVALUE(BAG_Situationsbericht!C46),"")</f>
        <v>20101</v>
      </c>
      <c r="H38">
        <f>IF($B38&lt;&gt;"",_xlfn.NUMBERVALUE(BAG_Situationsbericht!B46),"")</f>
        <v>1014</v>
      </c>
      <c r="I38">
        <f>IF($B38&lt;&gt;"",_xlfn.NUMBERVALUE(BAG_Situationsbericht!G46),"")</f>
        <v>501</v>
      </c>
      <c r="J38">
        <f>IF($B38&lt;&gt;"",_xlfn.NUMBERVALUE(BAG_Situationsbericht!F46),"")</f>
        <v>51</v>
      </c>
    </row>
    <row r="39" spans="1:10" x14ac:dyDescent="0.4">
      <c r="A39">
        <f t="shared" si="0"/>
        <v>38</v>
      </c>
      <c r="B39" s="1">
        <f>Schweiz!B39</f>
        <v>43923</v>
      </c>
      <c r="C39">
        <f ca="1">Schweiz!F39</f>
        <v>19571</v>
      </c>
      <c r="D39">
        <f t="shared" ca="1" si="1"/>
        <v>1104</v>
      </c>
      <c r="E39">
        <f ca="1">Schweiz!M39</f>
        <v>581</v>
      </c>
      <c r="F39">
        <f t="shared" ca="1" si="2"/>
        <v>53</v>
      </c>
      <c r="G39">
        <f>IF($B39&lt;&gt;"",_xlfn.NUMBERVALUE(BAG_Situationsbericht!C47),"")</f>
        <v>20978</v>
      </c>
      <c r="H39">
        <f>IF($B39&lt;&gt;"",_xlfn.NUMBERVALUE(BAG_Situationsbericht!B47),"")</f>
        <v>877</v>
      </c>
      <c r="I39">
        <f>IF($B39&lt;&gt;"",_xlfn.NUMBERVALUE(BAG_Situationsbericht!G47),"")</f>
        <v>558</v>
      </c>
      <c r="J39">
        <f>IF($B39&lt;&gt;"",_xlfn.NUMBERVALUE(BAG_Situationsbericht!F47),"")</f>
        <v>57</v>
      </c>
    </row>
    <row r="40" spans="1:10" x14ac:dyDescent="0.4">
      <c r="A40">
        <f t="shared" si="0"/>
        <v>39</v>
      </c>
      <c r="B40" s="1">
        <f>Schweiz!B40</f>
        <v>43924</v>
      </c>
      <c r="C40">
        <f ca="1">Schweiz!F40</f>
        <v>20494</v>
      </c>
      <c r="D40">
        <f t="shared" ca="1" si="1"/>
        <v>923</v>
      </c>
      <c r="E40">
        <f ca="1">Schweiz!M40</f>
        <v>641</v>
      </c>
      <c r="F40">
        <f t="shared" ca="1" si="2"/>
        <v>60</v>
      </c>
      <c r="G40">
        <f>IF($B40&lt;&gt;"",_xlfn.NUMBERVALUE(BAG_Situationsbericht!C48),"")</f>
        <v>21905</v>
      </c>
      <c r="H40">
        <f>IF($B40&lt;&gt;"",_xlfn.NUMBERVALUE(BAG_Situationsbericht!B48),"")</f>
        <v>927</v>
      </c>
      <c r="I40">
        <f>IF($B40&lt;&gt;"",_xlfn.NUMBERVALUE(BAG_Situationsbericht!G48),"")</f>
        <v>606</v>
      </c>
      <c r="J40">
        <f>IF($B40&lt;&gt;"",_xlfn.NUMBERVALUE(BAG_Situationsbericht!F48),"")</f>
        <v>48</v>
      </c>
    </row>
    <row r="41" spans="1:10" x14ac:dyDescent="0.4">
      <c r="A41">
        <f t="shared" si="0"/>
        <v>40</v>
      </c>
      <c r="B41" s="1">
        <f>Schweiz!B41</f>
        <v>43925</v>
      </c>
      <c r="C41">
        <f ca="1">Schweiz!F41</f>
        <v>21175</v>
      </c>
      <c r="D41">
        <f t="shared" ca="1" si="1"/>
        <v>681</v>
      </c>
      <c r="E41">
        <f ca="1">Schweiz!M41</f>
        <v>716</v>
      </c>
      <c r="F41">
        <f t="shared" ca="1" si="2"/>
        <v>75</v>
      </c>
      <c r="G41">
        <f>IF($B41&lt;&gt;"",_xlfn.NUMBERVALUE(BAG_Situationsbericht!C49),"")</f>
        <v>22390</v>
      </c>
      <c r="H41">
        <f>IF($B41&lt;&gt;"",_xlfn.NUMBERVALUE(BAG_Situationsbericht!B49),"")</f>
        <v>485</v>
      </c>
      <c r="I41">
        <f>IF($B41&lt;&gt;"",_xlfn.NUMBERVALUE(BAG_Situationsbericht!G49),"")</f>
        <v>652</v>
      </c>
      <c r="J41">
        <f>IF($B41&lt;&gt;"",_xlfn.NUMBERVALUE(BAG_Situationsbericht!F49),"")</f>
        <v>46</v>
      </c>
    </row>
    <row r="42" spans="1:10" x14ac:dyDescent="0.4">
      <c r="A42">
        <f t="shared" si="0"/>
        <v>41</v>
      </c>
      <c r="B42" s="1">
        <f>Schweiz!B42</f>
        <v>43926</v>
      </c>
      <c r="C42">
        <f ca="1">Schweiz!F42</f>
        <v>21673</v>
      </c>
      <c r="D42">
        <f t="shared" ca="1" si="1"/>
        <v>498</v>
      </c>
      <c r="E42">
        <f ca="1">Schweiz!M42</f>
        <v>762</v>
      </c>
      <c r="F42">
        <f t="shared" ca="1" si="2"/>
        <v>46</v>
      </c>
      <c r="G42">
        <f>IF($B42&lt;&gt;"",_xlfn.NUMBERVALUE(BAG_Situationsbericht!C50),"")</f>
        <v>22669</v>
      </c>
      <c r="H42">
        <f>IF($B42&lt;&gt;"",_xlfn.NUMBERVALUE(BAG_Situationsbericht!B50),"")</f>
        <v>279</v>
      </c>
      <c r="I42">
        <f>IF($B42&lt;&gt;"",_xlfn.NUMBERVALUE(BAG_Situationsbericht!G50),"")</f>
        <v>696</v>
      </c>
      <c r="J42">
        <f>IF($B42&lt;&gt;"",_xlfn.NUMBERVALUE(BAG_Situationsbericht!F50),"")</f>
        <v>44</v>
      </c>
    </row>
    <row r="43" spans="1:10" x14ac:dyDescent="0.4">
      <c r="A43">
        <f t="shared" si="0"/>
        <v>42</v>
      </c>
      <c r="B43" s="1">
        <f>Schweiz!B43</f>
        <v>43927</v>
      </c>
      <c r="C43">
        <f ca="1">Schweiz!F43</f>
        <v>22248</v>
      </c>
      <c r="D43">
        <f t="shared" ca="1" si="1"/>
        <v>575</v>
      </c>
      <c r="E43">
        <f ca="1">Schweiz!M43</f>
        <v>815</v>
      </c>
      <c r="F43">
        <f t="shared" ca="1" si="2"/>
        <v>53</v>
      </c>
      <c r="G43">
        <f>IF($B43&lt;&gt;"",_xlfn.NUMBERVALUE(BAG_Situationsbericht!C51),"")</f>
        <v>23593</v>
      </c>
      <c r="H43">
        <f>IF($B43&lt;&gt;"",_xlfn.NUMBERVALUE(BAG_Situationsbericht!B51),"")</f>
        <v>924</v>
      </c>
      <c r="I43">
        <f>IF($B43&lt;&gt;"",_xlfn.NUMBERVALUE(BAG_Situationsbericht!G51),"")</f>
        <v>740</v>
      </c>
      <c r="J43">
        <f>IF($B43&lt;&gt;"",_xlfn.NUMBERVALUE(BAG_Situationsbericht!F51),"")</f>
        <v>44</v>
      </c>
    </row>
    <row r="44" spans="1:10" x14ac:dyDescent="0.4">
      <c r="A44">
        <f t="shared" si="0"/>
        <v>43</v>
      </c>
      <c r="B44" s="1">
        <f>Schweiz!B44</f>
        <v>43928</v>
      </c>
      <c r="C44">
        <f ca="1">Schweiz!F44</f>
        <v>22908</v>
      </c>
      <c r="D44">
        <f t="shared" ca="1" si="1"/>
        <v>660</v>
      </c>
      <c r="E44">
        <f ca="1">Schweiz!M44</f>
        <v>873</v>
      </c>
      <c r="F44">
        <f t="shared" ca="1" si="2"/>
        <v>58</v>
      </c>
      <c r="G44">
        <f>IF($B44&lt;&gt;"",_xlfn.NUMBERVALUE(BAG_Situationsbericht!C52),"")</f>
        <v>24311</v>
      </c>
      <c r="H44">
        <f>IF($B44&lt;&gt;"",_xlfn.NUMBERVALUE(BAG_Situationsbericht!B52),"")</f>
        <v>718</v>
      </c>
      <c r="I44">
        <f>IF($B44&lt;&gt;"",_xlfn.NUMBERVALUE(BAG_Situationsbericht!G52),"")</f>
        <v>792</v>
      </c>
      <c r="J44">
        <f>IF($B44&lt;&gt;"",_xlfn.NUMBERVALUE(BAG_Situationsbericht!F52),"")</f>
        <v>52</v>
      </c>
    </row>
    <row r="45" spans="1:10" x14ac:dyDescent="0.4">
      <c r="A45">
        <f t="shared" si="0"/>
        <v>44</v>
      </c>
      <c r="B45" s="1">
        <f>Schweiz!B45</f>
        <v>43929</v>
      </c>
      <c r="C45">
        <f ca="1">Schweiz!F45</f>
        <v>23581</v>
      </c>
      <c r="D45">
        <f t="shared" ca="1" si="1"/>
        <v>673</v>
      </c>
      <c r="E45">
        <f ca="1">Schweiz!M45</f>
        <v>945</v>
      </c>
      <c r="F45">
        <f t="shared" ca="1" si="2"/>
        <v>72</v>
      </c>
      <c r="G45">
        <f>IF($B45&lt;&gt;"",_xlfn.NUMBERVALUE(BAG_Situationsbericht!C53),"")</f>
        <v>24923</v>
      </c>
      <c r="H45">
        <f>IF($B45&lt;&gt;"",_xlfn.NUMBERVALUE(BAG_Situationsbericht!B53),"")</f>
        <v>612</v>
      </c>
      <c r="I45">
        <f>IF($B45&lt;&gt;"",_xlfn.NUMBERVALUE(BAG_Situationsbericht!G53),"")</f>
        <v>844</v>
      </c>
      <c r="J45">
        <f>IF($B45&lt;&gt;"",_xlfn.NUMBERVALUE(BAG_Situationsbericht!F53),"")</f>
        <v>52</v>
      </c>
    </row>
    <row r="46" spans="1:10" x14ac:dyDescent="0.4">
      <c r="A46">
        <f t="shared" si="0"/>
        <v>45</v>
      </c>
      <c r="B46" s="1">
        <f>Schweiz!B46</f>
        <v>43930</v>
      </c>
      <c r="C46">
        <f ca="1">Schweiz!F46</f>
        <v>24279</v>
      </c>
      <c r="D46">
        <f t="shared" ca="1" si="1"/>
        <v>698</v>
      </c>
      <c r="E46">
        <f ca="1">Schweiz!M46</f>
        <v>999</v>
      </c>
      <c r="F46">
        <f t="shared" ca="1" si="2"/>
        <v>54</v>
      </c>
      <c r="G46">
        <f>IF($B46&lt;&gt;"",_xlfn.NUMBERVALUE(BAG_Situationsbericht!C54),"")</f>
        <v>25482</v>
      </c>
      <c r="H46">
        <f>IF($B46&lt;&gt;"",_xlfn.NUMBERVALUE(BAG_Situationsbericht!B54),"")</f>
        <v>559</v>
      </c>
      <c r="I46">
        <f>IF($B46&lt;&gt;"",_xlfn.NUMBERVALUE(BAG_Situationsbericht!G54),"")</f>
        <v>885</v>
      </c>
      <c r="J46">
        <f>IF($B46&lt;&gt;"",_xlfn.NUMBERVALUE(BAG_Situationsbericht!F54),"")</f>
        <v>41</v>
      </c>
    </row>
    <row r="47" spans="1:10" x14ac:dyDescent="0.4">
      <c r="A47">
        <f t="shared" si="0"/>
        <v>46</v>
      </c>
      <c r="B47" s="1">
        <f>Schweiz!B47</f>
        <v>43931</v>
      </c>
      <c r="C47">
        <f ca="1">Schweiz!F47</f>
        <v>24793</v>
      </c>
      <c r="D47">
        <f t="shared" ca="1" si="1"/>
        <v>514</v>
      </c>
      <c r="E47">
        <f ca="1">Schweiz!M47</f>
        <v>1055</v>
      </c>
      <c r="F47">
        <f t="shared" ca="1" si="2"/>
        <v>56</v>
      </c>
      <c r="G47">
        <f>IF($B47&lt;&gt;"",_xlfn.NUMBERVALUE(BAG_Situationsbericht!C55),"")</f>
        <v>25793</v>
      </c>
      <c r="H47">
        <f>IF($B47&lt;&gt;"",_xlfn.NUMBERVALUE(BAG_Situationsbericht!B55),"")</f>
        <v>311</v>
      </c>
      <c r="I47">
        <f>IF($B47&lt;&gt;"",_xlfn.NUMBERVALUE(BAG_Situationsbericht!G55),"")</f>
        <v>930</v>
      </c>
      <c r="J47">
        <f>IF($B47&lt;&gt;"",_xlfn.NUMBERVALUE(BAG_Situationsbericht!F55),"")</f>
        <v>45</v>
      </c>
    </row>
    <row r="48" spans="1:10" x14ac:dyDescent="0.4">
      <c r="A48">
        <f t="shared" si="0"/>
        <v>47</v>
      </c>
      <c r="B48" s="1">
        <f>Schweiz!B48</f>
        <v>43932</v>
      </c>
      <c r="C48">
        <f ca="1">Schweiz!F48</f>
        <v>25251</v>
      </c>
      <c r="D48">
        <f t="shared" ca="1" si="1"/>
        <v>458</v>
      </c>
      <c r="E48">
        <f ca="1">Schweiz!M48</f>
        <v>1092</v>
      </c>
      <c r="F48">
        <f t="shared" ca="1" si="2"/>
        <v>37</v>
      </c>
      <c r="G48">
        <f>IF($B48&lt;&gt;"",_xlfn.NUMBERVALUE(BAG_Situationsbericht!C56),"")</f>
        <v>26053</v>
      </c>
      <c r="H48">
        <f>IF($B48&lt;&gt;"",_xlfn.NUMBERVALUE(BAG_Situationsbericht!B56),"")</f>
        <v>260</v>
      </c>
      <c r="I48">
        <f>IF($B48&lt;&gt;"",_xlfn.NUMBERVALUE(BAG_Situationsbericht!G56),"")</f>
        <v>968</v>
      </c>
      <c r="J48">
        <f>IF($B48&lt;&gt;"",_xlfn.NUMBERVALUE(BAG_Situationsbericht!F56),"")</f>
        <v>38</v>
      </c>
    </row>
    <row r="49" spans="1:10" x14ac:dyDescent="0.4">
      <c r="A49">
        <f t="shared" si="0"/>
        <v>48</v>
      </c>
      <c r="B49" s="1">
        <f>Schweiz!B49</f>
        <v>43933</v>
      </c>
      <c r="C49">
        <f ca="1">Schweiz!F49</f>
        <v>25589</v>
      </c>
      <c r="D49">
        <f t="shared" ca="1" si="1"/>
        <v>338</v>
      </c>
      <c r="E49">
        <f ca="1">Schweiz!M49</f>
        <v>1141</v>
      </c>
      <c r="F49">
        <f t="shared" ca="1" si="2"/>
        <v>49</v>
      </c>
      <c r="G49">
        <f>IF($B49&lt;&gt;"",_xlfn.NUMBERVALUE(BAG_Situationsbericht!C57),"")</f>
        <v>26273</v>
      </c>
      <c r="H49">
        <f>IF($B49&lt;&gt;"",_xlfn.NUMBERVALUE(BAG_Situationsbericht!B57),"")</f>
        <v>220</v>
      </c>
      <c r="I49">
        <f>IF($B49&lt;&gt;"",_xlfn.NUMBERVALUE(BAG_Situationsbericht!G57),"")</f>
        <v>998</v>
      </c>
      <c r="J49">
        <f>IF($B49&lt;&gt;"",_xlfn.NUMBERVALUE(BAG_Situationsbericht!F57),"")</f>
        <v>30</v>
      </c>
    </row>
    <row r="50" spans="1:10" x14ac:dyDescent="0.4">
      <c r="A50">
        <f t="shared" si="0"/>
        <v>49</v>
      </c>
      <c r="B50" s="1">
        <f>Schweiz!B50</f>
        <v>43934</v>
      </c>
      <c r="C50">
        <f ca="1">Schweiz!F50</f>
        <v>25842</v>
      </c>
      <c r="D50">
        <f t="shared" ca="1" si="1"/>
        <v>253</v>
      </c>
      <c r="E50">
        <f ca="1">Schweiz!M50</f>
        <v>1168</v>
      </c>
      <c r="F50">
        <f t="shared" ca="1" si="2"/>
        <v>27</v>
      </c>
      <c r="G50">
        <f>IF($B50&lt;&gt;"",_xlfn.NUMBERVALUE(BAG_Situationsbericht!C58),"")</f>
        <v>26519</v>
      </c>
      <c r="H50">
        <f>IF($B50&lt;&gt;"",_xlfn.NUMBERVALUE(BAG_Situationsbericht!B58),"")</f>
        <v>246</v>
      </c>
      <c r="I50">
        <f>IF($B50&lt;&gt;"",_xlfn.NUMBERVALUE(BAG_Situationsbericht!G58),"")</f>
        <v>1029</v>
      </c>
      <c r="J50">
        <f>IF($B50&lt;&gt;"",_xlfn.NUMBERVALUE(BAG_Situationsbericht!F58),"")</f>
        <v>31</v>
      </c>
    </row>
    <row r="51" spans="1:10" x14ac:dyDescent="0.4">
      <c r="A51">
        <f t="shared" si="0"/>
        <v>50</v>
      </c>
      <c r="B51" s="1">
        <f>Schweiz!B51</f>
        <v>43935</v>
      </c>
      <c r="C51">
        <f ca="1">Schweiz!F51</f>
        <v>26148</v>
      </c>
      <c r="D51">
        <f t="shared" ca="1" si="1"/>
        <v>306</v>
      </c>
      <c r="E51">
        <f ca="1">Schweiz!M51</f>
        <v>1213</v>
      </c>
      <c r="F51">
        <f t="shared" ca="1" si="2"/>
        <v>45</v>
      </c>
      <c r="G51">
        <f>IF($B51&lt;&gt;"",_xlfn.NUMBERVALUE(BAG_Situationsbericht!C59),"")</f>
        <v>26939</v>
      </c>
      <c r="H51">
        <f>IF($B51&lt;&gt;"",_xlfn.NUMBERVALUE(BAG_Situationsbericht!B59),"")</f>
        <v>420</v>
      </c>
      <c r="I51">
        <f>IF($B51&lt;&gt;"",_xlfn.NUMBERVALUE(BAG_Situationsbericht!G59),"")</f>
        <v>1061</v>
      </c>
      <c r="J51">
        <f>IF($B51&lt;&gt;"",_xlfn.NUMBERVALUE(BAG_Situationsbericht!F59),"")</f>
        <v>32</v>
      </c>
    </row>
    <row r="52" spans="1:10" x14ac:dyDescent="0.4">
      <c r="A52">
        <f t="shared" si="0"/>
        <v>51</v>
      </c>
      <c r="B52" s="1">
        <f>Schweiz!B52</f>
        <v>43936</v>
      </c>
      <c r="C52">
        <f ca="1">Schweiz!F52</f>
        <v>26469</v>
      </c>
      <c r="D52">
        <f t="shared" ca="1" si="1"/>
        <v>321</v>
      </c>
      <c r="E52">
        <f ca="1">Schweiz!M52</f>
        <v>1263</v>
      </c>
      <c r="F52">
        <f t="shared" ca="1" si="2"/>
        <v>50</v>
      </c>
      <c r="G52">
        <f>IF($B52&lt;&gt;"",_xlfn.NUMBERVALUE(BAG_Situationsbericht!C60),"")</f>
        <v>27267</v>
      </c>
      <c r="H52">
        <f>IF($B52&lt;&gt;"",_xlfn.NUMBERVALUE(BAG_Situationsbericht!B60),"")</f>
        <v>328</v>
      </c>
      <c r="I52">
        <f>IF($B52&lt;&gt;"",_xlfn.NUMBERVALUE(BAG_Situationsbericht!G60),"")</f>
        <v>1093</v>
      </c>
      <c r="J52">
        <f>IF($B52&lt;&gt;"",_xlfn.NUMBERVALUE(BAG_Situationsbericht!F60),"")</f>
        <v>32</v>
      </c>
    </row>
    <row r="53" spans="1:10" x14ac:dyDescent="0.4">
      <c r="A53">
        <f t="shared" si="0"/>
        <v>52</v>
      </c>
      <c r="B53" s="1">
        <f>Schweiz!B53</f>
        <v>43937</v>
      </c>
      <c r="C53">
        <f ca="1">Schweiz!F53</f>
        <v>26799</v>
      </c>
      <c r="D53">
        <f t="shared" ca="1" si="1"/>
        <v>330</v>
      </c>
      <c r="E53">
        <f ca="1">Schweiz!M53</f>
        <v>1306</v>
      </c>
      <c r="F53">
        <f t="shared" ca="1" si="2"/>
        <v>43</v>
      </c>
      <c r="G53">
        <f>IF($B53&lt;&gt;"",_xlfn.NUMBERVALUE(BAG_Situationsbericht!C61),"")</f>
        <v>27582</v>
      </c>
      <c r="H53">
        <f>IF($B53&lt;&gt;"",_xlfn.NUMBERVALUE(BAG_Situationsbericht!B61),"")</f>
        <v>315</v>
      </c>
      <c r="I53">
        <f>IF($B53&lt;&gt;"",_xlfn.NUMBERVALUE(BAG_Situationsbericht!G61),"")</f>
        <v>1120</v>
      </c>
      <c r="J53">
        <f>IF($B53&lt;&gt;"",_xlfn.NUMBERVALUE(BAG_Situationsbericht!F61),"")</f>
        <v>27</v>
      </c>
    </row>
    <row r="54" spans="1:10" x14ac:dyDescent="0.4">
      <c r="A54">
        <f t="shared" si="0"/>
        <v>53</v>
      </c>
      <c r="B54" s="1">
        <f>Schweiz!B54</f>
        <v>43938</v>
      </c>
      <c r="C54">
        <f ca="1">Schweiz!F54</f>
        <v>27124</v>
      </c>
      <c r="D54">
        <f t="shared" ca="1" si="1"/>
        <v>325</v>
      </c>
      <c r="E54">
        <f ca="1">Schweiz!M54</f>
        <v>1353</v>
      </c>
      <c r="F54">
        <f t="shared" ca="1" si="2"/>
        <v>47</v>
      </c>
      <c r="G54">
        <f>IF($B54&lt;&gt;"",_xlfn.NUMBERVALUE(BAG_Situationsbericht!C62),"")</f>
        <v>27866</v>
      </c>
      <c r="H54">
        <f>IF($B54&lt;&gt;"",_xlfn.NUMBERVALUE(BAG_Situationsbericht!B62),"")</f>
        <v>284</v>
      </c>
      <c r="I54">
        <f>IF($B54&lt;&gt;"",_xlfn.NUMBERVALUE(BAG_Situationsbericht!G62),"")</f>
        <v>1146</v>
      </c>
      <c r="J54">
        <f>IF($B54&lt;&gt;"",_xlfn.NUMBERVALUE(BAG_Situationsbericht!F62),"")</f>
        <v>26</v>
      </c>
    </row>
    <row r="55" spans="1:10" x14ac:dyDescent="0.4">
      <c r="A55">
        <f t="shared" si="0"/>
        <v>54</v>
      </c>
      <c r="B55" s="1">
        <f>Schweiz!B55</f>
        <v>43939</v>
      </c>
      <c r="C55">
        <f ca="1">Schweiz!F55</f>
        <v>27464</v>
      </c>
      <c r="D55">
        <f t="shared" ca="1" si="1"/>
        <v>340</v>
      </c>
      <c r="E55">
        <f ca="1">Schweiz!M55</f>
        <v>1385</v>
      </c>
      <c r="F55">
        <f t="shared" ca="1" si="2"/>
        <v>32</v>
      </c>
      <c r="G55">
        <f>IF($B55&lt;&gt;"",_xlfn.NUMBERVALUE(BAG_Situationsbericht!C63),"")</f>
        <v>28007</v>
      </c>
      <c r="H55">
        <f>IF($B55&lt;&gt;"",_xlfn.NUMBERVALUE(BAG_Situationsbericht!B63),"")</f>
        <v>141</v>
      </c>
      <c r="I55">
        <f>IF($B55&lt;&gt;"",_xlfn.NUMBERVALUE(BAG_Situationsbericht!G63),"")</f>
        <v>1163</v>
      </c>
      <c r="J55">
        <f>IF($B55&lt;&gt;"",_xlfn.NUMBERVALUE(BAG_Situationsbericht!F63),"")</f>
        <v>17</v>
      </c>
    </row>
    <row r="56" spans="1:10" x14ac:dyDescent="0.4">
      <c r="A56">
        <f t="shared" si="0"/>
        <v>55</v>
      </c>
      <c r="B56" s="1">
        <f>Schweiz!B56</f>
        <v>43940</v>
      </c>
      <c r="C56">
        <f ca="1">Schweiz!F56</f>
        <v>27659</v>
      </c>
      <c r="D56">
        <f t="shared" ref="D56:D59" ca="1" si="3">IF($B56&lt;&gt;"",C56-C55,"")</f>
        <v>195</v>
      </c>
      <c r="E56">
        <f ca="1">Schweiz!M56</f>
        <v>1414</v>
      </c>
      <c r="F56">
        <f t="shared" ref="F56:F59" ca="1" si="4">IF($B56&lt;&gt;"",E56-E55,"")</f>
        <v>29</v>
      </c>
      <c r="G56">
        <f>IF($B56&lt;&gt;"",_xlfn.NUMBERVALUE(BAG_Situationsbericht!C64),"")</f>
        <v>28056</v>
      </c>
      <c r="H56">
        <f>IF($B56&lt;&gt;"",_xlfn.NUMBERVALUE(BAG_Situationsbericht!B64),"")</f>
        <v>49</v>
      </c>
      <c r="I56">
        <f>IF($B56&lt;&gt;"",_xlfn.NUMBERVALUE(BAG_Situationsbericht!G64),"")</f>
        <v>1171</v>
      </c>
      <c r="J56">
        <f>IF($B56&lt;&gt;"",_xlfn.NUMBERVALUE(BAG_Situationsbericht!F64),"")</f>
        <v>8</v>
      </c>
    </row>
    <row r="57" spans="1:10" x14ac:dyDescent="0.4">
      <c r="A57">
        <f t="shared" si="0"/>
        <v>56</v>
      </c>
      <c r="B57" s="1">
        <f>Schweiz!B57</f>
        <v>43941</v>
      </c>
      <c r="C57">
        <f ca="1">Schweiz!F57</f>
        <v>27809</v>
      </c>
      <c r="D57">
        <f t="shared" ca="1" si="3"/>
        <v>150</v>
      </c>
      <c r="E57">
        <f ca="1">Schweiz!M57</f>
        <v>1456</v>
      </c>
      <c r="F57">
        <f t="shared" ca="1" si="4"/>
        <v>42</v>
      </c>
      <c r="G57">
        <f>IF($B57&lt;&gt;"",_xlfn.NUMBERVALUE(BAG_Situationsbericht!C65),"")</f>
        <v>28063</v>
      </c>
      <c r="H57">
        <f>IF($B57&lt;&gt;"",_xlfn.NUMBERVALUE(BAG_Situationsbericht!B65),"")</f>
        <v>7</v>
      </c>
      <c r="I57">
        <f>IF($B57&lt;&gt;"",_xlfn.NUMBERVALUE(BAG_Situationsbericht!G65),"")</f>
        <v>1182</v>
      </c>
      <c r="J57">
        <f>IF($B57&lt;&gt;"",_xlfn.NUMBERVALUE(BAG_Situationsbericht!F65),"")</f>
        <v>11</v>
      </c>
    </row>
    <row r="58" spans="1:10" x14ac:dyDescent="0.4">
      <c r="A58">
        <f t="shared" si="0"/>
        <v>57</v>
      </c>
      <c r="B58" s="1">
        <f>Schweiz!B58</f>
        <v>43942</v>
      </c>
      <c r="C58">
        <f ca="1">Schweiz!F58</f>
        <v>27933</v>
      </c>
      <c r="D58">
        <f t="shared" ca="1" si="3"/>
        <v>124</v>
      </c>
      <c r="E58">
        <f ca="1">Schweiz!M58</f>
        <v>1499</v>
      </c>
      <c r="F58">
        <f t="shared" ca="1" si="4"/>
        <v>43</v>
      </c>
      <c r="G58">
        <f>IF($B58&lt;&gt;"",_xlfn.NUMBERVALUE(BAG_Situationsbericht!C66),"")</f>
        <v>28063</v>
      </c>
      <c r="H58">
        <f>IF($B58&lt;&gt;"",_xlfn.NUMBERVALUE(BAG_Situationsbericht!B66),"")</f>
        <v>0</v>
      </c>
      <c r="I58">
        <f>IF($B58&lt;&gt;"",_xlfn.NUMBERVALUE(BAG_Situationsbericht!G66),"")</f>
        <v>1182</v>
      </c>
      <c r="J58">
        <f>IF($B58&lt;&gt;"",_xlfn.NUMBERVALUE(BAG_Situationsbericht!F66),"")</f>
        <v>0</v>
      </c>
    </row>
    <row r="59" spans="1:10" x14ac:dyDescent="0.4">
      <c r="A59" t="str">
        <f t="shared" si="0"/>
        <v/>
      </c>
      <c r="B59" s="1" t="str">
        <f>Schweiz!B59</f>
        <v/>
      </c>
      <c r="C59" t="str">
        <f ca="1">Schweiz!F59</f>
        <v/>
      </c>
      <c r="D59" t="str">
        <f t="shared" ref="D59:D122" si="5">IF($B59&lt;&gt;"",C59-C58,"")</f>
        <v/>
      </c>
      <c r="E59" t="str">
        <f ca="1">Schweiz!M59</f>
        <v/>
      </c>
      <c r="F59" t="str">
        <f t="shared" ref="F59:F122" si="6">IF($B59&lt;&gt;"",E59-E58,"")</f>
        <v/>
      </c>
      <c r="G59" t="str">
        <f>IF($B59&lt;&gt;"",_xlfn.NUMBERVALUE(BAG_Situationsbericht!C67),"")</f>
        <v/>
      </c>
      <c r="H59" t="str">
        <f>IF($B59&lt;&gt;"",_xlfn.NUMBERVALUE(BAG_Situationsbericht!B67),"")</f>
        <v/>
      </c>
      <c r="I59" t="str">
        <f>IF($B59&lt;&gt;"",_xlfn.NUMBERVALUE(BAG_Situationsbericht!G67),"")</f>
        <v/>
      </c>
      <c r="J59" t="str">
        <f>IF($B59&lt;&gt;"",_xlfn.NUMBERVALUE(BAG_Situationsbericht!F67),"")</f>
        <v/>
      </c>
    </row>
    <row r="60" spans="1:10" x14ac:dyDescent="0.4">
      <c r="A60" t="str">
        <f t="shared" si="0"/>
        <v/>
      </c>
      <c r="B60" s="1" t="str">
        <f>Schweiz!B60</f>
        <v/>
      </c>
      <c r="C60" t="str">
        <f ca="1">Schweiz!F60</f>
        <v/>
      </c>
      <c r="D60" t="str">
        <f t="shared" si="5"/>
        <v/>
      </c>
      <c r="E60" t="str">
        <f ca="1">Schweiz!M60</f>
        <v/>
      </c>
      <c r="F60" t="str">
        <f t="shared" si="6"/>
        <v/>
      </c>
      <c r="G60" t="str">
        <f>IF($B60&lt;&gt;"",_xlfn.NUMBERVALUE(BAG_Situationsbericht!C68),"")</f>
        <v/>
      </c>
      <c r="H60" t="str">
        <f>IF($B60&lt;&gt;"",_xlfn.NUMBERVALUE(BAG_Situationsbericht!B68),"")</f>
        <v/>
      </c>
      <c r="I60" t="str">
        <f>IF($B60&lt;&gt;"",_xlfn.NUMBERVALUE(BAG_Situationsbericht!G68),"")</f>
        <v/>
      </c>
      <c r="J60" t="str">
        <f>IF($B60&lt;&gt;"",_xlfn.NUMBERVALUE(BAG_Situationsbericht!F68),"")</f>
        <v/>
      </c>
    </row>
    <row r="61" spans="1:10" x14ac:dyDescent="0.4">
      <c r="A61" t="str">
        <f t="shared" si="0"/>
        <v/>
      </c>
      <c r="B61" s="1" t="str">
        <f>Schweiz!B61</f>
        <v/>
      </c>
      <c r="C61" t="str">
        <f ca="1">Schweiz!F61</f>
        <v/>
      </c>
      <c r="D61" t="str">
        <f t="shared" si="5"/>
        <v/>
      </c>
      <c r="E61" t="str">
        <f ca="1">Schweiz!M61</f>
        <v/>
      </c>
      <c r="F61" t="str">
        <f t="shared" si="6"/>
        <v/>
      </c>
      <c r="G61" t="str">
        <f>IF($B61&lt;&gt;"",_xlfn.NUMBERVALUE(BAG_Situationsbericht!C69),"")</f>
        <v/>
      </c>
      <c r="H61" t="str">
        <f>IF($B61&lt;&gt;"",_xlfn.NUMBERVALUE(BAG_Situationsbericht!B69),"")</f>
        <v/>
      </c>
      <c r="I61" t="str">
        <f>IF($B61&lt;&gt;"",_xlfn.NUMBERVALUE(BAG_Situationsbericht!G69),"")</f>
        <v/>
      </c>
      <c r="J61" t="str">
        <f>IF($B61&lt;&gt;"",_xlfn.NUMBERVALUE(BAG_Situationsbericht!F69),"")</f>
        <v/>
      </c>
    </row>
    <row r="62" spans="1:10" x14ac:dyDescent="0.4">
      <c r="A62" t="str">
        <f t="shared" si="0"/>
        <v/>
      </c>
      <c r="B62" s="1" t="str">
        <f>Schweiz!B62</f>
        <v/>
      </c>
      <c r="C62" t="str">
        <f ca="1">Schweiz!F62</f>
        <v/>
      </c>
      <c r="D62" t="str">
        <f t="shared" si="5"/>
        <v/>
      </c>
      <c r="E62" t="str">
        <f ca="1">Schweiz!M62</f>
        <v/>
      </c>
      <c r="F62" t="str">
        <f t="shared" si="6"/>
        <v/>
      </c>
      <c r="G62" t="str">
        <f>IF($B62&lt;&gt;"",_xlfn.NUMBERVALUE(BAG_Situationsbericht!C70),"")</f>
        <v/>
      </c>
      <c r="H62" t="str">
        <f>IF($B62&lt;&gt;"",_xlfn.NUMBERVALUE(BAG_Situationsbericht!B70),"")</f>
        <v/>
      </c>
      <c r="I62" t="str">
        <f>IF($B62&lt;&gt;"",_xlfn.NUMBERVALUE(BAG_Situationsbericht!G70),"")</f>
        <v/>
      </c>
      <c r="J62" t="str">
        <f>IF($B62&lt;&gt;"",_xlfn.NUMBERVALUE(BAG_Situationsbericht!F70),"")</f>
        <v/>
      </c>
    </row>
    <row r="63" spans="1:10" x14ac:dyDescent="0.4">
      <c r="A63" t="str">
        <f t="shared" si="0"/>
        <v/>
      </c>
      <c r="B63" s="1" t="str">
        <f>Schweiz!B63</f>
        <v/>
      </c>
      <c r="C63" t="str">
        <f ca="1">Schweiz!F63</f>
        <v/>
      </c>
      <c r="D63" t="str">
        <f t="shared" si="5"/>
        <v/>
      </c>
      <c r="E63" t="str">
        <f ca="1">Schweiz!M63</f>
        <v/>
      </c>
      <c r="F63" t="str">
        <f t="shared" si="6"/>
        <v/>
      </c>
      <c r="G63" t="str">
        <f>IF($B63&lt;&gt;"",_xlfn.NUMBERVALUE(BAG_Situationsbericht!C71),"")</f>
        <v/>
      </c>
      <c r="H63" t="str">
        <f>IF($B63&lt;&gt;"",_xlfn.NUMBERVALUE(BAG_Situationsbericht!B71),"")</f>
        <v/>
      </c>
      <c r="I63" t="str">
        <f>IF($B63&lt;&gt;"",_xlfn.NUMBERVALUE(BAG_Situationsbericht!G71),"")</f>
        <v/>
      </c>
      <c r="J63" t="str">
        <f>IF($B63&lt;&gt;"",_xlfn.NUMBERVALUE(BAG_Situationsbericht!F71),"")</f>
        <v/>
      </c>
    </row>
    <row r="64" spans="1:10" x14ac:dyDescent="0.4">
      <c r="A64" t="str">
        <f t="shared" si="0"/>
        <v/>
      </c>
      <c r="B64" s="1" t="str">
        <f>Schweiz!B64</f>
        <v/>
      </c>
      <c r="C64" t="str">
        <f ca="1">Schweiz!F64</f>
        <v/>
      </c>
      <c r="D64" t="str">
        <f t="shared" si="5"/>
        <v/>
      </c>
      <c r="E64" t="str">
        <f ca="1">Schweiz!M64</f>
        <v/>
      </c>
      <c r="F64" t="str">
        <f t="shared" si="6"/>
        <v/>
      </c>
      <c r="G64" t="str">
        <f>IF($B64&lt;&gt;"",_xlfn.NUMBERVALUE(BAG_Situationsbericht!C72),"")</f>
        <v/>
      </c>
      <c r="H64" t="str">
        <f>IF($B64&lt;&gt;"",_xlfn.NUMBERVALUE(BAG_Situationsbericht!B72),"")</f>
        <v/>
      </c>
      <c r="I64" t="str">
        <f>IF($B64&lt;&gt;"",_xlfn.NUMBERVALUE(BAG_Situationsbericht!G72),"")</f>
        <v/>
      </c>
      <c r="J64" t="str">
        <f>IF($B64&lt;&gt;"",_xlfn.NUMBERVALUE(BAG_Situationsbericht!F72),"")</f>
        <v/>
      </c>
    </row>
    <row r="65" spans="1:10" x14ac:dyDescent="0.4">
      <c r="A65" t="str">
        <f t="shared" si="0"/>
        <v/>
      </c>
      <c r="B65" s="1" t="str">
        <f>Schweiz!B65</f>
        <v/>
      </c>
      <c r="C65" t="str">
        <f ca="1">Schweiz!F65</f>
        <v/>
      </c>
      <c r="D65" t="str">
        <f t="shared" si="5"/>
        <v/>
      </c>
      <c r="E65" t="str">
        <f ca="1">Schweiz!M65</f>
        <v/>
      </c>
      <c r="F65" t="str">
        <f t="shared" si="6"/>
        <v/>
      </c>
      <c r="G65" t="str">
        <f>IF($B65&lt;&gt;"",_xlfn.NUMBERVALUE(BAG_Situationsbericht!C73),"")</f>
        <v/>
      </c>
      <c r="H65" t="str">
        <f>IF($B65&lt;&gt;"",_xlfn.NUMBERVALUE(BAG_Situationsbericht!B73),"")</f>
        <v/>
      </c>
      <c r="I65" t="str">
        <f>IF($B65&lt;&gt;"",_xlfn.NUMBERVALUE(BAG_Situationsbericht!G73),"")</f>
        <v/>
      </c>
      <c r="J65" t="str">
        <f>IF($B65&lt;&gt;"",_xlfn.NUMBERVALUE(BAG_Situationsbericht!F73),"")</f>
        <v/>
      </c>
    </row>
    <row r="66" spans="1:10" x14ac:dyDescent="0.4">
      <c r="A66" t="str">
        <f t="shared" si="0"/>
        <v/>
      </c>
      <c r="B66" s="1" t="str">
        <f>Schweiz!B66</f>
        <v/>
      </c>
      <c r="C66" t="str">
        <f ca="1">Schweiz!F66</f>
        <v/>
      </c>
      <c r="D66" t="str">
        <f t="shared" si="5"/>
        <v/>
      </c>
      <c r="E66" t="str">
        <f ca="1">Schweiz!M66</f>
        <v/>
      </c>
      <c r="F66" t="str">
        <f t="shared" si="6"/>
        <v/>
      </c>
      <c r="G66" t="str">
        <f>IF($B66&lt;&gt;"",_xlfn.NUMBERVALUE(BAG_Situationsbericht!C74),"")</f>
        <v/>
      </c>
      <c r="H66" t="str">
        <f>IF($B66&lt;&gt;"",_xlfn.NUMBERVALUE(BAG_Situationsbericht!B74),"")</f>
        <v/>
      </c>
      <c r="I66" t="str">
        <f>IF($B66&lt;&gt;"",_xlfn.NUMBERVALUE(BAG_Situationsbericht!G74),"")</f>
        <v/>
      </c>
      <c r="J66" t="str">
        <f>IF($B66&lt;&gt;"",_xlfn.NUMBERVALUE(BAG_Situationsbericht!F74),"")</f>
        <v/>
      </c>
    </row>
    <row r="67" spans="1:10" x14ac:dyDescent="0.4">
      <c r="A67" t="str">
        <f t="shared" si="0"/>
        <v/>
      </c>
      <c r="B67" s="1" t="str">
        <f>Schweiz!B67</f>
        <v/>
      </c>
      <c r="C67" t="str">
        <f ca="1">Schweiz!F67</f>
        <v/>
      </c>
      <c r="D67" t="str">
        <f t="shared" si="5"/>
        <v/>
      </c>
      <c r="E67" t="str">
        <f ca="1">Schweiz!M67</f>
        <v/>
      </c>
      <c r="F67" t="str">
        <f t="shared" si="6"/>
        <v/>
      </c>
      <c r="G67" t="str">
        <f>IF($B67&lt;&gt;"",_xlfn.NUMBERVALUE(BAG_Situationsbericht!C75),"")</f>
        <v/>
      </c>
      <c r="H67" t="str">
        <f>IF($B67&lt;&gt;"",_xlfn.NUMBERVALUE(BAG_Situationsbericht!B75),"")</f>
        <v/>
      </c>
      <c r="I67" t="str">
        <f>IF($B67&lt;&gt;"",_xlfn.NUMBERVALUE(BAG_Situationsbericht!G75),"")</f>
        <v/>
      </c>
      <c r="J67" t="str">
        <f>IF($B67&lt;&gt;"",_xlfn.NUMBERVALUE(BAG_Situationsbericht!F75),"")</f>
        <v/>
      </c>
    </row>
    <row r="68" spans="1:10" x14ac:dyDescent="0.4">
      <c r="A68" t="str">
        <f t="shared" ref="A68:A131" si="7">IF($B68&lt;&gt;"",A67+1,"")</f>
        <v/>
      </c>
      <c r="B68" s="1" t="str">
        <f>Schweiz!B68</f>
        <v/>
      </c>
      <c r="C68" t="str">
        <f ca="1">Schweiz!F68</f>
        <v/>
      </c>
      <c r="D68" t="str">
        <f t="shared" si="5"/>
        <v/>
      </c>
      <c r="E68" t="str">
        <f ca="1">Schweiz!M68</f>
        <v/>
      </c>
      <c r="F68" t="str">
        <f t="shared" si="6"/>
        <v/>
      </c>
      <c r="G68" t="str">
        <f>IF($B68&lt;&gt;"",_xlfn.NUMBERVALUE(BAG_Situationsbericht!C76),"")</f>
        <v/>
      </c>
      <c r="H68" t="str">
        <f>IF($B68&lt;&gt;"",_xlfn.NUMBERVALUE(BAG_Situationsbericht!B76),"")</f>
        <v/>
      </c>
      <c r="I68" t="str">
        <f>IF($B68&lt;&gt;"",_xlfn.NUMBERVALUE(BAG_Situationsbericht!G76),"")</f>
        <v/>
      </c>
      <c r="J68" t="str">
        <f>IF($B68&lt;&gt;"",_xlfn.NUMBERVALUE(BAG_Situationsbericht!F76),"")</f>
        <v/>
      </c>
    </row>
    <row r="69" spans="1:10" x14ac:dyDescent="0.4">
      <c r="A69" t="str">
        <f t="shared" si="7"/>
        <v/>
      </c>
      <c r="B69" s="1" t="str">
        <f>Schweiz!B69</f>
        <v/>
      </c>
      <c r="C69" t="str">
        <f ca="1">Schweiz!F69</f>
        <v/>
      </c>
      <c r="D69" t="str">
        <f t="shared" si="5"/>
        <v/>
      </c>
      <c r="E69" t="str">
        <f ca="1">Schweiz!M69</f>
        <v/>
      </c>
      <c r="F69" t="str">
        <f t="shared" si="6"/>
        <v/>
      </c>
      <c r="G69" t="str">
        <f>IF($B69&lt;&gt;"",_xlfn.NUMBERVALUE(BAG_Situationsbericht!C77),"")</f>
        <v/>
      </c>
      <c r="H69" t="str">
        <f>IF($B69&lt;&gt;"",_xlfn.NUMBERVALUE(BAG_Situationsbericht!B77),"")</f>
        <v/>
      </c>
      <c r="I69" t="str">
        <f>IF($B69&lt;&gt;"",_xlfn.NUMBERVALUE(BAG_Situationsbericht!G77),"")</f>
        <v/>
      </c>
      <c r="J69" t="str">
        <f>IF($B69&lt;&gt;"",_xlfn.NUMBERVALUE(BAG_Situationsbericht!F77),"")</f>
        <v/>
      </c>
    </row>
    <row r="70" spans="1:10" x14ac:dyDescent="0.4">
      <c r="A70" t="str">
        <f t="shared" si="7"/>
        <v/>
      </c>
      <c r="B70" s="1" t="str">
        <f>Schweiz!B70</f>
        <v/>
      </c>
      <c r="C70" t="str">
        <f ca="1">Schweiz!F70</f>
        <v/>
      </c>
      <c r="D70" t="str">
        <f t="shared" si="5"/>
        <v/>
      </c>
      <c r="E70" t="str">
        <f ca="1">Schweiz!M70</f>
        <v/>
      </c>
      <c r="F70" t="str">
        <f t="shared" si="6"/>
        <v/>
      </c>
      <c r="G70" t="str">
        <f>IF($B70&lt;&gt;"",_xlfn.NUMBERVALUE(BAG_Situationsbericht!C78),"")</f>
        <v/>
      </c>
      <c r="H70" t="str">
        <f>IF($B70&lt;&gt;"",_xlfn.NUMBERVALUE(BAG_Situationsbericht!B78),"")</f>
        <v/>
      </c>
      <c r="I70" t="str">
        <f>IF($B70&lt;&gt;"",_xlfn.NUMBERVALUE(BAG_Situationsbericht!G78),"")</f>
        <v/>
      </c>
      <c r="J70" t="str">
        <f>IF($B70&lt;&gt;"",_xlfn.NUMBERVALUE(BAG_Situationsbericht!F78),"")</f>
        <v/>
      </c>
    </row>
    <row r="71" spans="1:10" x14ac:dyDescent="0.4">
      <c r="A71" t="str">
        <f t="shared" si="7"/>
        <v/>
      </c>
      <c r="B71" s="1" t="str">
        <f>Schweiz!B71</f>
        <v/>
      </c>
      <c r="C71" t="str">
        <f ca="1">Schweiz!F71</f>
        <v/>
      </c>
      <c r="D71" t="str">
        <f t="shared" si="5"/>
        <v/>
      </c>
      <c r="E71" t="str">
        <f ca="1">Schweiz!M71</f>
        <v/>
      </c>
      <c r="F71" t="str">
        <f t="shared" si="6"/>
        <v/>
      </c>
      <c r="G71" t="str">
        <f>IF($B71&lt;&gt;"",_xlfn.NUMBERVALUE(BAG_Situationsbericht!C79),"")</f>
        <v/>
      </c>
      <c r="H71" t="str">
        <f>IF($B71&lt;&gt;"",_xlfn.NUMBERVALUE(BAG_Situationsbericht!B79),"")</f>
        <v/>
      </c>
      <c r="I71" t="str">
        <f>IF($B71&lt;&gt;"",_xlfn.NUMBERVALUE(BAG_Situationsbericht!G79),"")</f>
        <v/>
      </c>
      <c r="J71" t="str">
        <f>IF($B71&lt;&gt;"",_xlfn.NUMBERVALUE(BAG_Situationsbericht!F79),"")</f>
        <v/>
      </c>
    </row>
    <row r="72" spans="1:10" x14ac:dyDescent="0.4">
      <c r="A72" t="str">
        <f t="shared" si="7"/>
        <v/>
      </c>
      <c r="B72" s="1" t="str">
        <f>Schweiz!B72</f>
        <v/>
      </c>
      <c r="C72" t="str">
        <f ca="1">Schweiz!F72</f>
        <v/>
      </c>
      <c r="D72" t="str">
        <f t="shared" si="5"/>
        <v/>
      </c>
      <c r="E72" t="str">
        <f ca="1">Schweiz!M72</f>
        <v/>
      </c>
      <c r="F72" t="str">
        <f t="shared" si="6"/>
        <v/>
      </c>
      <c r="G72" t="str">
        <f>IF($B72&lt;&gt;"",_xlfn.NUMBERVALUE(BAG_Situationsbericht!C80),"")</f>
        <v/>
      </c>
      <c r="H72" t="str">
        <f>IF($B72&lt;&gt;"",_xlfn.NUMBERVALUE(BAG_Situationsbericht!B80),"")</f>
        <v/>
      </c>
      <c r="I72" t="str">
        <f>IF($B72&lt;&gt;"",_xlfn.NUMBERVALUE(BAG_Situationsbericht!G80),"")</f>
        <v/>
      </c>
      <c r="J72" t="str">
        <f>IF($B72&lt;&gt;"",_xlfn.NUMBERVALUE(BAG_Situationsbericht!F80),"")</f>
        <v/>
      </c>
    </row>
    <row r="73" spans="1:10" x14ac:dyDescent="0.4">
      <c r="A73" t="str">
        <f t="shared" si="7"/>
        <v/>
      </c>
      <c r="B73" s="1" t="str">
        <f>Schweiz!B73</f>
        <v/>
      </c>
      <c r="C73" t="str">
        <f ca="1">Schweiz!F73</f>
        <v/>
      </c>
      <c r="D73" t="str">
        <f t="shared" si="5"/>
        <v/>
      </c>
      <c r="E73" t="str">
        <f ca="1">Schweiz!M73</f>
        <v/>
      </c>
      <c r="F73" t="str">
        <f t="shared" si="6"/>
        <v/>
      </c>
      <c r="G73" t="str">
        <f>IF($B73&lt;&gt;"",_xlfn.NUMBERVALUE(BAG_Situationsbericht!C81),"")</f>
        <v/>
      </c>
      <c r="H73" t="str">
        <f>IF($B73&lt;&gt;"",_xlfn.NUMBERVALUE(BAG_Situationsbericht!B81),"")</f>
        <v/>
      </c>
      <c r="I73" t="str">
        <f>IF($B73&lt;&gt;"",_xlfn.NUMBERVALUE(BAG_Situationsbericht!G81),"")</f>
        <v/>
      </c>
      <c r="J73" t="str">
        <f>IF($B73&lt;&gt;"",_xlfn.NUMBERVALUE(BAG_Situationsbericht!F81),"")</f>
        <v/>
      </c>
    </row>
    <row r="74" spans="1:10" x14ac:dyDescent="0.4">
      <c r="A74" t="str">
        <f t="shared" si="7"/>
        <v/>
      </c>
      <c r="B74" s="1" t="str">
        <f>Schweiz!B74</f>
        <v/>
      </c>
      <c r="C74" t="str">
        <f ca="1">Schweiz!F74</f>
        <v/>
      </c>
      <c r="D74" t="str">
        <f t="shared" si="5"/>
        <v/>
      </c>
      <c r="E74" t="str">
        <f ca="1">Schweiz!M74</f>
        <v/>
      </c>
      <c r="F74" t="str">
        <f t="shared" si="6"/>
        <v/>
      </c>
      <c r="G74" t="str">
        <f>IF($B74&lt;&gt;"",_xlfn.NUMBERVALUE(BAG_Situationsbericht!C82),"")</f>
        <v/>
      </c>
      <c r="H74" t="str">
        <f>IF($B74&lt;&gt;"",_xlfn.NUMBERVALUE(BAG_Situationsbericht!B82),"")</f>
        <v/>
      </c>
      <c r="I74" t="str">
        <f>IF($B74&lt;&gt;"",_xlfn.NUMBERVALUE(BAG_Situationsbericht!G82),"")</f>
        <v/>
      </c>
      <c r="J74" t="str">
        <f>IF($B74&lt;&gt;"",_xlfn.NUMBERVALUE(BAG_Situationsbericht!F82),"")</f>
        <v/>
      </c>
    </row>
    <row r="75" spans="1:10" x14ac:dyDescent="0.4">
      <c r="A75" t="str">
        <f t="shared" si="7"/>
        <v/>
      </c>
      <c r="B75" s="1" t="str">
        <f>Schweiz!B75</f>
        <v/>
      </c>
      <c r="C75" t="str">
        <f ca="1">Schweiz!F75</f>
        <v/>
      </c>
      <c r="D75" t="str">
        <f t="shared" si="5"/>
        <v/>
      </c>
      <c r="E75" t="str">
        <f ca="1">Schweiz!M75</f>
        <v/>
      </c>
      <c r="F75" t="str">
        <f t="shared" si="6"/>
        <v/>
      </c>
      <c r="G75" t="str">
        <f>IF($B75&lt;&gt;"",_xlfn.NUMBERVALUE(BAG_Situationsbericht!C83),"")</f>
        <v/>
      </c>
      <c r="H75" t="str">
        <f>IF($B75&lt;&gt;"",_xlfn.NUMBERVALUE(BAG_Situationsbericht!B83),"")</f>
        <v/>
      </c>
      <c r="I75" t="str">
        <f>IF($B75&lt;&gt;"",_xlfn.NUMBERVALUE(BAG_Situationsbericht!G83),"")</f>
        <v/>
      </c>
      <c r="J75" t="str">
        <f>IF($B75&lt;&gt;"",_xlfn.NUMBERVALUE(BAG_Situationsbericht!F83),"")</f>
        <v/>
      </c>
    </row>
    <row r="76" spans="1:10" x14ac:dyDescent="0.4">
      <c r="A76" t="str">
        <f t="shared" si="7"/>
        <v/>
      </c>
      <c r="B76" s="1" t="str">
        <f>Schweiz!B76</f>
        <v/>
      </c>
      <c r="C76" t="str">
        <f ca="1">Schweiz!F76</f>
        <v/>
      </c>
      <c r="D76" t="str">
        <f t="shared" si="5"/>
        <v/>
      </c>
      <c r="E76" t="str">
        <f ca="1">Schweiz!M76</f>
        <v/>
      </c>
      <c r="F76" t="str">
        <f t="shared" si="6"/>
        <v/>
      </c>
      <c r="G76" t="str">
        <f>IF($B76&lt;&gt;"",_xlfn.NUMBERVALUE(BAG_Situationsbericht!C84),"")</f>
        <v/>
      </c>
      <c r="H76" t="str">
        <f>IF($B76&lt;&gt;"",_xlfn.NUMBERVALUE(BAG_Situationsbericht!B84),"")</f>
        <v/>
      </c>
      <c r="I76" t="str">
        <f>IF($B76&lt;&gt;"",_xlfn.NUMBERVALUE(BAG_Situationsbericht!G84),"")</f>
        <v/>
      </c>
      <c r="J76" t="str">
        <f>IF($B76&lt;&gt;"",_xlfn.NUMBERVALUE(BAG_Situationsbericht!F84),"")</f>
        <v/>
      </c>
    </row>
    <row r="77" spans="1:10" x14ac:dyDescent="0.4">
      <c r="A77" t="str">
        <f t="shared" si="7"/>
        <v/>
      </c>
      <c r="B77" s="1" t="str">
        <f>Schweiz!B77</f>
        <v/>
      </c>
      <c r="C77" t="str">
        <f ca="1">Schweiz!F77</f>
        <v/>
      </c>
      <c r="D77" t="str">
        <f t="shared" si="5"/>
        <v/>
      </c>
      <c r="E77" t="str">
        <f ca="1">Schweiz!M77</f>
        <v/>
      </c>
      <c r="F77" t="str">
        <f t="shared" si="6"/>
        <v/>
      </c>
      <c r="G77" t="str">
        <f>IF($B77&lt;&gt;"",_xlfn.NUMBERVALUE(BAG_Situationsbericht!C85),"")</f>
        <v/>
      </c>
      <c r="H77" t="str">
        <f>IF($B77&lt;&gt;"",_xlfn.NUMBERVALUE(BAG_Situationsbericht!B85),"")</f>
        <v/>
      </c>
      <c r="I77" t="str">
        <f>IF($B77&lt;&gt;"",_xlfn.NUMBERVALUE(BAG_Situationsbericht!G85),"")</f>
        <v/>
      </c>
      <c r="J77" t="str">
        <f>IF($B77&lt;&gt;"",_xlfn.NUMBERVALUE(BAG_Situationsbericht!F85),"")</f>
        <v/>
      </c>
    </row>
    <row r="78" spans="1:10" x14ac:dyDescent="0.4">
      <c r="A78" t="str">
        <f t="shared" si="7"/>
        <v/>
      </c>
      <c r="B78" s="1" t="str">
        <f>Schweiz!B78</f>
        <v/>
      </c>
      <c r="C78" t="str">
        <f ca="1">Schweiz!F78</f>
        <v/>
      </c>
      <c r="D78" t="str">
        <f t="shared" si="5"/>
        <v/>
      </c>
      <c r="E78" t="str">
        <f ca="1">Schweiz!M78</f>
        <v/>
      </c>
      <c r="F78" t="str">
        <f t="shared" si="6"/>
        <v/>
      </c>
      <c r="G78" t="str">
        <f>IF($B78&lt;&gt;"",_xlfn.NUMBERVALUE(BAG_Situationsbericht!C86),"")</f>
        <v/>
      </c>
      <c r="H78" t="str">
        <f>IF($B78&lt;&gt;"",_xlfn.NUMBERVALUE(BAG_Situationsbericht!B86),"")</f>
        <v/>
      </c>
      <c r="I78" t="str">
        <f>IF($B78&lt;&gt;"",_xlfn.NUMBERVALUE(BAG_Situationsbericht!G86),"")</f>
        <v/>
      </c>
      <c r="J78" t="str">
        <f>IF($B78&lt;&gt;"",_xlfn.NUMBERVALUE(BAG_Situationsbericht!F86),"")</f>
        <v/>
      </c>
    </row>
    <row r="79" spans="1:10" x14ac:dyDescent="0.4">
      <c r="A79" t="str">
        <f t="shared" si="7"/>
        <v/>
      </c>
      <c r="B79" s="1" t="str">
        <f>Schweiz!B79</f>
        <v/>
      </c>
      <c r="C79" t="str">
        <f ca="1">Schweiz!F79</f>
        <v/>
      </c>
      <c r="D79" t="str">
        <f t="shared" si="5"/>
        <v/>
      </c>
      <c r="E79" t="str">
        <f ca="1">Schweiz!M79</f>
        <v/>
      </c>
      <c r="F79" t="str">
        <f t="shared" si="6"/>
        <v/>
      </c>
      <c r="G79" t="str">
        <f>IF($B79&lt;&gt;"",_xlfn.NUMBERVALUE(BAG_Situationsbericht!C87),"")</f>
        <v/>
      </c>
      <c r="H79" t="str">
        <f>IF($B79&lt;&gt;"",_xlfn.NUMBERVALUE(BAG_Situationsbericht!B87),"")</f>
        <v/>
      </c>
      <c r="I79" t="str">
        <f>IF($B79&lt;&gt;"",_xlfn.NUMBERVALUE(BAG_Situationsbericht!G87),"")</f>
        <v/>
      </c>
      <c r="J79" t="str">
        <f>IF($B79&lt;&gt;"",_xlfn.NUMBERVALUE(BAG_Situationsbericht!F87),"")</f>
        <v/>
      </c>
    </row>
    <row r="80" spans="1:10" x14ac:dyDescent="0.4">
      <c r="A80" t="str">
        <f t="shared" si="7"/>
        <v/>
      </c>
      <c r="B80" s="1" t="str">
        <f>Schweiz!B80</f>
        <v/>
      </c>
      <c r="C80" t="str">
        <f ca="1">Schweiz!F80</f>
        <v/>
      </c>
      <c r="D80" t="str">
        <f t="shared" si="5"/>
        <v/>
      </c>
      <c r="E80" t="str">
        <f ca="1">Schweiz!M80</f>
        <v/>
      </c>
      <c r="F80" t="str">
        <f t="shared" si="6"/>
        <v/>
      </c>
      <c r="G80" t="str">
        <f>IF($B80&lt;&gt;"",_xlfn.NUMBERVALUE(BAG_Situationsbericht!C88),"")</f>
        <v/>
      </c>
      <c r="H80" t="str">
        <f>IF($B80&lt;&gt;"",_xlfn.NUMBERVALUE(BAG_Situationsbericht!B88),"")</f>
        <v/>
      </c>
      <c r="I80" t="str">
        <f>IF($B80&lt;&gt;"",_xlfn.NUMBERVALUE(BAG_Situationsbericht!G88),"")</f>
        <v/>
      </c>
      <c r="J80" t="str">
        <f>IF($B80&lt;&gt;"",_xlfn.NUMBERVALUE(BAG_Situationsbericht!F88),"")</f>
        <v/>
      </c>
    </row>
    <row r="81" spans="1:10" x14ac:dyDescent="0.4">
      <c r="A81" t="str">
        <f t="shared" si="7"/>
        <v/>
      </c>
      <c r="B81" s="1" t="str">
        <f>Schweiz!B81</f>
        <v/>
      </c>
      <c r="C81" t="str">
        <f ca="1">Schweiz!F81</f>
        <v/>
      </c>
      <c r="D81" t="str">
        <f t="shared" si="5"/>
        <v/>
      </c>
      <c r="E81" t="str">
        <f ca="1">Schweiz!M81</f>
        <v/>
      </c>
      <c r="F81" t="str">
        <f t="shared" si="6"/>
        <v/>
      </c>
      <c r="G81" t="str">
        <f>IF($B81&lt;&gt;"",_xlfn.NUMBERVALUE(BAG_Situationsbericht!C89),"")</f>
        <v/>
      </c>
      <c r="H81" t="str">
        <f>IF($B81&lt;&gt;"",_xlfn.NUMBERVALUE(BAG_Situationsbericht!B89),"")</f>
        <v/>
      </c>
      <c r="I81" t="str">
        <f>IF($B81&lt;&gt;"",_xlfn.NUMBERVALUE(BAG_Situationsbericht!G89),"")</f>
        <v/>
      </c>
      <c r="J81" t="str">
        <f>IF($B81&lt;&gt;"",_xlfn.NUMBERVALUE(BAG_Situationsbericht!F89),"")</f>
        <v/>
      </c>
    </row>
    <row r="82" spans="1:10" x14ac:dyDescent="0.4">
      <c r="A82" t="str">
        <f t="shared" si="7"/>
        <v/>
      </c>
      <c r="B82" s="1" t="str">
        <f>Schweiz!B82</f>
        <v/>
      </c>
      <c r="C82" t="str">
        <f ca="1">Schweiz!F82</f>
        <v/>
      </c>
      <c r="D82" t="str">
        <f t="shared" si="5"/>
        <v/>
      </c>
      <c r="E82" t="str">
        <f ca="1">Schweiz!M82</f>
        <v/>
      </c>
      <c r="F82" t="str">
        <f t="shared" si="6"/>
        <v/>
      </c>
      <c r="G82" t="str">
        <f>IF($B82&lt;&gt;"",_xlfn.NUMBERVALUE(BAG_Situationsbericht!C90),"")</f>
        <v/>
      </c>
      <c r="H82" t="str">
        <f>IF($B82&lt;&gt;"",_xlfn.NUMBERVALUE(BAG_Situationsbericht!B90),"")</f>
        <v/>
      </c>
      <c r="I82" t="str">
        <f>IF($B82&lt;&gt;"",_xlfn.NUMBERVALUE(BAG_Situationsbericht!G90),"")</f>
        <v/>
      </c>
      <c r="J82" t="str">
        <f>IF($B82&lt;&gt;"",_xlfn.NUMBERVALUE(BAG_Situationsbericht!F90),"")</f>
        <v/>
      </c>
    </row>
    <row r="83" spans="1:10" x14ac:dyDescent="0.4">
      <c r="A83" t="str">
        <f t="shared" si="7"/>
        <v/>
      </c>
      <c r="B83" s="1" t="str">
        <f>Schweiz!B83</f>
        <v/>
      </c>
      <c r="C83" t="str">
        <f ca="1">Schweiz!F83</f>
        <v/>
      </c>
      <c r="D83" t="str">
        <f t="shared" si="5"/>
        <v/>
      </c>
      <c r="E83" t="str">
        <f ca="1">Schweiz!M83</f>
        <v/>
      </c>
      <c r="F83" t="str">
        <f t="shared" si="6"/>
        <v/>
      </c>
      <c r="G83" t="str">
        <f>IF($B83&lt;&gt;"",_xlfn.NUMBERVALUE(BAG_Situationsbericht!C91),"")</f>
        <v/>
      </c>
      <c r="H83" t="str">
        <f>IF($B83&lt;&gt;"",_xlfn.NUMBERVALUE(BAG_Situationsbericht!B91),"")</f>
        <v/>
      </c>
      <c r="I83" t="str">
        <f>IF($B83&lt;&gt;"",_xlfn.NUMBERVALUE(BAG_Situationsbericht!G91),"")</f>
        <v/>
      </c>
      <c r="J83" t="str">
        <f>IF($B83&lt;&gt;"",_xlfn.NUMBERVALUE(BAG_Situationsbericht!F91),"")</f>
        <v/>
      </c>
    </row>
    <row r="84" spans="1:10" x14ac:dyDescent="0.4">
      <c r="A84" t="str">
        <f t="shared" si="7"/>
        <v/>
      </c>
      <c r="B84" s="1" t="str">
        <f>Schweiz!B84</f>
        <v/>
      </c>
      <c r="C84" t="str">
        <f ca="1">Schweiz!F84</f>
        <v/>
      </c>
      <c r="D84" t="str">
        <f t="shared" si="5"/>
        <v/>
      </c>
      <c r="E84" t="str">
        <f ca="1">Schweiz!M84</f>
        <v/>
      </c>
      <c r="F84" t="str">
        <f t="shared" si="6"/>
        <v/>
      </c>
      <c r="G84" t="str">
        <f>IF($B84&lt;&gt;"",_xlfn.NUMBERVALUE(BAG_Situationsbericht!C92),"")</f>
        <v/>
      </c>
      <c r="H84" t="str">
        <f>IF($B84&lt;&gt;"",_xlfn.NUMBERVALUE(BAG_Situationsbericht!B92),"")</f>
        <v/>
      </c>
      <c r="I84" t="str">
        <f>IF($B84&lt;&gt;"",_xlfn.NUMBERVALUE(BAG_Situationsbericht!G92),"")</f>
        <v/>
      </c>
      <c r="J84" t="str">
        <f>IF($B84&lt;&gt;"",_xlfn.NUMBERVALUE(BAG_Situationsbericht!F92),"")</f>
        <v/>
      </c>
    </row>
    <row r="85" spans="1:10" x14ac:dyDescent="0.4">
      <c r="A85" t="str">
        <f t="shared" si="7"/>
        <v/>
      </c>
      <c r="B85" s="1" t="str">
        <f>Schweiz!B85</f>
        <v/>
      </c>
      <c r="C85" t="str">
        <f ca="1">Schweiz!F85</f>
        <v/>
      </c>
      <c r="D85" t="str">
        <f t="shared" si="5"/>
        <v/>
      </c>
      <c r="E85" t="str">
        <f ca="1">Schweiz!M85</f>
        <v/>
      </c>
      <c r="F85" t="str">
        <f t="shared" si="6"/>
        <v/>
      </c>
      <c r="G85" t="str">
        <f>IF($B85&lt;&gt;"",_xlfn.NUMBERVALUE(BAG_Situationsbericht!C93),"")</f>
        <v/>
      </c>
      <c r="H85" t="str">
        <f>IF($B85&lt;&gt;"",_xlfn.NUMBERVALUE(BAG_Situationsbericht!B93),"")</f>
        <v/>
      </c>
      <c r="I85" t="str">
        <f>IF($B85&lt;&gt;"",_xlfn.NUMBERVALUE(BAG_Situationsbericht!G93),"")</f>
        <v/>
      </c>
      <c r="J85" t="str">
        <f>IF($B85&lt;&gt;"",_xlfn.NUMBERVALUE(BAG_Situationsbericht!F93),"")</f>
        <v/>
      </c>
    </row>
    <row r="86" spans="1:10" x14ac:dyDescent="0.4">
      <c r="A86" t="str">
        <f t="shared" si="7"/>
        <v/>
      </c>
      <c r="B86" s="1" t="str">
        <f>Schweiz!B86</f>
        <v/>
      </c>
      <c r="C86" t="str">
        <f ca="1">Schweiz!F86</f>
        <v/>
      </c>
      <c r="D86" t="str">
        <f t="shared" si="5"/>
        <v/>
      </c>
      <c r="E86" t="str">
        <f ca="1">Schweiz!M86</f>
        <v/>
      </c>
      <c r="F86" t="str">
        <f t="shared" si="6"/>
        <v/>
      </c>
      <c r="G86" t="str">
        <f>IF($B86&lt;&gt;"",_xlfn.NUMBERVALUE(BAG_Situationsbericht!C94),"")</f>
        <v/>
      </c>
      <c r="H86" t="str">
        <f>IF($B86&lt;&gt;"",_xlfn.NUMBERVALUE(BAG_Situationsbericht!B94),"")</f>
        <v/>
      </c>
      <c r="I86" t="str">
        <f>IF($B86&lt;&gt;"",_xlfn.NUMBERVALUE(BAG_Situationsbericht!G94),"")</f>
        <v/>
      </c>
      <c r="J86" t="str">
        <f>IF($B86&lt;&gt;"",_xlfn.NUMBERVALUE(BAG_Situationsbericht!F94),"")</f>
        <v/>
      </c>
    </row>
    <row r="87" spans="1:10" x14ac:dyDescent="0.4">
      <c r="A87" t="str">
        <f t="shared" si="7"/>
        <v/>
      </c>
      <c r="B87" s="1" t="str">
        <f>Schweiz!B87</f>
        <v/>
      </c>
      <c r="C87" t="str">
        <f ca="1">Schweiz!F87</f>
        <v/>
      </c>
      <c r="D87" t="str">
        <f t="shared" si="5"/>
        <v/>
      </c>
      <c r="E87" t="str">
        <f ca="1">Schweiz!M87</f>
        <v/>
      </c>
      <c r="F87" t="str">
        <f t="shared" si="6"/>
        <v/>
      </c>
      <c r="G87" t="str">
        <f>IF($B87&lt;&gt;"",_xlfn.NUMBERVALUE(BAG_Situationsbericht!C95),"")</f>
        <v/>
      </c>
      <c r="H87" t="str">
        <f>IF($B87&lt;&gt;"",_xlfn.NUMBERVALUE(BAG_Situationsbericht!B95),"")</f>
        <v/>
      </c>
      <c r="I87" t="str">
        <f>IF($B87&lt;&gt;"",_xlfn.NUMBERVALUE(BAG_Situationsbericht!G95),"")</f>
        <v/>
      </c>
      <c r="J87" t="str">
        <f>IF($B87&lt;&gt;"",_xlfn.NUMBERVALUE(BAG_Situationsbericht!F95),"")</f>
        <v/>
      </c>
    </row>
    <row r="88" spans="1:10" x14ac:dyDescent="0.4">
      <c r="A88" t="str">
        <f t="shared" si="7"/>
        <v/>
      </c>
      <c r="B88" s="1" t="str">
        <f>Schweiz!B88</f>
        <v/>
      </c>
      <c r="C88" t="str">
        <f ca="1">Schweiz!F88</f>
        <v/>
      </c>
      <c r="D88" t="str">
        <f t="shared" si="5"/>
        <v/>
      </c>
      <c r="E88" t="str">
        <f ca="1">Schweiz!M88</f>
        <v/>
      </c>
      <c r="F88" t="str">
        <f t="shared" si="6"/>
        <v/>
      </c>
      <c r="G88" t="str">
        <f>IF($B88&lt;&gt;"",_xlfn.NUMBERVALUE(BAG_Situationsbericht!C96),"")</f>
        <v/>
      </c>
      <c r="H88" t="str">
        <f>IF($B88&lt;&gt;"",_xlfn.NUMBERVALUE(BAG_Situationsbericht!B96),"")</f>
        <v/>
      </c>
      <c r="I88" t="str">
        <f>IF($B88&lt;&gt;"",_xlfn.NUMBERVALUE(BAG_Situationsbericht!G96),"")</f>
        <v/>
      </c>
      <c r="J88" t="str">
        <f>IF($B88&lt;&gt;"",_xlfn.NUMBERVALUE(BAG_Situationsbericht!F96),"")</f>
        <v/>
      </c>
    </row>
    <row r="89" spans="1:10" x14ac:dyDescent="0.4">
      <c r="A89" t="str">
        <f t="shared" si="7"/>
        <v/>
      </c>
      <c r="B89" s="1" t="str">
        <f>Schweiz!B89</f>
        <v/>
      </c>
      <c r="C89" t="str">
        <f ca="1">Schweiz!F89</f>
        <v/>
      </c>
      <c r="D89" t="str">
        <f t="shared" si="5"/>
        <v/>
      </c>
      <c r="E89" t="str">
        <f ca="1">Schweiz!M89</f>
        <v/>
      </c>
      <c r="F89" t="str">
        <f t="shared" si="6"/>
        <v/>
      </c>
      <c r="G89" t="str">
        <f>IF($B89&lt;&gt;"",_xlfn.NUMBERVALUE(BAG_Situationsbericht!C97),"")</f>
        <v/>
      </c>
      <c r="H89" t="str">
        <f>IF($B89&lt;&gt;"",_xlfn.NUMBERVALUE(BAG_Situationsbericht!B97),"")</f>
        <v/>
      </c>
      <c r="I89" t="str">
        <f>IF($B89&lt;&gt;"",_xlfn.NUMBERVALUE(BAG_Situationsbericht!G97),"")</f>
        <v/>
      </c>
      <c r="J89" t="str">
        <f>IF($B89&lt;&gt;"",_xlfn.NUMBERVALUE(BAG_Situationsbericht!F97),"")</f>
        <v/>
      </c>
    </row>
    <row r="90" spans="1:10" x14ac:dyDescent="0.4">
      <c r="A90" t="str">
        <f t="shared" si="7"/>
        <v/>
      </c>
      <c r="B90" s="1" t="str">
        <f>Schweiz!B90</f>
        <v/>
      </c>
      <c r="C90" t="str">
        <f ca="1">Schweiz!F90</f>
        <v/>
      </c>
      <c r="D90" t="str">
        <f t="shared" si="5"/>
        <v/>
      </c>
      <c r="E90" t="str">
        <f ca="1">Schweiz!M90</f>
        <v/>
      </c>
      <c r="F90" t="str">
        <f t="shared" si="6"/>
        <v/>
      </c>
      <c r="G90" t="str">
        <f>IF($B90&lt;&gt;"",_xlfn.NUMBERVALUE(BAG_Situationsbericht!C98),"")</f>
        <v/>
      </c>
      <c r="H90" t="str">
        <f>IF($B90&lt;&gt;"",_xlfn.NUMBERVALUE(BAG_Situationsbericht!B98),"")</f>
        <v/>
      </c>
      <c r="I90" t="str">
        <f>IF($B90&lt;&gt;"",_xlfn.NUMBERVALUE(BAG_Situationsbericht!G98),"")</f>
        <v/>
      </c>
      <c r="J90" t="str">
        <f>IF($B90&lt;&gt;"",_xlfn.NUMBERVALUE(BAG_Situationsbericht!F98),"")</f>
        <v/>
      </c>
    </row>
    <row r="91" spans="1:10" x14ac:dyDescent="0.4">
      <c r="A91" t="str">
        <f t="shared" si="7"/>
        <v/>
      </c>
      <c r="B91" s="1" t="str">
        <f>Schweiz!B91</f>
        <v/>
      </c>
      <c r="C91" t="str">
        <f ca="1">Schweiz!F91</f>
        <v/>
      </c>
      <c r="D91" t="str">
        <f t="shared" si="5"/>
        <v/>
      </c>
      <c r="E91" t="str">
        <f ca="1">Schweiz!M91</f>
        <v/>
      </c>
      <c r="F91" t="str">
        <f t="shared" si="6"/>
        <v/>
      </c>
      <c r="G91" t="str">
        <f>IF($B91&lt;&gt;"",_xlfn.NUMBERVALUE(BAG_Situationsbericht!C99),"")</f>
        <v/>
      </c>
      <c r="H91" t="str">
        <f>IF($B91&lt;&gt;"",_xlfn.NUMBERVALUE(BAG_Situationsbericht!B99),"")</f>
        <v/>
      </c>
      <c r="I91" t="str">
        <f>IF($B91&lt;&gt;"",_xlfn.NUMBERVALUE(BAG_Situationsbericht!G99),"")</f>
        <v/>
      </c>
      <c r="J91" t="str">
        <f>IF($B91&lt;&gt;"",_xlfn.NUMBERVALUE(BAG_Situationsbericht!F99),"")</f>
        <v/>
      </c>
    </row>
    <row r="92" spans="1:10" x14ac:dyDescent="0.4">
      <c r="A92" t="str">
        <f t="shared" si="7"/>
        <v/>
      </c>
      <c r="B92" s="1" t="str">
        <f>Schweiz!B92</f>
        <v/>
      </c>
      <c r="C92" t="str">
        <f ca="1">Schweiz!F92</f>
        <v/>
      </c>
      <c r="D92" t="str">
        <f t="shared" si="5"/>
        <v/>
      </c>
      <c r="E92" t="str">
        <f ca="1">Schweiz!M92</f>
        <v/>
      </c>
      <c r="F92" t="str">
        <f t="shared" si="6"/>
        <v/>
      </c>
      <c r="G92" t="str">
        <f>IF($B92&lt;&gt;"",_xlfn.NUMBERVALUE(BAG_Situationsbericht!C100),"")</f>
        <v/>
      </c>
      <c r="H92" t="str">
        <f>IF($B92&lt;&gt;"",_xlfn.NUMBERVALUE(BAG_Situationsbericht!B100),"")</f>
        <v/>
      </c>
      <c r="I92" t="str">
        <f>IF($B92&lt;&gt;"",_xlfn.NUMBERVALUE(BAG_Situationsbericht!G100),"")</f>
        <v/>
      </c>
      <c r="J92" t="str">
        <f>IF($B92&lt;&gt;"",_xlfn.NUMBERVALUE(BAG_Situationsbericht!F100),"")</f>
        <v/>
      </c>
    </row>
    <row r="93" spans="1:10" x14ac:dyDescent="0.4">
      <c r="A93" t="str">
        <f t="shared" si="7"/>
        <v/>
      </c>
      <c r="B93" s="1" t="str">
        <f>Schweiz!B93</f>
        <v/>
      </c>
      <c r="C93" t="str">
        <f ca="1">Schweiz!F93</f>
        <v/>
      </c>
      <c r="D93" t="str">
        <f t="shared" si="5"/>
        <v/>
      </c>
      <c r="E93" t="str">
        <f ca="1">Schweiz!M93</f>
        <v/>
      </c>
      <c r="F93" t="str">
        <f t="shared" si="6"/>
        <v/>
      </c>
      <c r="G93" t="str">
        <f>IF($B93&lt;&gt;"",_xlfn.NUMBERVALUE(BAG_Situationsbericht!C101),"")</f>
        <v/>
      </c>
      <c r="H93" t="str">
        <f>IF($B93&lt;&gt;"",_xlfn.NUMBERVALUE(BAG_Situationsbericht!B101),"")</f>
        <v/>
      </c>
      <c r="I93" t="str">
        <f>IF($B93&lt;&gt;"",_xlfn.NUMBERVALUE(BAG_Situationsbericht!G101),"")</f>
        <v/>
      </c>
      <c r="J93" t="str">
        <f>IF($B93&lt;&gt;"",_xlfn.NUMBERVALUE(BAG_Situationsbericht!F101),"")</f>
        <v/>
      </c>
    </row>
    <row r="94" spans="1:10" x14ac:dyDescent="0.4">
      <c r="A94" t="str">
        <f t="shared" si="7"/>
        <v/>
      </c>
      <c r="B94" s="1" t="str">
        <f>Schweiz!B94</f>
        <v/>
      </c>
      <c r="C94" t="str">
        <f ca="1">Schweiz!F94</f>
        <v/>
      </c>
      <c r="D94" t="str">
        <f t="shared" si="5"/>
        <v/>
      </c>
      <c r="E94" t="str">
        <f ca="1">Schweiz!M94</f>
        <v/>
      </c>
      <c r="F94" t="str">
        <f t="shared" si="6"/>
        <v/>
      </c>
      <c r="G94" t="str">
        <f>IF($B94&lt;&gt;"",_xlfn.NUMBERVALUE(BAG_Situationsbericht!C102),"")</f>
        <v/>
      </c>
      <c r="H94" t="str">
        <f>IF($B94&lt;&gt;"",_xlfn.NUMBERVALUE(BAG_Situationsbericht!B102),"")</f>
        <v/>
      </c>
      <c r="I94" t="str">
        <f>IF($B94&lt;&gt;"",_xlfn.NUMBERVALUE(BAG_Situationsbericht!G102),"")</f>
        <v/>
      </c>
      <c r="J94" t="str">
        <f>IF($B94&lt;&gt;"",_xlfn.NUMBERVALUE(BAG_Situationsbericht!F102),"")</f>
        <v/>
      </c>
    </row>
    <row r="95" spans="1:10" x14ac:dyDescent="0.4">
      <c r="A95" t="str">
        <f t="shared" si="7"/>
        <v/>
      </c>
      <c r="B95" s="1" t="str">
        <f>Schweiz!B95</f>
        <v/>
      </c>
      <c r="C95" t="str">
        <f ca="1">Schweiz!F95</f>
        <v/>
      </c>
      <c r="D95" t="str">
        <f t="shared" si="5"/>
        <v/>
      </c>
      <c r="E95" t="str">
        <f ca="1">Schweiz!M95</f>
        <v/>
      </c>
      <c r="F95" t="str">
        <f t="shared" si="6"/>
        <v/>
      </c>
      <c r="G95" t="str">
        <f>IF($B95&lt;&gt;"",_xlfn.NUMBERVALUE(BAG_Situationsbericht!C103),"")</f>
        <v/>
      </c>
      <c r="H95" t="str">
        <f>IF($B95&lt;&gt;"",_xlfn.NUMBERVALUE(BAG_Situationsbericht!B103),"")</f>
        <v/>
      </c>
      <c r="I95" t="str">
        <f>IF($B95&lt;&gt;"",_xlfn.NUMBERVALUE(BAG_Situationsbericht!G103),"")</f>
        <v/>
      </c>
      <c r="J95" t="str">
        <f>IF($B95&lt;&gt;"",_xlfn.NUMBERVALUE(BAG_Situationsbericht!F103),"")</f>
        <v/>
      </c>
    </row>
    <row r="96" spans="1:10" x14ac:dyDescent="0.4">
      <c r="A96" t="str">
        <f t="shared" si="7"/>
        <v/>
      </c>
      <c r="B96" s="1" t="str">
        <f>Schweiz!B96</f>
        <v/>
      </c>
      <c r="C96" t="str">
        <f ca="1">Schweiz!F96</f>
        <v/>
      </c>
      <c r="D96" t="str">
        <f t="shared" si="5"/>
        <v/>
      </c>
      <c r="E96" t="str">
        <f ca="1">Schweiz!M96</f>
        <v/>
      </c>
      <c r="F96" t="str">
        <f t="shared" si="6"/>
        <v/>
      </c>
      <c r="G96" t="str">
        <f>IF($B96&lt;&gt;"",_xlfn.NUMBERVALUE(BAG_Situationsbericht!C104),"")</f>
        <v/>
      </c>
      <c r="H96" t="str">
        <f>IF($B96&lt;&gt;"",_xlfn.NUMBERVALUE(BAG_Situationsbericht!B104),"")</f>
        <v/>
      </c>
      <c r="I96" t="str">
        <f>IF($B96&lt;&gt;"",_xlfn.NUMBERVALUE(BAG_Situationsbericht!G104),"")</f>
        <v/>
      </c>
      <c r="J96" t="str">
        <f>IF($B96&lt;&gt;"",_xlfn.NUMBERVALUE(BAG_Situationsbericht!F104),"")</f>
        <v/>
      </c>
    </row>
    <row r="97" spans="1:10" x14ac:dyDescent="0.4">
      <c r="A97" t="str">
        <f t="shared" si="7"/>
        <v/>
      </c>
      <c r="B97" s="1" t="str">
        <f>Schweiz!B97</f>
        <v/>
      </c>
      <c r="C97" t="str">
        <f ca="1">Schweiz!F97</f>
        <v/>
      </c>
      <c r="D97" t="str">
        <f t="shared" si="5"/>
        <v/>
      </c>
      <c r="E97" t="str">
        <f ca="1">Schweiz!M97</f>
        <v/>
      </c>
      <c r="F97" t="str">
        <f t="shared" si="6"/>
        <v/>
      </c>
      <c r="G97" t="str">
        <f>IF($B97&lt;&gt;"",_xlfn.NUMBERVALUE(BAG_Situationsbericht!C105),"")</f>
        <v/>
      </c>
      <c r="H97" t="str">
        <f>IF($B97&lt;&gt;"",_xlfn.NUMBERVALUE(BAG_Situationsbericht!B105),"")</f>
        <v/>
      </c>
      <c r="I97" t="str">
        <f>IF($B97&lt;&gt;"",_xlfn.NUMBERVALUE(BAG_Situationsbericht!G105),"")</f>
        <v/>
      </c>
      <c r="J97" t="str">
        <f>IF($B97&lt;&gt;"",_xlfn.NUMBERVALUE(BAG_Situationsbericht!F105),"")</f>
        <v/>
      </c>
    </row>
    <row r="98" spans="1:10" x14ac:dyDescent="0.4">
      <c r="A98" t="str">
        <f t="shared" si="7"/>
        <v/>
      </c>
      <c r="B98" s="1" t="str">
        <f>Schweiz!B98</f>
        <v/>
      </c>
      <c r="C98" t="str">
        <f ca="1">Schweiz!F98</f>
        <v/>
      </c>
      <c r="D98" t="str">
        <f t="shared" si="5"/>
        <v/>
      </c>
      <c r="E98" t="str">
        <f ca="1">Schweiz!M98</f>
        <v/>
      </c>
      <c r="F98" t="str">
        <f t="shared" si="6"/>
        <v/>
      </c>
      <c r="G98" t="str">
        <f>IF($B98&lt;&gt;"",_xlfn.NUMBERVALUE(BAG_Situationsbericht!C106),"")</f>
        <v/>
      </c>
      <c r="H98" t="str">
        <f>IF($B98&lt;&gt;"",_xlfn.NUMBERVALUE(BAG_Situationsbericht!B106),"")</f>
        <v/>
      </c>
      <c r="I98" t="str">
        <f>IF($B98&lt;&gt;"",_xlfn.NUMBERVALUE(BAG_Situationsbericht!G106),"")</f>
        <v/>
      </c>
      <c r="J98" t="str">
        <f>IF($B98&lt;&gt;"",_xlfn.NUMBERVALUE(BAG_Situationsbericht!F106),"")</f>
        <v/>
      </c>
    </row>
    <row r="99" spans="1:10" x14ac:dyDescent="0.4">
      <c r="A99" t="str">
        <f t="shared" si="7"/>
        <v/>
      </c>
      <c r="B99" s="1" t="str">
        <f>Schweiz!B99</f>
        <v/>
      </c>
      <c r="C99" t="str">
        <f ca="1">Schweiz!F99</f>
        <v/>
      </c>
      <c r="D99" t="str">
        <f t="shared" si="5"/>
        <v/>
      </c>
      <c r="E99" t="str">
        <f ca="1">Schweiz!M99</f>
        <v/>
      </c>
      <c r="F99" t="str">
        <f t="shared" si="6"/>
        <v/>
      </c>
      <c r="G99" t="str">
        <f>IF($B99&lt;&gt;"",_xlfn.NUMBERVALUE(BAG_Situationsbericht!C107),"")</f>
        <v/>
      </c>
      <c r="H99" t="str">
        <f>IF($B99&lt;&gt;"",_xlfn.NUMBERVALUE(BAG_Situationsbericht!B107),"")</f>
        <v/>
      </c>
      <c r="I99" t="str">
        <f>IF($B99&lt;&gt;"",_xlfn.NUMBERVALUE(BAG_Situationsbericht!G107),"")</f>
        <v/>
      </c>
      <c r="J99" t="str">
        <f>IF($B99&lt;&gt;"",_xlfn.NUMBERVALUE(BAG_Situationsbericht!F107),"")</f>
        <v/>
      </c>
    </row>
    <row r="100" spans="1:10" x14ac:dyDescent="0.4">
      <c r="A100" t="str">
        <f t="shared" si="7"/>
        <v/>
      </c>
      <c r="B100" s="1" t="str">
        <f>Schweiz!B100</f>
        <v/>
      </c>
      <c r="C100" t="str">
        <f ca="1">Schweiz!F100</f>
        <v/>
      </c>
      <c r="D100" t="str">
        <f t="shared" si="5"/>
        <v/>
      </c>
      <c r="E100" t="str">
        <f ca="1">Schweiz!M100</f>
        <v/>
      </c>
      <c r="F100" t="str">
        <f t="shared" si="6"/>
        <v/>
      </c>
      <c r="G100" t="str">
        <f>IF($B100&lt;&gt;"",_xlfn.NUMBERVALUE(BAG_Situationsbericht!C108),"")</f>
        <v/>
      </c>
      <c r="H100" t="str">
        <f>IF($B100&lt;&gt;"",_xlfn.NUMBERVALUE(BAG_Situationsbericht!B108),"")</f>
        <v/>
      </c>
      <c r="I100" t="str">
        <f>IF($B100&lt;&gt;"",_xlfn.NUMBERVALUE(BAG_Situationsbericht!G108),"")</f>
        <v/>
      </c>
      <c r="J100" t="str">
        <f>IF($B100&lt;&gt;"",_xlfn.NUMBERVALUE(BAG_Situationsbericht!F108),"")</f>
        <v/>
      </c>
    </row>
    <row r="101" spans="1:10" x14ac:dyDescent="0.4">
      <c r="A101" t="str">
        <f t="shared" si="7"/>
        <v/>
      </c>
      <c r="B101" s="1" t="str">
        <f>Schweiz!B101</f>
        <v/>
      </c>
      <c r="C101" t="str">
        <f ca="1">Schweiz!F101</f>
        <v/>
      </c>
      <c r="D101" t="str">
        <f t="shared" si="5"/>
        <v/>
      </c>
      <c r="E101" t="str">
        <f ca="1">Schweiz!M101</f>
        <v/>
      </c>
      <c r="F101" t="str">
        <f t="shared" si="6"/>
        <v/>
      </c>
      <c r="G101" t="str">
        <f>IF($B101&lt;&gt;"",_xlfn.NUMBERVALUE(BAG_Situationsbericht!C109),"")</f>
        <v/>
      </c>
      <c r="H101" t="str">
        <f>IF($B101&lt;&gt;"",_xlfn.NUMBERVALUE(BAG_Situationsbericht!B109),"")</f>
        <v/>
      </c>
      <c r="I101" t="str">
        <f>IF($B101&lt;&gt;"",_xlfn.NUMBERVALUE(BAG_Situationsbericht!G109),"")</f>
        <v/>
      </c>
      <c r="J101" t="str">
        <f>IF($B101&lt;&gt;"",_xlfn.NUMBERVALUE(BAG_Situationsbericht!F109),"")</f>
        <v/>
      </c>
    </row>
    <row r="102" spans="1:10" x14ac:dyDescent="0.4">
      <c r="A102" t="str">
        <f t="shared" si="7"/>
        <v/>
      </c>
      <c r="B102" s="1" t="str">
        <f>Schweiz!B102</f>
        <v/>
      </c>
      <c r="C102" t="str">
        <f ca="1">Schweiz!F102</f>
        <v/>
      </c>
      <c r="D102" t="str">
        <f t="shared" si="5"/>
        <v/>
      </c>
      <c r="E102" t="str">
        <f ca="1">Schweiz!M102</f>
        <v/>
      </c>
      <c r="F102" t="str">
        <f t="shared" si="6"/>
        <v/>
      </c>
      <c r="G102" t="str">
        <f>IF($B102&lt;&gt;"",_xlfn.NUMBERVALUE(BAG_Situationsbericht!C110),"")</f>
        <v/>
      </c>
      <c r="H102" t="str">
        <f>IF($B102&lt;&gt;"",_xlfn.NUMBERVALUE(BAG_Situationsbericht!B110),"")</f>
        <v/>
      </c>
      <c r="I102" t="str">
        <f>IF($B102&lt;&gt;"",_xlfn.NUMBERVALUE(BAG_Situationsbericht!G110),"")</f>
        <v/>
      </c>
      <c r="J102" t="str">
        <f>IF($B102&lt;&gt;"",_xlfn.NUMBERVALUE(BAG_Situationsbericht!F110),"")</f>
        <v/>
      </c>
    </row>
    <row r="103" spans="1:10" x14ac:dyDescent="0.4">
      <c r="A103" t="str">
        <f t="shared" si="7"/>
        <v/>
      </c>
      <c r="B103" s="1" t="str">
        <f>Schweiz!B103</f>
        <v/>
      </c>
      <c r="C103" t="str">
        <f ca="1">Schweiz!F103</f>
        <v/>
      </c>
      <c r="D103" t="str">
        <f t="shared" si="5"/>
        <v/>
      </c>
      <c r="E103" t="str">
        <f ca="1">Schweiz!M103</f>
        <v/>
      </c>
      <c r="F103" t="str">
        <f t="shared" si="6"/>
        <v/>
      </c>
      <c r="G103" t="str">
        <f>IF($B103&lt;&gt;"",_xlfn.NUMBERVALUE(BAG_Situationsbericht!C111),"")</f>
        <v/>
      </c>
      <c r="H103" t="str">
        <f>IF($B103&lt;&gt;"",_xlfn.NUMBERVALUE(BAG_Situationsbericht!B111),"")</f>
        <v/>
      </c>
      <c r="I103" t="str">
        <f>IF($B103&lt;&gt;"",_xlfn.NUMBERVALUE(BAG_Situationsbericht!G111),"")</f>
        <v/>
      </c>
      <c r="J103" t="str">
        <f>IF($B103&lt;&gt;"",_xlfn.NUMBERVALUE(BAG_Situationsbericht!F111),"")</f>
        <v/>
      </c>
    </row>
    <row r="104" spans="1:10" x14ac:dyDescent="0.4">
      <c r="A104" t="str">
        <f t="shared" si="7"/>
        <v/>
      </c>
      <c r="B104" s="1" t="str">
        <f>Schweiz!B104</f>
        <v/>
      </c>
      <c r="C104" t="str">
        <f ca="1">Schweiz!F104</f>
        <v/>
      </c>
      <c r="D104" t="str">
        <f t="shared" si="5"/>
        <v/>
      </c>
      <c r="E104" t="str">
        <f ca="1">Schweiz!M104</f>
        <v/>
      </c>
      <c r="F104" t="str">
        <f t="shared" si="6"/>
        <v/>
      </c>
      <c r="G104" t="str">
        <f>IF($B104&lt;&gt;"",_xlfn.NUMBERVALUE(BAG_Situationsbericht!C112),"")</f>
        <v/>
      </c>
      <c r="H104" t="str">
        <f>IF($B104&lt;&gt;"",_xlfn.NUMBERVALUE(BAG_Situationsbericht!B112),"")</f>
        <v/>
      </c>
      <c r="I104" t="str">
        <f>IF($B104&lt;&gt;"",_xlfn.NUMBERVALUE(BAG_Situationsbericht!G112),"")</f>
        <v/>
      </c>
      <c r="J104" t="str">
        <f>IF($B104&lt;&gt;"",_xlfn.NUMBERVALUE(BAG_Situationsbericht!F112),"")</f>
        <v/>
      </c>
    </row>
    <row r="105" spans="1:10" x14ac:dyDescent="0.4">
      <c r="A105" t="str">
        <f t="shared" si="7"/>
        <v/>
      </c>
      <c r="B105" s="1" t="str">
        <f>Schweiz!B105</f>
        <v/>
      </c>
      <c r="C105" t="str">
        <f ca="1">Schweiz!F105</f>
        <v/>
      </c>
      <c r="D105" t="str">
        <f t="shared" si="5"/>
        <v/>
      </c>
      <c r="E105" t="str">
        <f ca="1">Schweiz!M105</f>
        <v/>
      </c>
      <c r="F105" t="str">
        <f t="shared" si="6"/>
        <v/>
      </c>
      <c r="G105" t="str">
        <f>IF($B105&lt;&gt;"",_xlfn.NUMBERVALUE(BAG_Situationsbericht!C113),"")</f>
        <v/>
      </c>
      <c r="H105" t="str">
        <f>IF($B105&lt;&gt;"",_xlfn.NUMBERVALUE(BAG_Situationsbericht!B113),"")</f>
        <v/>
      </c>
      <c r="I105" t="str">
        <f>IF($B105&lt;&gt;"",_xlfn.NUMBERVALUE(BAG_Situationsbericht!G113),"")</f>
        <v/>
      </c>
      <c r="J105" t="str">
        <f>IF($B105&lt;&gt;"",_xlfn.NUMBERVALUE(BAG_Situationsbericht!F113),"")</f>
        <v/>
      </c>
    </row>
    <row r="106" spans="1:10" x14ac:dyDescent="0.4">
      <c r="A106" t="str">
        <f t="shared" si="7"/>
        <v/>
      </c>
      <c r="B106" s="1" t="str">
        <f>Schweiz!B106</f>
        <v/>
      </c>
      <c r="C106" t="str">
        <f ca="1">Schweiz!F106</f>
        <v/>
      </c>
      <c r="D106" t="str">
        <f t="shared" si="5"/>
        <v/>
      </c>
      <c r="E106" t="str">
        <f ca="1">Schweiz!M106</f>
        <v/>
      </c>
      <c r="F106" t="str">
        <f t="shared" si="6"/>
        <v/>
      </c>
      <c r="G106" t="str">
        <f>IF($B106&lt;&gt;"",_xlfn.NUMBERVALUE(BAG_Situationsbericht!C114),"")</f>
        <v/>
      </c>
      <c r="H106" t="str">
        <f>IF($B106&lt;&gt;"",_xlfn.NUMBERVALUE(BAG_Situationsbericht!B114),"")</f>
        <v/>
      </c>
      <c r="I106" t="str">
        <f>IF($B106&lt;&gt;"",_xlfn.NUMBERVALUE(BAG_Situationsbericht!G114),"")</f>
        <v/>
      </c>
      <c r="J106" t="str">
        <f>IF($B106&lt;&gt;"",_xlfn.NUMBERVALUE(BAG_Situationsbericht!F114),"")</f>
        <v/>
      </c>
    </row>
    <row r="107" spans="1:10" x14ac:dyDescent="0.4">
      <c r="A107" t="str">
        <f t="shared" si="7"/>
        <v/>
      </c>
      <c r="B107" s="1" t="str">
        <f>Schweiz!B107</f>
        <v/>
      </c>
      <c r="C107" t="str">
        <f ca="1">Schweiz!F107</f>
        <v/>
      </c>
      <c r="D107" t="str">
        <f t="shared" si="5"/>
        <v/>
      </c>
      <c r="E107" t="str">
        <f ca="1">Schweiz!M107</f>
        <v/>
      </c>
      <c r="F107" t="str">
        <f t="shared" si="6"/>
        <v/>
      </c>
      <c r="G107" t="str">
        <f>IF($B107&lt;&gt;"",_xlfn.NUMBERVALUE(BAG_Situationsbericht!C115),"")</f>
        <v/>
      </c>
      <c r="H107" t="str">
        <f>IF($B107&lt;&gt;"",_xlfn.NUMBERVALUE(BAG_Situationsbericht!B115),"")</f>
        <v/>
      </c>
      <c r="I107" t="str">
        <f>IF($B107&lt;&gt;"",_xlfn.NUMBERVALUE(BAG_Situationsbericht!G115),"")</f>
        <v/>
      </c>
      <c r="J107" t="str">
        <f>IF($B107&lt;&gt;"",_xlfn.NUMBERVALUE(BAG_Situationsbericht!F115),"")</f>
        <v/>
      </c>
    </row>
    <row r="108" spans="1:10" x14ac:dyDescent="0.4">
      <c r="A108" t="str">
        <f t="shared" si="7"/>
        <v/>
      </c>
      <c r="B108" s="1" t="str">
        <f>Schweiz!B108</f>
        <v/>
      </c>
      <c r="C108" t="str">
        <f ca="1">Schweiz!F108</f>
        <v/>
      </c>
      <c r="D108" t="str">
        <f t="shared" si="5"/>
        <v/>
      </c>
      <c r="E108" t="str">
        <f ca="1">Schweiz!M108</f>
        <v/>
      </c>
      <c r="F108" t="str">
        <f t="shared" si="6"/>
        <v/>
      </c>
      <c r="G108" t="str">
        <f>IF($B108&lt;&gt;"",_xlfn.NUMBERVALUE(BAG_Situationsbericht!C116),"")</f>
        <v/>
      </c>
      <c r="H108" t="str">
        <f>IF($B108&lt;&gt;"",_xlfn.NUMBERVALUE(BAG_Situationsbericht!B116),"")</f>
        <v/>
      </c>
      <c r="I108" t="str">
        <f>IF($B108&lt;&gt;"",_xlfn.NUMBERVALUE(BAG_Situationsbericht!G116),"")</f>
        <v/>
      </c>
      <c r="J108" t="str">
        <f>IF($B108&lt;&gt;"",_xlfn.NUMBERVALUE(BAG_Situationsbericht!F116),"")</f>
        <v/>
      </c>
    </row>
    <row r="109" spans="1:10" x14ac:dyDescent="0.4">
      <c r="A109" t="str">
        <f t="shared" si="7"/>
        <v/>
      </c>
      <c r="B109" s="1" t="str">
        <f>Schweiz!B109</f>
        <v/>
      </c>
      <c r="C109" t="str">
        <f ca="1">Schweiz!F109</f>
        <v/>
      </c>
      <c r="D109" t="str">
        <f t="shared" si="5"/>
        <v/>
      </c>
      <c r="E109" t="str">
        <f ca="1">Schweiz!M109</f>
        <v/>
      </c>
      <c r="F109" t="str">
        <f t="shared" si="6"/>
        <v/>
      </c>
      <c r="G109" t="str">
        <f>IF($B109&lt;&gt;"",_xlfn.NUMBERVALUE(BAG_Situationsbericht!C117),"")</f>
        <v/>
      </c>
      <c r="H109" t="str">
        <f>IF($B109&lt;&gt;"",_xlfn.NUMBERVALUE(BAG_Situationsbericht!B117),"")</f>
        <v/>
      </c>
      <c r="I109" t="str">
        <f>IF($B109&lt;&gt;"",_xlfn.NUMBERVALUE(BAG_Situationsbericht!G117),"")</f>
        <v/>
      </c>
      <c r="J109" t="str">
        <f>IF($B109&lt;&gt;"",_xlfn.NUMBERVALUE(BAG_Situationsbericht!F117),"")</f>
        <v/>
      </c>
    </row>
    <row r="110" spans="1:10" x14ac:dyDescent="0.4">
      <c r="A110" t="str">
        <f t="shared" si="7"/>
        <v/>
      </c>
      <c r="B110" s="1" t="str">
        <f>Schweiz!B110</f>
        <v/>
      </c>
      <c r="C110" t="str">
        <f ca="1">Schweiz!F110</f>
        <v/>
      </c>
      <c r="D110" t="str">
        <f t="shared" si="5"/>
        <v/>
      </c>
      <c r="E110" t="str">
        <f ca="1">Schweiz!M110</f>
        <v/>
      </c>
      <c r="F110" t="str">
        <f t="shared" si="6"/>
        <v/>
      </c>
      <c r="G110" t="str">
        <f>IF($B110&lt;&gt;"",_xlfn.NUMBERVALUE(BAG_Situationsbericht!C118),"")</f>
        <v/>
      </c>
      <c r="H110" t="str">
        <f>IF($B110&lt;&gt;"",_xlfn.NUMBERVALUE(BAG_Situationsbericht!B118),"")</f>
        <v/>
      </c>
      <c r="I110" t="str">
        <f>IF($B110&lt;&gt;"",_xlfn.NUMBERVALUE(BAG_Situationsbericht!G118),"")</f>
        <v/>
      </c>
      <c r="J110" t="str">
        <f>IF($B110&lt;&gt;"",_xlfn.NUMBERVALUE(BAG_Situationsbericht!F118),"")</f>
        <v/>
      </c>
    </row>
    <row r="111" spans="1:10" x14ac:dyDescent="0.4">
      <c r="A111" t="str">
        <f t="shared" si="7"/>
        <v/>
      </c>
      <c r="B111" s="1" t="str">
        <f>Schweiz!B111</f>
        <v/>
      </c>
      <c r="C111" t="str">
        <f ca="1">Schweiz!F111</f>
        <v/>
      </c>
      <c r="D111" t="str">
        <f t="shared" si="5"/>
        <v/>
      </c>
      <c r="E111" t="str">
        <f ca="1">Schweiz!M111</f>
        <v/>
      </c>
      <c r="F111" t="str">
        <f t="shared" si="6"/>
        <v/>
      </c>
      <c r="G111" t="str">
        <f>IF($B111&lt;&gt;"",_xlfn.NUMBERVALUE(BAG_Situationsbericht!C119),"")</f>
        <v/>
      </c>
      <c r="H111" t="str">
        <f>IF($B111&lt;&gt;"",_xlfn.NUMBERVALUE(BAG_Situationsbericht!B119),"")</f>
        <v/>
      </c>
      <c r="I111" t="str">
        <f>IF($B111&lt;&gt;"",_xlfn.NUMBERVALUE(BAG_Situationsbericht!G119),"")</f>
        <v/>
      </c>
      <c r="J111" t="str">
        <f>IF($B111&lt;&gt;"",_xlfn.NUMBERVALUE(BAG_Situationsbericht!F119),"")</f>
        <v/>
      </c>
    </row>
    <row r="112" spans="1:10" x14ac:dyDescent="0.4">
      <c r="A112" t="str">
        <f t="shared" si="7"/>
        <v/>
      </c>
      <c r="B112" s="1" t="str">
        <f>Schweiz!B112</f>
        <v/>
      </c>
      <c r="C112" t="str">
        <f ca="1">Schweiz!F112</f>
        <v/>
      </c>
      <c r="D112" t="str">
        <f t="shared" si="5"/>
        <v/>
      </c>
      <c r="E112" t="str">
        <f ca="1">Schweiz!M112</f>
        <v/>
      </c>
      <c r="F112" t="str">
        <f t="shared" si="6"/>
        <v/>
      </c>
      <c r="G112" t="str">
        <f>IF($B112&lt;&gt;"",_xlfn.NUMBERVALUE(BAG_Situationsbericht!C120),"")</f>
        <v/>
      </c>
      <c r="H112" t="str">
        <f>IF($B112&lt;&gt;"",_xlfn.NUMBERVALUE(BAG_Situationsbericht!B120),"")</f>
        <v/>
      </c>
      <c r="I112" t="str">
        <f>IF($B112&lt;&gt;"",_xlfn.NUMBERVALUE(BAG_Situationsbericht!G120),"")</f>
        <v/>
      </c>
      <c r="J112" t="str">
        <f>IF($B112&lt;&gt;"",_xlfn.NUMBERVALUE(BAG_Situationsbericht!F120),"")</f>
        <v/>
      </c>
    </row>
    <row r="113" spans="1:10" x14ac:dyDescent="0.4">
      <c r="A113" t="str">
        <f t="shared" si="7"/>
        <v/>
      </c>
      <c r="B113" s="1" t="str">
        <f>Schweiz!B113</f>
        <v/>
      </c>
      <c r="C113" t="str">
        <f ca="1">Schweiz!F113</f>
        <v/>
      </c>
      <c r="D113" t="str">
        <f t="shared" si="5"/>
        <v/>
      </c>
      <c r="E113" t="str">
        <f ca="1">Schweiz!M113</f>
        <v/>
      </c>
      <c r="F113" t="str">
        <f t="shared" si="6"/>
        <v/>
      </c>
      <c r="G113" t="str">
        <f>IF($B113&lt;&gt;"",_xlfn.NUMBERVALUE(BAG_Situationsbericht!C121),"")</f>
        <v/>
      </c>
      <c r="H113" t="str">
        <f>IF($B113&lt;&gt;"",_xlfn.NUMBERVALUE(BAG_Situationsbericht!B121),"")</f>
        <v/>
      </c>
      <c r="I113" t="str">
        <f>IF($B113&lt;&gt;"",_xlfn.NUMBERVALUE(BAG_Situationsbericht!G121),"")</f>
        <v/>
      </c>
      <c r="J113" t="str">
        <f>IF($B113&lt;&gt;"",_xlfn.NUMBERVALUE(BAG_Situationsbericht!F121),"")</f>
        <v/>
      </c>
    </row>
    <row r="114" spans="1:10" x14ac:dyDescent="0.4">
      <c r="A114" t="str">
        <f t="shared" si="7"/>
        <v/>
      </c>
      <c r="B114" s="1" t="str">
        <f>Schweiz!B114</f>
        <v/>
      </c>
      <c r="C114" t="str">
        <f ca="1">Schweiz!F114</f>
        <v/>
      </c>
      <c r="D114" t="str">
        <f t="shared" si="5"/>
        <v/>
      </c>
      <c r="E114" t="str">
        <f ca="1">Schweiz!M114</f>
        <v/>
      </c>
      <c r="F114" t="str">
        <f t="shared" si="6"/>
        <v/>
      </c>
      <c r="G114" t="str">
        <f>IF($B114&lt;&gt;"",_xlfn.NUMBERVALUE(BAG_Situationsbericht!C122),"")</f>
        <v/>
      </c>
      <c r="H114" t="str">
        <f>IF($B114&lt;&gt;"",_xlfn.NUMBERVALUE(BAG_Situationsbericht!B122),"")</f>
        <v/>
      </c>
      <c r="I114" t="str">
        <f>IF($B114&lt;&gt;"",_xlfn.NUMBERVALUE(BAG_Situationsbericht!G122),"")</f>
        <v/>
      </c>
      <c r="J114" t="str">
        <f>IF($B114&lt;&gt;"",_xlfn.NUMBERVALUE(BAG_Situationsbericht!F122),"")</f>
        <v/>
      </c>
    </row>
    <row r="115" spans="1:10" x14ac:dyDescent="0.4">
      <c r="A115" t="str">
        <f t="shared" si="7"/>
        <v/>
      </c>
      <c r="B115" s="1" t="str">
        <f>Schweiz!B115</f>
        <v/>
      </c>
      <c r="C115" t="str">
        <f ca="1">Schweiz!F115</f>
        <v/>
      </c>
      <c r="D115" t="str">
        <f t="shared" si="5"/>
        <v/>
      </c>
      <c r="E115" t="str">
        <f ca="1">Schweiz!M115</f>
        <v/>
      </c>
      <c r="F115" t="str">
        <f t="shared" si="6"/>
        <v/>
      </c>
      <c r="G115" t="str">
        <f>IF($B115&lt;&gt;"",_xlfn.NUMBERVALUE(BAG_Situationsbericht!C123),"")</f>
        <v/>
      </c>
      <c r="H115" t="str">
        <f>IF($B115&lt;&gt;"",_xlfn.NUMBERVALUE(BAG_Situationsbericht!B123),"")</f>
        <v/>
      </c>
      <c r="I115" t="str">
        <f>IF($B115&lt;&gt;"",_xlfn.NUMBERVALUE(BAG_Situationsbericht!G123),"")</f>
        <v/>
      </c>
      <c r="J115" t="str">
        <f>IF($B115&lt;&gt;"",_xlfn.NUMBERVALUE(BAG_Situationsbericht!F123),"")</f>
        <v/>
      </c>
    </row>
    <row r="116" spans="1:10" x14ac:dyDescent="0.4">
      <c r="A116" t="str">
        <f t="shared" si="7"/>
        <v/>
      </c>
      <c r="B116" s="1" t="str">
        <f>Schweiz!B116</f>
        <v/>
      </c>
      <c r="C116" t="str">
        <f ca="1">Schweiz!F116</f>
        <v/>
      </c>
      <c r="D116" t="str">
        <f t="shared" si="5"/>
        <v/>
      </c>
      <c r="E116" t="str">
        <f ca="1">Schweiz!M116</f>
        <v/>
      </c>
      <c r="F116" t="str">
        <f t="shared" si="6"/>
        <v/>
      </c>
      <c r="G116" t="str">
        <f>IF($B116&lt;&gt;"",_xlfn.NUMBERVALUE(BAG_Situationsbericht!C124),"")</f>
        <v/>
      </c>
      <c r="H116" t="str">
        <f>IF($B116&lt;&gt;"",_xlfn.NUMBERVALUE(BAG_Situationsbericht!B124),"")</f>
        <v/>
      </c>
      <c r="I116" t="str">
        <f>IF($B116&lt;&gt;"",_xlfn.NUMBERVALUE(BAG_Situationsbericht!G124),"")</f>
        <v/>
      </c>
      <c r="J116" t="str">
        <f>IF($B116&lt;&gt;"",_xlfn.NUMBERVALUE(BAG_Situationsbericht!F124),"")</f>
        <v/>
      </c>
    </row>
    <row r="117" spans="1:10" x14ac:dyDescent="0.4">
      <c r="A117" t="str">
        <f t="shared" si="7"/>
        <v/>
      </c>
      <c r="B117" s="1" t="str">
        <f>Schweiz!B117</f>
        <v/>
      </c>
      <c r="C117" t="str">
        <f ca="1">Schweiz!F117</f>
        <v/>
      </c>
      <c r="D117" t="str">
        <f t="shared" si="5"/>
        <v/>
      </c>
      <c r="E117" t="str">
        <f ca="1">Schweiz!M117</f>
        <v/>
      </c>
      <c r="F117" t="str">
        <f t="shared" si="6"/>
        <v/>
      </c>
      <c r="G117" t="str">
        <f>IF($B117&lt;&gt;"",_xlfn.NUMBERVALUE(BAG_Situationsbericht!C125),"")</f>
        <v/>
      </c>
      <c r="H117" t="str">
        <f>IF($B117&lt;&gt;"",_xlfn.NUMBERVALUE(BAG_Situationsbericht!B125),"")</f>
        <v/>
      </c>
      <c r="I117" t="str">
        <f>IF($B117&lt;&gt;"",_xlfn.NUMBERVALUE(BAG_Situationsbericht!G125),"")</f>
        <v/>
      </c>
      <c r="J117" t="str">
        <f>IF($B117&lt;&gt;"",_xlfn.NUMBERVALUE(BAG_Situationsbericht!F125),"")</f>
        <v/>
      </c>
    </row>
    <row r="118" spans="1:10" x14ac:dyDescent="0.4">
      <c r="A118" t="str">
        <f t="shared" si="7"/>
        <v/>
      </c>
      <c r="B118" s="1" t="str">
        <f>Schweiz!B118</f>
        <v/>
      </c>
      <c r="C118" t="str">
        <f ca="1">Schweiz!F118</f>
        <v/>
      </c>
      <c r="D118" t="str">
        <f t="shared" si="5"/>
        <v/>
      </c>
      <c r="E118" t="str">
        <f ca="1">Schweiz!M118</f>
        <v/>
      </c>
      <c r="F118" t="str">
        <f t="shared" si="6"/>
        <v/>
      </c>
      <c r="G118" t="str">
        <f>IF($B118&lt;&gt;"",_xlfn.NUMBERVALUE(BAG_Situationsbericht!C126),"")</f>
        <v/>
      </c>
      <c r="H118" t="str">
        <f>IF($B118&lt;&gt;"",_xlfn.NUMBERVALUE(BAG_Situationsbericht!B126),"")</f>
        <v/>
      </c>
      <c r="I118" t="str">
        <f>IF($B118&lt;&gt;"",_xlfn.NUMBERVALUE(BAG_Situationsbericht!G126),"")</f>
        <v/>
      </c>
      <c r="J118" t="str">
        <f>IF($B118&lt;&gt;"",_xlfn.NUMBERVALUE(BAG_Situationsbericht!F126),"")</f>
        <v/>
      </c>
    </row>
    <row r="119" spans="1:10" x14ac:dyDescent="0.4">
      <c r="A119" t="str">
        <f t="shared" si="7"/>
        <v/>
      </c>
      <c r="B119" s="1" t="str">
        <f>Schweiz!B119</f>
        <v/>
      </c>
      <c r="C119" t="str">
        <f ca="1">Schweiz!F119</f>
        <v/>
      </c>
      <c r="D119" t="str">
        <f t="shared" si="5"/>
        <v/>
      </c>
      <c r="E119" t="str">
        <f ca="1">Schweiz!M119</f>
        <v/>
      </c>
      <c r="F119" t="str">
        <f t="shared" si="6"/>
        <v/>
      </c>
      <c r="G119" t="str">
        <f>IF($B119&lt;&gt;"",_xlfn.NUMBERVALUE(BAG_Situationsbericht!C127),"")</f>
        <v/>
      </c>
      <c r="H119" t="str">
        <f>IF($B119&lt;&gt;"",_xlfn.NUMBERVALUE(BAG_Situationsbericht!B127),"")</f>
        <v/>
      </c>
      <c r="I119" t="str">
        <f>IF($B119&lt;&gt;"",_xlfn.NUMBERVALUE(BAG_Situationsbericht!G127),"")</f>
        <v/>
      </c>
      <c r="J119" t="str">
        <f>IF($B119&lt;&gt;"",_xlfn.NUMBERVALUE(BAG_Situationsbericht!F127),"")</f>
        <v/>
      </c>
    </row>
    <row r="120" spans="1:10" x14ac:dyDescent="0.4">
      <c r="A120" t="str">
        <f t="shared" si="7"/>
        <v/>
      </c>
      <c r="B120" s="1" t="str">
        <f>Schweiz!B120</f>
        <v/>
      </c>
      <c r="C120" t="str">
        <f ca="1">Schweiz!F120</f>
        <v/>
      </c>
      <c r="D120" t="str">
        <f t="shared" si="5"/>
        <v/>
      </c>
      <c r="E120" t="str">
        <f ca="1">Schweiz!M120</f>
        <v/>
      </c>
      <c r="F120" t="str">
        <f t="shared" si="6"/>
        <v/>
      </c>
      <c r="G120" t="str">
        <f>IF($B120&lt;&gt;"",_xlfn.NUMBERVALUE(BAG_Situationsbericht!C128),"")</f>
        <v/>
      </c>
      <c r="H120" t="str">
        <f>IF($B120&lt;&gt;"",_xlfn.NUMBERVALUE(BAG_Situationsbericht!B128),"")</f>
        <v/>
      </c>
      <c r="I120" t="str">
        <f>IF($B120&lt;&gt;"",_xlfn.NUMBERVALUE(BAG_Situationsbericht!G128),"")</f>
        <v/>
      </c>
      <c r="J120" t="str">
        <f>IF($B120&lt;&gt;"",_xlfn.NUMBERVALUE(BAG_Situationsbericht!F128),"")</f>
        <v/>
      </c>
    </row>
    <row r="121" spans="1:10" x14ac:dyDescent="0.4">
      <c r="A121" t="str">
        <f t="shared" si="7"/>
        <v/>
      </c>
      <c r="B121" s="1" t="str">
        <f>Schweiz!B121</f>
        <v/>
      </c>
      <c r="C121" t="str">
        <f ca="1">Schweiz!F121</f>
        <v/>
      </c>
      <c r="D121" t="str">
        <f t="shared" si="5"/>
        <v/>
      </c>
      <c r="E121" t="str">
        <f ca="1">Schweiz!M121</f>
        <v/>
      </c>
      <c r="F121" t="str">
        <f t="shared" si="6"/>
        <v/>
      </c>
      <c r="G121" t="str">
        <f>IF($B121&lt;&gt;"",_xlfn.NUMBERVALUE(BAG_Situationsbericht!C129),"")</f>
        <v/>
      </c>
      <c r="H121" t="str">
        <f>IF($B121&lt;&gt;"",_xlfn.NUMBERVALUE(BAG_Situationsbericht!B129),"")</f>
        <v/>
      </c>
      <c r="I121" t="str">
        <f>IF($B121&lt;&gt;"",_xlfn.NUMBERVALUE(BAG_Situationsbericht!G129),"")</f>
        <v/>
      </c>
      <c r="J121" t="str">
        <f>IF($B121&lt;&gt;"",_xlfn.NUMBERVALUE(BAG_Situationsbericht!F129),"")</f>
        <v/>
      </c>
    </row>
    <row r="122" spans="1:10" x14ac:dyDescent="0.4">
      <c r="A122" t="str">
        <f t="shared" si="7"/>
        <v/>
      </c>
      <c r="B122" s="1" t="str">
        <f>Schweiz!B122</f>
        <v/>
      </c>
      <c r="C122" t="str">
        <f ca="1">Schweiz!F122</f>
        <v/>
      </c>
      <c r="D122" t="str">
        <f t="shared" si="5"/>
        <v/>
      </c>
      <c r="E122" t="str">
        <f ca="1">Schweiz!M122</f>
        <v/>
      </c>
      <c r="F122" t="str">
        <f t="shared" si="6"/>
        <v/>
      </c>
      <c r="G122" t="str">
        <f>IF($B122&lt;&gt;"",_xlfn.NUMBERVALUE(BAG_Situationsbericht!C130),"")</f>
        <v/>
      </c>
      <c r="H122" t="str">
        <f>IF($B122&lt;&gt;"",_xlfn.NUMBERVALUE(BAG_Situationsbericht!B130),"")</f>
        <v/>
      </c>
      <c r="I122" t="str">
        <f>IF($B122&lt;&gt;"",_xlfn.NUMBERVALUE(BAG_Situationsbericht!G130),"")</f>
        <v/>
      </c>
      <c r="J122" t="str">
        <f>IF($B122&lt;&gt;"",_xlfn.NUMBERVALUE(BAG_Situationsbericht!F130),"")</f>
        <v/>
      </c>
    </row>
    <row r="123" spans="1:10" x14ac:dyDescent="0.4">
      <c r="A123" t="str">
        <f t="shared" si="7"/>
        <v/>
      </c>
      <c r="B123" s="1" t="str">
        <f>Schweiz!B123</f>
        <v/>
      </c>
      <c r="C123" t="str">
        <f ca="1">Schweiz!F123</f>
        <v/>
      </c>
      <c r="D123" t="str">
        <f t="shared" ref="D123:D133" si="8">IF($B123&lt;&gt;"",C123-C122,"")</f>
        <v/>
      </c>
      <c r="E123" t="str">
        <f ca="1">Schweiz!M123</f>
        <v/>
      </c>
      <c r="F123" t="str">
        <f t="shared" ref="F123:F133" si="9">IF($B123&lt;&gt;"",E123-E122,"")</f>
        <v/>
      </c>
      <c r="G123" t="str">
        <f>IF($B123&lt;&gt;"",_xlfn.NUMBERVALUE(BAG_Situationsbericht!C131),"")</f>
        <v/>
      </c>
      <c r="H123" t="str">
        <f>IF($B123&lt;&gt;"",_xlfn.NUMBERVALUE(BAG_Situationsbericht!B131),"")</f>
        <v/>
      </c>
      <c r="I123" t="str">
        <f>IF($B123&lt;&gt;"",_xlfn.NUMBERVALUE(BAG_Situationsbericht!G131),"")</f>
        <v/>
      </c>
      <c r="J123" t="str">
        <f>IF($B123&lt;&gt;"",_xlfn.NUMBERVALUE(BAG_Situationsbericht!F131),"")</f>
        <v/>
      </c>
    </row>
    <row r="124" spans="1:10" x14ac:dyDescent="0.4">
      <c r="A124" t="str">
        <f t="shared" si="7"/>
        <v/>
      </c>
      <c r="B124" s="1" t="str">
        <f>Schweiz!B124</f>
        <v/>
      </c>
      <c r="C124" t="str">
        <f ca="1">Schweiz!F124</f>
        <v/>
      </c>
      <c r="D124" t="str">
        <f t="shared" si="8"/>
        <v/>
      </c>
      <c r="E124" t="str">
        <f ca="1">Schweiz!M124</f>
        <v/>
      </c>
      <c r="F124" t="str">
        <f t="shared" si="9"/>
        <v/>
      </c>
      <c r="G124" t="str">
        <f>IF($B124&lt;&gt;"",_xlfn.NUMBERVALUE(BAG_Situationsbericht!C132),"")</f>
        <v/>
      </c>
      <c r="H124" t="str">
        <f>IF($B124&lt;&gt;"",_xlfn.NUMBERVALUE(BAG_Situationsbericht!B132),"")</f>
        <v/>
      </c>
      <c r="I124" t="str">
        <f>IF($B124&lt;&gt;"",_xlfn.NUMBERVALUE(BAG_Situationsbericht!G132),"")</f>
        <v/>
      </c>
      <c r="J124" t="str">
        <f>IF($B124&lt;&gt;"",_xlfn.NUMBERVALUE(BAG_Situationsbericht!F132),"")</f>
        <v/>
      </c>
    </row>
    <row r="125" spans="1:10" x14ac:dyDescent="0.4">
      <c r="A125" t="str">
        <f t="shared" si="7"/>
        <v/>
      </c>
      <c r="B125" s="1" t="str">
        <f>Schweiz!B125</f>
        <v/>
      </c>
      <c r="C125" t="str">
        <f ca="1">Schweiz!F125</f>
        <v/>
      </c>
      <c r="D125" t="str">
        <f t="shared" si="8"/>
        <v/>
      </c>
      <c r="E125" t="str">
        <f ca="1">Schweiz!M125</f>
        <v/>
      </c>
      <c r="F125" t="str">
        <f t="shared" si="9"/>
        <v/>
      </c>
      <c r="G125" t="str">
        <f>IF($B125&lt;&gt;"",_xlfn.NUMBERVALUE(BAG_Situationsbericht!C133),"")</f>
        <v/>
      </c>
      <c r="H125" t="str">
        <f>IF($B125&lt;&gt;"",_xlfn.NUMBERVALUE(BAG_Situationsbericht!B133),"")</f>
        <v/>
      </c>
      <c r="I125" t="str">
        <f>IF($B125&lt;&gt;"",_xlfn.NUMBERVALUE(BAG_Situationsbericht!G133),"")</f>
        <v/>
      </c>
      <c r="J125" t="str">
        <f>IF($B125&lt;&gt;"",_xlfn.NUMBERVALUE(BAG_Situationsbericht!F133),"")</f>
        <v/>
      </c>
    </row>
    <row r="126" spans="1:10" x14ac:dyDescent="0.4">
      <c r="A126" t="str">
        <f t="shared" si="7"/>
        <v/>
      </c>
      <c r="B126" s="1" t="str">
        <f>Schweiz!B126</f>
        <v/>
      </c>
      <c r="C126" t="str">
        <f ca="1">Schweiz!F126</f>
        <v/>
      </c>
      <c r="D126" t="str">
        <f t="shared" si="8"/>
        <v/>
      </c>
      <c r="E126" t="str">
        <f ca="1">Schweiz!M126</f>
        <v/>
      </c>
      <c r="F126" t="str">
        <f t="shared" si="9"/>
        <v/>
      </c>
      <c r="G126" t="str">
        <f>IF($B126&lt;&gt;"",_xlfn.NUMBERVALUE(BAG_Situationsbericht!C134),"")</f>
        <v/>
      </c>
      <c r="H126" t="str">
        <f>IF($B126&lt;&gt;"",_xlfn.NUMBERVALUE(BAG_Situationsbericht!B134),"")</f>
        <v/>
      </c>
      <c r="I126" t="str">
        <f>IF($B126&lt;&gt;"",_xlfn.NUMBERVALUE(BAG_Situationsbericht!G134),"")</f>
        <v/>
      </c>
      <c r="J126" t="str">
        <f>IF($B126&lt;&gt;"",_xlfn.NUMBERVALUE(BAG_Situationsbericht!F134),"")</f>
        <v/>
      </c>
    </row>
    <row r="127" spans="1:10" x14ac:dyDescent="0.4">
      <c r="A127" t="str">
        <f t="shared" si="7"/>
        <v/>
      </c>
      <c r="B127" s="1" t="str">
        <f>Schweiz!B127</f>
        <v/>
      </c>
      <c r="C127" t="str">
        <f ca="1">Schweiz!F127</f>
        <v/>
      </c>
      <c r="D127" t="str">
        <f t="shared" si="8"/>
        <v/>
      </c>
      <c r="E127" t="str">
        <f ca="1">Schweiz!M127</f>
        <v/>
      </c>
      <c r="F127" t="str">
        <f t="shared" si="9"/>
        <v/>
      </c>
      <c r="G127" t="str">
        <f>IF($B127&lt;&gt;"",_xlfn.NUMBERVALUE(BAG_Situationsbericht!C135),"")</f>
        <v/>
      </c>
      <c r="H127" t="str">
        <f>IF($B127&lt;&gt;"",_xlfn.NUMBERVALUE(BAG_Situationsbericht!B135),"")</f>
        <v/>
      </c>
      <c r="I127" t="str">
        <f>IF($B127&lt;&gt;"",_xlfn.NUMBERVALUE(BAG_Situationsbericht!G135),"")</f>
        <v/>
      </c>
      <c r="J127" t="str">
        <f>IF($B127&lt;&gt;"",_xlfn.NUMBERVALUE(BAG_Situationsbericht!F135),"")</f>
        <v/>
      </c>
    </row>
    <row r="128" spans="1:10" x14ac:dyDescent="0.4">
      <c r="A128" t="str">
        <f t="shared" si="7"/>
        <v/>
      </c>
      <c r="B128" s="1" t="str">
        <f>Schweiz!B128</f>
        <v/>
      </c>
      <c r="C128" t="str">
        <f ca="1">Schweiz!F128</f>
        <v/>
      </c>
      <c r="D128" t="str">
        <f t="shared" si="8"/>
        <v/>
      </c>
      <c r="E128" t="str">
        <f ca="1">Schweiz!M128</f>
        <v/>
      </c>
      <c r="F128" t="str">
        <f t="shared" si="9"/>
        <v/>
      </c>
      <c r="G128" t="str">
        <f>IF($B128&lt;&gt;"",_xlfn.NUMBERVALUE(BAG_Situationsbericht!C136),"")</f>
        <v/>
      </c>
      <c r="H128" t="str">
        <f>IF($B128&lt;&gt;"",_xlfn.NUMBERVALUE(BAG_Situationsbericht!B136),"")</f>
        <v/>
      </c>
      <c r="I128" t="str">
        <f>IF($B128&lt;&gt;"",_xlfn.NUMBERVALUE(BAG_Situationsbericht!G136),"")</f>
        <v/>
      </c>
      <c r="J128" t="str">
        <f>IF($B128&lt;&gt;"",_xlfn.NUMBERVALUE(BAG_Situationsbericht!F136),"")</f>
        <v/>
      </c>
    </row>
    <row r="129" spans="1:10" x14ac:dyDescent="0.4">
      <c r="A129" t="str">
        <f t="shared" si="7"/>
        <v/>
      </c>
      <c r="B129" s="1" t="str">
        <f>Schweiz!B129</f>
        <v/>
      </c>
      <c r="C129" t="str">
        <f ca="1">Schweiz!F129</f>
        <v/>
      </c>
      <c r="D129" t="str">
        <f t="shared" si="8"/>
        <v/>
      </c>
      <c r="E129" t="str">
        <f ca="1">Schweiz!M129</f>
        <v/>
      </c>
      <c r="F129" t="str">
        <f t="shared" si="9"/>
        <v/>
      </c>
      <c r="G129" t="str">
        <f>IF($B129&lt;&gt;"",_xlfn.NUMBERVALUE(BAG_Situationsbericht!C137),"")</f>
        <v/>
      </c>
      <c r="H129" t="str">
        <f>IF($B129&lt;&gt;"",_xlfn.NUMBERVALUE(BAG_Situationsbericht!B137),"")</f>
        <v/>
      </c>
      <c r="I129" t="str">
        <f>IF($B129&lt;&gt;"",_xlfn.NUMBERVALUE(BAG_Situationsbericht!G137),"")</f>
        <v/>
      </c>
      <c r="J129" t="str">
        <f>IF($B129&lt;&gt;"",_xlfn.NUMBERVALUE(BAG_Situationsbericht!F137),"")</f>
        <v/>
      </c>
    </row>
    <row r="130" spans="1:10" x14ac:dyDescent="0.4">
      <c r="A130" t="str">
        <f t="shared" si="7"/>
        <v/>
      </c>
      <c r="B130" s="1" t="str">
        <f>Schweiz!B130</f>
        <v/>
      </c>
      <c r="C130" t="str">
        <f ca="1">Schweiz!F130</f>
        <v/>
      </c>
      <c r="D130" t="str">
        <f t="shared" si="8"/>
        <v/>
      </c>
      <c r="E130" t="str">
        <f ca="1">Schweiz!M130</f>
        <v/>
      </c>
      <c r="F130" t="str">
        <f t="shared" si="9"/>
        <v/>
      </c>
      <c r="G130" t="str">
        <f>IF($B130&lt;&gt;"",_xlfn.NUMBERVALUE(BAG_Situationsbericht!C138),"")</f>
        <v/>
      </c>
      <c r="H130" t="str">
        <f>IF($B130&lt;&gt;"",_xlfn.NUMBERVALUE(BAG_Situationsbericht!B138),"")</f>
        <v/>
      </c>
      <c r="I130" t="str">
        <f>IF($B130&lt;&gt;"",_xlfn.NUMBERVALUE(BAG_Situationsbericht!G138),"")</f>
        <v/>
      </c>
      <c r="J130" t="str">
        <f>IF($B130&lt;&gt;"",_xlfn.NUMBERVALUE(BAG_Situationsbericht!F138),"")</f>
        <v/>
      </c>
    </row>
    <row r="131" spans="1:10" x14ac:dyDescent="0.4">
      <c r="A131" t="str">
        <f t="shared" si="7"/>
        <v/>
      </c>
      <c r="B131" s="1" t="str">
        <f>Schweiz!B131</f>
        <v/>
      </c>
      <c r="C131" t="str">
        <f ca="1">Schweiz!F131</f>
        <v/>
      </c>
      <c r="D131" t="str">
        <f t="shared" si="8"/>
        <v/>
      </c>
      <c r="E131" t="str">
        <f ca="1">Schweiz!M131</f>
        <v/>
      </c>
      <c r="F131" t="str">
        <f t="shared" si="9"/>
        <v/>
      </c>
      <c r="G131" t="str">
        <f>IF($B131&lt;&gt;"",_xlfn.NUMBERVALUE(BAG_Situationsbericht!C139),"")</f>
        <v/>
      </c>
      <c r="H131" t="str">
        <f>IF($B131&lt;&gt;"",_xlfn.NUMBERVALUE(BAG_Situationsbericht!B139),"")</f>
        <v/>
      </c>
      <c r="I131" t="str">
        <f>IF($B131&lt;&gt;"",_xlfn.NUMBERVALUE(BAG_Situationsbericht!G139),"")</f>
        <v/>
      </c>
      <c r="J131" t="str">
        <f>IF($B131&lt;&gt;"",_xlfn.NUMBERVALUE(BAG_Situationsbericht!F139),"")</f>
        <v/>
      </c>
    </row>
    <row r="132" spans="1:10" x14ac:dyDescent="0.4">
      <c r="A132" t="str">
        <f t="shared" ref="A132:A133" si="10">IF($B132&lt;&gt;"",A131+1,"")</f>
        <v/>
      </c>
      <c r="B132" s="1" t="str">
        <f>Schweiz!B132</f>
        <v/>
      </c>
      <c r="C132" t="str">
        <f ca="1">Schweiz!F132</f>
        <v/>
      </c>
      <c r="D132" t="str">
        <f t="shared" si="8"/>
        <v/>
      </c>
      <c r="E132" t="str">
        <f ca="1">Schweiz!M132</f>
        <v/>
      </c>
      <c r="F132" t="str">
        <f t="shared" si="9"/>
        <v/>
      </c>
      <c r="G132" t="str">
        <f>IF($B132&lt;&gt;"",_xlfn.NUMBERVALUE(BAG_Situationsbericht!C140),"")</f>
        <v/>
      </c>
      <c r="H132" t="str">
        <f>IF($B132&lt;&gt;"",_xlfn.NUMBERVALUE(BAG_Situationsbericht!B140),"")</f>
        <v/>
      </c>
      <c r="I132" t="str">
        <f>IF($B132&lt;&gt;"",_xlfn.NUMBERVALUE(BAG_Situationsbericht!G140),"")</f>
        <v/>
      </c>
      <c r="J132" t="str">
        <f>IF($B132&lt;&gt;"",_xlfn.NUMBERVALUE(BAG_Situationsbericht!F140),"")</f>
        <v/>
      </c>
    </row>
    <row r="133" spans="1:10" x14ac:dyDescent="0.4">
      <c r="A133" t="str">
        <f t="shared" si="10"/>
        <v/>
      </c>
      <c r="B133" s="1" t="str">
        <f>Schweiz!B133</f>
        <v/>
      </c>
      <c r="C133" t="str">
        <f ca="1">Schweiz!F133</f>
        <v/>
      </c>
      <c r="D133" t="str">
        <f t="shared" si="8"/>
        <v/>
      </c>
      <c r="E133" t="str">
        <f ca="1">Schweiz!M133</f>
        <v/>
      </c>
      <c r="F133" t="str">
        <f t="shared" si="9"/>
        <v/>
      </c>
      <c r="G133" t="str">
        <f>IF($B133&lt;&gt;"",_xlfn.NUMBERVALUE(BAG_Situationsbericht!C141),"")</f>
        <v/>
      </c>
      <c r="H133" t="str">
        <f>IF($B133&lt;&gt;"",_xlfn.NUMBERVALUE(BAG_Situationsbericht!B141),"")</f>
        <v/>
      </c>
      <c r="I133" t="str">
        <f>IF($B133&lt;&gt;"",_xlfn.NUMBERVALUE(BAG_Situationsbericht!G141),"")</f>
        <v/>
      </c>
      <c r="J133" t="str">
        <f>IF($B133&lt;&gt;"",_xlfn.NUMBERVALUE(BAG_Situationsbericht!F141),"")</f>
        <v/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K1005"/>
  <sheetViews>
    <sheetView topLeftCell="A23" workbookViewId="0">
      <selection activeCell="C6" sqref="C6"/>
    </sheetView>
  </sheetViews>
  <sheetFormatPr baseColWidth="10" defaultRowHeight="14.6" x14ac:dyDescent="0.4"/>
  <sheetData>
    <row r="1" spans="1:11" x14ac:dyDescent="0.4">
      <c r="A1" t="s">
        <v>535</v>
      </c>
      <c r="B1" s="9" t="s">
        <v>536</v>
      </c>
      <c r="C1" s="9"/>
      <c r="D1" s="9" t="s">
        <v>519</v>
      </c>
      <c r="E1" s="11">
        <v>7.0000000000000007E-2</v>
      </c>
      <c r="F1" s="9" t="s">
        <v>520</v>
      </c>
      <c r="G1" s="12">
        <v>7.0000000000000007E-2</v>
      </c>
      <c r="H1" s="5"/>
      <c r="I1" s="5" t="s">
        <v>524</v>
      </c>
      <c r="J1" s="5">
        <f>E1/G1</f>
        <v>1</v>
      </c>
    </row>
    <row r="2" spans="1:11" x14ac:dyDescent="0.4">
      <c r="A2" s="9" t="s">
        <v>521</v>
      </c>
      <c r="B2" s="15">
        <v>8583084</v>
      </c>
      <c r="D2" s="9" t="s">
        <v>522</v>
      </c>
      <c r="E2" s="11">
        <v>6000</v>
      </c>
      <c r="F2" s="9" t="s">
        <v>523</v>
      </c>
      <c r="G2" s="9">
        <v>0</v>
      </c>
      <c r="H2" s="5"/>
      <c r="I2" s="14" t="s">
        <v>525</v>
      </c>
      <c r="J2" s="4">
        <f>B2/J1*(LN(1/J1)-1)+B2</f>
        <v>0</v>
      </c>
      <c r="K2" s="8"/>
    </row>
    <row r="3" spans="1:11" x14ac:dyDescent="0.4">
      <c r="C3" s="9"/>
      <c r="D3" s="10"/>
      <c r="E3" s="9"/>
      <c r="F3" s="15"/>
      <c r="G3" s="9"/>
      <c r="H3" s="11"/>
      <c r="I3" s="5"/>
      <c r="J3" s="13"/>
    </row>
    <row r="4" spans="1:11" x14ac:dyDescent="0.4">
      <c r="A4" t="s">
        <v>348</v>
      </c>
      <c r="B4" t="s">
        <v>526</v>
      </c>
      <c r="C4" s="9" t="s">
        <v>527</v>
      </c>
      <c r="D4" s="10" t="s">
        <v>528</v>
      </c>
      <c r="E4" s="9" t="s">
        <v>529</v>
      </c>
      <c r="F4" s="11" t="s">
        <v>530</v>
      </c>
      <c r="G4" s="9" t="s">
        <v>531</v>
      </c>
      <c r="H4" s="11" t="s">
        <v>532</v>
      </c>
      <c r="I4" s="5" t="s">
        <v>533</v>
      </c>
      <c r="J4" s="5" t="s">
        <v>534</v>
      </c>
    </row>
    <row r="5" spans="1:11" x14ac:dyDescent="0.4">
      <c r="A5" s="1">
        <v>43886</v>
      </c>
      <c r="B5">
        <v>0</v>
      </c>
      <c r="C5" s="16">
        <f>B2-E2</f>
        <v>8577084</v>
      </c>
      <c r="D5" s="17">
        <f t="shared" ref="D5:D68" si="0">-E$1*C5*E5/B$2</f>
        <v>-419.70639923831573</v>
      </c>
      <c r="E5" s="16">
        <f>E2</f>
        <v>6000</v>
      </c>
      <c r="F5" s="17">
        <f>-D5-H5</f>
        <v>-0.29360076168433125</v>
      </c>
      <c r="G5" s="16">
        <v>0</v>
      </c>
      <c r="H5" s="17">
        <f t="shared" ref="H5:H68" si="1">$G$1*E5</f>
        <v>420.00000000000006</v>
      </c>
      <c r="I5" s="5">
        <f>E5+G5</f>
        <v>6000</v>
      </c>
      <c r="J5" s="5">
        <f>F5+H5</f>
        <v>419.70639923831573</v>
      </c>
    </row>
    <row r="6" spans="1:11" x14ac:dyDescent="0.4">
      <c r="A6" s="1">
        <f>A5+1</f>
        <v>43887</v>
      </c>
      <c r="B6">
        <f>B5+1</f>
        <v>1</v>
      </c>
      <c r="C6" s="16">
        <f>C5+D5</f>
        <v>8576664.2936007623</v>
      </c>
      <c r="D6" s="17">
        <f t="shared" si="0"/>
        <v>-419.66532487046248</v>
      </c>
      <c r="E6" s="16">
        <f>E5+F5</f>
        <v>5999.7063992383155</v>
      </c>
      <c r="F6" s="17">
        <f>-D6-H6</f>
        <v>-0.31412307621963009</v>
      </c>
      <c r="G6" s="16">
        <f>G5+H5</f>
        <v>420.00000000000006</v>
      </c>
      <c r="H6" s="17">
        <f t="shared" si="1"/>
        <v>419.97944794668211</v>
      </c>
      <c r="I6" s="5">
        <f>E6+G6</f>
        <v>6419.7063992383155</v>
      </c>
      <c r="J6" s="5">
        <f>F6+H6</f>
        <v>419.66532487046248</v>
      </c>
    </row>
    <row r="7" spans="1:11" x14ac:dyDescent="0.4">
      <c r="A7" s="1">
        <f t="shared" ref="A7:A70" si="2">A6+1</f>
        <v>43888</v>
      </c>
      <c r="B7">
        <f t="shared" ref="B7:B70" si="3">B6+1</f>
        <v>2</v>
      </c>
      <c r="C7" s="16">
        <f t="shared" ref="C7:C70" si="4">C6+D6</f>
        <v>8576244.6282758918</v>
      </c>
      <c r="D7" s="17">
        <f t="shared" si="0"/>
        <v>-419.62281910498064</v>
      </c>
      <c r="E7" s="16">
        <f t="shared" ref="E7:E70" si="5">E6+F6</f>
        <v>5999.3922761620961</v>
      </c>
      <c r="F7" s="17">
        <f>-D7-H7</f>
        <v>-0.3346402263661048</v>
      </c>
      <c r="G7" s="16">
        <f t="shared" ref="G7:G70" si="6">G6+H6</f>
        <v>839.97944794668217</v>
      </c>
      <c r="H7" s="17">
        <f t="shared" si="1"/>
        <v>419.95745933134674</v>
      </c>
      <c r="I7" s="5">
        <f t="shared" ref="I7:I70" si="7">E7+G7</f>
        <v>6839.3717241087779</v>
      </c>
      <c r="J7" s="5">
        <f t="shared" ref="J7:J70" si="8">F7+H7</f>
        <v>419.62281910498064</v>
      </c>
    </row>
    <row r="8" spans="1:11" x14ac:dyDescent="0.4">
      <c r="A8" s="1">
        <f t="shared" si="2"/>
        <v>43889</v>
      </c>
      <c r="B8">
        <f t="shared" si="3"/>
        <v>3</v>
      </c>
      <c r="C8" s="16">
        <f t="shared" si="4"/>
        <v>8575825.0054567866</v>
      </c>
      <c r="D8" s="17">
        <f t="shared" si="0"/>
        <v>-419.57888258350818</v>
      </c>
      <c r="E8" s="16">
        <f t="shared" si="5"/>
        <v>5999.0576359357301</v>
      </c>
      <c r="F8" s="17">
        <f>-D8-H8</f>
        <v>-0.35515193199296391</v>
      </c>
      <c r="G8" s="16">
        <f t="shared" si="6"/>
        <v>1259.9369072780289</v>
      </c>
      <c r="H8" s="17">
        <f t="shared" si="1"/>
        <v>419.93403451550114</v>
      </c>
      <c r="I8" s="5">
        <f t="shared" si="7"/>
        <v>7258.9945432137592</v>
      </c>
      <c r="J8" s="5">
        <f t="shared" si="8"/>
        <v>419.57888258350818</v>
      </c>
    </row>
    <row r="9" spans="1:11" x14ac:dyDescent="0.4">
      <c r="A9" s="1">
        <f t="shared" si="2"/>
        <v>43890</v>
      </c>
      <c r="B9">
        <f t="shared" si="3"/>
        <v>4</v>
      </c>
      <c r="C9" s="16">
        <f t="shared" si="4"/>
        <v>8575405.4265742023</v>
      </c>
      <c r="D9" s="17">
        <f t="shared" si="0"/>
        <v>-419.53351596711462</v>
      </c>
      <c r="E9" s="16">
        <f t="shared" si="5"/>
        <v>5998.7024840037375</v>
      </c>
      <c r="F9" s="17">
        <f t="shared" ref="F9:F72" si="9">-D9-H9</f>
        <v>-0.37565791314705166</v>
      </c>
      <c r="G9" s="16">
        <f t="shared" si="6"/>
        <v>1679.8709417935302</v>
      </c>
      <c r="H9" s="17">
        <f t="shared" si="1"/>
        <v>419.90917388026168</v>
      </c>
      <c r="I9" s="5">
        <f t="shared" si="7"/>
        <v>7678.5734257972672</v>
      </c>
      <c r="J9" s="5">
        <f t="shared" si="8"/>
        <v>419.53351596711462</v>
      </c>
    </row>
    <row r="10" spans="1:11" x14ac:dyDescent="0.4">
      <c r="A10" s="1">
        <f t="shared" si="2"/>
        <v>43891</v>
      </c>
      <c r="B10">
        <f t="shared" si="3"/>
        <v>5</v>
      </c>
      <c r="C10" s="16">
        <f t="shared" si="4"/>
        <v>8574985.8930582348</v>
      </c>
      <c r="D10" s="17">
        <f t="shared" si="0"/>
        <v>-419.48671993628068</v>
      </c>
      <c r="E10" s="16">
        <f t="shared" si="5"/>
        <v>5998.3268260905907</v>
      </c>
      <c r="F10" s="17">
        <f t="shared" si="9"/>
        <v>-0.39615789006069235</v>
      </c>
      <c r="G10" s="16">
        <f t="shared" si="6"/>
        <v>2099.7801156737919</v>
      </c>
      <c r="H10" s="17">
        <f t="shared" si="1"/>
        <v>419.88287782634137</v>
      </c>
      <c r="I10" s="5">
        <f t="shared" si="7"/>
        <v>8098.106941764383</v>
      </c>
      <c r="J10" s="5">
        <f t="shared" si="8"/>
        <v>419.48671993628068</v>
      </c>
    </row>
    <row r="11" spans="1:11" x14ac:dyDescent="0.4">
      <c r="A11" s="1">
        <f t="shared" si="2"/>
        <v>43892</v>
      </c>
      <c r="B11">
        <f t="shared" si="3"/>
        <v>6</v>
      </c>
      <c r="C11" s="16">
        <f t="shared" si="4"/>
        <v>8574566.4063382987</v>
      </c>
      <c r="D11" s="17">
        <f t="shared" si="0"/>
        <v>-419.43849519087712</v>
      </c>
      <c r="E11" s="16">
        <f t="shared" si="5"/>
        <v>5997.9306682005299</v>
      </c>
      <c r="F11" s="17">
        <f t="shared" si="9"/>
        <v>-0.41665158315998951</v>
      </c>
      <c r="G11" s="16">
        <f t="shared" si="6"/>
        <v>2519.6629935001333</v>
      </c>
      <c r="H11" s="17">
        <f t="shared" si="1"/>
        <v>419.85514677403711</v>
      </c>
      <c r="I11" s="5">
        <f t="shared" si="7"/>
        <v>8517.5936617006628</v>
      </c>
      <c r="J11" s="5">
        <f t="shared" si="8"/>
        <v>419.43849519087712</v>
      </c>
    </row>
    <row r="12" spans="1:11" x14ac:dyDescent="0.4">
      <c r="A12" s="1">
        <f t="shared" si="2"/>
        <v>43893</v>
      </c>
      <c r="B12">
        <f t="shared" si="3"/>
        <v>7</v>
      </c>
      <c r="C12" s="16">
        <f t="shared" si="4"/>
        <v>8574146.9678431079</v>
      </c>
      <c r="D12" s="17">
        <f t="shared" si="0"/>
        <v>-419.38884245014327</v>
      </c>
      <c r="E12" s="16">
        <f t="shared" si="5"/>
        <v>5997.5140166173696</v>
      </c>
      <c r="F12" s="17">
        <f t="shared" si="9"/>
        <v>-0.43713871307267027</v>
      </c>
      <c r="G12" s="16">
        <f t="shared" si="6"/>
        <v>2939.5181402741705</v>
      </c>
      <c r="H12" s="17">
        <f t="shared" si="1"/>
        <v>419.82598116321594</v>
      </c>
      <c r="I12" s="5">
        <f t="shared" si="7"/>
        <v>8937.0321568915406</v>
      </c>
      <c r="J12" s="5">
        <f t="shared" si="8"/>
        <v>419.38884245014327</v>
      </c>
    </row>
    <row r="13" spans="1:11" x14ac:dyDescent="0.4">
      <c r="A13" s="1">
        <f t="shared" si="2"/>
        <v>43894</v>
      </c>
      <c r="B13">
        <f t="shared" si="3"/>
        <v>8</v>
      </c>
      <c r="C13" s="16">
        <f t="shared" si="4"/>
        <v>8573727.5790006574</v>
      </c>
      <c r="D13" s="17">
        <f t="shared" si="0"/>
        <v>-419.33776245266466</v>
      </c>
      <c r="E13" s="16">
        <f t="shared" si="5"/>
        <v>5997.0768779042974</v>
      </c>
      <c r="F13" s="17">
        <f t="shared" si="9"/>
        <v>-0.45761900063621397</v>
      </c>
      <c r="G13" s="16">
        <f t="shared" si="6"/>
        <v>3359.3441214373865</v>
      </c>
      <c r="H13" s="17">
        <f t="shared" si="1"/>
        <v>419.79538145330088</v>
      </c>
      <c r="I13" s="5">
        <f t="shared" si="7"/>
        <v>9356.4209993416844</v>
      </c>
      <c r="J13" s="5">
        <f t="shared" si="8"/>
        <v>419.33776245266466</v>
      </c>
    </row>
    <row r="14" spans="1:11" x14ac:dyDescent="0.4">
      <c r="A14" s="1">
        <f t="shared" si="2"/>
        <v>43895</v>
      </c>
      <c r="B14">
        <f t="shared" si="3"/>
        <v>9</v>
      </c>
      <c r="C14" s="16">
        <f t="shared" si="4"/>
        <v>8573308.2412382048</v>
      </c>
      <c r="D14" s="17">
        <f t="shared" si="0"/>
        <v>-419.28525595635028</v>
      </c>
      <c r="E14" s="16">
        <f t="shared" si="5"/>
        <v>5996.6192589036609</v>
      </c>
      <c r="F14" s="17">
        <f t="shared" si="9"/>
        <v>-0.47809216690603762</v>
      </c>
      <c r="G14" s="16">
        <f t="shared" si="6"/>
        <v>3779.1395028906873</v>
      </c>
      <c r="H14" s="17">
        <f t="shared" si="1"/>
        <v>419.76334812325632</v>
      </c>
      <c r="I14" s="5">
        <f t="shared" si="7"/>
        <v>9775.7587617943482</v>
      </c>
      <c r="J14" s="5">
        <f t="shared" si="8"/>
        <v>419.28525595635028</v>
      </c>
    </row>
    <row r="15" spans="1:11" x14ac:dyDescent="0.4">
      <c r="A15" s="1">
        <f t="shared" si="2"/>
        <v>43896</v>
      </c>
      <c r="B15">
        <f t="shared" si="3"/>
        <v>10</v>
      </c>
      <c r="C15" s="16">
        <f t="shared" si="4"/>
        <v>8572888.9559822492</v>
      </c>
      <c r="D15" s="17">
        <f t="shared" si="0"/>
        <v>-419.23132373840957</v>
      </c>
      <c r="E15" s="16">
        <f t="shared" si="5"/>
        <v>5996.1411667367547</v>
      </c>
      <c r="F15" s="17">
        <f t="shared" si="9"/>
        <v>-0.49855793316328345</v>
      </c>
      <c r="G15" s="16">
        <f t="shared" si="6"/>
        <v>4198.9028510139433</v>
      </c>
      <c r="H15" s="17">
        <f t="shared" si="1"/>
        <v>419.72988167157285</v>
      </c>
      <c r="I15" s="5">
        <f t="shared" si="7"/>
        <v>10195.044017750697</v>
      </c>
      <c r="J15" s="5">
        <f t="shared" si="8"/>
        <v>419.23132373840957</v>
      </c>
    </row>
    <row r="16" spans="1:11" x14ac:dyDescent="0.4">
      <c r="A16" s="1">
        <f t="shared" si="2"/>
        <v>43897</v>
      </c>
      <c r="B16">
        <f t="shared" si="3"/>
        <v>11</v>
      </c>
      <c r="C16" s="16">
        <f t="shared" si="4"/>
        <v>8572469.7246585116</v>
      </c>
      <c r="D16" s="17">
        <f t="shared" si="0"/>
        <v>-419.17596659532819</v>
      </c>
      <c r="E16" s="16">
        <f t="shared" si="5"/>
        <v>5995.6426088035914</v>
      </c>
      <c r="F16" s="17">
        <f t="shared" si="9"/>
        <v>-0.51901602092323174</v>
      </c>
      <c r="G16" s="16">
        <f t="shared" si="6"/>
        <v>4618.6327326855162</v>
      </c>
      <c r="H16" s="17">
        <f t="shared" si="1"/>
        <v>419.69498261625142</v>
      </c>
      <c r="I16" s="5">
        <f t="shared" si="7"/>
        <v>10614.275341489109</v>
      </c>
      <c r="J16" s="5">
        <f t="shared" si="8"/>
        <v>419.17596659532819</v>
      </c>
    </row>
    <row r="17" spans="1:10" x14ac:dyDescent="0.4">
      <c r="A17" s="1">
        <f t="shared" si="2"/>
        <v>43898</v>
      </c>
      <c r="B17">
        <f t="shared" si="3"/>
        <v>12</v>
      </c>
      <c r="C17" s="16">
        <f t="shared" si="4"/>
        <v>8572050.5486919153</v>
      </c>
      <c r="D17" s="17">
        <f t="shared" si="0"/>
        <v>-419.11918534284371</v>
      </c>
      <c r="E17" s="16">
        <f t="shared" si="5"/>
        <v>5995.1235927826683</v>
      </c>
      <c r="F17" s="17">
        <f t="shared" si="9"/>
        <v>-0.53946615194308833</v>
      </c>
      <c r="G17" s="16">
        <f t="shared" si="6"/>
        <v>5038.327715301768</v>
      </c>
      <c r="H17" s="17">
        <f t="shared" si="1"/>
        <v>419.6586514947868</v>
      </c>
      <c r="I17" s="5">
        <f t="shared" si="7"/>
        <v>11033.451308084437</v>
      </c>
      <c r="J17" s="5">
        <f t="shared" si="8"/>
        <v>419.11918534284371</v>
      </c>
    </row>
    <row r="18" spans="1:10" x14ac:dyDescent="0.4">
      <c r="A18" s="1">
        <f t="shared" si="2"/>
        <v>43899</v>
      </c>
      <c r="B18">
        <f t="shared" si="3"/>
        <v>13</v>
      </c>
      <c r="C18" s="16">
        <f t="shared" si="4"/>
        <v>8571631.429506572</v>
      </c>
      <c r="D18" s="17">
        <f t="shared" si="0"/>
        <v>-419.06098081592108</v>
      </c>
      <c r="E18" s="16">
        <f t="shared" si="5"/>
        <v>5994.5841266307252</v>
      </c>
      <c r="F18" s="17">
        <f t="shared" si="9"/>
        <v>-0.5599080482297154</v>
      </c>
      <c r="G18" s="16">
        <f t="shared" si="6"/>
        <v>5457.9863667965546</v>
      </c>
      <c r="H18" s="17">
        <f t="shared" si="1"/>
        <v>419.6208888641508</v>
      </c>
      <c r="I18" s="5">
        <f t="shared" si="7"/>
        <v>11452.57049342728</v>
      </c>
      <c r="J18" s="5">
        <f t="shared" si="8"/>
        <v>419.06098081592108</v>
      </c>
    </row>
    <row r="19" spans="1:10" x14ac:dyDescent="0.4">
      <c r="A19" s="1">
        <f t="shared" si="2"/>
        <v>43900</v>
      </c>
      <c r="B19">
        <f t="shared" si="3"/>
        <v>14</v>
      </c>
      <c r="C19" s="16">
        <f t="shared" si="4"/>
        <v>8571212.3685257565</v>
      </c>
      <c r="D19" s="17">
        <f t="shared" si="0"/>
        <v>-419.00135386872665</v>
      </c>
      <c r="E19" s="16">
        <f t="shared" si="5"/>
        <v>5994.0242185824955</v>
      </c>
      <c r="F19" s="17">
        <f t="shared" si="9"/>
        <v>-0.58034143204804423</v>
      </c>
      <c r="G19" s="16">
        <f t="shared" si="6"/>
        <v>5877.6072556607051</v>
      </c>
      <c r="H19" s="17">
        <f t="shared" si="1"/>
        <v>419.5816953007747</v>
      </c>
      <c r="I19" s="5">
        <f t="shared" si="7"/>
        <v>11871.631474243201</v>
      </c>
      <c r="J19" s="5">
        <f t="shared" si="8"/>
        <v>419.00135386872665</v>
      </c>
    </row>
    <row r="20" spans="1:10" x14ac:dyDescent="0.4">
      <c r="A20" s="1">
        <f t="shared" si="2"/>
        <v>43901</v>
      </c>
      <c r="B20">
        <f t="shared" si="3"/>
        <v>15</v>
      </c>
      <c r="C20" s="16">
        <f t="shared" si="4"/>
        <v>8570793.3671718873</v>
      </c>
      <c r="D20" s="17">
        <f t="shared" si="0"/>
        <v>-418.94030537460208</v>
      </c>
      <c r="E20" s="16">
        <f t="shared" si="5"/>
        <v>5993.4438771504474</v>
      </c>
      <c r="F20" s="17">
        <f t="shared" si="9"/>
        <v>-0.60076602592926065</v>
      </c>
      <c r="G20" s="16">
        <f t="shared" si="6"/>
        <v>6297.1889509614793</v>
      </c>
      <c r="H20" s="17">
        <f t="shared" si="1"/>
        <v>419.54107140053134</v>
      </c>
      <c r="I20" s="5">
        <f t="shared" si="7"/>
        <v>12290.632828111928</v>
      </c>
      <c r="J20" s="5">
        <f t="shared" si="8"/>
        <v>418.94030537460208</v>
      </c>
    </row>
    <row r="21" spans="1:10" x14ac:dyDescent="0.4">
      <c r="A21" s="1">
        <f t="shared" si="2"/>
        <v>43902</v>
      </c>
      <c r="B21">
        <f t="shared" si="3"/>
        <v>16</v>
      </c>
      <c r="C21" s="16">
        <f t="shared" si="4"/>
        <v>8570374.4268665127</v>
      </c>
      <c r="D21" s="17">
        <f t="shared" si="0"/>
        <v>-418.87783622603843</v>
      </c>
      <c r="E21" s="16">
        <f t="shared" si="5"/>
        <v>5992.8431111245181</v>
      </c>
      <c r="F21" s="17">
        <f t="shared" si="9"/>
        <v>-0.62118155267791053</v>
      </c>
      <c r="G21" s="16">
        <f t="shared" si="6"/>
        <v>6716.7300223620105</v>
      </c>
      <c r="H21" s="17">
        <f t="shared" si="1"/>
        <v>419.49901777871634</v>
      </c>
      <c r="I21" s="5">
        <f t="shared" si="7"/>
        <v>12709.573133486529</v>
      </c>
      <c r="J21" s="5">
        <f t="shared" si="8"/>
        <v>418.87783622603843</v>
      </c>
    </row>
    <row r="22" spans="1:10" x14ac:dyDescent="0.4">
      <c r="A22" s="1">
        <f t="shared" si="2"/>
        <v>43903</v>
      </c>
      <c r="B22">
        <f t="shared" si="3"/>
        <v>17</v>
      </c>
      <c r="C22" s="16">
        <f t="shared" si="4"/>
        <v>8569955.5490302872</v>
      </c>
      <c r="D22" s="17">
        <f t="shared" si="0"/>
        <v>-418.81394733464828</v>
      </c>
      <c r="E22" s="16">
        <f t="shared" si="5"/>
        <v>5992.2219295718405</v>
      </c>
      <c r="F22" s="17">
        <f t="shared" si="9"/>
        <v>-0.64158773538059677</v>
      </c>
      <c r="G22" s="16">
        <f t="shared" si="6"/>
        <v>7136.2290401407272</v>
      </c>
      <c r="H22" s="17">
        <f t="shared" si="1"/>
        <v>419.45553507002887</v>
      </c>
      <c r="I22" s="5">
        <f t="shared" si="7"/>
        <v>13128.450969712569</v>
      </c>
      <c r="J22" s="5">
        <f t="shared" si="8"/>
        <v>418.81394733464828</v>
      </c>
    </row>
    <row r="23" spans="1:10" x14ac:dyDescent="0.4">
      <c r="A23" s="1">
        <f t="shared" si="2"/>
        <v>43904</v>
      </c>
      <c r="B23">
        <f t="shared" si="3"/>
        <v>18</v>
      </c>
      <c r="C23" s="16">
        <f t="shared" si="4"/>
        <v>8569536.7350829523</v>
      </c>
      <c r="D23" s="17">
        <f t="shared" si="0"/>
        <v>-418.74863963113842</v>
      </c>
      <c r="E23" s="16">
        <f t="shared" si="5"/>
        <v>5991.5803418364603</v>
      </c>
      <c r="F23" s="17">
        <f t="shared" si="9"/>
        <v>-0.6619842974138237</v>
      </c>
      <c r="G23" s="16">
        <f t="shared" si="6"/>
        <v>7555.6845752107565</v>
      </c>
      <c r="H23" s="17">
        <f t="shared" si="1"/>
        <v>419.41062392855224</v>
      </c>
      <c r="I23" s="5">
        <f t="shared" si="7"/>
        <v>13547.264917047218</v>
      </c>
      <c r="J23" s="5">
        <f t="shared" si="8"/>
        <v>418.74863963113842</v>
      </c>
    </row>
    <row r="24" spans="1:10" x14ac:dyDescent="0.4">
      <c r="A24" s="1">
        <f t="shared" si="2"/>
        <v>43905</v>
      </c>
      <c r="B24">
        <f t="shared" si="3"/>
        <v>19</v>
      </c>
      <c r="C24" s="16">
        <f t="shared" si="4"/>
        <v>8569117.9864433203</v>
      </c>
      <c r="D24" s="17">
        <f t="shared" si="0"/>
        <v>-418.68191406528149</v>
      </c>
      <c r="E24" s="16">
        <f t="shared" si="5"/>
        <v>5990.9183575390462</v>
      </c>
      <c r="F24" s="17">
        <f t="shared" si="9"/>
        <v>-0.68237096245178464</v>
      </c>
      <c r="G24" s="16">
        <f t="shared" si="6"/>
        <v>7975.0951991393085</v>
      </c>
      <c r="H24" s="17">
        <f t="shared" si="1"/>
        <v>419.36428502773327</v>
      </c>
      <c r="I24" s="5">
        <f t="shared" si="7"/>
        <v>13966.013556678354</v>
      </c>
      <c r="J24" s="5">
        <f t="shared" si="8"/>
        <v>418.68191406528149</v>
      </c>
    </row>
    <row r="25" spans="1:10" x14ac:dyDescent="0.4">
      <c r="A25" s="1">
        <f t="shared" si="2"/>
        <v>43906</v>
      </c>
      <c r="B25">
        <f t="shared" si="3"/>
        <v>20</v>
      </c>
      <c r="C25" s="16">
        <f t="shared" si="4"/>
        <v>8568699.3045292553</v>
      </c>
      <c r="D25" s="17">
        <f t="shared" si="0"/>
        <v>-418.61377160588773</v>
      </c>
      <c r="E25" s="16">
        <f t="shared" si="5"/>
        <v>5990.2359865765948</v>
      </c>
      <c r="F25" s="17">
        <f t="shared" si="9"/>
        <v>-0.70274745447392206</v>
      </c>
      <c r="G25" s="16">
        <f t="shared" si="6"/>
        <v>8394.4594841670423</v>
      </c>
      <c r="H25" s="17">
        <f t="shared" si="1"/>
        <v>419.31651906036166</v>
      </c>
      <c r="I25" s="5">
        <f t="shared" si="7"/>
        <v>14384.695470743638</v>
      </c>
      <c r="J25" s="5">
        <f t="shared" si="8"/>
        <v>418.61377160588773</v>
      </c>
    </row>
    <row r="26" spans="1:10" x14ac:dyDescent="0.4">
      <c r="A26" s="1">
        <f t="shared" si="2"/>
        <v>43907</v>
      </c>
      <c r="B26">
        <f t="shared" si="3"/>
        <v>21</v>
      </c>
      <c r="C26" s="16">
        <f t="shared" si="4"/>
        <v>8568280.690757649</v>
      </c>
      <c r="D26" s="17">
        <f t="shared" si="0"/>
        <v>-418.54421324077492</v>
      </c>
      <c r="E26" s="16">
        <f t="shared" si="5"/>
        <v>5989.5332391221209</v>
      </c>
      <c r="F26" s="17">
        <f t="shared" si="9"/>
        <v>-0.72311349777356781</v>
      </c>
      <c r="G26" s="16">
        <f t="shared" si="6"/>
        <v>8813.7760032274036</v>
      </c>
      <c r="H26" s="17">
        <f t="shared" si="1"/>
        <v>419.26732673854849</v>
      </c>
      <c r="I26" s="5">
        <f t="shared" si="7"/>
        <v>14803.309242349525</v>
      </c>
      <c r="J26" s="5">
        <f t="shared" si="8"/>
        <v>418.54421324077492</v>
      </c>
    </row>
    <row r="27" spans="1:10" x14ac:dyDescent="0.4">
      <c r="A27" s="1">
        <f t="shared" si="2"/>
        <v>43908</v>
      </c>
      <c r="B27">
        <f t="shared" si="3"/>
        <v>22</v>
      </c>
      <c r="C27" s="16">
        <f t="shared" si="4"/>
        <v>8567862.1465444081</v>
      </c>
      <c r="D27" s="17">
        <f t="shared" si="0"/>
        <v>-418.47323997673908</v>
      </c>
      <c r="E27" s="16">
        <f t="shared" si="5"/>
        <v>5988.8101256243472</v>
      </c>
      <c r="F27" s="17">
        <f t="shared" si="9"/>
        <v>-0.74346881696527589</v>
      </c>
      <c r="G27" s="16">
        <f t="shared" si="6"/>
        <v>9233.0433299659526</v>
      </c>
      <c r="H27" s="17">
        <f t="shared" si="1"/>
        <v>419.21670879370436</v>
      </c>
      <c r="I27" s="5">
        <f t="shared" si="7"/>
        <v>15221.853455590299</v>
      </c>
      <c r="J27" s="5">
        <f t="shared" si="8"/>
        <v>418.47323997673908</v>
      </c>
    </row>
    <row r="28" spans="1:10" x14ac:dyDescent="0.4">
      <c r="A28" s="1">
        <f t="shared" si="2"/>
        <v>43909</v>
      </c>
      <c r="B28">
        <f t="shared" si="3"/>
        <v>23</v>
      </c>
      <c r="C28" s="16">
        <f t="shared" si="4"/>
        <v>8567443.6733044311</v>
      </c>
      <c r="D28" s="17">
        <f t="shared" si="0"/>
        <v>-418.40085283952408</v>
      </c>
      <c r="E28" s="16">
        <f t="shared" si="5"/>
        <v>5988.0666568073821</v>
      </c>
      <c r="F28" s="17">
        <f t="shared" si="9"/>
        <v>-0.76381313699272368</v>
      </c>
      <c r="G28" s="16">
        <f t="shared" si="6"/>
        <v>9652.2600387596576</v>
      </c>
      <c r="H28" s="17">
        <f t="shared" si="1"/>
        <v>419.1646659765168</v>
      </c>
      <c r="I28" s="5">
        <f t="shared" si="7"/>
        <v>15640.326695567041</v>
      </c>
      <c r="J28" s="5">
        <f t="shared" si="8"/>
        <v>418.40085283952408</v>
      </c>
    </row>
    <row r="29" spans="1:10" x14ac:dyDescent="0.4">
      <c r="A29" s="1">
        <f t="shared" si="2"/>
        <v>43910</v>
      </c>
      <c r="B29">
        <f t="shared" si="3"/>
        <v>24</v>
      </c>
      <c r="C29" s="16">
        <f t="shared" si="4"/>
        <v>8567025.2724515907</v>
      </c>
      <c r="D29" s="17">
        <f t="shared" si="0"/>
        <v>-418.32705287379054</v>
      </c>
      <c r="E29" s="16">
        <f t="shared" si="5"/>
        <v>5987.3028436703889</v>
      </c>
      <c r="F29" s="17">
        <f t="shared" si="9"/>
        <v>-0.7841461831367269</v>
      </c>
      <c r="G29" s="16">
        <f t="shared" si="6"/>
        <v>10071.424704736175</v>
      </c>
      <c r="H29" s="17">
        <f t="shared" si="1"/>
        <v>419.11119905692726</v>
      </c>
      <c r="I29" s="5">
        <f t="shared" si="7"/>
        <v>16058.727548406565</v>
      </c>
      <c r="J29" s="5">
        <f t="shared" si="8"/>
        <v>418.32705287379054</v>
      </c>
    </row>
    <row r="30" spans="1:10" x14ac:dyDescent="0.4">
      <c r="A30" s="1">
        <f t="shared" si="2"/>
        <v>43911</v>
      </c>
      <c r="B30">
        <f t="shared" si="3"/>
        <v>25</v>
      </c>
      <c r="C30" s="16">
        <f t="shared" si="4"/>
        <v>8566606.9453987163</v>
      </c>
      <c r="D30" s="17">
        <f t="shared" si="0"/>
        <v>-418.2518411430845</v>
      </c>
      <c r="E30" s="16">
        <f t="shared" si="5"/>
        <v>5986.5186974872522</v>
      </c>
      <c r="F30" s="17">
        <f t="shared" si="9"/>
        <v>-0.80446768102319766</v>
      </c>
      <c r="G30" s="16">
        <f t="shared" si="6"/>
        <v>10490.535903793103</v>
      </c>
      <c r="H30" s="17">
        <f t="shared" si="1"/>
        <v>419.0563088241077</v>
      </c>
      <c r="I30" s="5">
        <f t="shared" si="7"/>
        <v>16477.054601280353</v>
      </c>
      <c r="J30" s="5">
        <f t="shared" si="8"/>
        <v>418.2518411430845</v>
      </c>
    </row>
    <row r="31" spans="1:10" x14ac:dyDescent="0.4">
      <c r="A31" s="1">
        <f t="shared" si="2"/>
        <v>43912</v>
      </c>
      <c r="B31">
        <f t="shared" si="3"/>
        <v>26</v>
      </c>
      <c r="C31" s="16">
        <f t="shared" si="4"/>
        <v>8566188.6935575735</v>
      </c>
      <c r="D31" s="17">
        <f t="shared" si="0"/>
        <v>-418.17521872980581</v>
      </c>
      <c r="E31" s="16">
        <f t="shared" si="5"/>
        <v>5985.714229806229</v>
      </c>
      <c r="F31" s="17">
        <f t="shared" si="9"/>
        <v>-0.82477735663024987</v>
      </c>
      <c r="G31" s="16">
        <f t="shared" si="6"/>
        <v>10909.59221261721</v>
      </c>
      <c r="H31" s="17">
        <f t="shared" si="1"/>
        <v>418.99999608643606</v>
      </c>
      <c r="I31" s="5">
        <f t="shared" si="7"/>
        <v>16895.30644242344</v>
      </c>
      <c r="J31" s="5">
        <f t="shared" si="8"/>
        <v>418.17521872980581</v>
      </c>
    </row>
    <row r="32" spans="1:10" x14ac:dyDescent="0.4">
      <c r="A32" s="1">
        <f t="shared" si="2"/>
        <v>43913</v>
      </c>
      <c r="B32">
        <f t="shared" si="3"/>
        <v>27</v>
      </c>
      <c r="C32" s="16">
        <f t="shared" si="4"/>
        <v>8565770.5183388442</v>
      </c>
      <c r="D32" s="17">
        <f t="shared" si="0"/>
        <v>-418.09718673517494</v>
      </c>
      <c r="E32" s="16">
        <f t="shared" si="5"/>
        <v>5984.889452449599</v>
      </c>
      <c r="F32" s="17">
        <f t="shared" si="9"/>
        <v>-0.84507493629701003</v>
      </c>
      <c r="G32" s="16">
        <f t="shared" si="6"/>
        <v>11328.592208703645</v>
      </c>
      <c r="H32" s="17">
        <f t="shared" si="1"/>
        <v>418.94226167147195</v>
      </c>
      <c r="I32" s="5">
        <f t="shared" si="7"/>
        <v>17313.481661153244</v>
      </c>
      <c r="J32" s="5">
        <f t="shared" si="8"/>
        <v>418.09718673517494</v>
      </c>
    </row>
    <row r="33" spans="1:10" x14ac:dyDescent="0.4">
      <c r="A33" s="1">
        <f t="shared" si="2"/>
        <v>43914</v>
      </c>
      <c r="B33">
        <f t="shared" si="3"/>
        <v>28</v>
      </c>
      <c r="C33" s="16">
        <f t="shared" si="4"/>
        <v>8565352.4211521093</v>
      </c>
      <c r="D33" s="17">
        <f t="shared" si="0"/>
        <v>-418.01774627920054</v>
      </c>
      <c r="E33" s="16">
        <f t="shared" si="5"/>
        <v>5984.0443775133017</v>
      </c>
      <c r="F33" s="17">
        <f t="shared" si="9"/>
        <v>-0.8653601467306089</v>
      </c>
      <c r="G33" s="16">
        <f t="shared" si="6"/>
        <v>11747.534470375118</v>
      </c>
      <c r="H33" s="17">
        <f t="shared" si="1"/>
        <v>418.88310642593115</v>
      </c>
      <c r="I33" s="5">
        <f t="shared" si="7"/>
        <v>17731.578847888421</v>
      </c>
      <c r="J33" s="5">
        <f t="shared" si="8"/>
        <v>418.01774627920054</v>
      </c>
    </row>
    <row r="34" spans="1:10" x14ac:dyDescent="0.4">
      <c r="A34" s="1">
        <f t="shared" si="2"/>
        <v>43915</v>
      </c>
      <c r="B34">
        <f t="shared" si="3"/>
        <v>29</v>
      </c>
      <c r="C34" s="16">
        <f t="shared" si="4"/>
        <v>8564934.4034058303</v>
      </c>
      <c r="D34" s="17">
        <f t="shared" si="0"/>
        <v>-417.93689850064601</v>
      </c>
      <c r="E34" s="16">
        <f t="shared" si="5"/>
        <v>5983.1790173665713</v>
      </c>
      <c r="F34" s="17">
        <f t="shared" si="9"/>
        <v>-0.88563271501402596</v>
      </c>
      <c r="G34" s="16">
        <f t="shared" si="6"/>
        <v>12166.41757680105</v>
      </c>
      <c r="H34" s="17">
        <f t="shared" si="1"/>
        <v>418.82253121566004</v>
      </c>
      <c r="I34" s="5">
        <f t="shared" si="7"/>
        <v>18149.596594167622</v>
      </c>
      <c r="J34" s="5">
        <f t="shared" si="8"/>
        <v>417.93689850064601</v>
      </c>
    </row>
    <row r="35" spans="1:10" x14ac:dyDescent="0.4">
      <c r="A35" s="1">
        <f t="shared" si="2"/>
        <v>43916</v>
      </c>
      <c r="B35">
        <f t="shared" si="3"/>
        <v>30</v>
      </c>
      <c r="C35" s="16">
        <f t="shared" si="4"/>
        <v>8564516.4665073305</v>
      </c>
      <c r="D35" s="17">
        <f t="shared" si="0"/>
        <v>-417.8546445569948</v>
      </c>
      <c r="E35" s="16">
        <f t="shared" si="5"/>
        <v>5982.2933846515571</v>
      </c>
      <c r="F35" s="17">
        <f t="shared" si="9"/>
        <v>-0.90589236861421796</v>
      </c>
      <c r="G35" s="16">
        <f t="shared" si="6"/>
        <v>12585.240108016709</v>
      </c>
      <c r="H35" s="17">
        <f t="shared" si="1"/>
        <v>418.76053692560902</v>
      </c>
      <c r="I35" s="5">
        <f t="shared" si="7"/>
        <v>18567.533492668266</v>
      </c>
      <c r="J35" s="5">
        <f t="shared" si="8"/>
        <v>417.8546445569948</v>
      </c>
    </row>
    <row r="36" spans="1:10" x14ac:dyDescent="0.4">
      <c r="A36" s="1">
        <f t="shared" si="2"/>
        <v>43917</v>
      </c>
      <c r="B36">
        <f t="shared" si="3"/>
        <v>31</v>
      </c>
      <c r="C36" s="16">
        <f t="shared" si="4"/>
        <v>8564098.6118627731</v>
      </c>
      <c r="D36" s="17">
        <f t="shared" si="0"/>
        <v>-417.77098562441654</v>
      </c>
      <c r="E36" s="16">
        <f t="shared" si="5"/>
        <v>5981.3874922829427</v>
      </c>
      <c r="F36" s="17">
        <f t="shared" si="9"/>
        <v>-0.92613883538950859</v>
      </c>
      <c r="G36" s="16">
        <f t="shared" si="6"/>
        <v>13004.000644942318</v>
      </c>
      <c r="H36" s="17">
        <f t="shared" si="1"/>
        <v>418.69712445980605</v>
      </c>
      <c r="I36" s="5">
        <f t="shared" si="7"/>
        <v>18985.388137225262</v>
      </c>
      <c r="J36" s="5">
        <f t="shared" si="8"/>
        <v>417.77098562441654</v>
      </c>
    </row>
    <row r="37" spans="1:10" x14ac:dyDescent="0.4">
      <c r="A37" s="1">
        <f t="shared" si="2"/>
        <v>43918</v>
      </c>
      <c r="B37">
        <f t="shared" si="3"/>
        <v>32</v>
      </c>
      <c r="C37" s="16">
        <f t="shared" si="4"/>
        <v>8563680.8408771493</v>
      </c>
      <c r="D37" s="17">
        <f t="shared" si="0"/>
        <v>-417.68592289773153</v>
      </c>
      <c r="E37" s="16">
        <f t="shared" si="5"/>
        <v>5980.4613534475529</v>
      </c>
      <c r="F37" s="17">
        <f t="shared" si="9"/>
        <v>-0.9463718435972055</v>
      </c>
      <c r="G37" s="16">
        <f t="shared" si="6"/>
        <v>13422.697769402124</v>
      </c>
      <c r="H37" s="17">
        <f t="shared" si="1"/>
        <v>418.63229474132874</v>
      </c>
      <c r="I37" s="5">
        <f t="shared" si="7"/>
        <v>19403.159122849676</v>
      </c>
      <c r="J37" s="5">
        <f t="shared" si="8"/>
        <v>417.68592289773153</v>
      </c>
    </row>
    <row r="38" spans="1:10" x14ac:dyDescent="0.4">
      <c r="A38" s="1">
        <f t="shared" si="2"/>
        <v>43919</v>
      </c>
      <c r="B38">
        <f t="shared" si="3"/>
        <v>33</v>
      </c>
      <c r="C38" s="16">
        <f t="shared" si="4"/>
        <v>8563263.1549542509</v>
      </c>
      <c r="D38" s="17">
        <f t="shared" si="0"/>
        <v>-417.5994575903751</v>
      </c>
      <c r="E38" s="16">
        <f t="shared" si="5"/>
        <v>5979.5149816039557</v>
      </c>
      <c r="F38" s="17">
        <f t="shared" si="9"/>
        <v>-0.9665911219018426</v>
      </c>
      <c r="G38" s="16">
        <f t="shared" si="6"/>
        <v>13841.330064143453</v>
      </c>
      <c r="H38" s="17">
        <f t="shared" si="1"/>
        <v>418.56604871227694</v>
      </c>
      <c r="I38" s="5">
        <f t="shared" si="7"/>
        <v>19820.84504574741</v>
      </c>
      <c r="J38" s="5">
        <f t="shared" si="8"/>
        <v>417.5994575903751</v>
      </c>
    </row>
    <row r="39" spans="1:10" x14ac:dyDescent="0.4">
      <c r="A39" s="1">
        <f t="shared" si="2"/>
        <v>43920</v>
      </c>
      <c r="B39">
        <f t="shared" si="3"/>
        <v>34</v>
      </c>
      <c r="C39" s="16">
        <f t="shared" si="4"/>
        <v>8562845.555496661</v>
      </c>
      <c r="D39" s="17">
        <f t="shared" si="0"/>
        <v>-417.51159093436206</v>
      </c>
      <c r="E39" s="16">
        <f t="shared" si="5"/>
        <v>5978.5483904820539</v>
      </c>
      <c r="F39" s="17">
        <f t="shared" si="9"/>
        <v>-0.98679639938177388</v>
      </c>
      <c r="G39" s="16">
        <f t="shared" si="6"/>
        <v>14259.896112855729</v>
      </c>
      <c r="H39" s="17">
        <f t="shared" si="1"/>
        <v>418.49838733374384</v>
      </c>
      <c r="I39" s="5">
        <f t="shared" si="7"/>
        <v>20238.444503337785</v>
      </c>
      <c r="J39" s="5">
        <f t="shared" si="8"/>
        <v>417.51159093436206</v>
      </c>
    </row>
    <row r="40" spans="1:10" x14ac:dyDescent="0.4">
      <c r="A40" s="1">
        <f t="shared" si="2"/>
        <v>43921</v>
      </c>
      <c r="B40">
        <f t="shared" si="3"/>
        <v>35</v>
      </c>
      <c r="C40" s="16">
        <f t="shared" si="4"/>
        <v>8562428.0439057257</v>
      </c>
      <c r="D40" s="17">
        <f t="shared" si="0"/>
        <v>-417.42232418024923</v>
      </c>
      <c r="E40" s="16">
        <f t="shared" si="5"/>
        <v>5977.5615940826719</v>
      </c>
      <c r="F40" s="17">
        <f t="shared" si="9"/>
        <v>-1.0069874055378705</v>
      </c>
      <c r="G40" s="16">
        <f t="shared" si="6"/>
        <v>14678.394500189474</v>
      </c>
      <c r="H40" s="17">
        <f t="shared" si="1"/>
        <v>418.4293115857871</v>
      </c>
      <c r="I40" s="5">
        <f t="shared" si="7"/>
        <v>20655.956094272144</v>
      </c>
      <c r="J40" s="5">
        <f t="shared" si="8"/>
        <v>417.42232418024923</v>
      </c>
    </row>
    <row r="41" spans="1:10" x14ac:dyDescent="0.4">
      <c r="A41" s="1">
        <f t="shared" si="2"/>
        <v>43922</v>
      </c>
      <c r="B41">
        <f t="shared" si="3"/>
        <v>36</v>
      </c>
      <c r="C41" s="16">
        <f t="shared" si="4"/>
        <v>8562010.6215815451</v>
      </c>
      <c r="D41" s="17">
        <f t="shared" si="0"/>
        <v>-417.33165859709885</v>
      </c>
      <c r="E41" s="16">
        <f t="shared" si="5"/>
        <v>5976.554606677134</v>
      </c>
      <c r="F41" s="17">
        <f t="shared" si="9"/>
        <v>-1.0271638703005692</v>
      </c>
      <c r="G41" s="16">
        <f t="shared" si="6"/>
        <v>15096.823811775261</v>
      </c>
      <c r="H41" s="17">
        <f t="shared" si="1"/>
        <v>418.35882246739942</v>
      </c>
      <c r="I41" s="5">
        <f t="shared" si="7"/>
        <v>21073.378418452394</v>
      </c>
      <c r="J41" s="5">
        <f t="shared" si="8"/>
        <v>417.33165859709885</v>
      </c>
    </row>
    <row r="42" spans="1:10" x14ac:dyDescent="0.4">
      <c r="A42" s="1">
        <f t="shared" si="2"/>
        <v>43923</v>
      </c>
      <c r="B42">
        <f t="shared" si="3"/>
        <v>37</v>
      </c>
      <c r="C42" s="16">
        <f t="shared" si="4"/>
        <v>8561593.2899229489</v>
      </c>
      <c r="D42" s="17">
        <f t="shared" si="0"/>
        <v>-417.2395954724409</v>
      </c>
      <c r="E42" s="16">
        <f t="shared" si="5"/>
        <v>5975.5274428068333</v>
      </c>
      <c r="F42" s="17">
        <f t="shared" si="9"/>
        <v>-1.0473255240374897</v>
      </c>
      <c r="G42" s="16">
        <f t="shared" si="6"/>
        <v>15515.182634242659</v>
      </c>
      <c r="H42" s="17">
        <f t="shared" si="1"/>
        <v>418.28692099647839</v>
      </c>
      <c r="I42" s="5">
        <f t="shared" si="7"/>
        <v>21490.710077049494</v>
      </c>
      <c r="J42" s="5">
        <f t="shared" si="8"/>
        <v>417.2395954724409</v>
      </c>
    </row>
    <row r="43" spans="1:10" x14ac:dyDescent="0.4">
      <c r="A43" s="1">
        <f t="shared" si="2"/>
        <v>43924</v>
      </c>
      <c r="B43">
        <f t="shared" si="3"/>
        <v>38</v>
      </c>
      <c r="C43" s="16">
        <f t="shared" si="4"/>
        <v>8561176.0503274761</v>
      </c>
      <c r="D43" s="17">
        <f t="shared" si="0"/>
        <v>-417.14613611223444</v>
      </c>
      <c r="E43" s="16">
        <f t="shared" si="5"/>
        <v>5974.4801172827956</v>
      </c>
      <c r="F43" s="17">
        <f t="shared" si="9"/>
        <v>-1.0674720975612786</v>
      </c>
      <c r="G43" s="16">
        <f t="shared" si="6"/>
        <v>15933.469555239139</v>
      </c>
      <c r="H43" s="17">
        <f t="shared" si="1"/>
        <v>418.21360820979572</v>
      </c>
      <c r="I43" s="5">
        <f t="shared" si="7"/>
        <v>21907.949672521936</v>
      </c>
      <c r="J43" s="5">
        <f t="shared" si="8"/>
        <v>417.14613611223444</v>
      </c>
    </row>
    <row r="44" spans="1:10" x14ac:dyDescent="0.4">
      <c r="A44" s="1">
        <f t="shared" si="2"/>
        <v>43925</v>
      </c>
      <c r="B44">
        <f t="shared" si="3"/>
        <v>39</v>
      </c>
      <c r="C44" s="16">
        <f t="shared" si="4"/>
        <v>8560758.9041913636</v>
      </c>
      <c r="D44" s="17">
        <f t="shared" si="0"/>
        <v>-417.05128184082957</v>
      </c>
      <c r="E44" s="16">
        <f t="shared" si="5"/>
        <v>5973.4126451852344</v>
      </c>
      <c r="F44" s="17">
        <f t="shared" si="9"/>
        <v>-1.0876033221368857</v>
      </c>
      <c r="G44" s="16">
        <f t="shared" si="6"/>
        <v>16351.683163448934</v>
      </c>
      <c r="H44" s="17">
        <f t="shared" si="1"/>
        <v>418.13888516296646</v>
      </c>
      <c r="I44" s="5">
        <f t="shared" si="7"/>
        <v>22325.095808634167</v>
      </c>
      <c r="J44" s="5">
        <f t="shared" si="8"/>
        <v>417.05128184082957</v>
      </c>
    </row>
    <row r="45" spans="1:10" x14ac:dyDescent="0.4">
      <c r="A45" s="1">
        <f t="shared" si="2"/>
        <v>43926</v>
      </c>
      <c r="B45">
        <f t="shared" si="3"/>
        <v>40</v>
      </c>
      <c r="C45" s="16">
        <f t="shared" si="4"/>
        <v>8560341.8529095221</v>
      </c>
      <c r="D45" s="17">
        <f t="shared" si="0"/>
        <v>-416.95503400092792</v>
      </c>
      <c r="E45" s="16">
        <f t="shared" si="5"/>
        <v>5972.3250418630978</v>
      </c>
      <c r="F45" s="17">
        <f t="shared" si="9"/>
        <v>-1.1077189294889536</v>
      </c>
      <c r="G45" s="16">
        <f t="shared" si="6"/>
        <v>16769.822048611899</v>
      </c>
      <c r="H45" s="17">
        <f t="shared" si="1"/>
        <v>418.06275293041688</v>
      </c>
      <c r="I45" s="5">
        <f t="shared" si="7"/>
        <v>22742.147090474995</v>
      </c>
      <c r="J45" s="5">
        <f t="shared" si="8"/>
        <v>416.95503400092792</v>
      </c>
    </row>
    <row r="46" spans="1:10" x14ac:dyDescent="0.4">
      <c r="A46" s="1">
        <f t="shared" si="2"/>
        <v>43927</v>
      </c>
      <c r="B46">
        <f t="shared" si="3"/>
        <v>41</v>
      </c>
      <c r="C46" s="16">
        <f t="shared" si="4"/>
        <v>8559924.8978755213</v>
      </c>
      <c r="D46" s="17">
        <f t="shared" si="0"/>
        <v>-416.85739395354295</v>
      </c>
      <c r="E46" s="16">
        <f t="shared" si="5"/>
        <v>5971.2173229336086</v>
      </c>
      <c r="F46" s="17">
        <f t="shared" si="9"/>
        <v>-1.1278186518096618</v>
      </c>
      <c r="G46" s="16">
        <f t="shared" si="6"/>
        <v>17187.884801542317</v>
      </c>
      <c r="H46" s="17">
        <f t="shared" si="1"/>
        <v>417.98521260535261</v>
      </c>
      <c r="I46" s="5">
        <f t="shared" si="7"/>
        <v>23159.102124475925</v>
      </c>
      <c r="J46" s="5">
        <f t="shared" si="8"/>
        <v>416.85739395354295</v>
      </c>
    </row>
    <row r="47" spans="1:10" x14ac:dyDescent="0.4">
      <c r="A47" s="1">
        <f t="shared" si="2"/>
        <v>43928</v>
      </c>
      <c r="B47">
        <f t="shared" si="3"/>
        <v>42</v>
      </c>
      <c r="C47" s="16">
        <f t="shared" si="4"/>
        <v>8559508.0404815674</v>
      </c>
      <c r="D47" s="17">
        <f t="shared" si="0"/>
        <v>-416.75836307795981</v>
      </c>
      <c r="E47" s="16">
        <f t="shared" si="5"/>
        <v>5970.0895042817992</v>
      </c>
      <c r="F47" s="17">
        <f t="shared" si="9"/>
        <v>-1.1479022217661736</v>
      </c>
      <c r="G47" s="16">
        <f t="shared" si="6"/>
        <v>17605.870014147669</v>
      </c>
      <c r="H47" s="17">
        <f t="shared" si="1"/>
        <v>417.90626529972599</v>
      </c>
      <c r="I47" s="5">
        <f t="shared" si="7"/>
        <v>23575.959518429467</v>
      </c>
      <c r="J47" s="5">
        <f t="shared" si="8"/>
        <v>416.75836307795981</v>
      </c>
    </row>
    <row r="48" spans="1:10" x14ac:dyDescent="0.4">
      <c r="A48" s="1">
        <f t="shared" si="2"/>
        <v>43929</v>
      </c>
      <c r="B48">
        <f t="shared" si="3"/>
        <v>43</v>
      </c>
      <c r="C48" s="16">
        <f t="shared" si="4"/>
        <v>8559091.28211849</v>
      </c>
      <c r="D48" s="17">
        <f t="shared" si="0"/>
        <v>-416.65794277169471</v>
      </c>
      <c r="E48" s="16">
        <f t="shared" si="5"/>
        <v>5968.9416020600329</v>
      </c>
      <c r="F48" s="17">
        <f t="shared" si="9"/>
        <v>-1.1679693725076277</v>
      </c>
      <c r="G48" s="16">
        <f t="shared" si="6"/>
        <v>18023.776279447397</v>
      </c>
      <c r="H48" s="17">
        <f t="shared" si="1"/>
        <v>417.82591214420233</v>
      </c>
      <c r="I48" s="5">
        <f t="shared" si="7"/>
        <v>23992.717881507429</v>
      </c>
      <c r="J48" s="5">
        <f t="shared" si="8"/>
        <v>416.65794277169471</v>
      </c>
    </row>
    <row r="49" spans="1:10" x14ac:dyDescent="0.4">
      <c r="A49" s="1">
        <f t="shared" si="2"/>
        <v>43930</v>
      </c>
      <c r="B49">
        <f t="shared" si="3"/>
        <v>44</v>
      </c>
      <c r="C49" s="16">
        <f t="shared" si="4"/>
        <v>8558674.6241757181</v>
      </c>
      <c r="D49" s="17">
        <f t="shared" si="0"/>
        <v>-416.55613445045361</v>
      </c>
      <c r="E49" s="16">
        <f t="shared" si="5"/>
        <v>5967.7736326875256</v>
      </c>
      <c r="F49" s="17">
        <f t="shared" si="9"/>
        <v>-1.1880198376732096</v>
      </c>
      <c r="G49" s="16">
        <f t="shared" si="6"/>
        <v>18441.602191591599</v>
      </c>
      <c r="H49" s="17">
        <f t="shared" si="1"/>
        <v>417.74415428812682</v>
      </c>
      <c r="I49" s="5">
        <f t="shared" si="7"/>
        <v>24409.375824279123</v>
      </c>
      <c r="J49" s="5">
        <f t="shared" si="8"/>
        <v>416.55613445045361</v>
      </c>
    </row>
    <row r="50" spans="1:10" x14ac:dyDescent="0.4">
      <c r="A50" s="1">
        <f t="shared" si="2"/>
        <v>43931</v>
      </c>
      <c r="B50">
        <f t="shared" si="3"/>
        <v>45</v>
      </c>
      <c r="C50" s="16">
        <f t="shared" si="4"/>
        <v>8558258.0680412669</v>
      </c>
      <c r="D50" s="17">
        <f t="shared" si="0"/>
        <v>-416.45293954809068</v>
      </c>
      <c r="E50" s="16">
        <f t="shared" si="5"/>
        <v>5966.5856128498526</v>
      </c>
      <c r="F50" s="17">
        <f t="shared" si="9"/>
        <v>-1.2080533513990304</v>
      </c>
      <c r="G50" s="16">
        <f t="shared" si="6"/>
        <v>18859.346345879727</v>
      </c>
      <c r="H50" s="17">
        <f t="shared" si="1"/>
        <v>417.66099289948971</v>
      </c>
      <c r="I50" s="5">
        <f t="shared" si="7"/>
        <v>24825.931958729579</v>
      </c>
      <c r="J50" s="5">
        <f t="shared" si="8"/>
        <v>416.45293954809068</v>
      </c>
    </row>
    <row r="51" spans="1:10" x14ac:dyDescent="0.4">
      <c r="A51" s="1">
        <f t="shared" si="2"/>
        <v>43932</v>
      </c>
      <c r="B51">
        <f t="shared" si="3"/>
        <v>46</v>
      </c>
      <c r="C51" s="16">
        <f t="shared" si="4"/>
        <v>8557841.6151017193</v>
      </c>
      <c r="D51" s="17">
        <f t="shared" si="0"/>
        <v>-416.34835951656606</v>
      </c>
      <c r="E51" s="16">
        <f t="shared" si="5"/>
        <v>5965.3775594984536</v>
      </c>
      <c r="F51" s="17">
        <f t="shared" si="9"/>
        <v>-1.2280696483257429</v>
      </c>
      <c r="G51" s="16">
        <f t="shared" si="6"/>
        <v>19277.007338779218</v>
      </c>
      <c r="H51" s="17">
        <f t="shared" si="1"/>
        <v>417.57642916489181</v>
      </c>
      <c r="I51" s="5">
        <f t="shared" si="7"/>
        <v>25242.384898277673</v>
      </c>
      <c r="J51" s="5">
        <f t="shared" si="8"/>
        <v>416.34835951656606</v>
      </c>
    </row>
    <row r="52" spans="1:10" x14ac:dyDescent="0.4">
      <c r="A52" s="1">
        <f t="shared" si="2"/>
        <v>43933</v>
      </c>
      <c r="B52">
        <f t="shared" si="3"/>
        <v>47</v>
      </c>
      <c r="C52" s="16">
        <f t="shared" si="4"/>
        <v>8557425.2667422034</v>
      </c>
      <c r="D52" s="17">
        <f t="shared" si="0"/>
        <v>-416.24239582590332</v>
      </c>
      <c r="E52" s="16">
        <f t="shared" si="5"/>
        <v>5964.1494898501278</v>
      </c>
      <c r="F52" s="17">
        <f t="shared" si="9"/>
        <v>-1.248068463605648</v>
      </c>
      <c r="G52" s="16">
        <f t="shared" si="6"/>
        <v>19694.58376794411</v>
      </c>
      <c r="H52" s="17">
        <f t="shared" si="1"/>
        <v>417.49046428950896</v>
      </c>
      <c r="I52" s="5">
        <f t="shared" si="7"/>
        <v>25658.733257794236</v>
      </c>
      <c r="J52" s="5">
        <f t="shared" si="8"/>
        <v>416.24239582590332</v>
      </c>
    </row>
    <row r="53" spans="1:10" x14ac:dyDescent="0.4">
      <c r="A53" s="1">
        <f t="shared" si="2"/>
        <v>43934</v>
      </c>
      <c r="B53">
        <f t="shared" si="3"/>
        <v>48</v>
      </c>
      <c r="C53" s="16">
        <f t="shared" si="4"/>
        <v>8557009.0243463777</v>
      </c>
      <c r="D53" s="17">
        <f t="shared" si="0"/>
        <v>-416.13504996414605</v>
      </c>
      <c r="E53" s="16">
        <f t="shared" si="5"/>
        <v>5962.9014213865221</v>
      </c>
      <c r="F53" s="17">
        <f t="shared" si="9"/>
        <v>-1.2680495329105383</v>
      </c>
      <c r="G53" s="16">
        <f t="shared" si="6"/>
        <v>20112.074232233619</v>
      </c>
      <c r="H53" s="17">
        <f t="shared" si="1"/>
        <v>417.40309949705659</v>
      </c>
      <c r="I53" s="5">
        <f t="shared" si="7"/>
        <v>26074.975653620142</v>
      </c>
      <c r="J53" s="5">
        <f t="shared" si="8"/>
        <v>416.13504996414605</v>
      </c>
    </row>
    <row r="54" spans="1:10" x14ac:dyDescent="0.4">
      <c r="A54" s="1">
        <f t="shared" si="2"/>
        <v>43935</v>
      </c>
      <c r="B54">
        <f t="shared" si="3"/>
        <v>49</v>
      </c>
      <c r="C54" s="16">
        <f t="shared" si="4"/>
        <v>8556592.8892964143</v>
      </c>
      <c r="D54" s="17">
        <f t="shared" si="0"/>
        <v>-416.02632343731437</v>
      </c>
      <c r="E54" s="16">
        <f t="shared" si="5"/>
        <v>5961.6333718536116</v>
      </c>
      <c r="F54" s="17">
        <f t="shared" si="9"/>
        <v>-1.2880125924384629</v>
      </c>
      <c r="G54" s="16">
        <f t="shared" si="6"/>
        <v>20529.477331730675</v>
      </c>
      <c r="H54" s="17">
        <f t="shared" si="1"/>
        <v>417.31433602975284</v>
      </c>
      <c r="I54" s="5">
        <f t="shared" si="7"/>
        <v>26491.110703584287</v>
      </c>
      <c r="J54" s="5">
        <f t="shared" si="8"/>
        <v>416.02632343731437</v>
      </c>
    </row>
    <row r="55" spans="1:10" x14ac:dyDescent="0.4">
      <c r="A55" s="1">
        <f t="shared" si="2"/>
        <v>43936</v>
      </c>
      <c r="B55">
        <f t="shared" si="3"/>
        <v>50</v>
      </c>
      <c r="C55" s="16">
        <f t="shared" si="4"/>
        <v>8556176.8629729766</v>
      </c>
      <c r="D55" s="17">
        <f t="shared" si="0"/>
        <v>-415.91621776936086</v>
      </c>
      <c r="E55" s="16">
        <f t="shared" si="5"/>
        <v>5960.3453592611731</v>
      </c>
      <c r="F55" s="17">
        <f t="shared" si="9"/>
        <v>-1.3079573789212873</v>
      </c>
      <c r="G55" s="16">
        <f t="shared" si="6"/>
        <v>20946.79166776043</v>
      </c>
      <c r="H55" s="17">
        <f t="shared" si="1"/>
        <v>417.22417514828214</v>
      </c>
      <c r="I55" s="5">
        <f t="shared" si="7"/>
        <v>26907.137027021603</v>
      </c>
      <c r="J55" s="5">
        <f t="shared" si="8"/>
        <v>415.91621776936086</v>
      </c>
    </row>
    <row r="56" spans="1:10" x14ac:dyDescent="0.4">
      <c r="A56" s="1">
        <f t="shared" si="2"/>
        <v>43937</v>
      </c>
      <c r="B56">
        <f t="shared" si="3"/>
        <v>51</v>
      </c>
      <c r="C56" s="16">
        <f t="shared" si="4"/>
        <v>8555760.9467552081</v>
      </c>
      <c r="D56" s="17">
        <f t="shared" si="0"/>
        <v>-415.804734502126</v>
      </c>
      <c r="E56" s="16">
        <f t="shared" si="5"/>
        <v>5959.0374018822522</v>
      </c>
      <c r="F56" s="17">
        <f t="shared" si="9"/>
        <v>-1.3278836296316854</v>
      </c>
      <c r="G56" s="16">
        <f t="shared" si="6"/>
        <v>21364.015842908713</v>
      </c>
      <c r="H56" s="17">
        <f t="shared" si="1"/>
        <v>417.13261813175768</v>
      </c>
      <c r="I56" s="5">
        <f t="shared" si="7"/>
        <v>27323.053244790965</v>
      </c>
      <c r="J56" s="5">
        <f t="shared" si="8"/>
        <v>415.804734502126</v>
      </c>
    </row>
    <row r="57" spans="1:10" x14ac:dyDescent="0.4">
      <c r="A57" s="1">
        <f t="shared" si="2"/>
        <v>43938</v>
      </c>
      <c r="B57">
        <f t="shared" si="3"/>
        <v>52</v>
      </c>
      <c r="C57" s="16">
        <f t="shared" si="4"/>
        <v>8555345.1420207061</v>
      </c>
      <c r="D57" s="17">
        <f t="shared" si="0"/>
        <v>-415.69187519529305</v>
      </c>
      <c r="E57" s="16">
        <f t="shared" si="5"/>
        <v>5957.7095182526209</v>
      </c>
      <c r="F57" s="17">
        <f t="shared" si="9"/>
        <v>-1.3477910823904722</v>
      </c>
      <c r="G57" s="16">
        <f t="shared" si="6"/>
        <v>21781.14846104047</v>
      </c>
      <c r="H57" s="17">
        <f t="shared" si="1"/>
        <v>417.03966627768352</v>
      </c>
      <c r="I57" s="5">
        <f t="shared" si="7"/>
        <v>27738.85797929309</v>
      </c>
      <c r="J57" s="5">
        <f t="shared" si="8"/>
        <v>415.69187519529305</v>
      </c>
    </row>
    <row r="58" spans="1:10" x14ac:dyDescent="0.4">
      <c r="A58" s="1">
        <f t="shared" si="2"/>
        <v>43939</v>
      </c>
      <c r="B58">
        <f t="shared" si="3"/>
        <v>53</v>
      </c>
      <c r="C58" s="16">
        <f t="shared" si="4"/>
        <v>8554929.450145511</v>
      </c>
      <c r="D58" s="17">
        <f t="shared" si="0"/>
        <v>-415.57764142634204</v>
      </c>
      <c r="E58" s="16">
        <f t="shared" si="5"/>
        <v>5956.3617271702306</v>
      </c>
      <c r="F58" s="17">
        <f t="shared" si="9"/>
        <v>-1.3676794755741639</v>
      </c>
      <c r="G58" s="16">
        <f t="shared" si="6"/>
        <v>22198.188127318153</v>
      </c>
      <c r="H58" s="17">
        <f t="shared" si="1"/>
        <v>416.9453209019162</v>
      </c>
      <c r="I58" s="5">
        <f t="shared" si="7"/>
        <v>28154.549854488385</v>
      </c>
      <c r="J58" s="5">
        <f t="shared" si="8"/>
        <v>415.57764142634204</v>
      </c>
    </row>
    <row r="59" spans="1:10" x14ac:dyDescent="0.4">
      <c r="A59" s="1">
        <f t="shared" si="2"/>
        <v>43940</v>
      </c>
      <c r="B59">
        <f t="shared" si="3"/>
        <v>54</v>
      </c>
      <c r="C59" s="16">
        <f t="shared" si="4"/>
        <v>8554513.8725040853</v>
      </c>
      <c r="D59" s="17">
        <f t="shared" si="0"/>
        <v>-415.46203479050473</v>
      </c>
      <c r="E59" s="16">
        <f t="shared" si="5"/>
        <v>5954.9940476946567</v>
      </c>
      <c r="F59" s="17">
        <f t="shared" si="9"/>
        <v>-1.3875485481212877</v>
      </c>
      <c r="G59" s="16">
        <f t="shared" si="6"/>
        <v>22615.133448220069</v>
      </c>
      <c r="H59" s="17">
        <f t="shared" si="1"/>
        <v>416.84958333862602</v>
      </c>
      <c r="I59" s="5">
        <f t="shared" si="7"/>
        <v>28570.127495914727</v>
      </c>
      <c r="J59" s="5">
        <f t="shared" si="8"/>
        <v>415.46203479050473</v>
      </c>
    </row>
    <row r="60" spans="1:10" x14ac:dyDescent="0.4">
      <c r="A60" s="1">
        <f t="shared" si="2"/>
        <v>43941</v>
      </c>
      <c r="B60">
        <f t="shared" si="3"/>
        <v>55</v>
      </c>
      <c r="C60" s="16">
        <f t="shared" si="4"/>
        <v>8554098.4104692955</v>
      </c>
      <c r="D60" s="17">
        <f t="shared" si="0"/>
        <v>-415.345056900717</v>
      </c>
      <c r="E60" s="16">
        <f t="shared" si="5"/>
        <v>5953.6064991465355</v>
      </c>
      <c r="F60" s="17">
        <f t="shared" si="9"/>
        <v>-1.4073980395405101</v>
      </c>
      <c r="G60" s="16">
        <f t="shared" si="6"/>
        <v>23031.983031558695</v>
      </c>
      <c r="H60" s="17">
        <f t="shared" si="1"/>
        <v>416.75245494025751</v>
      </c>
      <c r="I60" s="5">
        <f t="shared" si="7"/>
        <v>28985.589530705231</v>
      </c>
      <c r="J60" s="5">
        <f t="shared" si="8"/>
        <v>415.345056900717</v>
      </c>
    </row>
    <row r="61" spans="1:10" x14ac:dyDescent="0.4">
      <c r="A61" s="1">
        <f t="shared" si="2"/>
        <v>43942</v>
      </c>
      <c r="B61">
        <f t="shared" si="3"/>
        <v>56</v>
      </c>
      <c r="C61" s="16">
        <f t="shared" si="4"/>
        <v>8553683.0654123947</v>
      </c>
      <c r="D61" s="17">
        <f t="shared" si="0"/>
        <v>-415.22670938757261</v>
      </c>
      <c r="E61" s="16">
        <f t="shared" si="5"/>
        <v>5952.1991011069949</v>
      </c>
      <c r="F61" s="17">
        <f t="shared" si="9"/>
        <v>-1.4272276899170606</v>
      </c>
      <c r="G61" s="16">
        <f t="shared" si="6"/>
        <v>23448.735486498954</v>
      </c>
      <c r="H61" s="17">
        <f t="shared" si="1"/>
        <v>416.65393707748967</v>
      </c>
      <c r="I61" s="5">
        <f t="shared" si="7"/>
        <v>29400.934587605949</v>
      </c>
      <c r="J61" s="5">
        <f t="shared" si="8"/>
        <v>415.22670938757261</v>
      </c>
    </row>
    <row r="62" spans="1:10" x14ac:dyDescent="0.4">
      <c r="A62" s="1">
        <f t="shared" si="2"/>
        <v>43943</v>
      </c>
      <c r="B62">
        <f t="shared" si="3"/>
        <v>57</v>
      </c>
      <c r="C62" s="16">
        <f t="shared" si="4"/>
        <v>8553267.8387030065</v>
      </c>
      <c r="D62" s="17">
        <f t="shared" si="0"/>
        <v>-415.10699389927578</v>
      </c>
      <c r="E62" s="16">
        <f t="shared" si="5"/>
        <v>5950.7718734170776</v>
      </c>
      <c r="F62" s="17">
        <f t="shared" si="9"/>
        <v>-1.4470372399196663</v>
      </c>
      <c r="G62" s="16">
        <f t="shared" si="6"/>
        <v>23865.389423576442</v>
      </c>
      <c r="H62" s="17">
        <f t="shared" si="1"/>
        <v>416.55403113919544</v>
      </c>
      <c r="I62" s="5">
        <f t="shared" si="7"/>
        <v>29816.161296993519</v>
      </c>
      <c r="J62" s="5">
        <f t="shared" si="8"/>
        <v>415.10699389927578</v>
      </c>
    </row>
    <row r="63" spans="1:10" x14ac:dyDescent="0.4">
      <c r="A63" s="1">
        <f t="shared" si="2"/>
        <v>43944</v>
      </c>
      <c r="B63">
        <f t="shared" si="3"/>
        <v>58</v>
      </c>
      <c r="C63" s="16">
        <f t="shared" si="4"/>
        <v>8552852.7317091078</v>
      </c>
      <c r="D63" s="17">
        <f t="shared" si="0"/>
        <v>-414.98591210159253</v>
      </c>
      <c r="E63" s="16">
        <f t="shared" si="5"/>
        <v>5949.3248361771575</v>
      </c>
      <c r="F63" s="17">
        <f t="shared" si="9"/>
        <v>-1.4668264308085099</v>
      </c>
      <c r="G63" s="16">
        <f t="shared" si="6"/>
        <v>24281.943454715638</v>
      </c>
      <c r="H63" s="17">
        <f t="shared" si="1"/>
        <v>416.45273853240104</v>
      </c>
      <c r="I63" s="5">
        <f t="shared" si="7"/>
        <v>30231.268290892796</v>
      </c>
      <c r="J63" s="5">
        <f t="shared" si="8"/>
        <v>414.98591210159253</v>
      </c>
    </row>
    <row r="64" spans="1:10" x14ac:dyDescent="0.4">
      <c r="A64" s="1">
        <f t="shared" si="2"/>
        <v>43945</v>
      </c>
      <c r="B64">
        <f t="shared" si="3"/>
        <v>59</v>
      </c>
      <c r="C64" s="16">
        <f t="shared" si="4"/>
        <v>8552437.7457970064</v>
      </c>
      <c r="D64" s="17">
        <f t="shared" si="0"/>
        <v>-414.86346567780322</v>
      </c>
      <c r="E64" s="16">
        <f t="shared" si="5"/>
        <v>5947.8580097463491</v>
      </c>
      <c r="F64" s="17">
        <f t="shared" si="9"/>
        <v>-1.4865950044412557</v>
      </c>
      <c r="G64" s="16">
        <f t="shared" si="6"/>
        <v>24698.396193248038</v>
      </c>
      <c r="H64" s="17">
        <f t="shared" si="1"/>
        <v>416.35006068224448</v>
      </c>
      <c r="I64" s="5">
        <f t="shared" si="7"/>
        <v>30646.254202994387</v>
      </c>
      <c r="J64" s="5">
        <f t="shared" si="8"/>
        <v>414.86346567780322</v>
      </c>
    </row>
    <row r="65" spans="1:10" x14ac:dyDescent="0.4">
      <c r="A65" s="1">
        <f t="shared" si="2"/>
        <v>43946</v>
      </c>
      <c r="B65">
        <f t="shared" si="3"/>
        <v>60</v>
      </c>
      <c r="C65" s="16">
        <f t="shared" si="4"/>
        <v>8552022.8823313285</v>
      </c>
      <c r="D65" s="17">
        <f t="shared" si="0"/>
        <v>-414.73965632865298</v>
      </c>
      <c r="E65" s="16">
        <f t="shared" si="5"/>
        <v>5946.3714147419078</v>
      </c>
      <c r="F65" s="17">
        <f t="shared" si="9"/>
        <v>-1.5063427032806089</v>
      </c>
      <c r="G65" s="16">
        <f t="shared" si="6"/>
        <v>25114.746253930283</v>
      </c>
      <c r="H65" s="17">
        <f t="shared" si="1"/>
        <v>416.24599903193359</v>
      </c>
      <c r="I65" s="5">
        <f t="shared" si="7"/>
        <v>31061.117668672192</v>
      </c>
      <c r="J65" s="5">
        <f t="shared" si="8"/>
        <v>414.73965632865298</v>
      </c>
    </row>
    <row r="66" spans="1:10" x14ac:dyDescent="0.4">
      <c r="A66" s="1">
        <f t="shared" si="2"/>
        <v>43947</v>
      </c>
      <c r="B66">
        <f t="shared" si="3"/>
        <v>61</v>
      </c>
      <c r="C66" s="16">
        <f t="shared" si="4"/>
        <v>8551608.1426749993</v>
      </c>
      <c r="D66" s="17">
        <f t="shared" si="0"/>
        <v>-414.61448577230288</v>
      </c>
      <c r="E66" s="16">
        <f t="shared" si="5"/>
        <v>5944.8650720386267</v>
      </c>
      <c r="F66" s="17">
        <f t="shared" si="9"/>
        <v>-1.5260692704010239</v>
      </c>
      <c r="G66" s="16">
        <f t="shared" si="6"/>
        <v>25530.992252962216</v>
      </c>
      <c r="H66" s="17">
        <f t="shared" si="1"/>
        <v>416.14055504270391</v>
      </c>
      <c r="I66" s="5">
        <f t="shared" si="7"/>
        <v>31475.857325000841</v>
      </c>
      <c r="J66" s="5">
        <f t="shared" si="8"/>
        <v>414.61448577230288</v>
      </c>
    </row>
    <row r="67" spans="1:10" x14ac:dyDescent="0.4">
      <c r="A67" s="1">
        <f t="shared" si="2"/>
        <v>43948</v>
      </c>
      <c r="B67">
        <f t="shared" si="3"/>
        <v>62</v>
      </c>
      <c r="C67" s="16">
        <f t="shared" si="4"/>
        <v>8551193.528189227</v>
      </c>
      <c r="D67" s="17">
        <f t="shared" si="0"/>
        <v>-414.4879557442801</v>
      </c>
      <c r="E67" s="16">
        <f t="shared" si="5"/>
        <v>5943.3390027682253</v>
      </c>
      <c r="F67" s="17">
        <f t="shared" si="9"/>
        <v>-1.5457744494956955</v>
      </c>
      <c r="G67" s="16">
        <f t="shared" si="6"/>
        <v>25947.132808004921</v>
      </c>
      <c r="H67" s="17">
        <f t="shared" si="1"/>
        <v>416.0337301937758</v>
      </c>
      <c r="I67" s="5">
        <f t="shared" si="7"/>
        <v>31890.471810773146</v>
      </c>
      <c r="J67" s="5">
        <f t="shared" si="8"/>
        <v>414.4879557442801</v>
      </c>
    </row>
    <row r="68" spans="1:10" x14ac:dyDescent="0.4">
      <c r="A68" s="1">
        <f t="shared" si="2"/>
        <v>43949</v>
      </c>
      <c r="B68">
        <f t="shared" si="3"/>
        <v>63</v>
      </c>
      <c r="C68" s="16">
        <f t="shared" si="4"/>
        <v>8550779.0402334835</v>
      </c>
      <c r="D68" s="17">
        <f t="shared" si="0"/>
        <v>-414.36006799742762</v>
      </c>
      <c r="E68" s="16">
        <f t="shared" si="5"/>
        <v>5941.7932283187292</v>
      </c>
      <c r="F68" s="17">
        <f t="shared" si="9"/>
        <v>-1.5654579848834373</v>
      </c>
      <c r="G68" s="16">
        <f t="shared" si="6"/>
        <v>26363.166538198697</v>
      </c>
      <c r="H68" s="17">
        <f t="shared" si="1"/>
        <v>415.92552598231106</v>
      </c>
      <c r="I68" s="5">
        <f t="shared" si="7"/>
        <v>32304.959766517426</v>
      </c>
      <c r="J68" s="5">
        <f t="shared" si="8"/>
        <v>414.36006799742762</v>
      </c>
    </row>
    <row r="69" spans="1:10" x14ac:dyDescent="0.4">
      <c r="A69" s="1">
        <f t="shared" si="2"/>
        <v>43950</v>
      </c>
      <c r="B69">
        <f t="shared" si="3"/>
        <v>64</v>
      </c>
      <c r="C69" s="16">
        <f t="shared" si="4"/>
        <v>8550364.6801654864</v>
      </c>
      <c r="D69" s="17">
        <f t="shared" ref="D69:D132" si="10">-E$1*C69*E69/B$2</f>
        <v>-414.23082430185337</v>
      </c>
      <c r="E69" s="16">
        <f t="shared" si="5"/>
        <v>5940.2277703338459</v>
      </c>
      <c r="F69" s="17">
        <f t="shared" si="9"/>
        <v>-1.5851196215159007</v>
      </c>
      <c r="G69" s="16">
        <f t="shared" si="6"/>
        <v>26779.092064181008</v>
      </c>
      <c r="H69" s="17">
        <f t="shared" ref="H69:H132" si="11">$G$1*E69</f>
        <v>415.81594392336928</v>
      </c>
      <c r="I69" s="5">
        <f t="shared" si="7"/>
        <v>32719.319834514856</v>
      </c>
      <c r="J69" s="5">
        <f t="shared" si="8"/>
        <v>414.23082430185337</v>
      </c>
    </row>
    <row r="70" spans="1:10" x14ac:dyDescent="0.4">
      <c r="A70" s="1">
        <f t="shared" si="2"/>
        <v>43951</v>
      </c>
      <c r="B70">
        <f t="shared" si="3"/>
        <v>65</v>
      </c>
      <c r="C70" s="16">
        <f t="shared" si="4"/>
        <v>8549950.4493411854</v>
      </c>
      <c r="D70" s="17">
        <f t="shared" si="10"/>
        <v>-414.10022644487964</v>
      </c>
      <c r="E70" s="16">
        <f t="shared" si="5"/>
        <v>5938.6426507123297</v>
      </c>
      <c r="F70" s="17">
        <f t="shared" si="9"/>
        <v>-1.6047591049834864</v>
      </c>
      <c r="G70" s="16">
        <f t="shared" si="6"/>
        <v>27194.908008104376</v>
      </c>
      <c r="H70" s="17">
        <f t="shared" si="11"/>
        <v>415.70498554986312</v>
      </c>
      <c r="I70" s="5">
        <f t="shared" si="7"/>
        <v>33133.550658816705</v>
      </c>
      <c r="J70" s="5">
        <f t="shared" si="8"/>
        <v>414.10022644487964</v>
      </c>
    </row>
    <row r="71" spans="1:10" x14ac:dyDescent="0.4">
      <c r="A71" s="1">
        <f t="shared" ref="A71:A134" si="12">A70+1</f>
        <v>43952</v>
      </c>
      <c r="B71">
        <f t="shared" ref="B71:B134" si="13">B70+1</f>
        <v>66</v>
      </c>
      <c r="C71" s="16">
        <f t="shared" ref="C71:C134" si="14">C70+D70</f>
        <v>8549536.3491147403</v>
      </c>
      <c r="D71" s="17">
        <f t="shared" si="10"/>
        <v>-413.96827623099085</v>
      </c>
      <c r="E71" s="16">
        <f t="shared" ref="E71:E134" si="15">E70+F70</f>
        <v>5937.037891607346</v>
      </c>
      <c r="F71" s="17">
        <f t="shared" si="9"/>
        <v>-1.6243761815234166</v>
      </c>
      <c r="G71" s="16">
        <f t="shared" ref="G71:G134" si="16">G70+H70</f>
        <v>27610.612993654238</v>
      </c>
      <c r="H71" s="17">
        <f t="shared" si="11"/>
        <v>415.59265241251427</v>
      </c>
      <c r="I71" s="5">
        <f t="shared" ref="I71:I104" si="17">E71+G71</f>
        <v>33547.650885261581</v>
      </c>
      <c r="J71" s="5">
        <f t="shared" ref="J71:J134" si="18">F71+H71</f>
        <v>413.96827623099085</v>
      </c>
    </row>
    <row r="72" spans="1:10" x14ac:dyDescent="0.4">
      <c r="A72" s="1">
        <f t="shared" si="12"/>
        <v>43953</v>
      </c>
      <c r="B72">
        <f t="shared" si="13"/>
        <v>67</v>
      </c>
      <c r="C72" s="16">
        <f t="shared" si="14"/>
        <v>8549122.3808385096</v>
      </c>
      <c r="D72" s="17">
        <f t="shared" si="10"/>
        <v>-413.83497548178246</v>
      </c>
      <c r="E72" s="16">
        <f t="shared" si="15"/>
        <v>5935.4135154258229</v>
      </c>
      <c r="F72" s="17">
        <f t="shared" si="9"/>
        <v>-1.6439705980251915</v>
      </c>
      <c r="G72" s="16">
        <f t="shared" si="16"/>
        <v>28026.205646066752</v>
      </c>
      <c r="H72" s="17">
        <f t="shared" si="11"/>
        <v>415.47894607980766</v>
      </c>
      <c r="I72" s="5">
        <f t="shared" si="17"/>
        <v>33961.619161492577</v>
      </c>
      <c r="J72" s="5">
        <f t="shared" si="18"/>
        <v>413.83497548178246</v>
      </c>
    </row>
    <row r="73" spans="1:10" x14ac:dyDescent="0.4">
      <c r="A73" s="1">
        <f t="shared" si="12"/>
        <v>43954</v>
      </c>
      <c r="B73">
        <f t="shared" si="13"/>
        <v>68</v>
      </c>
      <c r="C73" s="16">
        <f t="shared" si="14"/>
        <v>8548708.5458630286</v>
      </c>
      <c r="D73" s="17">
        <f t="shared" si="10"/>
        <v>-413.70032603590761</v>
      </c>
      <c r="E73" s="16">
        <f t="shared" si="15"/>
        <v>5933.7695448277973</v>
      </c>
      <c r="F73" s="17">
        <f t="shared" ref="F73:F136" si="19">-D73-H73</f>
        <v>-1.6635421020382637</v>
      </c>
      <c r="G73" s="16">
        <f t="shared" si="16"/>
        <v>28441.684592146561</v>
      </c>
      <c r="H73" s="17">
        <f t="shared" si="11"/>
        <v>415.36386813794587</v>
      </c>
      <c r="I73" s="5">
        <f t="shared" si="17"/>
        <v>34375.45413697436</v>
      </c>
      <c r="J73" s="5">
        <f t="shared" si="18"/>
        <v>413.70032603590761</v>
      </c>
    </row>
    <row r="74" spans="1:10" x14ac:dyDescent="0.4">
      <c r="A74" s="1">
        <f t="shared" si="12"/>
        <v>43955</v>
      </c>
      <c r="B74">
        <f t="shared" si="13"/>
        <v>69</v>
      </c>
      <c r="C74" s="16">
        <f t="shared" si="14"/>
        <v>8548294.845536992</v>
      </c>
      <c r="D74" s="17">
        <f t="shared" si="10"/>
        <v>-413.56432974902452</v>
      </c>
      <c r="E74" s="16">
        <f t="shared" si="15"/>
        <v>5932.106002725759</v>
      </c>
      <c r="F74" s="17">
        <f t="shared" si="19"/>
        <v>-1.6830904417786314</v>
      </c>
      <c r="G74" s="16">
        <f t="shared" si="16"/>
        <v>28857.048460284506</v>
      </c>
      <c r="H74" s="17">
        <f t="shared" si="11"/>
        <v>415.24742019080315</v>
      </c>
      <c r="I74" s="5">
        <f t="shared" si="17"/>
        <v>34789.154463010265</v>
      </c>
      <c r="J74" s="5">
        <f t="shared" si="18"/>
        <v>413.56432974902452</v>
      </c>
    </row>
    <row r="75" spans="1:10" x14ac:dyDescent="0.4">
      <c r="A75" s="1">
        <f t="shared" si="12"/>
        <v>43956</v>
      </c>
      <c r="B75">
        <f t="shared" si="13"/>
        <v>70</v>
      </c>
      <c r="C75" s="16">
        <f t="shared" si="14"/>
        <v>8547881.281207243</v>
      </c>
      <c r="D75" s="17">
        <f t="shared" si="10"/>
        <v>-413.42698849374364</v>
      </c>
      <c r="E75" s="16">
        <f t="shared" si="15"/>
        <v>5930.4229122839806</v>
      </c>
      <c r="F75" s="17">
        <f t="shared" si="19"/>
        <v>-1.7026153661350349</v>
      </c>
      <c r="G75" s="16">
        <f t="shared" si="16"/>
        <v>29272.295880475311</v>
      </c>
      <c r="H75" s="17">
        <f t="shared" si="11"/>
        <v>415.12960385987867</v>
      </c>
      <c r="I75" s="5">
        <f t="shared" si="17"/>
        <v>35202.718792759289</v>
      </c>
      <c r="J75" s="5">
        <f t="shared" si="18"/>
        <v>413.42698849374364</v>
      </c>
    </row>
    <row r="76" spans="1:10" x14ac:dyDescent="0.4">
      <c r="A76" s="1">
        <f t="shared" si="12"/>
        <v>43957</v>
      </c>
      <c r="B76">
        <f t="shared" si="13"/>
        <v>71</v>
      </c>
      <c r="C76" s="16">
        <f t="shared" si="14"/>
        <v>8547467.8542187493</v>
      </c>
      <c r="D76" s="17">
        <f t="shared" si="10"/>
        <v>-413.28830415957327</v>
      </c>
      <c r="E76" s="16">
        <f t="shared" si="15"/>
        <v>5928.7202969178452</v>
      </c>
      <c r="F76" s="17">
        <f t="shared" si="19"/>
        <v>-1.7221166246759481</v>
      </c>
      <c r="G76" s="16">
        <f t="shared" si="16"/>
        <v>29687.425484335188</v>
      </c>
      <c r="H76" s="17">
        <f t="shared" si="11"/>
        <v>415.01042078424922</v>
      </c>
      <c r="I76" s="5">
        <f t="shared" si="17"/>
        <v>35616.145781253035</v>
      </c>
      <c r="J76" s="5">
        <f t="shared" si="18"/>
        <v>413.28830415957327</v>
      </c>
    </row>
    <row r="77" spans="1:10" x14ac:dyDescent="0.4">
      <c r="A77" s="1">
        <f t="shared" si="12"/>
        <v>43958</v>
      </c>
      <c r="B77">
        <f t="shared" si="13"/>
        <v>72</v>
      </c>
      <c r="C77" s="16">
        <f t="shared" si="14"/>
        <v>8547054.5659145899</v>
      </c>
      <c r="D77" s="17">
        <f t="shared" si="10"/>
        <v>-413.14827865286583</v>
      </c>
      <c r="E77" s="16">
        <f t="shared" si="15"/>
        <v>5926.9981802931688</v>
      </c>
      <c r="F77" s="17">
        <f t="shared" si="19"/>
        <v>-1.7415939676560583</v>
      </c>
      <c r="G77" s="16">
        <f t="shared" si="16"/>
        <v>30102.435905119437</v>
      </c>
      <c r="H77" s="17">
        <f t="shared" si="11"/>
        <v>414.88987262052188</v>
      </c>
      <c r="I77" s="5">
        <f t="shared" si="17"/>
        <v>36029.434085412606</v>
      </c>
      <c r="J77" s="5">
        <f t="shared" si="18"/>
        <v>413.14827865286583</v>
      </c>
    </row>
    <row r="78" spans="1:10" x14ac:dyDescent="0.4">
      <c r="A78" s="1">
        <f t="shared" si="12"/>
        <v>43959</v>
      </c>
      <c r="B78">
        <f t="shared" si="13"/>
        <v>73</v>
      </c>
      <c r="C78" s="16">
        <f t="shared" si="14"/>
        <v>8546641.4176359363</v>
      </c>
      <c r="D78" s="17">
        <f t="shared" si="10"/>
        <v>-413.00691389676285</v>
      </c>
      <c r="E78" s="16">
        <f t="shared" si="15"/>
        <v>5925.2565863255131</v>
      </c>
      <c r="F78" s="17">
        <f t="shared" si="19"/>
        <v>-1.7610471460230883</v>
      </c>
      <c r="G78" s="16">
        <f t="shared" si="16"/>
        <v>30517.325777739959</v>
      </c>
      <c r="H78" s="17">
        <f t="shared" si="11"/>
        <v>414.76796104278594</v>
      </c>
      <c r="I78" s="5">
        <f t="shared" si="17"/>
        <v>36442.582364065471</v>
      </c>
      <c r="J78" s="5">
        <f t="shared" si="18"/>
        <v>413.00691389676285</v>
      </c>
    </row>
    <row r="79" spans="1:10" x14ac:dyDescent="0.4">
      <c r="A79" s="1">
        <f t="shared" si="12"/>
        <v>43960</v>
      </c>
      <c r="B79">
        <f t="shared" si="13"/>
        <v>74</v>
      </c>
      <c r="C79" s="16">
        <f t="shared" si="14"/>
        <v>8546228.4107220396</v>
      </c>
      <c r="D79" s="17">
        <f t="shared" si="10"/>
        <v>-412.86421183114044</v>
      </c>
      <c r="E79" s="16">
        <f t="shared" si="15"/>
        <v>5923.4955391794902</v>
      </c>
      <c r="F79" s="17">
        <f t="shared" si="19"/>
        <v>-1.7804759114239346</v>
      </c>
      <c r="G79" s="16">
        <f t="shared" si="16"/>
        <v>30932.093738782747</v>
      </c>
      <c r="H79" s="17">
        <f t="shared" si="11"/>
        <v>414.64468774256437</v>
      </c>
      <c r="I79" s="5">
        <f t="shared" si="17"/>
        <v>36855.589277962237</v>
      </c>
      <c r="J79" s="5">
        <f t="shared" si="18"/>
        <v>412.86421183114044</v>
      </c>
    </row>
    <row r="80" spans="1:10" x14ac:dyDescent="0.4">
      <c r="A80" s="1">
        <f t="shared" si="12"/>
        <v>43961</v>
      </c>
      <c r="B80">
        <f t="shared" si="13"/>
        <v>75</v>
      </c>
      <c r="C80" s="16">
        <f t="shared" si="14"/>
        <v>8545815.5465102084</v>
      </c>
      <c r="D80" s="17">
        <f t="shared" si="10"/>
        <v>-412.72017441255321</v>
      </c>
      <c r="E80" s="16">
        <f t="shared" si="15"/>
        <v>5921.7150632680659</v>
      </c>
      <c r="F80" s="17">
        <f t="shared" si="19"/>
        <v>-1.7998800162114321</v>
      </c>
      <c r="G80" s="16">
        <f t="shared" si="16"/>
        <v>31346.738426525313</v>
      </c>
      <c r="H80" s="17">
        <f t="shared" si="11"/>
        <v>414.52005442876464</v>
      </c>
      <c r="I80" s="5">
        <f t="shared" si="17"/>
        <v>37268.453489793377</v>
      </c>
      <c r="J80" s="5">
        <f t="shared" si="18"/>
        <v>412.72017441255321</v>
      </c>
    </row>
    <row r="81" spans="1:10" x14ac:dyDescent="0.4">
      <c r="A81" s="1">
        <f t="shared" si="12"/>
        <v>43962</v>
      </c>
      <c r="B81">
        <f t="shared" si="13"/>
        <v>76</v>
      </c>
      <c r="C81" s="16">
        <f t="shared" si="14"/>
        <v>8545402.8263357952</v>
      </c>
      <c r="D81" s="17">
        <f t="shared" si="10"/>
        <v>-412.57480361417896</v>
      </c>
      <c r="E81" s="16">
        <f t="shared" si="15"/>
        <v>5919.9151832518546</v>
      </c>
      <c r="F81" s="17">
        <f t="shared" si="19"/>
        <v>-1.8192592134508914</v>
      </c>
      <c r="G81" s="16">
        <f t="shared" si="16"/>
        <v>31761.258480954079</v>
      </c>
      <c r="H81" s="17">
        <f t="shared" si="11"/>
        <v>414.39406282762985</v>
      </c>
      <c r="I81" s="5">
        <f t="shared" si="17"/>
        <v>37681.173664205933</v>
      </c>
      <c r="J81" s="5">
        <f t="shared" si="18"/>
        <v>412.57480361417896</v>
      </c>
    </row>
    <row r="82" spans="1:10" x14ac:dyDescent="0.4">
      <c r="A82" s="1">
        <f t="shared" si="12"/>
        <v>43963</v>
      </c>
      <c r="B82">
        <f t="shared" si="13"/>
        <v>77</v>
      </c>
      <c r="C82" s="16">
        <f t="shared" si="14"/>
        <v>8544990.2515321802</v>
      </c>
      <c r="D82" s="17">
        <f t="shared" si="10"/>
        <v>-412.42810142576189</v>
      </c>
      <c r="E82" s="16">
        <f t="shared" si="15"/>
        <v>5918.0959240384036</v>
      </c>
      <c r="F82" s="17">
        <f t="shared" si="19"/>
        <v>-1.8386132569264078</v>
      </c>
      <c r="G82" s="16">
        <f t="shared" si="16"/>
        <v>32175.652543781707</v>
      </c>
      <c r="H82" s="17">
        <f t="shared" si="11"/>
        <v>414.2667146826883</v>
      </c>
      <c r="I82" s="5">
        <f t="shared" si="17"/>
        <v>38093.748467820114</v>
      </c>
      <c r="J82" s="5">
        <f t="shared" si="18"/>
        <v>412.42810142576189</v>
      </c>
    </row>
    <row r="83" spans="1:10" x14ac:dyDescent="0.4">
      <c r="A83" s="1">
        <f t="shared" si="12"/>
        <v>43964</v>
      </c>
      <c r="B83">
        <f t="shared" si="13"/>
        <v>78</v>
      </c>
      <c r="C83" s="16">
        <f t="shared" si="14"/>
        <v>8544577.8234307542</v>
      </c>
      <c r="D83" s="17">
        <f t="shared" si="10"/>
        <v>-412.2800698535566</v>
      </c>
      <c r="E83" s="16">
        <f t="shared" si="15"/>
        <v>5916.2573107814769</v>
      </c>
      <c r="F83" s="17">
        <f t="shared" si="19"/>
        <v>-1.8579419011468303</v>
      </c>
      <c r="G83" s="16">
        <f t="shared" si="16"/>
        <v>32589.919258464397</v>
      </c>
      <c r="H83" s="17">
        <f t="shared" si="11"/>
        <v>414.13801175470343</v>
      </c>
      <c r="I83" s="5">
        <f t="shared" si="17"/>
        <v>38506.176569245872</v>
      </c>
      <c r="J83" s="5">
        <f t="shared" si="18"/>
        <v>412.2800698535566</v>
      </c>
    </row>
    <row r="84" spans="1:10" x14ac:dyDescent="0.4">
      <c r="A84" s="1">
        <f t="shared" si="12"/>
        <v>43965</v>
      </c>
      <c r="B84">
        <f t="shared" si="13"/>
        <v>79</v>
      </c>
      <c r="C84" s="16">
        <f t="shared" si="14"/>
        <v>8544165.5433609001</v>
      </c>
      <c r="D84" s="17">
        <f t="shared" si="10"/>
        <v>-412.13071092027002</v>
      </c>
      <c r="E84" s="16">
        <f t="shared" si="15"/>
        <v>5914.3993688803303</v>
      </c>
      <c r="F84" s="17">
        <f t="shared" si="19"/>
        <v>-1.8772449013531514</v>
      </c>
      <c r="G84" s="16">
        <f t="shared" si="16"/>
        <v>33004.057270219098</v>
      </c>
      <c r="H84" s="17">
        <f t="shared" si="11"/>
        <v>414.00795582162317</v>
      </c>
      <c r="I84" s="5">
        <f t="shared" si="17"/>
        <v>38918.45663909943</v>
      </c>
      <c r="J84" s="5">
        <f t="shared" si="18"/>
        <v>412.13071092027002</v>
      </c>
    </row>
    <row r="85" spans="1:10" x14ac:dyDescent="0.4">
      <c r="A85" s="1">
        <f t="shared" si="12"/>
        <v>43966</v>
      </c>
      <c r="B85">
        <f t="shared" si="13"/>
        <v>80</v>
      </c>
      <c r="C85" s="16">
        <f t="shared" si="14"/>
        <v>8543753.4126499798</v>
      </c>
      <c r="D85" s="17">
        <f t="shared" si="10"/>
        <v>-411.9800266650044</v>
      </c>
      <c r="E85" s="16">
        <f t="shared" si="15"/>
        <v>5912.5221239789771</v>
      </c>
      <c r="F85" s="17">
        <f t="shared" si="19"/>
        <v>-1.8965220135240202</v>
      </c>
      <c r="G85" s="16">
        <f t="shared" si="16"/>
        <v>33418.065226040722</v>
      </c>
      <c r="H85" s="17">
        <f t="shared" si="11"/>
        <v>413.87654867852842</v>
      </c>
      <c r="I85" s="5">
        <f t="shared" si="17"/>
        <v>39330.587350019698</v>
      </c>
      <c r="J85" s="5">
        <f t="shared" si="18"/>
        <v>411.9800266650044</v>
      </c>
    </row>
    <row r="86" spans="1:10" x14ac:dyDescent="0.4">
      <c r="A86" s="1">
        <f t="shared" si="12"/>
        <v>43967</v>
      </c>
      <c r="B86">
        <f t="shared" si="13"/>
        <v>81</v>
      </c>
      <c r="C86" s="16">
        <f t="shared" si="14"/>
        <v>8543341.4326233156</v>
      </c>
      <c r="D86" s="17">
        <f t="shared" si="10"/>
        <v>-411.82801914319964</v>
      </c>
      <c r="E86" s="16">
        <f t="shared" si="15"/>
        <v>5910.6256019654529</v>
      </c>
      <c r="F86" s="17">
        <f t="shared" si="19"/>
        <v>-1.9157729943821096</v>
      </c>
      <c r="G86" s="16">
        <f t="shared" si="16"/>
        <v>33831.941774719249</v>
      </c>
      <c r="H86" s="17">
        <f t="shared" si="11"/>
        <v>413.74379213758175</v>
      </c>
      <c r="I86" s="5">
        <f t="shared" si="17"/>
        <v>39742.567376684703</v>
      </c>
      <c r="J86" s="5">
        <f t="shared" si="18"/>
        <v>411.82801914319964</v>
      </c>
    </row>
    <row r="87" spans="1:10" x14ac:dyDescent="0.4">
      <c r="A87" s="1">
        <f t="shared" si="12"/>
        <v>43968</v>
      </c>
      <c r="B87">
        <f t="shared" si="13"/>
        <v>82</v>
      </c>
      <c r="C87" s="16">
        <f t="shared" si="14"/>
        <v>8542929.6046041716</v>
      </c>
      <c r="D87" s="17">
        <f t="shared" si="10"/>
        <v>-411.67469042657433</v>
      </c>
      <c r="E87" s="16">
        <f t="shared" si="15"/>
        <v>5908.7098289710711</v>
      </c>
      <c r="F87" s="17">
        <f t="shared" si="19"/>
        <v>-1.9349976014007098</v>
      </c>
      <c r="G87" s="16">
        <f t="shared" si="16"/>
        <v>34245.685566856831</v>
      </c>
      <c r="H87" s="17">
        <f t="shared" si="11"/>
        <v>413.60968802797504</v>
      </c>
      <c r="I87" s="5">
        <f t="shared" si="17"/>
        <v>40154.395395827902</v>
      </c>
      <c r="J87" s="5">
        <f t="shared" si="18"/>
        <v>411.67469042657433</v>
      </c>
    </row>
    <row r="88" spans="1:10" x14ac:dyDescent="0.4">
      <c r="A88" s="1">
        <f t="shared" si="12"/>
        <v>43969</v>
      </c>
      <c r="B88">
        <f t="shared" si="13"/>
        <v>83</v>
      </c>
      <c r="C88" s="16">
        <f t="shared" si="14"/>
        <v>8542517.9299137443</v>
      </c>
      <c r="D88" s="17">
        <f t="shared" si="10"/>
        <v>-411.52004260306734</v>
      </c>
      <c r="E88" s="16">
        <f t="shared" si="15"/>
        <v>5906.7748313696702</v>
      </c>
      <c r="F88" s="17">
        <f t="shared" si="19"/>
        <v>-1.9541955928096399</v>
      </c>
      <c r="G88" s="16">
        <f t="shared" si="16"/>
        <v>34659.295254884804</v>
      </c>
      <c r="H88" s="17">
        <f t="shared" si="11"/>
        <v>413.47423819587698</v>
      </c>
      <c r="I88" s="5">
        <f t="shared" si="17"/>
        <v>40566.070086254476</v>
      </c>
      <c r="J88" s="5">
        <f t="shared" si="18"/>
        <v>411.52004260306734</v>
      </c>
    </row>
    <row r="89" spans="1:10" x14ac:dyDescent="0.4">
      <c r="A89" s="1">
        <f t="shared" si="12"/>
        <v>43970</v>
      </c>
      <c r="B89">
        <f t="shared" si="13"/>
        <v>84</v>
      </c>
      <c r="C89" s="16">
        <f t="shared" si="14"/>
        <v>8542106.4098711405</v>
      </c>
      <c r="D89" s="17">
        <f t="shared" si="10"/>
        <v>-411.36407777677852</v>
      </c>
      <c r="E89" s="16">
        <f t="shared" si="15"/>
        <v>5904.8206357768604</v>
      </c>
      <c r="F89" s="17">
        <f t="shared" si="19"/>
        <v>-1.9733667276017286</v>
      </c>
      <c r="G89" s="16">
        <f t="shared" si="16"/>
        <v>35072.769493080683</v>
      </c>
      <c r="H89" s="17">
        <f t="shared" si="11"/>
        <v>413.33744450438024</v>
      </c>
      <c r="I89" s="5">
        <f t="shared" si="17"/>
        <v>40977.590128857541</v>
      </c>
      <c r="J89" s="5">
        <f t="shared" si="18"/>
        <v>411.36407777677852</v>
      </c>
    </row>
    <row r="90" spans="1:10" x14ac:dyDescent="0.4">
      <c r="A90" s="1">
        <f t="shared" si="12"/>
        <v>43971</v>
      </c>
      <c r="B90">
        <f t="shared" si="13"/>
        <v>85</v>
      </c>
      <c r="C90" s="16">
        <f t="shared" si="14"/>
        <v>8541695.0457933638</v>
      </c>
      <c r="D90" s="17">
        <f t="shared" si="10"/>
        <v>-411.20679806790963</v>
      </c>
      <c r="E90" s="16">
        <f t="shared" si="15"/>
        <v>5902.847269049259</v>
      </c>
      <c r="F90" s="17">
        <f t="shared" si="19"/>
        <v>-1.9925107655385546</v>
      </c>
      <c r="G90" s="16">
        <f t="shared" si="16"/>
        <v>35486.106937585064</v>
      </c>
      <c r="H90" s="17">
        <f t="shared" si="11"/>
        <v>413.19930883344819</v>
      </c>
      <c r="I90" s="5">
        <f t="shared" si="17"/>
        <v>41388.95420663432</v>
      </c>
      <c r="J90" s="5">
        <f t="shared" si="18"/>
        <v>411.20679806790963</v>
      </c>
    </row>
    <row r="91" spans="1:10" x14ac:dyDescent="0.4">
      <c r="A91" s="1">
        <f t="shared" si="12"/>
        <v>43972</v>
      </c>
      <c r="B91">
        <f t="shared" si="13"/>
        <v>86</v>
      </c>
      <c r="C91" s="16">
        <f t="shared" si="14"/>
        <v>8541283.8389952965</v>
      </c>
      <c r="D91" s="17">
        <f t="shared" si="10"/>
        <v>-411.04820561270355</v>
      </c>
      <c r="E91" s="16">
        <f t="shared" si="15"/>
        <v>5900.85475828372</v>
      </c>
      <c r="F91" s="17">
        <f t="shared" si="19"/>
        <v>-2.0116274671568704</v>
      </c>
      <c r="G91" s="16">
        <f t="shared" si="16"/>
        <v>35899.306246418513</v>
      </c>
      <c r="H91" s="17">
        <f t="shared" si="11"/>
        <v>413.05983307986043</v>
      </c>
      <c r="I91" s="5">
        <f t="shared" si="17"/>
        <v>41800.161004702233</v>
      </c>
      <c r="J91" s="5">
        <f t="shared" si="18"/>
        <v>411.04820561270355</v>
      </c>
    </row>
    <row r="92" spans="1:10" x14ac:dyDescent="0.4">
      <c r="A92" s="1">
        <f t="shared" si="12"/>
        <v>43973</v>
      </c>
      <c r="B92">
        <f t="shared" si="13"/>
        <v>87</v>
      </c>
      <c r="C92" s="16">
        <f t="shared" si="14"/>
        <v>8540872.7907896843</v>
      </c>
      <c r="D92" s="17">
        <f t="shared" si="10"/>
        <v>-410.88830256338485</v>
      </c>
      <c r="E92" s="16">
        <f t="shared" si="15"/>
        <v>5898.8431308165627</v>
      </c>
      <c r="F92" s="17">
        <f t="shared" si="19"/>
        <v>-2.0307165937745708</v>
      </c>
      <c r="G92" s="16">
        <f t="shared" si="16"/>
        <v>36312.366079498373</v>
      </c>
      <c r="H92" s="17">
        <f t="shared" si="11"/>
        <v>412.91901915715943</v>
      </c>
      <c r="I92" s="5">
        <f t="shared" si="17"/>
        <v>42211.209210314933</v>
      </c>
      <c r="J92" s="5">
        <f t="shared" si="18"/>
        <v>410.88830256338485</v>
      </c>
    </row>
    <row r="93" spans="1:10" x14ac:dyDescent="0.4">
      <c r="A93" s="1">
        <f t="shared" si="12"/>
        <v>43974</v>
      </c>
      <c r="B93">
        <f t="shared" si="13"/>
        <v>88</v>
      </c>
      <c r="C93" s="16">
        <f t="shared" si="14"/>
        <v>8540461.9024871215</v>
      </c>
      <c r="D93" s="17">
        <f t="shared" si="10"/>
        <v>-410.72709108809818</v>
      </c>
      <c r="E93" s="16">
        <f t="shared" si="15"/>
        <v>5896.812414222788</v>
      </c>
      <c r="F93" s="17">
        <f t="shared" si="19"/>
        <v>-2.0497779074970026</v>
      </c>
      <c r="G93" s="16">
        <f t="shared" si="16"/>
        <v>36725.285098655535</v>
      </c>
      <c r="H93" s="17">
        <f t="shared" si="11"/>
        <v>412.77686899559518</v>
      </c>
      <c r="I93" s="5">
        <f t="shared" si="17"/>
        <v>42622.097512878325</v>
      </c>
      <c r="J93" s="5">
        <f t="shared" si="18"/>
        <v>410.72709108809818</v>
      </c>
    </row>
    <row r="94" spans="1:10" x14ac:dyDescent="0.4">
      <c r="A94" s="1">
        <f t="shared" si="12"/>
        <v>43975</v>
      </c>
      <c r="B94">
        <f t="shared" si="13"/>
        <v>89</v>
      </c>
      <c r="C94" s="16">
        <f t="shared" si="14"/>
        <v>8540051.1753960326</v>
      </c>
      <c r="D94" s="17">
        <f t="shared" si="10"/>
        <v>-410.564573370848</v>
      </c>
      <c r="E94" s="16">
        <f t="shared" si="15"/>
        <v>5894.7626363152913</v>
      </c>
      <c r="F94" s="17">
        <f t="shared" si="19"/>
        <v>-2.0688111712224213</v>
      </c>
      <c r="G94" s="16">
        <f t="shared" si="16"/>
        <v>37138.061967651127</v>
      </c>
      <c r="H94" s="17">
        <f t="shared" si="11"/>
        <v>412.63338454207042</v>
      </c>
      <c r="I94" s="5">
        <f t="shared" si="17"/>
        <v>43032.824603966415</v>
      </c>
      <c r="J94" s="5">
        <f t="shared" si="18"/>
        <v>410.564573370848</v>
      </c>
    </row>
    <row r="95" spans="1:10" x14ac:dyDescent="0.4">
      <c r="A95" s="1">
        <f t="shared" si="12"/>
        <v>43976</v>
      </c>
      <c r="B95">
        <f t="shared" si="13"/>
        <v>90</v>
      </c>
      <c r="C95" s="16">
        <f t="shared" si="14"/>
        <v>8539640.6108226627</v>
      </c>
      <c r="D95" s="17">
        <f t="shared" si="10"/>
        <v>-410.40075161143659</v>
      </c>
      <c r="E95" s="16">
        <f t="shared" si="15"/>
        <v>5892.6938251440688</v>
      </c>
      <c r="F95" s="17">
        <f t="shared" si="19"/>
        <v>-2.0878161486482441</v>
      </c>
      <c r="G95" s="16">
        <f t="shared" si="16"/>
        <v>37550.695352193201</v>
      </c>
      <c r="H95" s="17">
        <f t="shared" si="11"/>
        <v>412.48856776008483</v>
      </c>
      <c r="I95" s="5">
        <f t="shared" si="17"/>
        <v>43443.389177337267</v>
      </c>
      <c r="J95" s="5">
        <f t="shared" si="18"/>
        <v>410.40075161143659</v>
      </c>
    </row>
    <row r="96" spans="1:10" x14ac:dyDescent="0.4">
      <c r="A96" s="1">
        <f t="shared" si="12"/>
        <v>43977</v>
      </c>
      <c r="B96">
        <f t="shared" si="13"/>
        <v>91</v>
      </c>
      <c r="C96" s="16">
        <f t="shared" si="14"/>
        <v>8539230.2100710515</v>
      </c>
      <c r="D96" s="17">
        <f t="shared" si="10"/>
        <v>-410.23562802540249</v>
      </c>
      <c r="E96" s="16">
        <f t="shared" si="15"/>
        <v>5890.6060089954208</v>
      </c>
      <c r="F96" s="17">
        <f t="shared" si="19"/>
        <v>-2.1067926042770182</v>
      </c>
      <c r="G96" s="16">
        <f t="shared" si="16"/>
        <v>37963.183919953284</v>
      </c>
      <c r="H96" s="17">
        <f t="shared" si="11"/>
        <v>412.34242062967951</v>
      </c>
      <c r="I96" s="5">
        <f t="shared" si="17"/>
        <v>43853.789928948703</v>
      </c>
      <c r="J96" s="5">
        <f t="shared" si="18"/>
        <v>410.23562802540249</v>
      </c>
    </row>
    <row r="97" spans="1:10" x14ac:dyDescent="0.4">
      <c r="A97" s="1">
        <f t="shared" si="12"/>
        <v>43978</v>
      </c>
      <c r="B97">
        <f t="shared" si="13"/>
        <v>92</v>
      </c>
      <c r="C97" s="16">
        <f t="shared" si="14"/>
        <v>8538819.9744430259</v>
      </c>
      <c r="D97" s="17">
        <f t="shared" si="10"/>
        <v>-410.06920484395783</v>
      </c>
      <c r="E97" s="16">
        <f t="shared" si="15"/>
        <v>5888.4992163911438</v>
      </c>
      <c r="F97" s="17">
        <f t="shared" si="19"/>
        <v>-2.1257403034222762</v>
      </c>
      <c r="G97" s="16">
        <f t="shared" si="16"/>
        <v>38375.526340582961</v>
      </c>
      <c r="H97" s="17">
        <f t="shared" si="11"/>
        <v>412.19494514738011</v>
      </c>
      <c r="I97" s="5">
        <f t="shared" si="17"/>
        <v>44264.025556974106</v>
      </c>
      <c r="J97" s="5">
        <f t="shared" si="18"/>
        <v>410.06920484395783</v>
      </c>
    </row>
    <row r="98" spans="1:10" x14ac:dyDescent="0.4">
      <c r="A98" s="1">
        <f t="shared" si="12"/>
        <v>43979</v>
      </c>
      <c r="B98">
        <f t="shared" si="13"/>
        <v>93</v>
      </c>
      <c r="C98" s="16">
        <f t="shared" si="14"/>
        <v>8538409.9052381814</v>
      </c>
      <c r="D98" s="17">
        <f t="shared" si="10"/>
        <v>-409.90148431392606</v>
      </c>
      <c r="E98" s="16">
        <f t="shared" si="15"/>
        <v>5886.3734760877214</v>
      </c>
      <c r="F98" s="17">
        <f t="shared" si="19"/>
        <v>-2.1446590122145039</v>
      </c>
      <c r="G98" s="16">
        <f t="shared" si="16"/>
        <v>38787.721285730338</v>
      </c>
      <c r="H98" s="17">
        <f t="shared" si="11"/>
        <v>412.04614332614057</v>
      </c>
      <c r="I98" s="5">
        <f t="shared" si="17"/>
        <v>44674.094761818058</v>
      </c>
      <c r="J98" s="5">
        <f t="shared" si="18"/>
        <v>409.90148431392606</v>
      </c>
    </row>
    <row r="99" spans="1:10" x14ac:dyDescent="0.4">
      <c r="A99" s="1">
        <f t="shared" si="12"/>
        <v>43980</v>
      </c>
      <c r="B99">
        <f t="shared" si="13"/>
        <v>94</v>
      </c>
      <c r="C99" s="16">
        <f t="shared" si="14"/>
        <v>8538000.003753867</v>
      </c>
      <c r="D99" s="17">
        <f t="shared" si="10"/>
        <v>-409.73246869767922</v>
      </c>
      <c r="E99" s="16">
        <f t="shared" si="15"/>
        <v>5884.2288170755073</v>
      </c>
      <c r="F99" s="17">
        <f t="shared" si="19"/>
        <v>-2.163548497606314</v>
      </c>
      <c r="G99" s="16">
        <f t="shared" si="16"/>
        <v>39199.767429056476</v>
      </c>
      <c r="H99" s="17">
        <f t="shared" si="11"/>
        <v>411.89601719528554</v>
      </c>
      <c r="I99" s="5">
        <f t="shared" si="17"/>
        <v>45083.996246131981</v>
      </c>
      <c r="J99" s="5">
        <f t="shared" si="18"/>
        <v>409.73246869767922</v>
      </c>
    </row>
    <row r="100" spans="1:10" x14ac:dyDescent="0.4">
      <c r="A100" s="1">
        <f t="shared" si="12"/>
        <v>43981</v>
      </c>
      <c r="B100">
        <f t="shared" si="13"/>
        <v>95</v>
      </c>
      <c r="C100" s="16">
        <f t="shared" si="14"/>
        <v>8537590.2712851688</v>
      </c>
      <c r="D100" s="17">
        <f t="shared" si="10"/>
        <v>-409.5621602730738</v>
      </c>
      <c r="E100" s="16">
        <f t="shared" si="15"/>
        <v>5882.0652685779014</v>
      </c>
      <c r="F100" s="17">
        <f t="shared" si="19"/>
        <v>-2.182408527379323</v>
      </c>
      <c r="G100" s="16">
        <f t="shared" si="16"/>
        <v>39611.663446251761</v>
      </c>
      <c r="H100" s="17">
        <f t="shared" si="11"/>
        <v>411.74456880045312</v>
      </c>
      <c r="I100" s="5">
        <f t="shared" si="17"/>
        <v>45493.72871482966</v>
      </c>
      <c r="J100" s="5">
        <f t="shared" si="18"/>
        <v>409.5621602730738</v>
      </c>
    </row>
    <row r="101" spans="1:10" x14ac:dyDescent="0.4">
      <c r="A101" s="1">
        <f t="shared" si="12"/>
        <v>43982</v>
      </c>
      <c r="B101">
        <f t="shared" si="13"/>
        <v>96</v>
      </c>
      <c r="C101" s="16">
        <f t="shared" si="14"/>
        <v>8537180.7091248967</v>
      </c>
      <c r="D101" s="17">
        <f t="shared" si="10"/>
        <v>-409.39056133338801</v>
      </c>
      <c r="E101" s="16">
        <f t="shared" si="15"/>
        <v>5879.8828600505221</v>
      </c>
      <c r="F101" s="17">
        <f t="shared" si="19"/>
        <v>-2.2012388701485861</v>
      </c>
      <c r="G101" s="16">
        <f t="shared" si="16"/>
        <v>40023.408015052213</v>
      </c>
      <c r="H101" s="17">
        <f t="shared" si="11"/>
        <v>411.59180020353659</v>
      </c>
      <c r="I101" s="5">
        <f t="shared" si="17"/>
        <v>45903.290875102735</v>
      </c>
      <c r="J101" s="5">
        <f t="shared" si="18"/>
        <v>409.39056133338801</v>
      </c>
    </row>
    <row r="102" spans="1:10" x14ac:dyDescent="0.4">
      <c r="A102" s="1">
        <f t="shared" si="12"/>
        <v>43983</v>
      </c>
      <c r="B102">
        <f t="shared" si="13"/>
        <v>97</v>
      </c>
      <c r="C102" s="16">
        <f t="shared" si="14"/>
        <v>8536771.3185635637</v>
      </c>
      <c r="D102" s="17">
        <f t="shared" si="10"/>
        <v>-409.21767418725676</v>
      </c>
      <c r="E102" s="16">
        <f t="shared" si="15"/>
        <v>5877.6816211803734</v>
      </c>
      <c r="F102" s="17">
        <f t="shared" si="19"/>
        <v>-2.2200392953694177</v>
      </c>
      <c r="G102" s="16">
        <f t="shared" si="16"/>
        <v>40434.999815255753</v>
      </c>
      <c r="H102" s="17">
        <f t="shared" si="11"/>
        <v>411.43771348262618</v>
      </c>
      <c r="I102" s="5">
        <f t="shared" si="17"/>
        <v>46312.681436436127</v>
      </c>
      <c r="J102" s="5">
        <f t="shared" si="18"/>
        <v>409.21767418725676</v>
      </c>
    </row>
    <row r="103" spans="1:10" x14ac:dyDescent="0.4">
      <c r="A103" s="1">
        <f t="shared" si="12"/>
        <v>43984</v>
      </c>
      <c r="B103">
        <f t="shared" si="13"/>
        <v>98</v>
      </c>
      <c r="C103" s="16">
        <f t="shared" si="14"/>
        <v>8536362.1008893773</v>
      </c>
      <c r="D103" s="17">
        <f t="shared" si="10"/>
        <v>-409.04350115860791</v>
      </c>
      <c r="E103" s="16">
        <f t="shared" si="15"/>
        <v>5875.4615818850043</v>
      </c>
      <c r="F103" s="17">
        <f t="shared" si="19"/>
        <v>-2.2388095733424507</v>
      </c>
      <c r="G103" s="16">
        <f t="shared" si="16"/>
        <v>40846.437528738381</v>
      </c>
      <c r="H103" s="17">
        <f t="shared" si="11"/>
        <v>411.28231073195036</v>
      </c>
      <c r="I103" s="5">
        <f t="shared" si="17"/>
        <v>46721.899110623388</v>
      </c>
      <c r="J103" s="5">
        <f t="shared" si="18"/>
        <v>409.04350115860791</v>
      </c>
    </row>
    <row r="104" spans="1:10" x14ac:dyDescent="0.4">
      <c r="A104" s="1">
        <f t="shared" si="12"/>
        <v>43985</v>
      </c>
      <c r="B104">
        <f t="shared" si="13"/>
        <v>99</v>
      </c>
      <c r="C104" s="16">
        <f t="shared" si="14"/>
        <v>8535953.0573882181</v>
      </c>
      <c r="D104" s="17">
        <f t="shared" si="10"/>
        <v>-408.86804458659725</v>
      </c>
      <c r="E104" s="16">
        <f t="shared" si="15"/>
        <v>5873.2227723116621</v>
      </c>
      <c r="F104" s="17">
        <f t="shared" si="19"/>
        <v>-2.2575494752191503</v>
      </c>
      <c r="G104" s="16">
        <f t="shared" si="16"/>
        <v>41257.71983947033</v>
      </c>
      <c r="H104" s="17">
        <f t="shared" si="11"/>
        <v>411.1255940618164</v>
      </c>
      <c r="I104" s="5">
        <f t="shared" si="17"/>
        <v>47130.942611781989</v>
      </c>
      <c r="J104" s="5">
        <f t="shared" si="18"/>
        <v>408.86804458659725</v>
      </c>
    </row>
    <row r="105" spans="1:10" x14ac:dyDescent="0.4">
      <c r="A105" s="1">
        <f t="shared" si="12"/>
        <v>43986</v>
      </c>
      <c r="B105">
        <f t="shared" si="13"/>
        <v>100</v>
      </c>
      <c r="C105" s="16">
        <f t="shared" si="14"/>
        <v>8535544.1893436313</v>
      </c>
      <c r="D105" s="17">
        <f t="shared" si="10"/>
        <v>-408.69130682554305</v>
      </c>
      <c r="E105" s="16">
        <f t="shared" si="15"/>
        <v>5870.965222836443</v>
      </c>
      <c r="F105" s="17">
        <f t="shared" si="19"/>
        <v>-2.2762587730080099</v>
      </c>
      <c r="G105" s="16">
        <f t="shared" si="16"/>
        <v>41668.845433532144</v>
      </c>
      <c r="H105" s="17">
        <f t="shared" si="11"/>
        <v>410.96756559855106</v>
      </c>
      <c r="I105" s="5">
        <f t="shared" ref="I105:I154" si="20">E105+G105</f>
        <v>47539.810656368587</v>
      </c>
      <c r="J105" s="5">
        <f t="shared" si="18"/>
        <v>408.69130682554305</v>
      </c>
    </row>
    <row r="106" spans="1:10" x14ac:dyDescent="0.4">
      <c r="A106" s="1">
        <f t="shared" si="12"/>
        <v>43987</v>
      </c>
      <c r="B106">
        <f t="shared" si="13"/>
        <v>101</v>
      </c>
      <c r="C106" s="16">
        <f t="shared" si="14"/>
        <v>8535135.4980368055</v>
      </c>
      <c r="D106" s="17">
        <f t="shared" si="10"/>
        <v>-408.51329024486159</v>
      </c>
      <c r="E106" s="16">
        <f t="shared" si="15"/>
        <v>5868.6889640634354</v>
      </c>
      <c r="F106" s="17">
        <f t="shared" si="19"/>
        <v>-2.2949372395789283</v>
      </c>
      <c r="G106" s="16">
        <f t="shared" si="16"/>
        <v>42079.812999130692</v>
      </c>
      <c r="H106" s="17">
        <f t="shared" si="11"/>
        <v>410.80822748444052</v>
      </c>
      <c r="I106" s="5">
        <f t="shared" si="20"/>
        <v>47948.501963194125</v>
      </c>
      <c r="J106" s="5">
        <f t="shared" si="18"/>
        <v>408.51329024486159</v>
      </c>
    </row>
    <row r="107" spans="1:10" x14ac:dyDescent="0.4">
      <c r="A107" s="1">
        <f t="shared" si="12"/>
        <v>43988</v>
      </c>
      <c r="B107">
        <f t="shared" si="13"/>
        <v>102</v>
      </c>
      <c r="C107" s="16">
        <f t="shared" si="14"/>
        <v>8534726.9847465605</v>
      </c>
      <c r="D107" s="17">
        <f t="shared" si="10"/>
        <v>-408.33399722899981</v>
      </c>
      <c r="E107" s="16">
        <f t="shared" si="15"/>
        <v>5866.3940268238566</v>
      </c>
      <c r="F107" s="17">
        <f t="shared" si="19"/>
        <v>-2.3135846486702007</v>
      </c>
      <c r="G107" s="16">
        <f t="shared" si="16"/>
        <v>42490.621226615134</v>
      </c>
      <c r="H107" s="17">
        <f t="shared" si="11"/>
        <v>410.64758187767001</v>
      </c>
      <c r="I107" s="5">
        <f t="shared" si="20"/>
        <v>48357.015253438993</v>
      </c>
      <c r="J107" s="5">
        <f t="shared" si="18"/>
        <v>408.33399722899981</v>
      </c>
    </row>
    <row r="108" spans="1:10" x14ac:dyDescent="0.4">
      <c r="A108" s="1">
        <f t="shared" si="12"/>
        <v>43989</v>
      </c>
      <c r="B108">
        <f t="shared" si="13"/>
        <v>103</v>
      </c>
      <c r="C108" s="16">
        <f t="shared" si="14"/>
        <v>8534318.6507493313</v>
      </c>
      <c r="D108" s="17">
        <f t="shared" si="10"/>
        <v>-408.15343017737047</v>
      </c>
      <c r="E108" s="16">
        <f t="shared" si="15"/>
        <v>5864.0804421751864</v>
      </c>
      <c r="F108" s="17">
        <f t="shared" si="19"/>
        <v>-2.3322007748926126</v>
      </c>
      <c r="G108" s="16">
        <f t="shared" si="16"/>
        <v>42901.268808492801</v>
      </c>
      <c r="H108" s="17">
        <f t="shared" si="11"/>
        <v>410.48563095226308</v>
      </c>
      <c r="I108" s="5">
        <f t="shared" si="20"/>
        <v>48765.34925066799</v>
      </c>
      <c r="J108" s="5">
        <f t="shared" si="18"/>
        <v>408.15343017737047</v>
      </c>
    </row>
    <row r="109" spans="1:10" x14ac:dyDescent="0.4">
      <c r="A109" s="1">
        <f t="shared" si="12"/>
        <v>43990</v>
      </c>
      <c r="B109">
        <f t="shared" si="13"/>
        <v>104</v>
      </c>
      <c r="C109" s="16">
        <f t="shared" si="14"/>
        <v>8533910.4973191544</v>
      </c>
      <c r="D109" s="17">
        <f t="shared" si="10"/>
        <v>-407.97159150428496</v>
      </c>
      <c r="E109" s="16">
        <f t="shared" si="15"/>
        <v>5861.7482414002934</v>
      </c>
      <c r="F109" s="17">
        <f t="shared" si="19"/>
        <v>-2.3507853937356344</v>
      </c>
      <c r="G109" s="16">
        <f t="shared" si="16"/>
        <v>43311.754439445067</v>
      </c>
      <c r="H109" s="17">
        <f t="shared" si="11"/>
        <v>410.32237689802059</v>
      </c>
      <c r="I109" s="5">
        <f t="shared" si="20"/>
        <v>49173.502680845362</v>
      </c>
      <c r="J109" s="5">
        <f t="shared" si="18"/>
        <v>407.97159150428496</v>
      </c>
    </row>
    <row r="110" spans="1:10" x14ac:dyDescent="0.4">
      <c r="A110" s="1">
        <f t="shared" si="12"/>
        <v>43991</v>
      </c>
      <c r="B110">
        <f t="shared" si="13"/>
        <v>105</v>
      </c>
      <c r="C110" s="16">
        <f t="shared" si="14"/>
        <v>8533502.5257276502</v>
      </c>
      <c r="D110" s="17">
        <f t="shared" si="10"/>
        <v>-407.78848363888659</v>
      </c>
      <c r="E110" s="16">
        <f t="shared" si="15"/>
        <v>5859.3974560065581</v>
      </c>
      <c r="F110" s="17">
        <f t="shared" si="19"/>
        <v>-2.3693382815725386</v>
      </c>
      <c r="G110" s="16">
        <f t="shared" si="16"/>
        <v>43722.076816343091</v>
      </c>
      <c r="H110" s="17">
        <f t="shared" si="11"/>
        <v>410.15782192045913</v>
      </c>
      <c r="I110" s="5">
        <f t="shared" si="20"/>
        <v>49581.474272349646</v>
      </c>
      <c r="J110" s="5">
        <f t="shared" si="18"/>
        <v>407.78848363888659</v>
      </c>
    </row>
    <row r="111" spans="1:10" x14ac:dyDescent="0.4">
      <c r="A111" s="1">
        <f t="shared" si="12"/>
        <v>43992</v>
      </c>
      <c r="B111">
        <f t="shared" si="13"/>
        <v>106</v>
      </c>
      <c r="C111" s="16">
        <f t="shared" si="14"/>
        <v>8533094.7372440118</v>
      </c>
      <c r="D111" s="17">
        <f t="shared" si="10"/>
        <v>-407.60410902508346</v>
      </c>
      <c r="E111" s="16">
        <f t="shared" si="15"/>
        <v>5857.0281177249853</v>
      </c>
      <c r="F111" s="17">
        <f t="shared" si="19"/>
        <v>-2.3878592156655714</v>
      </c>
      <c r="G111" s="16">
        <f t="shared" si="16"/>
        <v>44132.234638263551</v>
      </c>
      <c r="H111" s="17">
        <f t="shared" si="11"/>
        <v>409.99196824074903</v>
      </c>
      <c r="I111" s="5">
        <f t="shared" si="20"/>
        <v>49989.262755988537</v>
      </c>
      <c r="J111" s="5">
        <f t="shared" si="18"/>
        <v>407.60410902508346</v>
      </c>
    </row>
    <row r="112" spans="1:10" x14ac:dyDescent="0.4">
      <c r="A112" s="1">
        <f t="shared" si="12"/>
        <v>43993</v>
      </c>
      <c r="B112">
        <f t="shared" si="13"/>
        <v>107</v>
      </c>
      <c r="C112" s="16">
        <f t="shared" si="14"/>
        <v>8532687.1331349872</v>
      </c>
      <c r="D112" s="17">
        <f t="shared" si="10"/>
        <v>-407.41847012148082</v>
      </c>
      <c r="E112" s="16">
        <f t="shared" si="15"/>
        <v>5854.6402585093201</v>
      </c>
      <c r="F112" s="17">
        <f t="shared" si="19"/>
        <v>-2.4063479741716378</v>
      </c>
      <c r="G112" s="16">
        <f t="shared" si="16"/>
        <v>44542.2266065043</v>
      </c>
      <c r="H112" s="17">
        <f t="shared" si="11"/>
        <v>409.82481809565246</v>
      </c>
      <c r="I112" s="5">
        <f t="shared" si="20"/>
        <v>50396.866865013624</v>
      </c>
      <c r="J112" s="5">
        <f t="shared" si="18"/>
        <v>407.41847012148082</v>
      </c>
    </row>
    <row r="113" spans="1:10" x14ac:dyDescent="0.4">
      <c r="A113" s="1">
        <f t="shared" si="12"/>
        <v>43994</v>
      </c>
      <c r="B113">
        <f t="shared" si="13"/>
        <v>108</v>
      </c>
      <c r="C113" s="16">
        <f t="shared" si="14"/>
        <v>8532279.7146648653</v>
      </c>
      <c r="D113" s="17">
        <f t="shared" si="10"/>
        <v>-407.23156940131338</v>
      </c>
      <c r="E113" s="16">
        <f t="shared" si="15"/>
        <v>5852.2339105351484</v>
      </c>
      <c r="F113" s="17">
        <f t="shared" si="19"/>
        <v>-2.4248043361470764</v>
      </c>
      <c r="G113" s="16">
        <f t="shared" si="16"/>
        <v>44952.051424599951</v>
      </c>
      <c r="H113" s="17">
        <f t="shared" si="11"/>
        <v>409.65637373746046</v>
      </c>
      <c r="I113" s="5">
        <f t="shared" si="20"/>
        <v>50804.2853351351</v>
      </c>
      <c r="J113" s="5">
        <f t="shared" si="18"/>
        <v>407.23156940131338</v>
      </c>
    </row>
    <row r="114" spans="1:10" x14ac:dyDescent="0.4">
      <c r="A114" s="1">
        <f t="shared" si="12"/>
        <v>43995</v>
      </c>
      <c r="B114">
        <f t="shared" si="13"/>
        <v>109</v>
      </c>
      <c r="C114" s="16">
        <f t="shared" si="14"/>
        <v>8531872.4830954634</v>
      </c>
      <c r="D114" s="17">
        <f t="shared" si="10"/>
        <v>-407.04340935237695</v>
      </c>
      <c r="E114" s="16">
        <f t="shared" si="15"/>
        <v>5849.8091061990017</v>
      </c>
      <c r="F114" s="17">
        <f t="shared" si="19"/>
        <v>-2.4432280815532295</v>
      </c>
      <c r="G114" s="16">
        <f t="shared" si="16"/>
        <v>45361.707798337411</v>
      </c>
      <c r="H114" s="17">
        <f t="shared" si="11"/>
        <v>409.48663743393018</v>
      </c>
      <c r="I114" s="5">
        <f t="shared" si="20"/>
        <v>51211.516904536416</v>
      </c>
      <c r="J114" s="5">
        <f t="shared" si="18"/>
        <v>407.04340935237695</v>
      </c>
    </row>
    <row r="115" spans="1:10" x14ac:dyDescent="0.4">
      <c r="A115" s="1">
        <f t="shared" si="12"/>
        <v>43996</v>
      </c>
      <c r="B115">
        <f t="shared" si="13"/>
        <v>110</v>
      </c>
      <c r="C115" s="16">
        <f t="shared" si="14"/>
        <v>8531465.4396861102</v>
      </c>
      <c r="D115" s="17">
        <f t="shared" si="10"/>
        <v>-406.85399247696034</v>
      </c>
      <c r="E115" s="16">
        <f t="shared" si="15"/>
        <v>5847.3658781174481</v>
      </c>
      <c r="F115" s="17">
        <f t="shared" si="19"/>
        <v>-2.461618991261048</v>
      </c>
      <c r="G115" s="16">
        <f t="shared" si="16"/>
        <v>45771.194435771344</v>
      </c>
      <c r="H115" s="17">
        <f t="shared" si="11"/>
        <v>409.31561146822139</v>
      </c>
      <c r="I115" s="5">
        <f t="shared" si="20"/>
        <v>51618.560313888789</v>
      </c>
      <c r="J115" s="5">
        <f t="shared" si="18"/>
        <v>406.85399247696034</v>
      </c>
    </row>
    <row r="116" spans="1:10" x14ac:dyDescent="0.4">
      <c r="A116" s="1">
        <f t="shared" si="12"/>
        <v>43997</v>
      </c>
      <c r="B116">
        <f t="shared" si="13"/>
        <v>111</v>
      </c>
      <c r="C116" s="16">
        <f t="shared" si="14"/>
        <v>8531058.5856936332</v>
      </c>
      <c r="D116" s="17">
        <f t="shared" si="10"/>
        <v>-406.66332129177601</v>
      </c>
      <c r="E116" s="16">
        <f t="shared" si="15"/>
        <v>5844.9042591261868</v>
      </c>
      <c r="F116" s="17">
        <f t="shared" si="19"/>
        <v>-2.4799768470571166</v>
      </c>
      <c r="G116" s="16">
        <f t="shared" si="16"/>
        <v>46180.510047239564</v>
      </c>
      <c r="H116" s="17">
        <f t="shared" si="11"/>
        <v>409.14329813883313</v>
      </c>
      <c r="I116" s="5">
        <f t="shared" si="20"/>
        <v>52025.414306365754</v>
      </c>
      <c r="J116" s="5">
        <f t="shared" si="18"/>
        <v>406.66332129177601</v>
      </c>
    </row>
    <row r="117" spans="1:10" x14ac:dyDescent="0.4">
      <c r="A117" s="1">
        <f t="shared" si="12"/>
        <v>43998</v>
      </c>
      <c r="B117">
        <f t="shared" si="13"/>
        <v>112</v>
      </c>
      <c r="C117" s="16">
        <f t="shared" si="14"/>
        <v>8530651.9223723412</v>
      </c>
      <c r="D117" s="17">
        <f t="shared" si="10"/>
        <v>-406.47139832789145</v>
      </c>
      <c r="E117" s="16">
        <f t="shared" si="15"/>
        <v>5842.4242822791293</v>
      </c>
      <c r="F117" s="17">
        <f t="shared" si="19"/>
        <v>-2.4983014316476329</v>
      </c>
      <c r="G117" s="16">
        <f t="shared" si="16"/>
        <v>46589.6533453784</v>
      </c>
      <c r="H117" s="17">
        <f t="shared" si="11"/>
        <v>408.96969975953908</v>
      </c>
      <c r="I117" s="5">
        <f t="shared" si="20"/>
        <v>52432.077627657527</v>
      </c>
      <c r="J117" s="5">
        <f t="shared" si="18"/>
        <v>406.47139832789145</v>
      </c>
    </row>
    <row r="118" spans="1:10" x14ac:dyDescent="0.4">
      <c r="A118" s="1">
        <f t="shared" si="12"/>
        <v>43999</v>
      </c>
      <c r="B118">
        <f t="shared" si="13"/>
        <v>113</v>
      </c>
      <c r="C118" s="16">
        <f t="shared" si="14"/>
        <v>8530245.4509740137</v>
      </c>
      <c r="D118" s="17">
        <f t="shared" si="10"/>
        <v>-406.27822613065928</v>
      </c>
      <c r="E118" s="16">
        <f t="shared" si="15"/>
        <v>5839.9259808474817</v>
      </c>
      <c r="F118" s="17">
        <f t="shared" si="19"/>
        <v>-2.5165925286644892</v>
      </c>
      <c r="G118" s="16">
        <f t="shared" si="16"/>
        <v>46998.623045137938</v>
      </c>
      <c r="H118" s="17">
        <f t="shared" si="11"/>
        <v>408.79481865932377</v>
      </c>
      <c r="I118" s="5">
        <f t="shared" si="20"/>
        <v>52838.54902598542</v>
      </c>
      <c r="J118" s="5">
        <f t="shared" si="18"/>
        <v>406.27822613065928</v>
      </c>
    </row>
    <row r="119" spans="1:10" x14ac:dyDescent="0.4">
      <c r="A119" s="1">
        <f t="shared" si="12"/>
        <v>44000</v>
      </c>
      <c r="B119">
        <f t="shared" si="13"/>
        <v>114</v>
      </c>
      <c r="C119" s="16">
        <f t="shared" si="14"/>
        <v>8529839.1727478821</v>
      </c>
      <c r="D119" s="17">
        <f t="shared" si="10"/>
        <v>-406.08380725964787</v>
      </c>
      <c r="E119" s="16">
        <f t="shared" si="15"/>
        <v>5837.409388318817</v>
      </c>
      <c r="F119" s="17">
        <f t="shared" si="19"/>
        <v>-2.5348499226693662</v>
      </c>
      <c r="G119" s="16">
        <f t="shared" si="16"/>
        <v>47407.417863797258</v>
      </c>
      <c r="H119" s="17">
        <f t="shared" si="11"/>
        <v>408.61865718231724</v>
      </c>
      <c r="I119" s="5">
        <f t="shared" si="20"/>
        <v>53244.827252116076</v>
      </c>
      <c r="J119" s="5">
        <f t="shared" si="18"/>
        <v>406.08380725964787</v>
      </c>
    </row>
    <row r="120" spans="1:10" x14ac:dyDescent="0.4">
      <c r="A120" s="1">
        <f t="shared" si="12"/>
        <v>44001</v>
      </c>
      <c r="B120">
        <f t="shared" si="13"/>
        <v>115</v>
      </c>
      <c r="C120" s="16">
        <f t="shared" si="14"/>
        <v>8529433.0889406223</v>
      </c>
      <c r="D120" s="17">
        <f t="shared" si="10"/>
        <v>-405.88814428857125</v>
      </c>
      <c r="E120" s="16">
        <f t="shared" si="15"/>
        <v>5834.8745383961477</v>
      </c>
      <c r="F120" s="17">
        <f t="shared" si="19"/>
        <v>-2.5530733991591319</v>
      </c>
      <c r="G120" s="16">
        <f t="shared" si="16"/>
        <v>47816.036520979578</v>
      </c>
      <c r="H120" s="17">
        <f t="shared" si="11"/>
        <v>408.44121768773039</v>
      </c>
      <c r="I120" s="5">
        <f t="shared" si="20"/>
        <v>53650.911059375729</v>
      </c>
      <c r="J120" s="5">
        <f t="shared" si="18"/>
        <v>405.88814428857125</v>
      </c>
    </row>
    <row r="121" spans="1:10" x14ac:dyDescent="0.4">
      <c r="A121" s="1">
        <f t="shared" si="12"/>
        <v>44002</v>
      </c>
      <c r="B121">
        <f t="shared" si="13"/>
        <v>116</v>
      </c>
      <c r="C121" s="16">
        <f t="shared" si="14"/>
        <v>8529027.2007963341</v>
      </c>
      <c r="D121" s="17">
        <f t="shared" si="10"/>
        <v>-405.69123980521869</v>
      </c>
      <c r="E121" s="16">
        <f t="shared" si="15"/>
        <v>5832.3214649969887</v>
      </c>
      <c r="F121" s="17">
        <f t="shared" si="19"/>
        <v>-2.5712627445705607</v>
      </c>
      <c r="G121" s="16">
        <f t="shared" si="16"/>
        <v>48224.477738667309</v>
      </c>
      <c r="H121" s="17">
        <f t="shared" si="11"/>
        <v>408.26250254978925</v>
      </c>
      <c r="I121" s="5">
        <f t="shared" si="20"/>
        <v>54056.799203664297</v>
      </c>
      <c r="J121" s="5">
        <f t="shared" si="18"/>
        <v>405.69123980521869</v>
      </c>
    </row>
    <row r="122" spans="1:10" x14ac:dyDescent="0.4">
      <c r="A122" s="1">
        <f t="shared" si="12"/>
        <v>44003</v>
      </c>
      <c r="B122">
        <f t="shared" si="13"/>
        <v>117</v>
      </c>
      <c r="C122" s="16">
        <f t="shared" si="14"/>
        <v>8528621.5095565282</v>
      </c>
      <c r="D122" s="17">
        <f t="shared" si="10"/>
        <v>-405.49309641138365</v>
      </c>
      <c r="E122" s="16">
        <f t="shared" si="15"/>
        <v>5829.7502022524177</v>
      </c>
      <c r="F122" s="17">
        <f t="shared" si="19"/>
        <v>-2.5894177462856192</v>
      </c>
      <c r="G122" s="16">
        <f t="shared" si="16"/>
        <v>48632.7402412171</v>
      </c>
      <c r="H122" s="17">
        <f t="shared" si="11"/>
        <v>408.08251415766927</v>
      </c>
      <c r="I122" s="5">
        <f t="shared" si="20"/>
        <v>54462.49044346952</v>
      </c>
      <c r="J122" s="5">
        <f t="shared" si="18"/>
        <v>405.49309641138365</v>
      </c>
    </row>
    <row r="123" spans="1:10" x14ac:dyDescent="0.4">
      <c r="A123" s="1">
        <f t="shared" si="12"/>
        <v>44004</v>
      </c>
      <c r="B123">
        <f t="shared" si="13"/>
        <v>118</v>
      </c>
      <c r="C123" s="16">
        <f t="shared" si="14"/>
        <v>8528216.016460117</v>
      </c>
      <c r="D123" s="17">
        <f t="shared" si="10"/>
        <v>-405.29371672279387</v>
      </c>
      <c r="E123" s="16">
        <f t="shared" si="15"/>
        <v>5827.1607845061317</v>
      </c>
      <c r="F123" s="17">
        <f t="shared" si="19"/>
        <v>-2.6075381926353884</v>
      </c>
      <c r="G123" s="16">
        <f t="shared" si="16"/>
        <v>49040.822755374771</v>
      </c>
      <c r="H123" s="17">
        <f t="shared" si="11"/>
        <v>407.90125491542926</v>
      </c>
      <c r="I123" s="5">
        <f t="shared" si="20"/>
        <v>54867.983539880901</v>
      </c>
      <c r="J123" s="5">
        <f t="shared" si="18"/>
        <v>405.29371672279387</v>
      </c>
    </row>
    <row r="124" spans="1:10" x14ac:dyDescent="0.4">
      <c r="A124" s="1">
        <f t="shared" si="12"/>
        <v>44005</v>
      </c>
      <c r="B124">
        <f t="shared" si="13"/>
        <v>119</v>
      </c>
      <c r="C124" s="16">
        <f t="shared" si="14"/>
        <v>8527810.7227433939</v>
      </c>
      <c r="D124" s="17">
        <f t="shared" si="10"/>
        <v>-405.09310336903906</v>
      </c>
      <c r="E124" s="16">
        <f t="shared" si="15"/>
        <v>5824.5532463134959</v>
      </c>
      <c r="F124" s="17">
        <f t="shared" si="19"/>
        <v>-2.6256238729056918</v>
      </c>
      <c r="G124" s="16">
        <f t="shared" si="16"/>
        <v>49448.7240102902</v>
      </c>
      <c r="H124" s="17">
        <f t="shared" si="11"/>
        <v>407.71872724194475</v>
      </c>
      <c r="I124" s="5">
        <f t="shared" si="20"/>
        <v>55273.277256603695</v>
      </c>
      <c r="J124" s="5">
        <f t="shared" si="18"/>
        <v>405.09310336903906</v>
      </c>
    </row>
    <row r="125" spans="1:10" x14ac:dyDescent="0.4">
      <c r="A125" s="1">
        <f t="shared" si="12"/>
        <v>44006</v>
      </c>
      <c r="B125">
        <f t="shared" si="13"/>
        <v>120</v>
      </c>
      <c r="C125" s="16">
        <f t="shared" si="14"/>
        <v>8527405.6296400242</v>
      </c>
      <c r="D125" s="17">
        <f t="shared" si="10"/>
        <v>-404.8912589935</v>
      </c>
      <c r="E125" s="16">
        <f t="shared" si="15"/>
        <v>5821.9276224405903</v>
      </c>
      <c r="F125" s="17">
        <f t="shared" si="19"/>
        <v>-2.6436745773413577</v>
      </c>
      <c r="G125" s="16">
        <f t="shared" si="16"/>
        <v>49856.442737532147</v>
      </c>
      <c r="H125" s="17">
        <f t="shared" si="11"/>
        <v>407.53493357084136</v>
      </c>
      <c r="I125" s="5">
        <f t="shared" si="20"/>
        <v>55678.370359972738</v>
      </c>
      <c r="J125" s="5">
        <f t="shared" si="18"/>
        <v>404.8912589935</v>
      </c>
    </row>
    <row r="126" spans="1:10" x14ac:dyDescent="0.4">
      <c r="A126" s="1">
        <f t="shared" si="12"/>
        <v>44007</v>
      </c>
      <c r="B126">
        <f t="shared" si="13"/>
        <v>121</v>
      </c>
      <c r="C126" s="16">
        <f t="shared" si="14"/>
        <v>8527000.73838103</v>
      </c>
      <c r="D126" s="17">
        <f t="shared" si="10"/>
        <v>-404.68818625327634</v>
      </c>
      <c r="E126" s="16">
        <f t="shared" si="15"/>
        <v>5819.2839478632486</v>
      </c>
      <c r="F126" s="17">
        <f t="shared" si="19"/>
        <v>-2.6616900971511086</v>
      </c>
      <c r="G126" s="16">
        <f t="shared" si="16"/>
        <v>50263.977671102984</v>
      </c>
      <c r="H126" s="17">
        <f t="shared" si="11"/>
        <v>407.34987635042745</v>
      </c>
      <c r="I126" s="5">
        <f t="shared" si="20"/>
        <v>56083.261618966237</v>
      </c>
      <c r="J126" s="5">
        <f t="shared" si="18"/>
        <v>404.68818625327634</v>
      </c>
    </row>
    <row r="127" spans="1:10" x14ac:dyDescent="0.4">
      <c r="A127" s="1">
        <f t="shared" si="12"/>
        <v>44008</v>
      </c>
      <c r="B127">
        <f t="shared" si="13"/>
        <v>122</v>
      </c>
      <c r="C127" s="16">
        <f t="shared" si="14"/>
        <v>8526596.0501947775</v>
      </c>
      <c r="D127" s="17">
        <f t="shared" si="10"/>
        <v>-404.48388781911501</v>
      </c>
      <c r="E127" s="16">
        <f t="shared" si="15"/>
        <v>5816.6222577660974</v>
      </c>
      <c r="F127" s="17">
        <f t="shared" si="19"/>
        <v>-2.679670224511824</v>
      </c>
      <c r="G127" s="16">
        <f t="shared" si="16"/>
        <v>50671.327547453409</v>
      </c>
      <c r="H127" s="17">
        <f t="shared" si="11"/>
        <v>407.16355804362684</v>
      </c>
      <c r="I127" s="5">
        <f t="shared" si="20"/>
        <v>56487.949805219505</v>
      </c>
      <c r="J127" s="5">
        <f t="shared" si="18"/>
        <v>404.48388781911501</v>
      </c>
    </row>
    <row r="128" spans="1:10" x14ac:dyDescent="0.4">
      <c r="A128" s="1">
        <f t="shared" si="12"/>
        <v>44009</v>
      </c>
      <c r="B128">
        <f t="shared" si="13"/>
        <v>123</v>
      </c>
      <c r="C128" s="16">
        <f t="shared" si="14"/>
        <v>8526191.566306958</v>
      </c>
      <c r="D128" s="17">
        <f t="shared" si="10"/>
        <v>-404.2783663753371</v>
      </c>
      <c r="E128" s="16">
        <f t="shared" si="15"/>
        <v>5813.9425875415855</v>
      </c>
      <c r="F128" s="17">
        <f t="shared" si="19"/>
        <v>-2.6976147525739407</v>
      </c>
      <c r="G128" s="16">
        <f t="shared" si="16"/>
        <v>51078.491105497036</v>
      </c>
      <c r="H128" s="17">
        <f t="shared" si="11"/>
        <v>406.97598112791104</v>
      </c>
      <c r="I128" s="5">
        <f t="shared" si="20"/>
        <v>56892.43369303862</v>
      </c>
      <c r="J128" s="5">
        <f t="shared" si="18"/>
        <v>404.2783663753371</v>
      </c>
    </row>
    <row r="129" spans="1:10" x14ac:dyDescent="0.4">
      <c r="A129" s="1">
        <f t="shared" si="12"/>
        <v>44010</v>
      </c>
      <c r="B129">
        <f t="shared" si="13"/>
        <v>124</v>
      </c>
      <c r="C129" s="16">
        <f t="shared" si="14"/>
        <v>8525787.2879405823</v>
      </c>
      <c r="D129" s="17">
        <f t="shared" si="10"/>
        <v>-404.07162461976634</v>
      </c>
      <c r="E129" s="16">
        <f t="shared" si="15"/>
        <v>5811.2449727890116</v>
      </c>
      <c r="F129" s="17">
        <f t="shared" si="19"/>
        <v>-2.7155234754645221</v>
      </c>
      <c r="G129" s="16">
        <f t="shared" si="16"/>
        <v>51485.467086624951</v>
      </c>
      <c r="H129" s="17">
        <f t="shared" si="11"/>
        <v>406.78714809523086</v>
      </c>
      <c r="I129" s="5">
        <f t="shared" si="20"/>
        <v>57296.712059413963</v>
      </c>
      <c r="J129" s="5">
        <f t="shared" si="18"/>
        <v>404.07162461976634</v>
      </c>
    </row>
    <row r="130" spans="1:10" x14ac:dyDescent="0.4">
      <c r="A130" s="1">
        <f t="shared" si="12"/>
        <v>44011</v>
      </c>
      <c r="B130">
        <f t="shared" si="13"/>
        <v>125</v>
      </c>
      <c r="C130" s="16">
        <f t="shared" si="14"/>
        <v>8525383.2163159624</v>
      </c>
      <c r="D130" s="17">
        <f t="shared" si="10"/>
        <v>-403.8636652636547</v>
      </c>
      <c r="E130" s="16">
        <f t="shared" si="15"/>
        <v>5808.529449313547</v>
      </c>
      <c r="F130" s="17">
        <f t="shared" si="19"/>
        <v>-2.7333961882936251</v>
      </c>
      <c r="G130" s="16">
        <f t="shared" si="16"/>
        <v>51892.254234720182</v>
      </c>
      <c r="H130" s="17">
        <f t="shared" si="11"/>
        <v>406.59706145194832</v>
      </c>
      <c r="I130" s="5">
        <f t="shared" si="20"/>
        <v>57700.783684033726</v>
      </c>
      <c r="J130" s="5">
        <f t="shared" si="18"/>
        <v>403.8636652636547</v>
      </c>
    </row>
    <row r="131" spans="1:10" x14ac:dyDescent="0.4">
      <c r="A131" s="1">
        <f t="shared" si="12"/>
        <v>44012</v>
      </c>
      <c r="B131">
        <f t="shared" si="13"/>
        <v>126</v>
      </c>
      <c r="C131" s="16">
        <f t="shared" si="14"/>
        <v>8524979.3526506983</v>
      </c>
      <c r="D131" s="17">
        <f t="shared" si="10"/>
        <v>-403.65449103161046</v>
      </c>
      <c r="E131" s="16">
        <f t="shared" si="15"/>
        <v>5805.7960531252538</v>
      </c>
      <c r="F131" s="17">
        <f t="shared" si="19"/>
        <v>-2.7512326871573691</v>
      </c>
      <c r="G131" s="16">
        <f t="shared" si="16"/>
        <v>52298.851296172128</v>
      </c>
      <c r="H131" s="17">
        <f t="shared" si="11"/>
        <v>406.40572371876783</v>
      </c>
      <c r="I131" s="5">
        <f t="shared" si="20"/>
        <v>58104.647349297382</v>
      </c>
      <c r="J131" s="5">
        <f t="shared" si="18"/>
        <v>403.65449103161046</v>
      </c>
    </row>
    <row r="132" spans="1:10" x14ac:dyDescent="0.4">
      <c r="A132" s="1">
        <f t="shared" si="12"/>
        <v>44013</v>
      </c>
      <c r="B132">
        <f t="shared" si="13"/>
        <v>127</v>
      </c>
      <c r="C132" s="16">
        <f t="shared" si="14"/>
        <v>8524575.6981596667</v>
      </c>
      <c r="D132" s="17">
        <f t="shared" si="10"/>
        <v>-403.44410466152442</v>
      </c>
      <c r="E132" s="16">
        <f t="shared" si="15"/>
        <v>5803.0448204380964</v>
      </c>
      <c r="F132" s="17">
        <f t="shared" si="19"/>
        <v>-2.7690327691423704</v>
      </c>
      <c r="G132" s="16">
        <f t="shared" si="16"/>
        <v>52705.257019890894</v>
      </c>
      <c r="H132" s="17">
        <f t="shared" si="11"/>
        <v>406.21313743066679</v>
      </c>
      <c r="I132" s="5">
        <f t="shared" si="20"/>
        <v>58508.30184032899</v>
      </c>
      <c r="J132" s="5">
        <f t="shared" si="18"/>
        <v>403.44410466152442</v>
      </c>
    </row>
    <row r="133" spans="1:10" x14ac:dyDescent="0.4">
      <c r="A133" s="1">
        <f t="shared" si="12"/>
        <v>44014</v>
      </c>
      <c r="B133">
        <f t="shared" si="13"/>
        <v>128</v>
      </c>
      <c r="C133" s="16">
        <f t="shared" si="14"/>
        <v>8524172.2540550046</v>
      </c>
      <c r="D133" s="17">
        <f t="shared" ref="D133:D196" si="21">-E$1*C133*E133/B$2</f>
        <v>-403.23250890449538</v>
      </c>
      <c r="E133" s="16">
        <f t="shared" si="15"/>
        <v>5800.2757876689539</v>
      </c>
      <c r="F133" s="17">
        <f t="shared" si="19"/>
        <v>-2.7867962323314259</v>
      </c>
      <c r="G133" s="16">
        <f t="shared" si="16"/>
        <v>53111.470157321564</v>
      </c>
      <c r="H133" s="17">
        <f t="shared" ref="H133:H196" si="22">$G$1*E133</f>
        <v>406.0193051368268</v>
      </c>
      <c r="I133" s="5">
        <f t="shared" si="20"/>
        <v>58911.745944990515</v>
      </c>
      <c r="J133" s="5">
        <f t="shared" si="18"/>
        <v>403.23250890449538</v>
      </c>
    </row>
    <row r="134" spans="1:10" x14ac:dyDescent="0.4">
      <c r="A134" s="1">
        <f t="shared" si="12"/>
        <v>44015</v>
      </c>
      <c r="B134">
        <f t="shared" si="13"/>
        <v>129</v>
      </c>
      <c r="C134" s="16">
        <f t="shared" si="14"/>
        <v>8523769.0215460993</v>
      </c>
      <c r="D134" s="17">
        <f t="shared" si="21"/>
        <v>-403.01970652475751</v>
      </c>
      <c r="E134" s="16">
        <f t="shared" si="15"/>
        <v>5797.4889914366222</v>
      </c>
      <c r="F134" s="17">
        <f t="shared" si="19"/>
        <v>-2.8045228758060716</v>
      </c>
      <c r="G134" s="16">
        <f t="shared" si="16"/>
        <v>53517.48946245839</v>
      </c>
      <c r="H134" s="17">
        <f t="shared" si="22"/>
        <v>405.82422940056358</v>
      </c>
      <c r="I134" s="5">
        <f t="shared" si="20"/>
        <v>59314.978453895012</v>
      </c>
      <c r="J134" s="5">
        <f t="shared" si="18"/>
        <v>403.01970652475751</v>
      </c>
    </row>
    <row r="135" spans="1:10" x14ac:dyDescent="0.4">
      <c r="A135" s="1">
        <f t="shared" ref="A135:A198" si="23">A134+1</f>
        <v>44016</v>
      </c>
      <c r="B135">
        <f t="shared" ref="B135:B198" si="24">B134+1</f>
        <v>130</v>
      </c>
      <c r="C135" s="16">
        <f t="shared" ref="C135:C198" si="25">C134+D134</f>
        <v>8523366.0018395744</v>
      </c>
      <c r="D135" s="17">
        <f t="shared" si="21"/>
        <v>-402.80570029960506</v>
      </c>
      <c r="E135" s="16">
        <f t="shared" ref="E135:E198" si="26">E134+F134</f>
        <v>5794.6844685608157</v>
      </c>
      <c r="F135" s="17">
        <f t="shared" si="19"/>
        <v>-2.8222124996520961</v>
      </c>
      <c r="G135" s="16">
        <f t="shared" ref="G135:G198" si="27">G134+H134</f>
        <v>53923.313691858952</v>
      </c>
      <c r="H135" s="17">
        <f t="shared" si="22"/>
        <v>405.62791279925716</v>
      </c>
      <c r="I135" s="5">
        <f t="shared" si="20"/>
        <v>59717.998160419767</v>
      </c>
      <c r="J135" s="5">
        <f t="shared" ref="J135:J198" si="28">F135+H135</f>
        <v>402.80570029960506</v>
      </c>
    </row>
    <row r="136" spans="1:10" x14ac:dyDescent="0.4">
      <c r="A136" s="1">
        <f t="shared" si="23"/>
        <v>44017</v>
      </c>
      <c r="B136">
        <f t="shared" si="24"/>
        <v>131</v>
      </c>
      <c r="C136" s="16">
        <f t="shared" si="25"/>
        <v>8522963.1961392742</v>
      </c>
      <c r="D136" s="17">
        <f t="shared" si="21"/>
        <v>-402.5904930193185</v>
      </c>
      <c r="E136" s="16">
        <f t="shared" si="26"/>
        <v>5791.8622560611639</v>
      </c>
      <c r="F136" s="17">
        <f t="shared" si="19"/>
        <v>-2.839864904963008</v>
      </c>
      <c r="G136" s="16">
        <f t="shared" si="27"/>
        <v>54328.941604658212</v>
      </c>
      <c r="H136" s="17">
        <f t="shared" si="22"/>
        <v>405.43035792428151</v>
      </c>
      <c r="I136" s="5">
        <f t="shared" si="20"/>
        <v>60120.803860719374</v>
      </c>
      <c r="J136" s="5">
        <f t="shared" si="28"/>
        <v>402.5904930193185</v>
      </c>
    </row>
    <row r="137" spans="1:10" x14ac:dyDescent="0.4">
      <c r="A137" s="1">
        <f t="shared" si="23"/>
        <v>44018</v>
      </c>
      <c r="B137">
        <f t="shared" si="24"/>
        <v>132</v>
      </c>
      <c r="C137" s="16">
        <f t="shared" si="25"/>
        <v>8522560.6056462545</v>
      </c>
      <c r="D137" s="17">
        <f t="shared" si="21"/>
        <v>-402.37408748708907</v>
      </c>
      <c r="E137" s="16">
        <f t="shared" si="26"/>
        <v>5789.0223911562007</v>
      </c>
      <c r="F137" s="17">
        <f t="shared" ref="F137:F200" si="29">-D137-H137</f>
        <v>-2.8574798938450385</v>
      </c>
      <c r="G137" s="16">
        <f t="shared" si="27"/>
        <v>54734.371962582496</v>
      </c>
      <c r="H137" s="17">
        <f t="shared" si="22"/>
        <v>405.23156738093411</v>
      </c>
      <c r="I137" s="5">
        <f t="shared" si="20"/>
        <v>60523.394353738695</v>
      </c>
      <c r="J137" s="5">
        <f t="shared" si="28"/>
        <v>402.37408748708907</v>
      </c>
    </row>
    <row r="138" spans="1:10" x14ac:dyDescent="0.4">
      <c r="A138" s="1">
        <f t="shared" si="23"/>
        <v>44019</v>
      </c>
      <c r="B138">
        <f t="shared" si="24"/>
        <v>133</v>
      </c>
      <c r="C138" s="16">
        <f t="shared" si="25"/>
        <v>8522158.2315587681</v>
      </c>
      <c r="D138" s="17">
        <f t="shared" si="21"/>
        <v>-402.15648651894469</v>
      </c>
      <c r="E138" s="16">
        <f t="shared" si="26"/>
        <v>5786.1649112623554</v>
      </c>
      <c r="F138" s="17">
        <f t="shared" si="29"/>
        <v>-2.8750572694202106</v>
      </c>
      <c r="G138" s="16">
        <f t="shared" si="27"/>
        <v>55139.603529963431</v>
      </c>
      <c r="H138" s="17">
        <f t="shared" si="22"/>
        <v>405.0315437883649</v>
      </c>
      <c r="I138" s="5">
        <f t="shared" si="20"/>
        <v>60925.768441225788</v>
      </c>
      <c r="J138" s="5">
        <f t="shared" si="28"/>
        <v>402.15648651894469</v>
      </c>
    </row>
    <row r="139" spans="1:10" x14ac:dyDescent="0.4">
      <c r="A139" s="1">
        <f t="shared" si="23"/>
        <v>44020</v>
      </c>
      <c r="B139">
        <f t="shared" si="24"/>
        <v>134</v>
      </c>
      <c r="C139" s="16">
        <f t="shared" si="25"/>
        <v>8521756.0750722494</v>
      </c>
      <c r="D139" s="17">
        <f t="shared" si="21"/>
        <v>-401.93769294367388</v>
      </c>
      <c r="E139" s="16">
        <f t="shared" si="26"/>
        <v>5783.2898539929356</v>
      </c>
      <c r="F139" s="17">
        <f t="shared" si="29"/>
        <v>-2.8925968358316254</v>
      </c>
      <c r="G139" s="16">
        <f t="shared" si="27"/>
        <v>55544.635073751793</v>
      </c>
      <c r="H139" s="17">
        <f t="shared" si="22"/>
        <v>404.83028977950551</v>
      </c>
      <c r="I139" s="5">
        <f t="shared" si="20"/>
        <v>61327.924927744731</v>
      </c>
      <c r="J139" s="5">
        <f t="shared" si="28"/>
        <v>401.93769294367388</v>
      </c>
    </row>
    <row r="140" spans="1:10" x14ac:dyDescent="0.4">
      <c r="A140" s="1">
        <f t="shared" si="23"/>
        <v>44021</v>
      </c>
      <c r="B140">
        <f t="shared" si="24"/>
        <v>135</v>
      </c>
      <c r="C140" s="16">
        <f t="shared" si="25"/>
        <v>8521354.1373793054</v>
      </c>
      <c r="D140" s="17">
        <f t="shared" si="21"/>
        <v>-401.71770960275092</v>
      </c>
      <c r="E140" s="16">
        <f t="shared" si="26"/>
        <v>5780.3972571571039</v>
      </c>
      <c r="F140" s="17">
        <f t="shared" si="29"/>
        <v>-2.9100983982464186</v>
      </c>
      <c r="G140" s="16">
        <f t="shared" si="27"/>
        <v>55949.465363531301</v>
      </c>
      <c r="H140" s="17">
        <f t="shared" si="22"/>
        <v>404.62780800099733</v>
      </c>
      <c r="I140" s="5">
        <f t="shared" si="20"/>
        <v>61729.862620688407</v>
      </c>
      <c r="J140" s="5">
        <f t="shared" si="28"/>
        <v>401.71770960275092</v>
      </c>
    </row>
    <row r="141" spans="1:10" x14ac:dyDescent="0.4">
      <c r="A141" s="1">
        <f t="shared" si="23"/>
        <v>44022</v>
      </c>
      <c r="B141">
        <f t="shared" si="24"/>
        <v>136</v>
      </c>
      <c r="C141" s="16">
        <f t="shared" si="25"/>
        <v>8520952.4196697026</v>
      </c>
      <c r="D141" s="17">
        <f t="shared" si="21"/>
        <v>-401.49653935025975</v>
      </c>
      <c r="E141" s="16">
        <f t="shared" si="26"/>
        <v>5777.4871587588577</v>
      </c>
      <c r="F141" s="17">
        <f t="shared" si="29"/>
        <v>-2.9275617628603072</v>
      </c>
      <c r="G141" s="16">
        <f t="shared" si="27"/>
        <v>56354.093171532295</v>
      </c>
      <c r="H141" s="17">
        <f t="shared" si="22"/>
        <v>404.42410111312006</v>
      </c>
      <c r="I141" s="5">
        <f t="shared" si="20"/>
        <v>62131.580330291152</v>
      </c>
      <c r="J141" s="5">
        <f t="shared" si="28"/>
        <v>401.49653935025975</v>
      </c>
    </row>
    <row r="142" spans="1:10" x14ac:dyDescent="0.4">
      <c r="A142" s="1">
        <f t="shared" si="23"/>
        <v>44023</v>
      </c>
      <c r="B142">
        <f t="shared" si="24"/>
        <v>137</v>
      </c>
      <c r="C142" s="16">
        <f t="shared" si="25"/>
        <v>8520550.9231303521</v>
      </c>
      <c r="D142" s="17">
        <f t="shared" si="21"/>
        <v>-401.27418505281832</v>
      </c>
      <c r="E142" s="16">
        <f t="shared" si="26"/>
        <v>5774.5595969959977</v>
      </c>
      <c r="F142" s="17">
        <f t="shared" si="29"/>
        <v>-2.9449867369015692</v>
      </c>
      <c r="G142" s="16">
        <f t="shared" si="27"/>
        <v>56758.517272645418</v>
      </c>
      <c r="H142" s="17">
        <f t="shared" si="22"/>
        <v>404.21917178971989</v>
      </c>
      <c r="I142" s="5">
        <f t="shared" si="20"/>
        <v>62533.076869641416</v>
      </c>
      <c r="J142" s="5">
        <f t="shared" si="28"/>
        <v>401.27418505281832</v>
      </c>
    </row>
    <row r="143" spans="1:10" x14ac:dyDescent="0.4">
      <c r="A143" s="1">
        <f t="shared" si="23"/>
        <v>44024</v>
      </c>
      <c r="B143">
        <f t="shared" si="24"/>
        <v>138</v>
      </c>
      <c r="C143" s="16">
        <f t="shared" si="25"/>
        <v>8520149.6489452999</v>
      </c>
      <c r="D143" s="17">
        <f t="shared" si="21"/>
        <v>-401.0506495895022</v>
      </c>
      <c r="E143" s="16">
        <f t="shared" si="26"/>
        <v>5771.6146102590965</v>
      </c>
      <c r="F143" s="17">
        <f t="shared" si="29"/>
        <v>-2.9623731286345674</v>
      </c>
      <c r="G143" s="16">
        <f t="shared" si="27"/>
        <v>57162.736444435141</v>
      </c>
      <c r="H143" s="17">
        <f t="shared" si="22"/>
        <v>404.01302271813677</v>
      </c>
      <c r="I143" s="5">
        <f t="shared" si="20"/>
        <v>62934.351054694234</v>
      </c>
      <c r="J143" s="5">
        <f t="shared" si="28"/>
        <v>401.0506495895022</v>
      </c>
    </row>
    <row r="144" spans="1:10" x14ac:dyDescent="0.4">
      <c r="A144" s="1">
        <f t="shared" si="23"/>
        <v>44025</v>
      </c>
      <c r="B144">
        <f t="shared" si="24"/>
        <v>139</v>
      </c>
      <c r="C144" s="16">
        <f t="shared" si="25"/>
        <v>8519748.598295711</v>
      </c>
      <c r="D144" s="17">
        <f t="shared" si="21"/>
        <v>-400.82593585176807</v>
      </c>
      <c r="E144" s="16">
        <f t="shared" si="26"/>
        <v>5768.6522371304618</v>
      </c>
      <c r="F144" s="17">
        <f t="shared" si="29"/>
        <v>-2.979720747364297</v>
      </c>
      <c r="G144" s="16">
        <f t="shared" si="27"/>
        <v>57566.749467153277</v>
      </c>
      <c r="H144" s="17">
        <f t="shared" si="22"/>
        <v>403.80565659913236</v>
      </c>
      <c r="I144" s="5">
        <f t="shared" si="20"/>
        <v>63335.401704283737</v>
      </c>
      <c r="J144" s="5">
        <f t="shared" si="28"/>
        <v>400.82593585176807</v>
      </c>
    </row>
    <row r="145" spans="1:10" x14ac:dyDescent="0.4">
      <c r="A145" s="1">
        <f t="shared" si="23"/>
        <v>44026</v>
      </c>
      <c r="B145">
        <f t="shared" si="24"/>
        <v>140</v>
      </c>
      <c r="C145" s="16">
        <f t="shared" si="25"/>
        <v>8519347.7723598592</v>
      </c>
      <c r="D145" s="17">
        <f t="shared" si="21"/>
        <v>-400.60004674337767</v>
      </c>
      <c r="E145" s="16">
        <f t="shared" si="26"/>
        <v>5765.6725163830979</v>
      </c>
      <c r="F145" s="17">
        <f t="shared" si="29"/>
        <v>-2.9970294034392282</v>
      </c>
      <c r="G145" s="16">
        <f t="shared" si="27"/>
        <v>57970.555123752412</v>
      </c>
      <c r="H145" s="17">
        <f t="shared" si="22"/>
        <v>403.5970761468169</v>
      </c>
      <c r="I145" s="5">
        <f t="shared" si="20"/>
        <v>63736.227640135512</v>
      </c>
      <c r="J145" s="5">
        <f t="shared" si="28"/>
        <v>400.60004674337767</v>
      </c>
    </row>
    <row r="146" spans="1:10" x14ac:dyDescent="0.4">
      <c r="A146" s="1">
        <f t="shared" si="23"/>
        <v>44027</v>
      </c>
      <c r="B146">
        <f t="shared" si="24"/>
        <v>141</v>
      </c>
      <c r="C146" s="16">
        <f t="shared" si="25"/>
        <v>8518947.1723131165</v>
      </c>
      <c r="D146" s="17">
        <f t="shared" si="21"/>
        <v>-400.3729851803202</v>
      </c>
      <c r="E146" s="16">
        <f t="shared" si="26"/>
        <v>5762.6754869796587</v>
      </c>
      <c r="F146" s="17">
        <f t="shared" si="29"/>
        <v>-3.0142989082559666</v>
      </c>
      <c r="G146" s="16">
        <f t="shared" si="27"/>
        <v>58374.152199899232</v>
      </c>
      <c r="H146" s="17">
        <f t="shared" si="22"/>
        <v>403.38728408857617</v>
      </c>
      <c r="I146" s="5">
        <f t="shared" si="20"/>
        <v>64136.827686878889</v>
      </c>
      <c r="J146" s="5">
        <f t="shared" si="28"/>
        <v>400.3729851803202</v>
      </c>
    </row>
    <row r="147" spans="1:10" x14ac:dyDescent="0.4">
      <c r="A147" s="1">
        <f t="shared" si="23"/>
        <v>44028</v>
      </c>
      <c r="B147">
        <f t="shared" si="24"/>
        <v>142</v>
      </c>
      <c r="C147" s="16">
        <f t="shared" si="25"/>
        <v>8518546.799327936</v>
      </c>
      <c r="D147" s="17">
        <f t="shared" si="21"/>
        <v>-400.14475409073583</v>
      </c>
      <c r="E147" s="16">
        <f t="shared" si="26"/>
        <v>5759.6611880714026</v>
      </c>
      <c r="F147" s="17">
        <f t="shared" si="29"/>
        <v>-3.0315290742623802</v>
      </c>
      <c r="G147" s="16">
        <f t="shared" si="27"/>
        <v>58777.539483987806</v>
      </c>
      <c r="H147" s="17">
        <f t="shared" si="22"/>
        <v>403.17628316499821</v>
      </c>
      <c r="I147" s="5">
        <f t="shared" si="20"/>
        <v>64537.200672059211</v>
      </c>
      <c r="J147" s="5">
        <f t="shared" si="28"/>
        <v>400.14475409073583</v>
      </c>
    </row>
    <row r="148" spans="1:10" x14ac:dyDescent="0.4">
      <c r="A148" s="1">
        <f t="shared" si="23"/>
        <v>44029</v>
      </c>
      <c r="B148">
        <f t="shared" si="24"/>
        <v>143</v>
      </c>
      <c r="C148" s="16">
        <f t="shared" si="25"/>
        <v>8518146.6545738447</v>
      </c>
      <c r="D148" s="17">
        <f t="shared" si="21"/>
        <v>-399.91535641483819</v>
      </c>
      <c r="E148" s="16">
        <f t="shared" si="26"/>
        <v>5756.6296589971407</v>
      </c>
      <c r="F148" s="17">
        <f t="shared" si="29"/>
        <v>-3.0487197149616918</v>
      </c>
      <c r="G148" s="16">
        <f t="shared" si="27"/>
        <v>59180.715767152804</v>
      </c>
      <c r="H148" s="17">
        <f t="shared" si="22"/>
        <v>402.96407612979988</v>
      </c>
      <c r="I148" s="5">
        <f t="shared" si="20"/>
        <v>64937.345426149943</v>
      </c>
      <c r="J148" s="5">
        <f t="shared" si="28"/>
        <v>399.91535641483819</v>
      </c>
    </row>
    <row r="149" spans="1:10" x14ac:dyDescent="0.4">
      <c r="A149" s="1">
        <f t="shared" si="23"/>
        <v>44030</v>
      </c>
      <c r="B149">
        <f t="shared" si="24"/>
        <v>144</v>
      </c>
      <c r="C149" s="16">
        <f t="shared" si="25"/>
        <v>8517746.7392174304</v>
      </c>
      <c r="D149" s="17">
        <f t="shared" si="21"/>
        <v>-399.68479510483695</v>
      </c>
      <c r="E149" s="16">
        <f t="shared" si="26"/>
        <v>5753.5809392821793</v>
      </c>
      <c r="F149" s="17">
        <f t="shared" si="29"/>
        <v>-3.0658706449156625</v>
      </c>
      <c r="G149" s="16">
        <f t="shared" si="27"/>
        <v>59583.679843282604</v>
      </c>
      <c r="H149" s="17">
        <f t="shared" si="22"/>
        <v>402.75066574975261</v>
      </c>
      <c r="I149" s="5">
        <f t="shared" si="20"/>
        <v>65337.260782564786</v>
      </c>
      <c r="J149" s="5">
        <f t="shared" si="28"/>
        <v>399.68479510483695</v>
      </c>
    </row>
    <row r="150" spans="1:10" x14ac:dyDescent="0.4">
      <c r="A150" s="1">
        <f t="shared" si="23"/>
        <v>44031</v>
      </c>
      <c r="B150">
        <f t="shared" si="24"/>
        <v>145</v>
      </c>
      <c r="C150" s="16">
        <f t="shared" si="25"/>
        <v>8517347.0544223264</v>
      </c>
      <c r="D150" s="17">
        <f t="shared" si="21"/>
        <v>-399.45307312486005</v>
      </c>
      <c r="E150" s="16">
        <f t="shared" si="26"/>
        <v>5750.5150686372635</v>
      </c>
      <c r="F150" s="17">
        <f t="shared" si="29"/>
        <v>-3.0829816797484568</v>
      </c>
      <c r="G150" s="16">
        <f t="shared" si="27"/>
        <v>59986.430509032354</v>
      </c>
      <c r="H150" s="17">
        <f t="shared" si="22"/>
        <v>402.53605480460851</v>
      </c>
      <c r="I150" s="5">
        <f t="shared" si="20"/>
        <v>65736.945577669612</v>
      </c>
      <c r="J150" s="5">
        <f t="shared" si="28"/>
        <v>399.45307312486005</v>
      </c>
    </row>
    <row r="151" spans="1:10" x14ac:dyDescent="0.4">
      <c r="A151" s="1">
        <f t="shared" si="23"/>
        <v>44032</v>
      </c>
      <c r="B151">
        <f t="shared" si="24"/>
        <v>146</v>
      </c>
      <c r="C151" s="16">
        <f t="shared" si="25"/>
        <v>8516947.6013492011</v>
      </c>
      <c r="D151" s="17">
        <f t="shared" si="21"/>
        <v>-399.22019345087574</v>
      </c>
      <c r="E151" s="16">
        <f t="shared" si="26"/>
        <v>5747.4320869575149</v>
      </c>
      <c r="F151" s="17">
        <f t="shared" si="29"/>
        <v>-3.1000526361503375</v>
      </c>
      <c r="G151" s="16">
        <f t="shared" si="27"/>
        <v>60388.966563836962</v>
      </c>
      <c r="H151" s="17">
        <f t="shared" si="22"/>
        <v>402.32024608702608</v>
      </c>
      <c r="I151" s="5">
        <f t="shared" si="20"/>
        <v>66136.398650794479</v>
      </c>
      <c r="J151" s="5">
        <f t="shared" si="28"/>
        <v>399.22019345087574</v>
      </c>
    </row>
    <row r="152" spans="1:10" x14ac:dyDescent="0.4">
      <c r="A152" s="1">
        <f t="shared" si="23"/>
        <v>44033</v>
      </c>
      <c r="B152">
        <f t="shared" si="24"/>
        <v>147</v>
      </c>
      <c r="C152" s="16">
        <f t="shared" si="25"/>
        <v>8516548.3811557498</v>
      </c>
      <c r="D152" s="17">
        <f t="shared" si="21"/>
        <v>-398.98615907061514</v>
      </c>
      <c r="E152" s="16">
        <f t="shared" si="26"/>
        <v>5744.3320343213645</v>
      </c>
      <c r="F152" s="17">
        <f t="shared" si="29"/>
        <v>-3.1170833318803943</v>
      </c>
      <c r="G152" s="16">
        <f t="shared" si="27"/>
        <v>60791.286809923986</v>
      </c>
      <c r="H152" s="17">
        <f t="shared" si="22"/>
        <v>402.10324240249554</v>
      </c>
      <c r="I152" s="5">
        <f t="shared" si="20"/>
        <v>66535.618844245357</v>
      </c>
      <c r="J152" s="5">
        <f t="shared" si="28"/>
        <v>398.98615907061514</v>
      </c>
    </row>
    <row r="153" spans="1:10" x14ac:dyDescent="0.4">
      <c r="A153" s="1">
        <f t="shared" si="23"/>
        <v>44034</v>
      </c>
      <c r="B153">
        <f t="shared" si="24"/>
        <v>148</v>
      </c>
      <c r="C153" s="16">
        <f t="shared" si="25"/>
        <v>8516149.3949966785</v>
      </c>
      <c r="D153" s="17">
        <f t="shared" si="21"/>
        <v>-398.75097298349277</v>
      </c>
      <c r="E153" s="16">
        <f t="shared" si="26"/>
        <v>5741.2149509894844</v>
      </c>
      <c r="F153" s="17">
        <f t="shared" si="29"/>
        <v>-3.1340735857711479</v>
      </c>
      <c r="G153" s="16">
        <f t="shared" si="27"/>
        <v>61193.390052326482</v>
      </c>
      <c r="H153" s="17">
        <f t="shared" si="22"/>
        <v>401.88504656926392</v>
      </c>
      <c r="I153" s="5">
        <f t="shared" si="20"/>
        <v>66934.60500331597</v>
      </c>
      <c r="J153" s="5">
        <f t="shared" si="28"/>
        <v>398.75097298349277</v>
      </c>
    </row>
    <row r="154" spans="1:10" x14ac:dyDescent="0.4">
      <c r="A154" s="1">
        <f t="shared" si="23"/>
        <v>44035</v>
      </c>
      <c r="B154">
        <f t="shared" si="24"/>
        <v>149</v>
      </c>
      <c r="C154" s="16">
        <f t="shared" si="25"/>
        <v>8515750.6440236941</v>
      </c>
      <c r="D154" s="17">
        <f t="shared" si="21"/>
        <v>-398.51463820052913</v>
      </c>
      <c r="E154" s="16">
        <f t="shared" si="26"/>
        <v>5738.0808774037132</v>
      </c>
      <c r="F154" s="17">
        <f t="shared" si="29"/>
        <v>-3.1510232177308239</v>
      </c>
      <c r="G154" s="16">
        <f t="shared" si="27"/>
        <v>61595.275098895749</v>
      </c>
      <c r="H154" s="17">
        <f t="shared" si="22"/>
        <v>401.66566141825996</v>
      </c>
      <c r="I154" s="5">
        <f t="shared" si="20"/>
        <v>67333.355976299456</v>
      </c>
      <c r="J154" s="5">
        <f t="shared" si="28"/>
        <v>398.51463820052913</v>
      </c>
    </row>
    <row r="155" spans="1:10" x14ac:dyDescent="0.4">
      <c r="A155" s="1">
        <f t="shared" si="23"/>
        <v>44036</v>
      </c>
      <c r="B155">
        <f t="shared" si="24"/>
        <v>150</v>
      </c>
      <c r="C155" s="16">
        <f t="shared" si="25"/>
        <v>8515352.1293854937</v>
      </c>
      <c r="D155" s="17">
        <f t="shared" si="21"/>
        <v>-398.27715774427156</v>
      </c>
      <c r="E155" s="16">
        <f t="shared" si="26"/>
        <v>5734.9298541859825</v>
      </c>
      <c r="F155" s="17">
        <f t="shared" si="29"/>
        <v>-3.1679320487472751</v>
      </c>
      <c r="G155" s="16">
        <f t="shared" si="27"/>
        <v>61996.940760314006</v>
      </c>
      <c r="H155" s="17">
        <f t="shared" si="22"/>
        <v>401.44508979301884</v>
      </c>
      <c r="I155" s="5">
        <f t="shared" ref="I155:I218" si="30">E155+G155</f>
        <v>67731.870614499989</v>
      </c>
      <c r="J155" s="5">
        <f t="shared" si="28"/>
        <v>398.27715774427156</v>
      </c>
    </row>
    <row r="156" spans="1:10" x14ac:dyDescent="0.4">
      <c r="A156" s="1">
        <f t="shared" si="23"/>
        <v>44037</v>
      </c>
      <c r="B156">
        <f t="shared" si="24"/>
        <v>151</v>
      </c>
      <c r="C156" s="16">
        <f t="shared" si="25"/>
        <v>8514953.8522277493</v>
      </c>
      <c r="D156" s="17">
        <f t="shared" si="21"/>
        <v>-398.03853464871537</v>
      </c>
      <c r="E156" s="16">
        <f t="shared" si="26"/>
        <v>5731.7619221372352</v>
      </c>
      <c r="F156" s="17">
        <f t="shared" si="29"/>
        <v>-3.1847999008911074</v>
      </c>
      <c r="G156" s="16">
        <f t="shared" si="27"/>
        <v>62398.385850107028</v>
      </c>
      <c r="H156" s="17">
        <f t="shared" si="22"/>
        <v>401.22333454960648</v>
      </c>
      <c r="I156" s="5">
        <f t="shared" si="30"/>
        <v>68130.147772244265</v>
      </c>
      <c r="J156" s="5">
        <f t="shared" si="28"/>
        <v>398.03853464871537</v>
      </c>
    </row>
    <row r="157" spans="1:10" x14ac:dyDescent="0.4">
      <c r="A157" s="1">
        <f t="shared" si="23"/>
        <v>44038</v>
      </c>
      <c r="B157">
        <f t="shared" si="24"/>
        <v>152</v>
      </c>
      <c r="C157" s="16">
        <f t="shared" si="25"/>
        <v>8514555.8136931006</v>
      </c>
      <c r="D157" s="17">
        <f t="shared" si="21"/>
        <v>-397.79877195922506</v>
      </c>
      <c r="E157" s="16">
        <f t="shared" si="26"/>
        <v>5728.5771222363437</v>
      </c>
      <c r="F157" s="17">
        <f t="shared" si="29"/>
        <v>-3.2016265973190343</v>
      </c>
      <c r="G157" s="16">
        <f t="shared" si="27"/>
        <v>62799.609184656634</v>
      </c>
      <c r="H157" s="17">
        <f t="shared" si="22"/>
        <v>401.0003985565441</v>
      </c>
      <c r="I157" s="5">
        <f t="shared" si="30"/>
        <v>68528.186306892982</v>
      </c>
      <c r="J157" s="5">
        <f t="shared" si="28"/>
        <v>397.79877195922506</v>
      </c>
    </row>
    <row r="158" spans="1:10" x14ac:dyDescent="0.4">
      <c r="A158" s="1">
        <f t="shared" si="23"/>
        <v>44039</v>
      </c>
      <c r="B158">
        <f t="shared" si="24"/>
        <v>153</v>
      </c>
      <c r="C158" s="16">
        <f t="shared" si="25"/>
        <v>8514158.0149211418</v>
      </c>
      <c r="D158" s="17">
        <f t="shared" si="21"/>
        <v>-397.55787273245465</v>
      </c>
      <c r="E158" s="16">
        <f t="shared" si="26"/>
        <v>5725.3754956390248</v>
      </c>
      <c r="F158" s="17">
        <f t="shared" si="29"/>
        <v>-3.2184119622771163</v>
      </c>
      <c r="G158" s="16">
        <f t="shared" si="27"/>
        <v>63200.609583213176</v>
      </c>
      <c r="H158" s="17">
        <f t="shared" si="22"/>
        <v>400.77628469473177</v>
      </c>
      <c r="I158" s="5">
        <f t="shared" si="30"/>
        <v>68925.985078852202</v>
      </c>
      <c r="J158" s="5">
        <f t="shared" si="28"/>
        <v>397.55787273245465</v>
      </c>
    </row>
    <row r="159" spans="1:10" x14ac:dyDescent="0.4">
      <c r="A159" s="1">
        <f t="shared" si="23"/>
        <v>44040</v>
      </c>
      <c r="B159">
        <f t="shared" si="24"/>
        <v>154</v>
      </c>
      <c r="C159" s="16">
        <f t="shared" si="25"/>
        <v>8513760.4570484087</v>
      </c>
      <c r="D159" s="17">
        <f t="shared" si="21"/>
        <v>-397.31584003626875</v>
      </c>
      <c r="E159" s="16">
        <f t="shared" si="26"/>
        <v>5722.1570836767478</v>
      </c>
      <c r="F159" s="17">
        <f t="shared" si="29"/>
        <v>-3.2351558211036036</v>
      </c>
      <c r="G159" s="16">
        <f t="shared" si="27"/>
        <v>63601.385867907906</v>
      </c>
      <c r="H159" s="17">
        <f t="shared" si="22"/>
        <v>400.55099585737236</v>
      </c>
      <c r="I159" s="5">
        <f t="shared" si="30"/>
        <v>69323.542951584648</v>
      </c>
      <c r="J159" s="5">
        <f t="shared" si="28"/>
        <v>397.31584003626875</v>
      </c>
    </row>
    <row r="160" spans="1:10" x14ac:dyDescent="0.4">
      <c r="A160" s="1">
        <f t="shared" si="23"/>
        <v>44041</v>
      </c>
      <c r="B160">
        <f t="shared" si="24"/>
        <v>155</v>
      </c>
      <c r="C160" s="16">
        <f t="shared" si="25"/>
        <v>8513363.141208373</v>
      </c>
      <c r="D160" s="17">
        <f t="shared" si="21"/>
        <v>-397.07267694966288</v>
      </c>
      <c r="E160" s="16">
        <f t="shared" si="26"/>
        <v>5718.9219278556438</v>
      </c>
      <c r="F160" s="17">
        <f t="shared" si="29"/>
        <v>-3.2518580002322324</v>
      </c>
      <c r="G160" s="16">
        <f t="shared" si="27"/>
        <v>64001.936863765281</v>
      </c>
      <c r="H160" s="17">
        <f t="shared" si="22"/>
        <v>400.32453494989511</v>
      </c>
      <c r="I160" s="5">
        <f t="shared" si="30"/>
        <v>69720.858791620922</v>
      </c>
      <c r="J160" s="5">
        <f t="shared" si="28"/>
        <v>397.07267694966288</v>
      </c>
    </row>
    <row r="161" spans="1:10" x14ac:dyDescent="0.4">
      <c r="A161" s="1">
        <f t="shared" si="23"/>
        <v>44042</v>
      </c>
      <c r="B161">
        <f t="shared" si="24"/>
        <v>156</v>
      </c>
      <c r="C161" s="16">
        <f t="shared" si="25"/>
        <v>8512966.0685314238</v>
      </c>
      <c r="D161" s="17">
        <f t="shared" si="21"/>
        <v>-396.82838656268342</v>
      </c>
      <c r="E161" s="16">
        <f t="shared" si="26"/>
        <v>5715.6700698554114</v>
      </c>
      <c r="F161" s="17">
        <f t="shared" si="29"/>
        <v>-3.2685183271954088</v>
      </c>
      <c r="G161" s="16">
        <f t="shared" si="27"/>
        <v>64402.261398715178</v>
      </c>
      <c r="H161" s="17">
        <f t="shared" si="22"/>
        <v>400.09690488987883</v>
      </c>
      <c r="I161" s="5">
        <f t="shared" si="30"/>
        <v>70117.93146857059</v>
      </c>
      <c r="J161" s="5">
        <f t="shared" si="28"/>
        <v>396.82838656268342</v>
      </c>
    </row>
    <row r="162" spans="1:10" x14ac:dyDescent="0.4">
      <c r="A162" s="1">
        <f t="shared" si="23"/>
        <v>44043</v>
      </c>
      <c r="B162">
        <f t="shared" si="24"/>
        <v>157</v>
      </c>
      <c r="C162" s="16">
        <f t="shared" si="25"/>
        <v>8512569.2401448619</v>
      </c>
      <c r="D162" s="17">
        <f t="shared" si="21"/>
        <v>-396.58297197634812</v>
      </c>
      <c r="E162" s="16">
        <f t="shared" si="26"/>
        <v>5712.4015515282163</v>
      </c>
      <c r="F162" s="17">
        <f t="shared" si="29"/>
        <v>-3.2851366306270506</v>
      </c>
      <c r="G162" s="16">
        <f t="shared" si="27"/>
        <v>64802.358303605055</v>
      </c>
      <c r="H162" s="17">
        <f t="shared" si="22"/>
        <v>399.86810860697517</v>
      </c>
      <c r="I162" s="5">
        <f t="shared" si="30"/>
        <v>70514.759855133278</v>
      </c>
      <c r="J162" s="5">
        <f t="shared" si="28"/>
        <v>396.58297197634812</v>
      </c>
    </row>
    <row r="163" spans="1:10" x14ac:dyDescent="0.4">
      <c r="A163" s="1">
        <f t="shared" si="23"/>
        <v>44044</v>
      </c>
      <c r="B163">
        <f t="shared" si="24"/>
        <v>158</v>
      </c>
      <c r="C163" s="16">
        <f t="shared" si="25"/>
        <v>8512172.6571728848</v>
      </c>
      <c r="D163" s="17">
        <f t="shared" si="21"/>
        <v>-396.33643630256569</v>
      </c>
      <c r="E163" s="16">
        <f t="shared" si="26"/>
        <v>5709.1164148975895</v>
      </c>
      <c r="F163" s="17">
        <f t="shared" si="29"/>
        <v>-3.3017127402656001</v>
      </c>
      <c r="G163" s="16">
        <f t="shared" si="27"/>
        <v>65202.226412212032</v>
      </c>
      <c r="H163" s="17">
        <f t="shared" si="22"/>
        <v>399.63814904283129</v>
      </c>
      <c r="I163" s="5">
        <f t="shared" si="30"/>
        <v>70911.34282710962</v>
      </c>
      <c r="J163" s="5">
        <f t="shared" si="28"/>
        <v>396.33643630256569</v>
      </c>
    </row>
    <row r="164" spans="1:10" x14ac:dyDescent="0.4">
      <c r="A164" s="1">
        <f t="shared" si="23"/>
        <v>44045</v>
      </c>
      <c r="B164">
        <f t="shared" si="24"/>
        <v>159</v>
      </c>
      <c r="C164" s="16">
        <f t="shared" si="25"/>
        <v>8511776.3207365815</v>
      </c>
      <c r="D164" s="17">
        <f t="shared" si="21"/>
        <v>-396.08878266405594</v>
      </c>
      <c r="E164" s="16">
        <f t="shared" si="26"/>
        <v>5705.8147021573241</v>
      </c>
      <c r="F164" s="17">
        <f t="shared" si="29"/>
        <v>-3.3182464869568093</v>
      </c>
      <c r="G164" s="16">
        <f t="shared" si="27"/>
        <v>65601.864561254857</v>
      </c>
      <c r="H164" s="17">
        <f t="shared" si="22"/>
        <v>399.40702915101275</v>
      </c>
      <c r="I164" s="5">
        <f t="shared" si="30"/>
        <v>71307.679263412181</v>
      </c>
      <c r="J164" s="5">
        <f t="shared" si="28"/>
        <v>396.08878266405594</v>
      </c>
    </row>
    <row r="165" spans="1:10" x14ac:dyDescent="0.4">
      <c r="A165" s="1">
        <f t="shared" si="23"/>
        <v>44046</v>
      </c>
      <c r="B165">
        <f t="shared" si="24"/>
        <v>160</v>
      </c>
      <c r="C165" s="16">
        <f t="shared" si="25"/>
        <v>8511380.2319539171</v>
      </c>
      <c r="D165" s="17">
        <f t="shared" si="21"/>
        <v>-395.84001419426897</v>
      </c>
      <c r="E165" s="16">
        <f t="shared" si="26"/>
        <v>5702.4964556703671</v>
      </c>
      <c r="F165" s="17">
        <f t="shared" si="29"/>
        <v>-3.3347377026567528</v>
      </c>
      <c r="G165" s="16">
        <f t="shared" si="27"/>
        <v>66001.271590405871</v>
      </c>
      <c r="H165" s="17">
        <f t="shared" si="22"/>
        <v>399.17475189692573</v>
      </c>
      <c r="I165" s="5">
        <f t="shared" si="30"/>
        <v>71703.768046076235</v>
      </c>
      <c r="J165" s="5">
        <f t="shared" si="28"/>
        <v>395.84001419426897</v>
      </c>
    </row>
    <row r="166" spans="1:10" x14ac:dyDescent="0.4">
      <c r="A166" s="1">
        <f t="shared" si="23"/>
        <v>44047</v>
      </c>
      <c r="B166">
        <f t="shared" si="24"/>
        <v>161</v>
      </c>
      <c r="C166" s="16">
        <f t="shared" si="25"/>
        <v>8510984.391939722</v>
      </c>
      <c r="D166" s="17">
        <f t="shared" si="21"/>
        <v>-395.59013403730512</v>
      </c>
      <c r="E166" s="16">
        <f t="shared" si="26"/>
        <v>5699.1617179677105</v>
      </c>
      <c r="F166" s="17">
        <f t="shared" si="29"/>
        <v>-3.3511862204346698</v>
      </c>
      <c r="G166" s="16">
        <f t="shared" si="27"/>
        <v>66400.446342302792</v>
      </c>
      <c r="H166" s="17">
        <f t="shared" si="22"/>
        <v>398.94132025773979</v>
      </c>
      <c r="I166" s="5">
        <f t="shared" si="30"/>
        <v>72099.608060270504</v>
      </c>
      <c r="J166" s="5">
        <f t="shared" si="28"/>
        <v>395.59013403730512</v>
      </c>
    </row>
    <row r="167" spans="1:10" x14ac:dyDescent="0.4">
      <c r="A167" s="1">
        <f t="shared" si="23"/>
        <v>44048</v>
      </c>
      <c r="B167">
        <f t="shared" si="24"/>
        <v>162</v>
      </c>
      <c r="C167" s="16">
        <f t="shared" si="25"/>
        <v>8510588.8018056843</v>
      </c>
      <c r="D167" s="17">
        <f t="shared" si="21"/>
        <v>-395.33914534783389</v>
      </c>
      <c r="E167" s="16">
        <f t="shared" si="26"/>
        <v>5695.8105317472755</v>
      </c>
      <c r="F167" s="17">
        <f t="shared" si="29"/>
        <v>-3.3675918744754085</v>
      </c>
      <c r="G167" s="16">
        <f t="shared" si="27"/>
        <v>66799.387662560533</v>
      </c>
      <c r="H167" s="17">
        <f t="shared" si="22"/>
        <v>398.7067372223093</v>
      </c>
      <c r="I167" s="5">
        <f t="shared" si="30"/>
        <v>72495.198194307814</v>
      </c>
      <c r="J167" s="5">
        <f t="shared" si="28"/>
        <v>395.33914534783389</v>
      </c>
    </row>
    <row r="168" spans="1:10" x14ac:dyDescent="0.4">
      <c r="A168" s="1">
        <f t="shared" si="23"/>
        <v>44049</v>
      </c>
      <c r="B168">
        <f t="shared" si="24"/>
        <v>163</v>
      </c>
      <c r="C168" s="16">
        <f t="shared" si="25"/>
        <v>8510193.4626603369</v>
      </c>
      <c r="D168" s="17">
        <f t="shared" si="21"/>
        <v>-395.08705129101327</v>
      </c>
      <c r="E168" s="16">
        <f t="shared" si="26"/>
        <v>5692.4429398727998</v>
      </c>
      <c r="F168" s="17">
        <f t="shared" si="29"/>
        <v>-3.3839545000827798</v>
      </c>
      <c r="G168" s="16">
        <f t="shared" si="27"/>
        <v>67198.094399782844</v>
      </c>
      <c r="H168" s="17">
        <f t="shared" si="22"/>
        <v>398.47100579109605</v>
      </c>
      <c r="I168" s="5">
        <f t="shared" si="30"/>
        <v>72890.537339655639</v>
      </c>
      <c r="J168" s="5">
        <f t="shared" si="28"/>
        <v>395.08705129101327</v>
      </c>
    </row>
    <row r="169" spans="1:10" x14ac:dyDescent="0.4">
      <c r="A169" s="1">
        <f t="shared" si="23"/>
        <v>44050</v>
      </c>
      <c r="B169">
        <f t="shared" si="24"/>
        <v>164</v>
      </c>
      <c r="C169" s="16">
        <f t="shared" si="25"/>
        <v>8509798.3756090458</v>
      </c>
      <c r="D169" s="17">
        <f t="shared" si="21"/>
        <v>-394.83385504240852</v>
      </c>
      <c r="E169" s="16">
        <f t="shared" si="26"/>
        <v>5689.058985372717</v>
      </c>
      <c r="F169" s="17">
        <f t="shared" si="29"/>
        <v>-3.4002739336817172</v>
      </c>
      <c r="G169" s="16">
        <f t="shared" si="27"/>
        <v>67596.565405573943</v>
      </c>
      <c r="H169" s="17">
        <f t="shared" si="22"/>
        <v>398.23412897609023</v>
      </c>
      <c r="I169" s="5">
        <f t="shared" si="30"/>
        <v>73285.624390946658</v>
      </c>
      <c r="J169" s="5">
        <f t="shared" si="28"/>
        <v>394.83385504240852</v>
      </c>
    </row>
    <row r="170" spans="1:10" x14ac:dyDescent="0.4">
      <c r="A170" s="1">
        <f t="shared" si="23"/>
        <v>44051</v>
      </c>
      <c r="B170">
        <f t="shared" si="24"/>
        <v>165</v>
      </c>
      <c r="C170" s="16">
        <f t="shared" si="25"/>
        <v>8509403.5417540036</v>
      </c>
      <c r="D170" s="17">
        <f t="shared" si="21"/>
        <v>-394.57955978791171</v>
      </c>
      <c r="E170" s="16">
        <f t="shared" si="26"/>
        <v>5685.658711439035</v>
      </c>
      <c r="F170" s="17">
        <f t="shared" si="29"/>
        <v>-3.4165500128207782</v>
      </c>
      <c r="G170" s="16">
        <f t="shared" si="27"/>
        <v>67994.799534550039</v>
      </c>
      <c r="H170" s="17">
        <f t="shared" si="22"/>
        <v>397.99610980073248</v>
      </c>
      <c r="I170" s="5">
        <f t="shared" si="30"/>
        <v>73680.458245989081</v>
      </c>
      <c r="J170" s="5">
        <f t="shared" si="28"/>
        <v>394.57955978791171</v>
      </c>
    </row>
    <row r="171" spans="1:10" x14ac:dyDescent="0.4">
      <c r="A171" s="1">
        <f t="shared" si="23"/>
        <v>44052</v>
      </c>
      <c r="B171">
        <f t="shared" si="24"/>
        <v>166</v>
      </c>
      <c r="C171" s="16">
        <f t="shared" si="25"/>
        <v>8509008.9621942155</v>
      </c>
      <c r="D171" s="17">
        <f t="shared" si="21"/>
        <v>-394.32416872365968</v>
      </c>
      <c r="E171" s="16">
        <f t="shared" si="26"/>
        <v>5682.2421614262139</v>
      </c>
      <c r="F171" s="17">
        <f t="shared" si="29"/>
        <v>-3.4327825761753274</v>
      </c>
      <c r="G171" s="16">
        <f t="shared" si="27"/>
        <v>68392.795644350772</v>
      </c>
      <c r="H171" s="17">
        <f t="shared" si="22"/>
        <v>397.75695129983501</v>
      </c>
      <c r="I171" s="5">
        <f t="shared" si="30"/>
        <v>74075.037805776985</v>
      </c>
      <c r="J171" s="5">
        <f t="shared" si="28"/>
        <v>394.32416872365968</v>
      </c>
    </row>
    <row r="172" spans="1:10" x14ac:dyDescent="0.4">
      <c r="A172" s="1">
        <f t="shared" si="23"/>
        <v>44053</v>
      </c>
      <c r="B172">
        <f t="shared" si="24"/>
        <v>167</v>
      </c>
      <c r="C172" s="16">
        <f t="shared" si="25"/>
        <v>8508614.6380254924</v>
      </c>
      <c r="D172" s="17">
        <f t="shared" si="21"/>
        <v>-394.06768505595335</v>
      </c>
      <c r="E172" s="16">
        <f t="shared" si="26"/>
        <v>5678.8093788500382</v>
      </c>
      <c r="F172" s="17">
        <f t="shared" si="29"/>
        <v>-3.4489714635493556</v>
      </c>
      <c r="G172" s="16">
        <f t="shared" si="27"/>
        <v>68790.552595650603</v>
      </c>
      <c r="H172" s="17">
        <f t="shared" si="22"/>
        <v>397.5166565195027</v>
      </c>
      <c r="I172" s="5">
        <f t="shared" si="30"/>
        <v>74469.361974500644</v>
      </c>
      <c r="J172" s="5">
        <f t="shared" si="28"/>
        <v>394.06768505595335</v>
      </c>
    </row>
    <row r="173" spans="1:10" x14ac:dyDescent="0.4">
      <c r="A173" s="1">
        <f t="shared" si="23"/>
        <v>44054</v>
      </c>
      <c r="B173">
        <f t="shared" si="24"/>
        <v>168</v>
      </c>
      <c r="C173" s="16">
        <f t="shared" si="25"/>
        <v>8508220.570340436</v>
      </c>
      <c r="D173" s="17">
        <f t="shared" si="21"/>
        <v>-393.81011200117558</v>
      </c>
      <c r="E173" s="16">
        <f t="shared" si="26"/>
        <v>5675.360407386489</v>
      </c>
      <c r="F173" s="17">
        <f t="shared" si="29"/>
        <v>-3.4651165158786625</v>
      </c>
      <c r="G173" s="16">
        <f t="shared" si="27"/>
        <v>69188.069252170098</v>
      </c>
      <c r="H173" s="17">
        <f t="shared" si="22"/>
        <v>397.27522851705425</v>
      </c>
      <c r="I173" s="5">
        <f t="shared" si="30"/>
        <v>74863.429659556583</v>
      </c>
      <c r="J173" s="5">
        <f t="shared" si="28"/>
        <v>393.81011200117558</v>
      </c>
    </row>
    <row r="174" spans="1:10" x14ac:dyDescent="0.4">
      <c r="A174" s="1">
        <f t="shared" si="23"/>
        <v>44055</v>
      </c>
      <c r="B174">
        <f t="shared" si="24"/>
        <v>169</v>
      </c>
      <c r="C174" s="16">
        <f t="shared" si="25"/>
        <v>8507826.7602284346</v>
      </c>
      <c r="D174" s="17">
        <f t="shared" si="21"/>
        <v>-393.55145278571013</v>
      </c>
      <c r="E174" s="16">
        <f t="shared" si="26"/>
        <v>5671.8952908706106</v>
      </c>
      <c r="F174" s="17">
        <f t="shared" si="29"/>
        <v>-3.4812175752326766</v>
      </c>
      <c r="G174" s="16">
        <f t="shared" si="27"/>
        <v>69585.344480687156</v>
      </c>
      <c r="H174" s="17">
        <f t="shared" si="22"/>
        <v>397.0326703609428</v>
      </c>
      <c r="I174" s="5">
        <f t="shared" si="30"/>
        <v>75257.239771557768</v>
      </c>
      <c r="J174" s="5">
        <f t="shared" si="28"/>
        <v>393.55145278571013</v>
      </c>
    </row>
    <row r="175" spans="1:10" x14ac:dyDescent="0.4">
      <c r="A175" s="1">
        <f t="shared" si="23"/>
        <v>44056</v>
      </c>
      <c r="B175">
        <f t="shared" si="24"/>
        <v>170</v>
      </c>
      <c r="C175" s="16">
        <f t="shared" si="25"/>
        <v>8507433.2087756488</v>
      </c>
      <c r="D175" s="17">
        <f t="shared" si="21"/>
        <v>-393.29171064585933</v>
      </c>
      <c r="E175" s="16">
        <f t="shared" si="26"/>
        <v>5668.4140732953783</v>
      </c>
      <c r="F175" s="17">
        <f t="shared" si="29"/>
        <v>-3.4972744848171828</v>
      </c>
      <c r="G175" s="16">
        <f t="shared" si="27"/>
        <v>69982.377151048102</v>
      </c>
      <c r="H175" s="17">
        <f t="shared" si="22"/>
        <v>396.78898513067651</v>
      </c>
      <c r="I175" s="5">
        <f t="shared" si="30"/>
        <v>75650.791224343484</v>
      </c>
      <c r="J175" s="5">
        <f t="shared" si="28"/>
        <v>393.29171064585933</v>
      </c>
    </row>
    <row r="176" spans="1:10" x14ac:dyDescent="0.4">
      <c r="A176" s="1">
        <f t="shared" si="23"/>
        <v>44057</v>
      </c>
      <c r="B176">
        <f t="shared" si="24"/>
        <v>171</v>
      </c>
      <c r="C176" s="16">
        <f t="shared" si="25"/>
        <v>8507039.9170650039</v>
      </c>
      <c r="D176" s="17">
        <f t="shared" si="21"/>
        <v>-393.03088882776268</v>
      </c>
      <c r="E176" s="16">
        <f t="shared" si="26"/>
        <v>5664.916798810561</v>
      </c>
      <c r="F176" s="17">
        <f t="shared" si="29"/>
        <v>-3.5132870889766536</v>
      </c>
      <c r="G176" s="16">
        <f t="shared" si="27"/>
        <v>70379.166136178785</v>
      </c>
      <c r="H176" s="17">
        <f t="shared" si="22"/>
        <v>396.54417591673933</v>
      </c>
      <c r="I176" s="5">
        <f t="shared" si="30"/>
        <v>76044.082934989347</v>
      </c>
      <c r="J176" s="5">
        <f t="shared" si="28"/>
        <v>393.03088882776268</v>
      </c>
    </row>
    <row r="177" spans="1:10" x14ac:dyDescent="0.4">
      <c r="A177" s="1">
        <f t="shared" si="23"/>
        <v>44058</v>
      </c>
      <c r="B177">
        <f t="shared" si="24"/>
        <v>172</v>
      </c>
      <c r="C177" s="16">
        <f t="shared" si="25"/>
        <v>8506646.8861761764</v>
      </c>
      <c r="D177" s="17">
        <f t="shared" si="21"/>
        <v>-392.76899058731459</v>
      </c>
      <c r="E177" s="16">
        <f t="shared" si="26"/>
        <v>5661.4035117215844</v>
      </c>
      <c r="F177" s="17">
        <f t="shared" si="29"/>
        <v>-3.529255233196352</v>
      </c>
      <c r="G177" s="16">
        <f t="shared" si="27"/>
        <v>70775.710312095529</v>
      </c>
      <c r="H177" s="17">
        <f t="shared" si="22"/>
        <v>396.29824582051094</v>
      </c>
      <c r="I177" s="5">
        <f t="shared" si="30"/>
        <v>76437.113823817112</v>
      </c>
      <c r="J177" s="5">
        <f t="shared" si="28"/>
        <v>392.76899058731459</v>
      </c>
    </row>
    <row r="178" spans="1:10" x14ac:dyDescent="0.4">
      <c r="A178" s="1">
        <f t="shared" si="23"/>
        <v>44059</v>
      </c>
      <c r="B178">
        <f t="shared" si="24"/>
        <v>173</v>
      </c>
      <c r="C178" s="16">
        <f t="shared" si="25"/>
        <v>8506254.1171855889</v>
      </c>
      <c r="D178" s="17">
        <f t="shared" si="21"/>
        <v>-392.50601919008244</v>
      </c>
      <c r="E178" s="16">
        <f t="shared" si="26"/>
        <v>5657.8742564883878</v>
      </c>
      <c r="F178" s="17">
        <f t="shared" si="29"/>
        <v>-3.545178764104719</v>
      </c>
      <c r="G178" s="16">
        <f t="shared" si="27"/>
        <v>71172.008557916037</v>
      </c>
      <c r="H178" s="17">
        <f t="shared" si="22"/>
        <v>396.05119795418716</v>
      </c>
      <c r="I178" s="5">
        <f t="shared" si="30"/>
        <v>76829.882814404424</v>
      </c>
      <c r="J178" s="5">
        <f t="shared" si="28"/>
        <v>392.50601919008244</v>
      </c>
    </row>
    <row r="179" spans="1:10" x14ac:dyDescent="0.4">
      <c r="A179" s="1">
        <f t="shared" si="23"/>
        <v>44060</v>
      </c>
      <c r="B179">
        <f t="shared" si="24"/>
        <v>174</v>
      </c>
      <c r="C179" s="16">
        <f t="shared" si="25"/>
        <v>8505861.611166399</v>
      </c>
      <c r="D179" s="17">
        <f t="shared" si="21"/>
        <v>-392.2419779112243</v>
      </c>
      <c r="E179" s="16">
        <f t="shared" si="26"/>
        <v>5654.3290777242828</v>
      </c>
      <c r="F179" s="17">
        <f t="shared" si="29"/>
        <v>-3.5610575294755336</v>
      </c>
      <c r="G179" s="16">
        <f t="shared" si="27"/>
        <v>71568.059755870228</v>
      </c>
      <c r="H179" s="17">
        <f t="shared" si="22"/>
        <v>395.80303544069983</v>
      </c>
      <c r="I179" s="5">
        <f t="shared" si="30"/>
        <v>77222.388833594508</v>
      </c>
      <c r="J179" s="5">
        <f t="shared" si="28"/>
        <v>392.2419779112243</v>
      </c>
    </row>
    <row r="180" spans="1:10" x14ac:dyDescent="0.4">
      <c r="A180" s="1">
        <f t="shared" si="23"/>
        <v>44061</v>
      </c>
      <c r="B180">
        <f t="shared" si="24"/>
        <v>175</v>
      </c>
      <c r="C180" s="16">
        <f t="shared" si="25"/>
        <v>8505469.3691884875</v>
      </c>
      <c r="D180" s="17">
        <f t="shared" si="21"/>
        <v>-391.97687003540648</v>
      </c>
      <c r="E180" s="16">
        <f t="shared" si="26"/>
        <v>5650.7680201948069</v>
      </c>
      <c r="F180" s="17">
        <f t="shared" si="29"/>
        <v>-3.5768913782300729</v>
      </c>
      <c r="G180" s="16">
        <f t="shared" si="27"/>
        <v>71963.862791310923</v>
      </c>
      <c r="H180" s="17">
        <f t="shared" si="22"/>
        <v>395.55376141363655</v>
      </c>
      <c r="I180" s="5">
        <f t="shared" si="30"/>
        <v>77614.630811505733</v>
      </c>
      <c r="J180" s="5">
        <f t="shared" si="28"/>
        <v>391.97687003540648</v>
      </c>
    </row>
    <row r="181" spans="1:10" x14ac:dyDescent="0.4">
      <c r="A181" s="1">
        <f t="shared" si="23"/>
        <v>44062</v>
      </c>
      <c r="B181">
        <f t="shared" si="24"/>
        <v>176</v>
      </c>
      <c r="C181" s="16">
        <f t="shared" si="25"/>
        <v>8505077.3923184518</v>
      </c>
      <c r="D181" s="17">
        <f t="shared" si="21"/>
        <v>-391.71069885672131</v>
      </c>
      <c r="E181" s="16">
        <f t="shared" si="26"/>
        <v>5647.1911288165766</v>
      </c>
      <c r="F181" s="17">
        <f t="shared" si="29"/>
        <v>-3.5926801604391017</v>
      </c>
      <c r="G181" s="16">
        <f t="shared" si="27"/>
        <v>72359.416552724564</v>
      </c>
      <c r="H181" s="17">
        <f t="shared" si="22"/>
        <v>395.30337901716041</v>
      </c>
      <c r="I181" s="5">
        <f t="shared" si="30"/>
        <v>78006.607681541136</v>
      </c>
      <c r="J181" s="5">
        <f t="shared" si="28"/>
        <v>391.71069885672131</v>
      </c>
    </row>
    <row r="182" spans="1:10" x14ac:dyDescent="0.4">
      <c r="A182" s="1">
        <f t="shared" si="23"/>
        <v>44063</v>
      </c>
      <c r="B182">
        <f t="shared" si="24"/>
        <v>177</v>
      </c>
      <c r="C182" s="16">
        <f t="shared" si="25"/>
        <v>8504685.6816195957</v>
      </c>
      <c r="D182" s="17">
        <f t="shared" si="21"/>
        <v>-391.44346767860475</v>
      </c>
      <c r="E182" s="16">
        <f t="shared" si="26"/>
        <v>5643.5984486561374</v>
      </c>
      <c r="F182" s="17">
        <f t="shared" si="29"/>
        <v>-3.6084237273249187</v>
      </c>
      <c r="G182" s="16">
        <f t="shared" si="27"/>
        <v>72754.719931741725</v>
      </c>
      <c r="H182" s="17">
        <f t="shared" si="22"/>
        <v>395.05189140592967</v>
      </c>
      <c r="I182" s="5">
        <f t="shared" si="30"/>
        <v>78398.318380397861</v>
      </c>
      <c r="J182" s="5">
        <f t="shared" si="28"/>
        <v>391.44346767860475</v>
      </c>
    </row>
    <row r="183" spans="1:10" x14ac:dyDescent="0.4">
      <c r="A183" s="1">
        <f t="shared" si="23"/>
        <v>44064</v>
      </c>
      <c r="B183">
        <f t="shared" si="24"/>
        <v>178</v>
      </c>
      <c r="C183" s="16">
        <f t="shared" si="25"/>
        <v>8504294.2381519172</v>
      </c>
      <c r="D183" s="17">
        <f t="shared" si="21"/>
        <v>-391.17517981375312</v>
      </c>
      <c r="E183" s="16">
        <f t="shared" si="26"/>
        <v>5639.9900249288121</v>
      </c>
      <c r="F183" s="17">
        <f t="shared" si="29"/>
        <v>-3.624121931263744</v>
      </c>
      <c r="G183" s="16">
        <f t="shared" si="27"/>
        <v>73149.771823147661</v>
      </c>
      <c r="H183" s="17">
        <f t="shared" si="22"/>
        <v>394.79930174501686</v>
      </c>
      <c r="I183" s="5">
        <f t="shared" si="30"/>
        <v>78789.76184807648</v>
      </c>
      <c r="J183" s="5">
        <f t="shared" si="28"/>
        <v>391.17517981375312</v>
      </c>
    </row>
    <row r="184" spans="1:10" x14ac:dyDescent="0.4">
      <c r="A184" s="1">
        <f t="shared" si="23"/>
        <v>44065</v>
      </c>
      <c r="B184">
        <f t="shared" si="24"/>
        <v>179</v>
      </c>
      <c r="C184" s="16">
        <f t="shared" si="25"/>
        <v>8503903.0629721042</v>
      </c>
      <c r="D184" s="17">
        <f t="shared" si="21"/>
        <v>-390.90583858404125</v>
      </c>
      <c r="E184" s="16">
        <f t="shared" si="26"/>
        <v>5636.3659029975479</v>
      </c>
      <c r="F184" s="17">
        <f t="shared" si="29"/>
        <v>-3.6397746257871404</v>
      </c>
      <c r="G184" s="16">
        <f t="shared" si="27"/>
        <v>73544.571124892682</v>
      </c>
      <c r="H184" s="17">
        <f t="shared" si="22"/>
        <v>394.54561320982839</v>
      </c>
      <c r="I184" s="5">
        <f t="shared" si="30"/>
        <v>79180.937027890235</v>
      </c>
      <c r="J184" s="5">
        <f t="shared" si="28"/>
        <v>390.90583858404125</v>
      </c>
    </row>
    <row r="185" spans="1:10" x14ac:dyDescent="0.4">
      <c r="A185" s="1">
        <f t="shared" si="23"/>
        <v>44066</v>
      </c>
      <c r="B185">
        <f t="shared" si="24"/>
        <v>180</v>
      </c>
      <c r="C185" s="16">
        <f t="shared" si="25"/>
        <v>8503512.1571335196</v>
      </c>
      <c r="D185" s="17">
        <f t="shared" si="21"/>
        <v>-390.63544732043897</v>
      </c>
      <c r="E185" s="16">
        <f t="shared" si="26"/>
        <v>5632.7261283717608</v>
      </c>
      <c r="F185" s="17">
        <f t="shared" si="29"/>
        <v>-3.6553816655843434</v>
      </c>
      <c r="G185" s="16">
        <f t="shared" si="27"/>
        <v>73939.116738102515</v>
      </c>
      <c r="H185" s="17">
        <f t="shared" si="22"/>
        <v>394.29082898602331</v>
      </c>
      <c r="I185" s="5">
        <f t="shared" si="30"/>
        <v>79571.842866474282</v>
      </c>
      <c r="J185" s="5">
        <f t="shared" si="28"/>
        <v>390.63544732043897</v>
      </c>
    </row>
    <row r="186" spans="1:10" x14ac:dyDescent="0.4">
      <c r="A186" s="1">
        <f t="shared" si="23"/>
        <v>44067</v>
      </c>
      <c r="B186">
        <f t="shared" si="24"/>
        <v>181</v>
      </c>
      <c r="C186" s="16">
        <f t="shared" si="25"/>
        <v>8503121.5216862001</v>
      </c>
      <c r="D186" s="17">
        <f t="shared" si="21"/>
        <v>-390.36400936292887</v>
      </c>
      <c r="E186" s="16">
        <f t="shared" si="26"/>
        <v>5629.0707467061766</v>
      </c>
      <c r="F186" s="17">
        <f t="shared" si="29"/>
        <v>-3.6709429065035124</v>
      </c>
      <c r="G186" s="16">
        <f t="shared" si="27"/>
        <v>74333.407567088536</v>
      </c>
      <c r="H186" s="17">
        <f t="shared" si="22"/>
        <v>394.03495226943238</v>
      </c>
      <c r="I186" s="5">
        <f t="shared" si="30"/>
        <v>79962.478313794709</v>
      </c>
      <c r="J186" s="5">
        <f t="shared" si="28"/>
        <v>390.36400936292887</v>
      </c>
    </row>
    <row r="187" spans="1:10" x14ac:dyDescent="0.4">
      <c r="A187" s="1">
        <f t="shared" si="23"/>
        <v>44068</v>
      </c>
      <c r="B187">
        <f t="shared" si="24"/>
        <v>182</v>
      </c>
      <c r="C187" s="16">
        <f t="shared" si="25"/>
        <v>8502731.1576768365</v>
      </c>
      <c r="D187" s="17">
        <f t="shared" si="21"/>
        <v>-390.09152806042277</v>
      </c>
      <c r="E187" s="16">
        <f t="shared" si="26"/>
        <v>5625.3998037996735</v>
      </c>
      <c r="F187" s="17">
        <f t="shared" si="29"/>
        <v>-3.686458205554402</v>
      </c>
      <c r="G187" s="16">
        <f t="shared" si="27"/>
        <v>74727.442519357966</v>
      </c>
      <c r="H187" s="17">
        <f t="shared" si="22"/>
        <v>393.77798626597718</v>
      </c>
      <c r="I187" s="5">
        <f t="shared" si="30"/>
        <v>80352.842323157645</v>
      </c>
      <c r="J187" s="5">
        <f t="shared" si="28"/>
        <v>390.09152806042277</v>
      </c>
    </row>
    <row r="188" spans="1:10" x14ac:dyDescent="0.4">
      <c r="A188" s="1">
        <f t="shared" si="23"/>
        <v>44069</v>
      </c>
      <c r="B188">
        <f t="shared" si="24"/>
        <v>183</v>
      </c>
      <c r="C188" s="16">
        <f t="shared" si="25"/>
        <v>8502341.0661487766</v>
      </c>
      <c r="D188" s="17">
        <f t="shared" si="21"/>
        <v>-389.81800677067895</v>
      </c>
      <c r="E188" s="16">
        <f t="shared" si="26"/>
        <v>5621.7133455941193</v>
      </c>
      <c r="F188" s="17">
        <f t="shared" si="29"/>
        <v>-3.7019274209094419</v>
      </c>
      <c r="G188" s="16">
        <f t="shared" si="27"/>
        <v>75121.220505623947</v>
      </c>
      <c r="H188" s="17">
        <f t="shared" si="22"/>
        <v>393.51993419158839</v>
      </c>
      <c r="I188" s="5">
        <f t="shared" si="30"/>
        <v>80742.933851218069</v>
      </c>
      <c r="J188" s="5">
        <f t="shared" si="28"/>
        <v>389.81800677067895</v>
      </c>
    </row>
    <row r="189" spans="1:10" x14ac:dyDescent="0.4">
      <c r="A189" s="1">
        <f t="shared" si="23"/>
        <v>44070</v>
      </c>
      <c r="B189">
        <f t="shared" si="24"/>
        <v>184</v>
      </c>
      <c r="C189" s="16">
        <f t="shared" si="25"/>
        <v>8501951.2481420059</v>
      </c>
      <c r="D189" s="17">
        <f t="shared" si="21"/>
        <v>-389.54344886021897</v>
      </c>
      <c r="E189" s="16">
        <f t="shared" si="26"/>
        <v>5618.0114181732097</v>
      </c>
      <c r="F189" s="17">
        <f t="shared" si="29"/>
        <v>-3.717350411905727</v>
      </c>
      <c r="G189" s="16">
        <f t="shared" si="27"/>
        <v>75514.740439815534</v>
      </c>
      <c r="H189" s="17">
        <f t="shared" si="22"/>
        <v>393.2607992721247</v>
      </c>
      <c r="I189" s="5">
        <f t="shared" si="30"/>
        <v>81132.75185798874</v>
      </c>
      <c r="J189" s="5">
        <f t="shared" si="28"/>
        <v>389.54344886021897</v>
      </c>
    </row>
    <row r="190" spans="1:10" x14ac:dyDescent="0.4">
      <c r="A190" s="1">
        <f t="shared" si="23"/>
        <v>44071</v>
      </c>
      <c r="B190">
        <f t="shared" si="24"/>
        <v>185</v>
      </c>
      <c r="C190" s="16">
        <f t="shared" si="25"/>
        <v>8501561.704693146</v>
      </c>
      <c r="D190" s="17">
        <f t="shared" si="21"/>
        <v>-389.2678577042447</v>
      </c>
      <c r="E190" s="16">
        <f t="shared" si="26"/>
        <v>5614.2940677613042</v>
      </c>
      <c r="F190" s="17">
        <f t="shared" si="29"/>
        <v>-3.7327270390466083</v>
      </c>
      <c r="G190" s="16">
        <f t="shared" si="27"/>
        <v>75908.001239087665</v>
      </c>
      <c r="H190" s="17">
        <f t="shared" si="22"/>
        <v>393.00058474329131</v>
      </c>
      <c r="I190" s="5">
        <f t="shared" si="30"/>
        <v>81522.295306848973</v>
      </c>
      <c r="J190" s="5">
        <f t="shared" si="28"/>
        <v>389.2678577042447</v>
      </c>
    </row>
    <row r="191" spans="1:10" x14ac:dyDescent="0.4">
      <c r="A191" s="1">
        <f t="shared" si="23"/>
        <v>44072</v>
      </c>
      <c r="B191">
        <f t="shared" si="24"/>
        <v>186</v>
      </c>
      <c r="C191" s="16">
        <f t="shared" si="25"/>
        <v>8501172.4368354417</v>
      </c>
      <c r="D191" s="17">
        <f t="shared" si="21"/>
        <v>-388.99123668655449</v>
      </c>
      <c r="E191" s="16">
        <f t="shared" si="26"/>
        <v>5610.5613407222572</v>
      </c>
      <c r="F191" s="17">
        <f t="shared" si="29"/>
        <v>-3.7480571640035691</v>
      </c>
      <c r="G191" s="16">
        <f t="shared" si="27"/>
        <v>76301.001823830957</v>
      </c>
      <c r="H191" s="17">
        <f t="shared" si="22"/>
        <v>392.73929385055806</v>
      </c>
      <c r="I191" s="5">
        <f t="shared" si="30"/>
        <v>81911.563164553212</v>
      </c>
      <c r="J191" s="5">
        <f t="shared" si="28"/>
        <v>388.99123668655449</v>
      </c>
    </row>
    <row r="192" spans="1:10" x14ac:dyDescent="0.4">
      <c r="A192" s="1">
        <f t="shared" si="23"/>
        <v>44073</v>
      </c>
      <c r="B192">
        <f t="shared" si="24"/>
        <v>187</v>
      </c>
      <c r="C192" s="16">
        <f t="shared" si="25"/>
        <v>8500783.445598755</v>
      </c>
      <c r="D192" s="17">
        <f t="shared" si="21"/>
        <v>-388.71358919946073</v>
      </c>
      <c r="E192" s="16">
        <f t="shared" si="26"/>
        <v>5606.8132835582537</v>
      </c>
      <c r="F192" s="17">
        <f t="shared" si="29"/>
        <v>-3.7633406496170778</v>
      </c>
      <c r="G192" s="16">
        <f t="shared" si="27"/>
        <v>76693.741117681508</v>
      </c>
      <c r="H192" s="17">
        <f t="shared" si="22"/>
        <v>392.47692984907781</v>
      </c>
      <c r="I192" s="5">
        <f t="shared" si="30"/>
        <v>82300.554401239759</v>
      </c>
      <c r="J192" s="5">
        <f t="shared" si="28"/>
        <v>388.71358919946073</v>
      </c>
    </row>
    <row r="193" spans="1:10" x14ac:dyDescent="0.4">
      <c r="A193" s="1">
        <f t="shared" si="23"/>
        <v>44074</v>
      </c>
      <c r="B193">
        <f t="shared" si="24"/>
        <v>188</v>
      </c>
      <c r="C193" s="16">
        <f t="shared" si="25"/>
        <v>8500394.7320095561</v>
      </c>
      <c r="D193" s="17">
        <f t="shared" si="21"/>
        <v>-388.4349186437056</v>
      </c>
      <c r="E193" s="16">
        <f t="shared" si="26"/>
        <v>5603.0499429086367</v>
      </c>
      <c r="F193" s="17">
        <f t="shared" si="29"/>
        <v>-3.7785773598990318</v>
      </c>
      <c r="G193" s="16">
        <f t="shared" si="27"/>
        <v>77086.218047530579</v>
      </c>
      <c r="H193" s="17">
        <f t="shared" si="22"/>
        <v>392.21349600360463</v>
      </c>
      <c r="I193" s="5">
        <f t="shared" si="30"/>
        <v>82689.267990439213</v>
      </c>
      <c r="J193" s="5">
        <f t="shared" si="28"/>
        <v>388.4349186437056</v>
      </c>
    </row>
    <row r="194" spans="1:10" x14ac:dyDescent="0.4">
      <c r="A194" s="1">
        <f t="shared" si="23"/>
        <v>44075</v>
      </c>
      <c r="B194">
        <f t="shared" si="24"/>
        <v>189</v>
      </c>
      <c r="C194" s="16">
        <f t="shared" si="25"/>
        <v>8500006.2970909122</v>
      </c>
      <c r="D194" s="17">
        <f t="shared" si="21"/>
        <v>-388.15522842837811</v>
      </c>
      <c r="E194" s="16">
        <f t="shared" si="26"/>
        <v>5599.2713655487378</v>
      </c>
      <c r="F194" s="17">
        <f t="shared" si="29"/>
        <v>-3.7937671600335534</v>
      </c>
      <c r="G194" s="16">
        <f t="shared" si="27"/>
        <v>77478.431543534185</v>
      </c>
      <c r="H194" s="17">
        <f t="shared" si="22"/>
        <v>391.94899558841166</v>
      </c>
      <c r="I194" s="5">
        <f t="shared" si="30"/>
        <v>83077.702909082916</v>
      </c>
      <c r="J194" s="5">
        <f t="shared" si="28"/>
        <v>388.15522842837811</v>
      </c>
    </row>
    <row r="195" spans="1:10" x14ac:dyDescent="0.4">
      <c r="A195" s="1">
        <f t="shared" si="23"/>
        <v>44076</v>
      </c>
      <c r="B195">
        <f t="shared" si="24"/>
        <v>190</v>
      </c>
      <c r="C195" s="16">
        <f t="shared" si="25"/>
        <v>8499618.1418624837</v>
      </c>
      <c r="D195" s="17">
        <f t="shared" si="21"/>
        <v>-387.87452197083036</v>
      </c>
      <c r="E195" s="16">
        <f t="shared" si="26"/>
        <v>5595.4775983887039</v>
      </c>
      <c r="F195" s="17">
        <f t="shared" si="29"/>
        <v>-3.8089099163789228</v>
      </c>
      <c r="G195" s="16">
        <f t="shared" si="27"/>
        <v>77870.380539122591</v>
      </c>
      <c r="H195" s="17">
        <f t="shared" si="22"/>
        <v>391.68343188720928</v>
      </c>
      <c r="I195" s="5">
        <f t="shared" si="30"/>
        <v>83465.858137511299</v>
      </c>
      <c r="J195" s="5">
        <f t="shared" si="28"/>
        <v>387.87452197083036</v>
      </c>
    </row>
    <row r="196" spans="1:10" x14ac:dyDescent="0.4">
      <c r="A196" s="1">
        <f t="shared" si="23"/>
        <v>44077</v>
      </c>
      <c r="B196">
        <f t="shared" si="24"/>
        <v>191</v>
      </c>
      <c r="C196" s="16">
        <f t="shared" si="25"/>
        <v>8499230.2673405129</v>
      </c>
      <c r="D196" s="17">
        <f t="shared" si="21"/>
        <v>-387.59280269659428</v>
      </c>
      <c r="E196" s="16">
        <f t="shared" si="26"/>
        <v>5591.6686884723249</v>
      </c>
      <c r="F196" s="17">
        <f t="shared" si="29"/>
        <v>-3.8240054964684873</v>
      </c>
      <c r="G196" s="16">
        <f t="shared" si="27"/>
        <v>78262.063971009804</v>
      </c>
      <c r="H196" s="17">
        <f t="shared" si="22"/>
        <v>391.41680819306276</v>
      </c>
      <c r="I196" s="5">
        <f t="shared" si="30"/>
        <v>83853.732659482135</v>
      </c>
      <c r="J196" s="5">
        <f t="shared" si="28"/>
        <v>387.59280269659428</v>
      </c>
    </row>
    <row r="197" spans="1:10" x14ac:dyDescent="0.4">
      <c r="A197" s="1">
        <f t="shared" si="23"/>
        <v>44078</v>
      </c>
      <c r="B197">
        <f t="shared" si="24"/>
        <v>192</v>
      </c>
      <c r="C197" s="16">
        <f t="shared" si="25"/>
        <v>8498842.674537817</v>
      </c>
      <c r="D197" s="17">
        <f t="shared" ref="D197:D260" si="31">-E$1*C197*E197/B$2</f>
        <v>-387.31007403929772</v>
      </c>
      <c r="E197" s="16">
        <f t="shared" si="26"/>
        <v>5587.8446829758568</v>
      </c>
      <c r="F197" s="17">
        <f t="shared" si="29"/>
        <v>-3.8390537690123097</v>
      </c>
      <c r="G197" s="16">
        <f t="shared" si="27"/>
        <v>78653.480779202873</v>
      </c>
      <c r="H197" s="17">
        <f t="shared" ref="H197:H260" si="32">$G$1*E197</f>
        <v>391.14912780831003</v>
      </c>
      <c r="I197" s="5">
        <f t="shared" si="30"/>
        <v>84241.325462178735</v>
      </c>
      <c r="J197" s="5">
        <f t="shared" si="28"/>
        <v>387.31007403929772</v>
      </c>
    </row>
    <row r="198" spans="1:10" x14ac:dyDescent="0.4">
      <c r="A198" s="1">
        <f t="shared" si="23"/>
        <v>44079</v>
      </c>
      <c r="B198">
        <f t="shared" si="24"/>
        <v>193</v>
      </c>
      <c r="C198" s="16">
        <f t="shared" si="25"/>
        <v>8498455.3644637782</v>
      </c>
      <c r="D198" s="17">
        <f t="shared" si="31"/>
        <v>-387.02633944058101</v>
      </c>
      <c r="E198" s="16">
        <f t="shared" si="26"/>
        <v>5584.0056292068448</v>
      </c>
      <c r="F198" s="17">
        <f t="shared" si="29"/>
        <v>-3.8540546038981347</v>
      </c>
      <c r="G198" s="16">
        <f t="shared" si="27"/>
        <v>79044.629907011185</v>
      </c>
      <c r="H198" s="17">
        <f t="shared" si="32"/>
        <v>390.88039404447915</v>
      </c>
      <c r="I198" s="5">
        <f t="shared" si="30"/>
        <v>84628.635536218033</v>
      </c>
      <c r="J198" s="5">
        <f t="shared" si="28"/>
        <v>387.02633944058101</v>
      </c>
    </row>
    <row r="199" spans="1:10" x14ac:dyDescent="0.4">
      <c r="A199" s="1">
        <f t="shared" ref="A199:A262" si="33">A198+1</f>
        <v>44080</v>
      </c>
      <c r="B199">
        <f t="shared" ref="B199:B262" si="34">B198+1</f>
        <v>194</v>
      </c>
      <c r="C199" s="16">
        <f t="shared" ref="C199:C262" si="35">C198+D198</f>
        <v>8498068.3381243385</v>
      </c>
      <c r="D199" s="17">
        <f t="shared" si="31"/>
        <v>-386.7416023500129</v>
      </c>
      <c r="E199" s="16">
        <f t="shared" ref="E199:E262" si="36">E198+F198</f>
        <v>5580.1515746029463</v>
      </c>
      <c r="F199" s="17">
        <f t="shared" si="29"/>
        <v>-3.8690078721933787</v>
      </c>
      <c r="G199" s="16">
        <f t="shared" ref="G199:G262" si="37">G198+H198</f>
        <v>79435.510301055663</v>
      </c>
      <c r="H199" s="17">
        <f t="shared" si="32"/>
        <v>390.61061022220628</v>
      </c>
      <c r="I199" s="5">
        <f t="shared" si="30"/>
        <v>85015.66187565861</v>
      </c>
      <c r="J199" s="5">
        <f t="shared" ref="J199:J262" si="38">F199+H199</f>
        <v>386.7416023500129</v>
      </c>
    </row>
    <row r="200" spans="1:10" x14ac:dyDescent="0.4">
      <c r="A200" s="1">
        <f t="shared" si="33"/>
        <v>44081</v>
      </c>
      <c r="B200">
        <f t="shared" si="34"/>
        <v>195</v>
      </c>
      <c r="C200" s="16">
        <f t="shared" si="35"/>
        <v>8497681.5965219885</v>
      </c>
      <c r="D200" s="17">
        <f t="shared" si="31"/>
        <v>-386.45586622500758</v>
      </c>
      <c r="E200" s="16">
        <f t="shared" si="36"/>
        <v>5576.2825667307534</v>
      </c>
      <c r="F200" s="17">
        <f t="shared" si="29"/>
        <v>-3.8839134461451863</v>
      </c>
      <c r="G200" s="16">
        <f t="shared" si="37"/>
        <v>79826.120911277874</v>
      </c>
      <c r="H200" s="17">
        <f t="shared" si="32"/>
        <v>390.33977967115277</v>
      </c>
      <c r="I200" s="5">
        <f t="shared" si="30"/>
        <v>85402.403478008622</v>
      </c>
      <c r="J200" s="5">
        <f t="shared" si="38"/>
        <v>386.45586622500758</v>
      </c>
    </row>
    <row r="201" spans="1:10" x14ac:dyDescent="0.4">
      <c r="A201" s="1">
        <f t="shared" si="33"/>
        <v>44082</v>
      </c>
      <c r="B201">
        <f t="shared" si="34"/>
        <v>196</v>
      </c>
      <c r="C201" s="16">
        <f t="shared" si="35"/>
        <v>8497295.1406557634</v>
      </c>
      <c r="D201" s="17">
        <f t="shared" si="31"/>
        <v>-386.16913453074</v>
      </c>
      <c r="E201" s="16">
        <f t="shared" si="36"/>
        <v>5572.3986532846084</v>
      </c>
      <c r="F201" s="17">
        <f t="shared" ref="F201:F264" si="39">-D201-H201</f>
        <v>-3.8987711991826473</v>
      </c>
      <c r="G201" s="16">
        <f t="shared" si="37"/>
        <v>80216.460690949025</v>
      </c>
      <c r="H201" s="17">
        <f t="shared" si="32"/>
        <v>390.06790572992264</v>
      </c>
      <c r="I201" s="5">
        <f t="shared" si="30"/>
        <v>85788.859344233628</v>
      </c>
      <c r="J201" s="5">
        <f t="shared" si="38"/>
        <v>386.16913453074</v>
      </c>
    </row>
    <row r="202" spans="1:10" x14ac:dyDescent="0.4">
      <c r="A202" s="1">
        <f t="shared" si="33"/>
        <v>44083</v>
      </c>
      <c r="B202">
        <f t="shared" si="34"/>
        <v>197</v>
      </c>
      <c r="C202" s="16">
        <f t="shared" si="35"/>
        <v>8496908.9715212323</v>
      </c>
      <c r="D202" s="17">
        <f t="shared" si="31"/>
        <v>-385.88141074006273</v>
      </c>
      <c r="E202" s="16">
        <f t="shared" si="36"/>
        <v>5568.4998820854253</v>
      </c>
      <c r="F202" s="17">
        <f t="shared" si="39"/>
        <v>-3.9135810059170808</v>
      </c>
      <c r="G202" s="16">
        <f t="shared" si="37"/>
        <v>80606.528596678952</v>
      </c>
      <c r="H202" s="17">
        <f t="shared" si="32"/>
        <v>389.79499174597981</v>
      </c>
      <c r="I202" s="5">
        <f t="shared" si="30"/>
        <v>86175.028478764376</v>
      </c>
      <c r="J202" s="5">
        <f t="shared" si="38"/>
        <v>385.88141074006273</v>
      </c>
    </row>
    <row r="203" spans="1:10" x14ac:dyDescent="0.4">
      <c r="A203" s="1">
        <f t="shared" si="33"/>
        <v>44084</v>
      </c>
      <c r="B203">
        <f t="shared" si="34"/>
        <v>198</v>
      </c>
      <c r="C203" s="16">
        <f t="shared" si="35"/>
        <v>8496523.090110492</v>
      </c>
      <c r="D203" s="17">
        <f t="shared" si="31"/>
        <v>-385.59269833342199</v>
      </c>
      <c r="E203" s="16">
        <f t="shared" si="36"/>
        <v>5564.5863010795083</v>
      </c>
      <c r="F203" s="17">
        <f t="shared" si="39"/>
        <v>-3.9283427421436272</v>
      </c>
      <c r="G203" s="16">
        <f t="shared" si="37"/>
        <v>80996.32358842493</v>
      </c>
      <c r="H203" s="17">
        <f t="shared" si="32"/>
        <v>389.52104107556562</v>
      </c>
      <c r="I203" s="5">
        <f t="shared" si="30"/>
        <v>86560.909889504444</v>
      </c>
      <c r="J203" s="5">
        <f t="shared" si="38"/>
        <v>385.59269833342199</v>
      </c>
    </row>
    <row r="204" spans="1:10" x14ac:dyDescent="0.4">
      <c r="A204" s="1">
        <f t="shared" si="33"/>
        <v>44085</v>
      </c>
      <c r="B204">
        <f t="shared" si="34"/>
        <v>199</v>
      </c>
      <c r="C204" s="16">
        <f t="shared" si="35"/>
        <v>8496137.4974121582</v>
      </c>
      <c r="D204" s="17">
        <f t="shared" si="31"/>
        <v>-385.3030007987735</v>
      </c>
      <c r="E204" s="16">
        <f t="shared" si="36"/>
        <v>5560.657958337365</v>
      </c>
      <c r="F204" s="17">
        <f t="shared" si="39"/>
        <v>-3.9430562848421005</v>
      </c>
      <c r="G204" s="16">
        <f t="shared" si="37"/>
        <v>81385.844629500498</v>
      </c>
      <c r="H204" s="17">
        <f t="shared" si="32"/>
        <v>389.2460570836156</v>
      </c>
      <c r="I204" s="5">
        <f t="shared" si="30"/>
        <v>86946.502587837866</v>
      </c>
      <c r="J204" s="5">
        <f t="shared" si="38"/>
        <v>385.3030007987735</v>
      </c>
    </row>
    <row r="205" spans="1:10" x14ac:dyDescent="0.4">
      <c r="A205" s="1">
        <f t="shared" si="33"/>
        <v>44086</v>
      </c>
      <c r="B205">
        <f t="shared" si="34"/>
        <v>200</v>
      </c>
      <c r="C205" s="16">
        <f t="shared" si="35"/>
        <v>8495752.1944113597</v>
      </c>
      <c r="D205" s="17">
        <f t="shared" si="31"/>
        <v>-385.01232163149893</v>
      </c>
      <c r="E205" s="16">
        <f t="shared" si="36"/>
        <v>5556.714902052523</v>
      </c>
      <c r="F205" s="17">
        <f t="shared" si="39"/>
        <v>-3.9577215121777272</v>
      </c>
      <c r="G205" s="16">
        <f t="shared" si="37"/>
        <v>81775.09068658411</v>
      </c>
      <c r="H205" s="17">
        <f t="shared" si="32"/>
        <v>388.97004314367666</v>
      </c>
      <c r="I205" s="5">
        <f t="shared" si="30"/>
        <v>87331.805588636635</v>
      </c>
      <c r="J205" s="5">
        <f t="shared" si="38"/>
        <v>385.01232163149893</v>
      </c>
    </row>
    <row r="206" spans="1:10" x14ac:dyDescent="0.4">
      <c r="A206" s="1">
        <f t="shared" si="33"/>
        <v>44087</v>
      </c>
      <c r="B206">
        <f t="shared" si="34"/>
        <v>201</v>
      </c>
      <c r="C206" s="16">
        <f t="shared" si="35"/>
        <v>8495367.1820897274</v>
      </c>
      <c r="D206" s="17">
        <f t="shared" si="31"/>
        <v>-384.72066433432173</v>
      </c>
      <c r="E206" s="16">
        <f t="shared" si="36"/>
        <v>5552.757180540345</v>
      </c>
      <c r="F206" s="17">
        <f t="shared" si="39"/>
        <v>-3.972338303502454</v>
      </c>
      <c r="G206" s="16">
        <f t="shared" si="37"/>
        <v>82164.060729727789</v>
      </c>
      <c r="H206" s="17">
        <f t="shared" si="32"/>
        <v>388.69300263782418</v>
      </c>
      <c r="I206" s="5">
        <f t="shared" si="30"/>
        <v>87716.817910268132</v>
      </c>
      <c r="J206" s="5">
        <f t="shared" si="38"/>
        <v>384.72066433432173</v>
      </c>
    </row>
    <row r="207" spans="1:10" x14ac:dyDescent="0.4">
      <c r="A207" s="1">
        <f t="shared" si="33"/>
        <v>44088</v>
      </c>
      <c r="B207">
        <f t="shared" si="34"/>
        <v>202</v>
      </c>
      <c r="C207" s="16">
        <f t="shared" si="35"/>
        <v>8494982.4614253938</v>
      </c>
      <c r="D207" s="17">
        <f t="shared" si="31"/>
        <v>-384.42803241722362</v>
      </c>
      <c r="E207" s="16">
        <f t="shared" si="36"/>
        <v>5548.7848422368425</v>
      </c>
      <c r="F207" s="17">
        <f t="shared" si="39"/>
        <v>-3.9869065393554024</v>
      </c>
      <c r="G207" s="16">
        <f t="shared" si="37"/>
        <v>82552.753732365614</v>
      </c>
      <c r="H207" s="17">
        <f t="shared" si="32"/>
        <v>388.41493895657902</v>
      </c>
      <c r="I207" s="5">
        <f t="shared" si="30"/>
        <v>88101.538574602455</v>
      </c>
      <c r="J207" s="5">
        <f t="shared" si="38"/>
        <v>384.42803241722362</v>
      </c>
    </row>
    <row r="208" spans="1:10" x14ac:dyDescent="0.4">
      <c r="A208" s="1">
        <f t="shared" si="33"/>
        <v>44089</v>
      </c>
      <c r="B208">
        <f t="shared" si="34"/>
        <v>203</v>
      </c>
      <c r="C208" s="16">
        <f t="shared" si="35"/>
        <v>8494598.033392977</v>
      </c>
      <c r="D208" s="17">
        <f t="shared" si="31"/>
        <v>-384.13442939736029</v>
      </c>
      <c r="E208" s="16">
        <f t="shared" si="36"/>
        <v>5544.7979356974874</v>
      </c>
      <c r="F208" s="17">
        <f t="shared" si="39"/>
        <v>-4.0014261014638919</v>
      </c>
      <c r="G208" s="16">
        <f t="shared" si="37"/>
        <v>82941.168671322186</v>
      </c>
      <c r="H208" s="17">
        <f t="shared" si="32"/>
        <v>388.13585549882418</v>
      </c>
      <c r="I208" s="5">
        <f t="shared" si="30"/>
        <v>88485.966607019669</v>
      </c>
      <c r="J208" s="5">
        <f t="shared" si="38"/>
        <v>384.13442939736029</v>
      </c>
    </row>
    <row r="209" spans="1:10" x14ac:dyDescent="0.4">
      <c r="A209" s="1">
        <f t="shared" si="33"/>
        <v>44090</v>
      </c>
      <c r="B209">
        <f t="shared" si="34"/>
        <v>204</v>
      </c>
      <c r="C209" s="16">
        <f t="shared" si="35"/>
        <v>8494213.8989635799</v>
      </c>
      <c r="D209" s="17">
        <f t="shared" si="31"/>
        <v>-383.83985879897722</v>
      </c>
      <c r="E209" s="16">
        <f t="shared" si="36"/>
        <v>5540.7965095960235</v>
      </c>
      <c r="F209" s="17">
        <f t="shared" si="39"/>
        <v>-4.0158968727444631</v>
      </c>
      <c r="G209" s="16">
        <f t="shared" si="37"/>
        <v>83329.304526821012</v>
      </c>
      <c r="H209" s="17">
        <f t="shared" si="32"/>
        <v>387.85575567172168</v>
      </c>
      <c r="I209" s="5">
        <f t="shared" si="30"/>
        <v>88870.101036417036</v>
      </c>
      <c r="J209" s="5">
        <f t="shared" si="38"/>
        <v>383.83985879897722</v>
      </c>
    </row>
    <row r="210" spans="1:10" x14ac:dyDescent="0.4">
      <c r="A210" s="1">
        <f t="shared" si="33"/>
        <v>44091</v>
      </c>
      <c r="B210">
        <f t="shared" si="34"/>
        <v>205</v>
      </c>
      <c r="C210" s="16">
        <f t="shared" si="35"/>
        <v>8493830.0591047816</v>
      </c>
      <c r="D210" s="17">
        <f t="shared" si="31"/>
        <v>-383.54432415332656</v>
      </c>
      <c r="E210" s="16">
        <f t="shared" si="36"/>
        <v>5536.7806127232789</v>
      </c>
      <c r="F210" s="17">
        <f t="shared" si="39"/>
        <v>-4.0303187373029914</v>
      </c>
      <c r="G210" s="16">
        <f t="shared" si="37"/>
        <v>83717.160282492739</v>
      </c>
      <c r="H210" s="17">
        <f t="shared" si="32"/>
        <v>387.57464289062955</v>
      </c>
      <c r="I210" s="5">
        <f t="shared" si="30"/>
        <v>89253.940895216016</v>
      </c>
      <c r="J210" s="5">
        <f t="shared" si="38"/>
        <v>383.54432415332656</v>
      </c>
    </row>
    <row r="211" spans="1:10" x14ac:dyDescent="0.4">
      <c r="A211" s="1">
        <f t="shared" si="33"/>
        <v>44092</v>
      </c>
      <c r="B211">
        <f t="shared" si="34"/>
        <v>206</v>
      </c>
      <c r="C211" s="16">
        <f t="shared" si="35"/>
        <v>8493446.5147806276</v>
      </c>
      <c r="D211" s="17">
        <f t="shared" si="31"/>
        <v>-383.24782899858229</v>
      </c>
      <c r="E211" s="16">
        <f t="shared" si="36"/>
        <v>5532.750293985976</v>
      </c>
      <c r="F211" s="17">
        <f t="shared" si="39"/>
        <v>-4.0446915804360515</v>
      </c>
      <c r="G211" s="16">
        <f t="shared" si="37"/>
        <v>84104.734925383367</v>
      </c>
      <c r="H211" s="17">
        <f t="shared" si="32"/>
        <v>387.29252057901834</v>
      </c>
      <c r="I211" s="5">
        <f t="shared" si="30"/>
        <v>89637.485219369337</v>
      </c>
      <c r="J211" s="5">
        <f t="shared" si="38"/>
        <v>383.24782899858229</v>
      </c>
    </row>
    <row r="212" spans="1:10" x14ac:dyDescent="0.4">
      <c r="A212" s="1">
        <f t="shared" si="33"/>
        <v>44093</v>
      </c>
      <c r="B212">
        <f t="shared" si="34"/>
        <v>207</v>
      </c>
      <c r="C212" s="16">
        <f t="shared" si="35"/>
        <v>8493063.2669516299</v>
      </c>
      <c r="D212" s="17">
        <f t="shared" si="31"/>
        <v>-382.95037687975702</v>
      </c>
      <c r="E212" s="16">
        <f t="shared" si="36"/>
        <v>5528.70560240554</v>
      </c>
      <c r="F212" s="17">
        <f t="shared" si="39"/>
        <v>-4.0590152886308033</v>
      </c>
      <c r="G212" s="16">
        <f t="shared" si="37"/>
        <v>84492.027445962391</v>
      </c>
      <c r="H212" s="17">
        <f t="shared" si="32"/>
        <v>387.00939216838782</v>
      </c>
      <c r="I212" s="5">
        <f t="shared" si="30"/>
        <v>90020.733048367925</v>
      </c>
      <c r="J212" s="5">
        <f t="shared" si="38"/>
        <v>382.95037687975702</v>
      </c>
    </row>
    <row r="213" spans="1:10" x14ac:dyDescent="0.4">
      <c r="A213" s="1">
        <f t="shared" si="33"/>
        <v>44094</v>
      </c>
      <c r="B213">
        <f t="shared" si="34"/>
        <v>208</v>
      </c>
      <c r="C213" s="16">
        <f t="shared" si="35"/>
        <v>8492680.3165747505</v>
      </c>
      <c r="D213" s="17">
        <f t="shared" si="31"/>
        <v>-382.65197134861734</v>
      </c>
      <c r="E213" s="16">
        <f t="shared" si="36"/>
        <v>5524.6465871169094</v>
      </c>
      <c r="F213" s="17">
        <f t="shared" si="39"/>
        <v>-4.0732897495663565</v>
      </c>
      <c r="G213" s="16">
        <f t="shared" si="37"/>
        <v>84879.036838130778</v>
      </c>
      <c r="H213" s="17">
        <f t="shared" si="32"/>
        <v>386.72526109818369</v>
      </c>
      <c r="I213" s="5">
        <f t="shared" si="30"/>
        <v>90403.683425247684</v>
      </c>
      <c r="J213" s="5">
        <f t="shared" si="38"/>
        <v>382.65197134861734</v>
      </c>
    </row>
    <row r="214" spans="1:10" x14ac:dyDescent="0.4">
      <c r="A214" s="1">
        <f t="shared" si="33"/>
        <v>44095</v>
      </c>
      <c r="B214">
        <f t="shared" si="34"/>
        <v>209</v>
      </c>
      <c r="C214" s="16">
        <f t="shared" si="35"/>
        <v>8492297.664603401</v>
      </c>
      <c r="D214" s="17">
        <f t="shared" si="31"/>
        <v>-382.3526159636001</v>
      </c>
      <c r="E214" s="16">
        <f t="shared" si="36"/>
        <v>5520.573297367343</v>
      </c>
      <c r="F214" s="17">
        <f t="shared" si="39"/>
        <v>-4.0875148521139408</v>
      </c>
      <c r="G214" s="16">
        <f t="shared" si="37"/>
        <v>85265.762099228959</v>
      </c>
      <c r="H214" s="17">
        <f t="shared" si="32"/>
        <v>386.44013081571404</v>
      </c>
      <c r="I214" s="5">
        <f t="shared" si="30"/>
        <v>90786.335396596303</v>
      </c>
      <c r="J214" s="5">
        <f t="shared" si="38"/>
        <v>382.3526159636001</v>
      </c>
    </row>
    <row r="215" spans="1:10" x14ac:dyDescent="0.4">
      <c r="A215" s="1">
        <f t="shared" si="33"/>
        <v>44096</v>
      </c>
      <c r="B215">
        <f t="shared" si="34"/>
        <v>210</v>
      </c>
      <c r="C215" s="16">
        <f t="shared" si="35"/>
        <v>8491915.3119874373</v>
      </c>
      <c r="D215" s="17">
        <f t="shared" si="31"/>
        <v>-382.05231428972917</v>
      </c>
      <c r="E215" s="16">
        <f t="shared" si="36"/>
        <v>5516.4857825152294</v>
      </c>
      <c r="F215" s="17">
        <f t="shared" si="39"/>
        <v>-4.1016904863369064</v>
      </c>
      <c r="G215" s="16">
        <f t="shared" si="37"/>
        <v>85652.20223004467</v>
      </c>
      <c r="H215" s="17">
        <f t="shared" si="32"/>
        <v>386.15400477606607</v>
      </c>
      <c r="I215" s="5">
        <f t="shared" si="30"/>
        <v>91168.688012559898</v>
      </c>
      <c r="J215" s="5">
        <f t="shared" si="38"/>
        <v>382.05231428972917</v>
      </c>
    </row>
    <row r="216" spans="1:10" x14ac:dyDescent="0.4">
      <c r="A216" s="1">
        <f t="shared" si="33"/>
        <v>44097</v>
      </c>
      <c r="B216">
        <f t="shared" si="34"/>
        <v>211</v>
      </c>
      <c r="C216" s="16">
        <f t="shared" si="35"/>
        <v>8491533.2596731484</v>
      </c>
      <c r="D216" s="17">
        <f t="shared" si="31"/>
        <v>-381.75106989853009</v>
      </c>
      <c r="E216" s="16">
        <f t="shared" si="36"/>
        <v>5512.3840920288922</v>
      </c>
      <c r="F216" s="17">
        <f t="shared" si="39"/>
        <v>-4.1158165434923717</v>
      </c>
      <c r="G216" s="16">
        <f t="shared" si="37"/>
        <v>86038.356234820734</v>
      </c>
      <c r="H216" s="17">
        <f t="shared" si="32"/>
        <v>385.86688644202246</v>
      </c>
      <c r="I216" s="5">
        <f t="shared" si="30"/>
        <v>91550.740326849627</v>
      </c>
      <c r="J216" s="5">
        <f t="shared" si="38"/>
        <v>381.75106989853009</v>
      </c>
    </row>
    <row r="217" spans="1:10" x14ac:dyDescent="0.4">
      <c r="A217" s="1">
        <f t="shared" si="33"/>
        <v>44098</v>
      </c>
      <c r="B217">
        <f t="shared" si="34"/>
        <v>212</v>
      </c>
      <c r="C217" s="16">
        <f t="shared" si="35"/>
        <v>8491151.5086032506</v>
      </c>
      <c r="D217" s="17">
        <f t="shared" si="31"/>
        <v>-381.44888636794769</v>
      </c>
      <c r="E217" s="16">
        <f t="shared" si="36"/>
        <v>5508.2682754853995</v>
      </c>
      <c r="F217" s="17">
        <f t="shared" si="39"/>
        <v>-4.1298929160303146</v>
      </c>
      <c r="G217" s="16">
        <f t="shared" si="37"/>
        <v>86424.223121262752</v>
      </c>
      <c r="H217" s="17">
        <f t="shared" si="32"/>
        <v>385.57877928397801</v>
      </c>
      <c r="I217" s="5">
        <f t="shared" si="30"/>
        <v>91932.491396748155</v>
      </c>
      <c r="J217" s="5">
        <f t="shared" si="38"/>
        <v>381.44888636794769</v>
      </c>
    </row>
    <row r="218" spans="1:10" x14ac:dyDescent="0.4">
      <c r="A218" s="1">
        <f t="shared" si="33"/>
        <v>44099</v>
      </c>
      <c r="B218">
        <f t="shared" si="34"/>
        <v>213</v>
      </c>
      <c r="C218" s="16">
        <f t="shared" si="35"/>
        <v>8490770.0597168822</v>
      </c>
      <c r="D218" s="17">
        <f t="shared" si="31"/>
        <v>-381.14576728226075</v>
      </c>
      <c r="E218" s="16">
        <f t="shared" si="36"/>
        <v>5504.1383825693692</v>
      </c>
      <c r="F218" s="17">
        <f t="shared" si="39"/>
        <v>-4.1439194975951068</v>
      </c>
      <c r="G218" s="16">
        <f t="shared" si="37"/>
        <v>86809.801900546736</v>
      </c>
      <c r="H218" s="17">
        <f t="shared" si="32"/>
        <v>385.28968677985586</v>
      </c>
      <c r="I218" s="5">
        <f t="shared" si="30"/>
        <v>92313.940283116099</v>
      </c>
      <c r="J218" s="5">
        <f t="shared" si="38"/>
        <v>381.14576728226075</v>
      </c>
    </row>
    <row r="219" spans="1:10" x14ac:dyDescent="0.4">
      <c r="A219" s="1">
        <f t="shared" si="33"/>
        <v>44100</v>
      </c>
      <c r="B219">
        <f t="shared" si="34"/>
        <v>214</v>
      </c>
      <c r="C219" s="16">
        <f t="shared" si="35"/>
        <v>8490388.9139495995</v>
      </c>
      <c r="D219" s="17">
        <f t="shared" si="31"/>
        <v>-380.84171623199944</v>
      </c>
      <c r="E219" s="16">
        <f t="shared" si="36"/>
        <v>5499.9944630717746</v>
      </c>
      <c r="F219" s="17">
        <f t="shared" si="39"/>
        <v>-4.1578961830248318</v>
      </c>
      <c r="G219" s="16">
        <f t="shared" si="37"/>
        <v>87195.091587326591</v>
      </c>
      <c r="H219" s="17">
        <f t="shared" si="32"/>
        <v>384.99961241502427</v>
      </c>
      <c r="I219" s="5">
        <f t="shared" ref="I219:I282" si="40">E219+G219</f>
        <v>92695.086050398371</v>
      </c>
      <c r="J219" s="5">
        <f t="shared" si="38"/>
        <v>380.84171623199944</v>
      </c>
    </row>
    <row r="220" spans="1:10" x14ac:dyDescent="0.4">
      <c r="A220" s="1">
        <f t="shared" si="33"/>
        <v>44101</v>
      </c>
      <c r="B220">
        <f t="shared" si="34"/>
        <v>215</v>
      </c>
      <c r="C220" s="16">
        <f t="shared" si="35"/>
        <v>8490008.0722333677</v>
      </c>
      <c r="D220" s="17">
        <f t="shared" si="31"/>
        <v>-380.53673681386044</v>
      </c>
      <c r="E220" s="16">
        <f t="shared" si="36"/>
        <v>5495.83656688875</v>
      </c>
      <c r="F220" s="17">
        <f t="shared" si="39"/>
        <v>-4.1718228683520806</v>
      </c>
      <c r="G220" s="16">
        <f t="shared" si="37"/>
        <v>87580.091199741611</v>
      </c>
      <c r="H220" s="17">
        <f t="shared" si="32"/>
        <v>384.70855968221252</v>
      </c>
      <c r="I220" s="5">
        <f t="shared" si="40"/>
        <v>93075.927766630368</v>
      </c>
      <c r="J220" s="5">
        <f t="shared" si="38"/>
        <v>380.53673681386044</v>
      </c>
    </row>
    <row r="221" spans="1:10" x14ac:dyDescent="0.4">
      <c r="A221" s="1">
        <f t="shared" si="33"/>
        <v>44102</v>
      </c>
      <c r="B221">
        <f t="shared" si="34"/>
        <v>216</v>
      </c>
      <c r="C221" s="16">
        <f t="shared" si="35"/>
        <v>8489627.5354965534</v>
      </c>
      <c r="D221" s="17">
        <f t="shared" si="31"/>
        <v>-380.23083263062375</v>
      </c>
      <c r="E221" s="16">
        <f t="shared" si="36"/>
        <v>5491.6647440203978</v>
      </c>
      <c r="F221" s="17">
        <f t="shared" si="39"/>
        <v>-4.1856994508041225</v>
      </c>
      <c r="G221" s="16">
        <f t="shared" si="37"/>
        <v>87964.799759423826</v>
      </c>
      <c r="H221" s="17">
        <f t="shared" si="32"/>
        <v>384.41653208142787</v>
      </c>
      <c r="I221" s="5">
        <f t="shared" si="40"/>
        <v>93456.464503444222</v>
      </c>
      <c r="J221" s="5">
        <f t="shared" si="38"/>
        <v>380.23083263062375</v>
      </c>
    </row>
    <row r="222" spans="1:10" x14ac:dyDescent="0.4">
      <c r="A222" s="1">
        <f t="shared" si="33"/>
        <v>44103</v>
      </c>
      <c r="B222">
        <f t="shared" si="34"/>
        <v>217</v>
      </c>
      <c r="C222" s="16">
        <f t="shared" si="35"/>
        <v>8489247.3046639226</v>
      </c>
      <c r="D222" s="17">
        <f t="shared" si="31"/>
        <v>-379.92400729106845</v>
      </c>
      <c r="E222" s="16">
        <f t="shared" si="36"/>
        <v>5487.4790445695935</v>
      </c>
      <c r="F222" s="17">
        <f t="shared" si="39"/>
        <v>-4.1995258288031323</v>
      </c>
      <c r="G222" s="16">
        <f t="shared" si="37"/>
        <v>88349.216291505247</v>
      </c>
      <c r="H222" s="17">
        <f t="shared" si="32"/>
        <v>384.12353311987158</v>
      </c>
      <c r="I222" s="5">
        <f t="shared" si="40"/>
        <v>93836.695336074845</v>
      </c>
      <c r="J222" s="5">
        <f t="shared" si="38"/>
        <v>379.92400729106845</v>
      </c>
    </row>
    <row r="223" spans="1:10" x14ac:dyDescent="0.4">
      <c r="A223" s="1">
        <f t="shared" si="33"/>
        <v>44104</v>
      </c>
      <c r="B223">
        <f t="shared" si="34"/>
        <v>218</v>
      </c>
      <c r="C223" s="16">
        <f t="shared" si="35"/>
        <v>8488867.3806566317</v>
      </c>
      <c r="D223" s="17">
        <f t="shared" si="31"/>
        <v>-379.61626440988931</v>
      </c>
      <c r="E223" s="16">
        <f t="shared" si="36"/>
        <v>5483.2795187407901</v>
      </c>
      <c r="F223" s="17">
        <f t="shared" si="39"/>
        <v>-4.2133019019660196</v>
      </c>
      <c r="G223" s="16">
        <f t="shared" si="37"/>
        <v>88733.339824625116</v>
      </c>
      <c r="H223" s="17">
        <f t="shared" si="32"/>
        <v>383.82956631185533</v>
      </c>
      <c r="I223" s="5">
        <f t="shared" si="40"/>
        <v>94216.619343365906</v>
      </c>
      <c r="J223" s="5">
        <f t="shared" si="38"/>
        <v>379.61626440988931</v>
      </c>
    </row>
    <row r="224" spans="1:10" x14ac:dyDescent="0.4">
      <c r="A224" s="1">
        <f t="shared" si="33"/>
        <v>44105</v>
      </c>
      <c r="B224">
        <f t="shared" si="34"/>
        <v>219</v>
      </c>
      <c r="C224" s="16">
        <f t="shared" si="35"/>
        <v>8488487.7643922213</v>
      </c>
      <c r="D224" s="17">
        <f t="shared" si="31"/>
        <v>-379.30760760761285</v>
      </c>
      <c r="E224" s="16">
        <f t="shared" si="36"/>
        <v>5479.0662168388244</v>
      </c>
      <c r="F224" s="17">
        <f t="shared" si="39"/>
        <v>-4.2270275711048839</v>
      </c>
      <c r="G224" s="16">
        <f t="shared" si="37"/>
        <v>89117.169390936979</v>
      </c>
      <c r="H224" s="17">
        <f t="shared" si="32"/>
        <v>383.53463517871774</v>
      </c>
      <c r="I224" s="5">
        <f t="shared" si="40"/>
        <v>94596.235607775801</v>
      </c>
      <c r="J224" s="5">
        <f t="shared" si="38"/>
        <v>379.30760760761285</v>
      </c>
    </row>
    <row r="225" spans="1:10" x14ac:dyDescent="0.4">
      <c r="A225" s="1">
        <f t="shared" si="33"/>
        <v>44106</v>
      </c>
      <c r="B225">
        <f t="shared" si="34"/>
        <v>220</v>
      </c>
      <c r="C225" s="16">
        <f t="shared" si="35"/>
        <v>8488108.4567846134</v>
      </c>
      <c r="D225" s="17">
        <f t="shared" si="31"/>
        <v>-378.99804051051353</v>
      </c>
      <c r="E225" s="16">
        <f t="shared" si="36"/>
        <v>5474.8391892677191</v>
      </c>
      <c r="F225" s="17">
        <f t="shared" si="39"/>
        <v>-4.2407027382268438</v>
      </c>
      <c r="G225" s="16">
        <f t="shared" si="37"/>
        <v>89500.704026115694</v>
      </c>
      <c r="H225" s="17">
        <f t="shared" si="32"/>
        <v>383.23874324874038</v>
      </c>
      <c r="I225" s="5">
        <f t="shared" si="40"/>
        <v>94975.543215383412</v>
      </c>
      <c r="J225" s="5">
        <f t="shared" si="38"/>
        <v>378.99804051051353</v>
      </c>
    </row>
    <row r="226" spans="1:10" x14ac:dyDescent="0.4">
      <c r="A226" s="1">
        <f t="shared" si="33"/>
        <v>44107</v>
      </c>
      <c r="B226">
        <f t="shared" si="34"/>
        <v>221</v>
      </c>
      <c r="C226" s="16">
        <f t="shared" si="35"/>
        <v>8487729.4587441031</v>
      </c>
      <c r="D226" s="17">
        <f t="shared" si="31"/>
        <v>-378.68756675053044</v>
      </c>
      <c r="E226" s="16">
        <f t="shared" si="36"/>
        <v>5470.5984865294922</v>
      </c>
      <c r="F226" s="17">
        <f t="shared" si="39"/>
        <v>-4.2543273065340372</v>
      </c>
      <c r="G226" s="16">
        <f t="shared" si="37"/>
        <v>89883.942769364439</v>
      </c>
      <c r="H226" s="17">
        <f t="shared" si="32"/>
        <v>382.94189405706447</v>
      </c>
      <c r="I226" s="5">
        <f t="shared" si="40"/>
        <v>95354.541255893928</v>
      </c>
      <c r="J226" s="5">
        <f t="shared" si="38"/>
        <v>378.68756675053044</v>
      </c>
    </row>
    <row r="227" spans="1:10" x14ac:dyDescent="0.4">
      <c r="A227" s="1">
        <f t="shared" si="33"/>
        <v>44108</v>
      </c>
      <c r="B227">
        <f t="shared" si="34"/>
        <v>222</v>
      </c>
      <c r="C227" s="16">
        <f t="shared" si="35"/>
        <v>8487350.7711773533</v>
      </c>
      <c r="D227" s="17">
        <f t="shared" si="31"/>
        <v>-378.37618996518336</v>
      </c>
      <c r="E227" s="16">
        <f t="shared" si="36"/>
        <v>5466.3441592229583</v>
      </c>
      <c r="F227" s="17">
        <f t="shared" si="39"/>
        <v>-4.2679011804237348</v>
      </c>
      <c r="G227" s="16">
        <f t="shared" si="37"/>
        <v>90266.884663421501</v>
      </c>
      <c r="H227" s="17">
        <f t="shared" si="32"/>
        <v>382.64409114560709</v>
      </c>
      <c r="I227" s="5">
        <f t="shared" si="40"/>
        <v>95733.228822644465</v>
      </c>
      <c r="J227" s="5">
        <f t="shared" si="38"/>
        <v>378.37618996518336</v>
      </c>
    </row>
    <row r="228" spans="1:10" x14ac:dyDescent="0.4">
      <c r="A228" s="1">
        <f t="shared" si="33"/>
        <v>44109</v>
      </c>
      <c r="B228">
        <f t="shared" si="34"/>
        <v>223</v>
      </c>
      <c r="C228" s="16">
        <f t="shared" si="35"/>
        <v>8486972.3949873876</v>
      </c>
      <c r="D228" s="17">
        <f t="shared" si="31"/>
        <v>-378.06391379748936</v>
      </c>
      <c r="E228" s="16">
        <f t="shared" si="36"/>
        <v>5462.0762580425344</v>
      </c>
      <c r="F228" s="17">
        <f t="shared" si="39"/>
        <v>-4.2814242654880559</v>
      </c>
      <c r="G228" s="16">
        <f t="shared" si="37"/>
        <v>90649.528754567102</v>
      </c>
      <c r="H228" s="17">
        <f t="shared" si="32"/>
        <v>382.34533806297742</v>
      </c>
      <c r="I228" s="5">
        <f t="shared" si="40"/>
        <v>96111.605012609638</v>
      </c>
      <c r="J228" s="5">
        <f t="shared" si="38"/>
        <v>378.06391379748936</v>
      </c>
    </row>
    <row r="229" spans="1:10" x14ac:dyDescent="0.4">
      <c r="A229" s="1">
        <f t="shared" si="33"/>
        <v>44110</v>
      </c>
      <c r="B229">
        <f t="shared" si="34"/>
        <v>224</v>
      </c>
      <c r="C229" s="16">
        <f t="shared" si="35"/>
        <v>8486594.3310735896</v>
      </c>
      <c r="D229" s="17">
        <f t="shared" si="31"/>
        <v>-377.75074189587923</v>
      </c>
      <c r="E229" s="16">
        <f t="shared" si="36"/>
        <v>5457.7948337770467</v>
      </c>
      <c r="F229" s="17">
        <f t="shared" si="39"/>
        <v>-4.2948964685140822</v>
      </c>
      <c r="G229" s="16">
        <f t="shared" si="37"/>
        <v>91031.874092630082</v>
      </c>
      <c r="H229" s="17">
        <f t="shared" si="32"/>
        <v>382.04563836439331</v>
      </c>
      <c r="I229" s="5">
        <f t="shared" si="40"/>
        <v>96489.668926407132</v>
      </c>
      <c r="J229" s="5">
        <f t="shared" si="38"/>
        <v>377.75074189587923</v>
      </c>
    </row>
    <row r="230" spans="1:10" x14ac:dyDescent="0.4">
      <c r="A230" s="1">
        <f t="shared" si="33"/>
        <v>44111</v>
      </c>
      <c r="B230">
        <f t="shared" si="34"/>
        <v>225</v>
      </c>
      <c r="C230" s="16">
        <f t="shared" si="35"/>
        <v>8486216.5803316943</v>
      </c>
      <c r="D230" s="17">
        <f t="shared" si="31"/>
        <v>-377.43667791411423</v>
      </c>
      <c r="E230" s="16">
        <f t="shared" si="36"/>
        <v>5453.4999373085329</v>
      </c>
      <c r="F230" s="17">
        <f t="shared" si="39"/>
        <v>-4.308317697483119</v>
      </c>
      <c r="G230" s="16">
        <f t="shared" si="37"/>
        <v>91413.919730994472</v>
      </c>
      <c r="H230" s="17">
        <f t="shared" si="32"/>
        <v>381.74499561159735</v>
      </c>
      <c r="I230" s="5">
        <f t="shared" si="40"/>
        <v>96867.419668303002</v>
      </c>
      <c r="J230" s="5">
        <f t="shared" si="38"/>
        <v>377.43667791411423</v>
      </c>
    </row>
    <row r="231" spans="1:10" x14ac:dyDescent="0.4">
      <c r="A231" s="1">
        <f t="shared" si="33"/>
        <v>44112</v>
      </c>
      <c r="B231">
        <f t="shared" si="34"/>
        <v>226</v>
      </c>
      <c r="C231" s="16">
        <f t="shared" si="35"/>
        <v>8485839.1436537802</v>
      </c>
      <c r="D231" s="17">
        <f t="shared" si="31"/>
        <v>-377.12172551120221</v>
      </c>
      <c r="E231" s="16">
        <f t="shared" si="36"/>
        <v>5449.1916196110496</v>
      </c>
      <c r="F231" s="17">
        <f t="shared" si="39"/>
        <v>-4.3216878615713199</v>
      </c>
      <c r="G231" s="16">
        <f t="shared" si="37"/>
        <v>91795.664726606075</v>
      </c>
      <c r="H231" s="17">
        <f t="shared" si="32"/>
        <v>381.44341337277353</v>
      </c>
      <c r="I231" s="5">
        <f t="shared" si="40"/>
        <v>97244.85634621713</v>
      </c>
      <c r="J231" s="5">
        <f t="shared" si="38"/>
        <v>377.12172551120221</v>
      </c>
    </row>
    <row r="232" spans="1:10" x14ac:dyDescent="0.4">
      <c r="A232" s="1">
        <f t="shared" si="33"/>
        <v>44113</v>
      </c>
      <c r="B232">
        <f t="shared" si="34"/>
        <v>227</v>
      </c>
      <c r="C232" s="16">
        <f t="shared" si="35"/>
        <v>8485462.0219282694</v>
      </c>
      <c r="D232" s="17">
        <f t="shared" si="31"/>
        <v>-376.80588835131476</v>
      </c>
      <c r="E232" s="16">
        <f t="shared" si="36"/>
        <v>5444.8699317494784</v>
      </c>
      <c r="F232" s="17">
        <f t="shared" si="39"/>
        <v>-4.3350068711487779</v>
      </c>
      <c r="G232" s="16">
        <f t="shared" si="37"/>
        <v>92177.108139978853</v>
      </c>
      <c r="H232" s="17">
        <f t="shared" si="32"/>
        <v>381.14089522246354</v>
      </c>
      <c r="I232" s="5">
        <f t="shared" si="40"/>
        <v>97621.978071728328</v>
      </c>
      <c r="J232" s="5">
        <f t="shared" si="38"/>
        <v>376.80588835131476</v>
      </c>
    </row>
    <row r="233" spans="1:10" x14ac:dyDescent="0.4">
      <c r="A233" s="1">
        <f t="shared" si="33"/>
        <v>44114</v>
      </c>
      <c r="B233">
        <f t="shared" si="34"/>
        <v>228</v>
      </c>
      <c r="C233" s="16">
        <f t="shared" si="35"/>
        <v>8485085.2160399184</v>
      </c>
      <c r="D233" s="17">
        <f t="shared" si="31"/>
        <v>-376.48917010370371</v>
      </c>
      <c r="E233" s="16">
        <f t="shared" si="36"/>
        <v>5440.5349248783295</v>
      </c>
      <c r="F233" s="17">
        <f t="shared" si="39"/>
        <v>-4.3482746377794115</v>
      </c>
      <c r="G233" s="16">
        <f t="shared" si="37"/>
        <v>92558.249035201312</v>
      </c>
      <c r="H233" s="17">
        <f t="shared" si="32"/>
        <v>380.83744474148313</v>
      </c>
      <c r="I233" s="5">
        <f t="shared" si="40"/>
        <v>97998.783960079643</v>
      </c>
      <c r="J233" s="5">
        <f t="shared" si="38"/>
        <v>376.48917010370371</v>
      </c>
    </row>
    <row r="234" spans="1:10" x14ac:dyDescent="0.4">
      <c r="A234" s="1">
        <f t="shared" si="33"/>
        <v>44115</v>
      </c>
      <c r="B234">
        <f t="shared" si="34"/>
        <v>229</v>
      </c>
      <c r="C234" s="16">
        <f t="shared" si="35"/>
        <v>8484708.7268698141</v>
      </c>
      <c r="D234" s="17">
        <f t="shared" si="31"/>
        <v>-376.1715744426179</v>
      </c>
      <c r="E234" s="16">
        <f t="shared" si="36"/>
        <v>5436.1866502405501</v>
      </c>
      <c r="F234" s="17">
        <f t="shared" si="39"/>
        <v>-4.3614910742206234</v>
      </c>
      <c r="G234" s="16">
        <f t="shared" si="37"/>
        <v>92939.086479942795</v>
      </c>
      <c r="H234" s="17">
        <f t="shared" si="32"/>
        <v>380.53306551683852</v>
      </c>
      <c r="I234" s="5">
        <f t="shared" si="40"/>
        <v>98375.273130183341</v>
      </c>
      <c r="J234" s="5">
        <f t="shared" si="38"/>
        <v>376.1715744426179</v>
      </c>
    </row>
    <row r="235" spans="1:10" x14ac:dyDescent="0.4">
      <c r="A235" s="1">
        <f t="shared" si="33"/>
        <v>44116</v>
      </c>
      <c r="B235">
        <f t="shared" si="34"/>
        <v>230</v>
      </c>
      <c r="C235" s="16">
        <f t="shared" si="35"/>
        <v>8484332.5552953724</v>
      </c>
      <c r="D235" s="17">
        <f t="shared" si="31"/>
        <v>-375.85310504722025</v>
      </c>
      <c r="E235" s="16">
        <f t="shared" si="36"/>
        <v>5431.8251591663293</v>
      </c>
      <c r="F235" s="17">
        <f t="shared" si="39"/>
        <v>-4.3746560944228463</v>
      </c>
      <c r="G235" s="16">
        <f t="shared" si="37"/>
        <v>93319.619545459631</v>
      </c>
      <c r="H235" s="17">
        <f t="shared" si="32"/>
        <v>380.2277611416431</v>
      </c>
      <c r="I235" s="5">
        <f t="shared" si="40"/>
        <v>98751.444704625959</v>
      </c>
      <c r="J235" s="5">
        <f t="shared" si="38"/>
        <v>375.85310504722025</v>
      </c>
    </row>
    <row r="236" spans="1:10" x14ac:dyDescent="0.4">
      <c r="A236" s="1">
        <f t="shared" si="33"/>
        <v>44117</v>
      </c>
      <c r="B236">
        <f t="shared" si="34"/>
        <v>231</v>
      </c>
      <c r="C236" s="16">
        <f t="shared" si="35"/>
        <v>8483956.7021903247</v>
      </c>
      <c r="D236" s="17">
        <f t="shared" si="31"/>
        <v>-375.53376560150411</v>
      </c>
      <c r="E236" s="16">
        <f t="shared" si="36"/>
        <v>5427.4505030719065</v>
      </c>
      <c r="F236" s="17">
        <f t="shared" si="39"/>
        <v>-4.3877696135293718</v>
      </c>
      <c r="G236" s="16">
        <f t="shared" si="37"/>
        <v>93699.847306601281</v>
      </c>
      <c r="H236" s="17">
        <f t="shared" si="32"/>
        <v>379.92153521503349</v>
      </c>
      <c r="I236" s="5">
        <f t="shared" si="40"/>
        <v>99127.297809673182</v>
      </c>
      <c r="J236" s="5">
        <f t="shared" si="38"/>
        <v>375.53376560150411</v>
      </c>
    </row>
    <row r="237" spans="1:10" x14ac:dyDescent="0.4">
      <c r="A237" s="1">
        <f t="shared" si="33"/>
        <v>44118</v>
      </c>
      <c r="B237">
        <f t="shared" si="34"/>
        <v>232</v>
      </c>
      <c r="C237" s="16">
        <f t="shared" si="35"/>
        <v>8483581.1684247237</v>
      </c>
      <c r="D237" s="17">
        <f t="shared" si="31"/>
        <v>-375.21355979421122</v>
      </c>
      <c r="E237" s="16">
        <f t="shared" si="36"/>
        <v>5423.0627334583769</v>
      </c>
      <c r="F237" s="17">
        <f t="shared" si="39"/>
        <v>-4.4008315478752138</v>
      </c>
      <c r="G237" s="16">
        <f t="shared" si="37"/>
        <v>94079.768841816316</v>
      </c>
      <c r="H237" s="17">
        <f t="shared" si="32"/>
        <v>379.61439134208644</v>
      </c>
      <c r="I237" s="5">
        <f t="shared" si="40"/>
        <v>99502.8315752747</v>
      </c>
      <c r="J237" s="5">
        <f t="shared" si="38"/>
        <v>375.21355979421122</v>
      </c>
    </row>
    <row r="238" spans="1:10" x14ac:dyDescent="0.4">
      <c r="A238" s="1">
        <f t="shared" si="33"/>
        <v>44119</v>
      </c>
      <c r="B238">
        <f t="shared" si="34"/>
        <v>233</v>
      </c>
      <c r="C238" s="16">
        <f t="shared" si="35"/>
        <v>8483205.9548649304</v>
      </c>
      <c r="D238" s="17">
        <f t="shared" si="31"/>
        <v>-374.89249131874783</v>
      </c>
      <c r="E238" s="16">
        <f t="shared" si="36"/>
        <v>5418.6619019105019</v>
      </c>
      <c r="F238" s="17">
        <f t="shared" si="39"/>
        <v>-4.413841814987336</v>
      </c>
      <c r="G238" s="16">
        <f t="shared" si="37"/>
        <v>94459.383233158398</v>
      </c>
      <c r="H238" s="17">
        <f t="shared" si="32"/>
        <v>379.30633313373517</v>
      </c>
      <c r="I238" s="5">
        <f t="shared" si="40"/>
        <v>99878.045135068896</v>
      </c>
      <c r="J238" s="5">
        <f t="shared" si="38"/>
        <v>374.89249131874783</v>
      </c>
    </row>
    <row r="239" spans="1:10" x14ac:dyDescent="0.4">
      <c r="A239" s="1">
        <f t="shared" si="33"/>
        <v>44120</v>
      </c>
      <c r="B239">
        <f t="shared" si="34"/>
        <v>234</v>
      </c>
      <c r="C239" s="16">
        <f t="shared" si="35"/>
        <v>8482831.0623736121</v>
      </c>
      <c r="D239" s="17">
        <f t="shared" si="31"/>
        <v>-374.57056387310217</v>
      </c>
      <c r="E239" s="16">
        <f t="shared" si="36"/>
        <v>5414.248060095515</v>
      </c>
      <c r="F239" s="17">
        <f t="shared" si="39"/>
        <v>-4.4268003335839126</v>
      </c>
      <c r="G239" s="16">
        <f t="shared" si="37"/>
        <v>94838.689566292131</v>
      </c>
      <c r="H239" s="17">
        <f t="shared" si="32"/>
        <v>378.99736420668609</v>
      </c>
      <c r="I239" s="5">
        <f t="shared" si="40"/>
        <v>100252.93762638765</v>
      </c>
      <c r="J239" s="5">
        <f t="shared" si="38"/>
        <v>374.57056387310217</v>
      </c>
    </row>
    <row r="240" spans="1:10" x14ac:dyDescent="0.4">
      <c r="A240" s="1">
        <f t="shared" si="33"/>
        <v>44121</v>
      </c>
      <c r="B240">
        <f t="shared" si="34"/>
        <v>235</v>
      </c>
      <c r="C240" s="16">
        <f t="shared" si="35"/>
        <v>8482456.4918097388</v>
      </c>
      <c r="D240" s="17">
        <f t="shared" si="31"/>
        <v>-374.2477811597621</v>
      </c>
      <c r="E240" s="16">
        <f t="shared" si="36"/>
        <v>5409.8212597619313</v>
      </c>
      <c r="F240" s="17">
        <f t="shared" si="39"/>
        <v>-4.4397070235731348</v>
      </c>
      <c r="G240" s="16">
        <f t="shared" si="37"/>
        <v>95217.686930498821</v>
      </c>
      <c r="H240" s="17">
        <f t="shared" si="32"/>
        <v>378.68748818333523</v>
      </c>
      <c r="I240" s="5">
        <f t="shared" si="40"/>
        <v>100627.50819026075</v>
      </c>
      <c r="J240" s="5">
        <f t="shared" si="38"/>
        <v>374.2477811597621</v>
      </c>
    </row>
    <row r="241" spans="1:10" x14ac:dyDescent="0.4">
      <c r="A241" s="1">
        <f t="shared" si="33"/>
        <v>44122</v>
      </c>
      <c r="B241">
        <f t="shared" si="34"/>
        <v>236</v>
      </c>
      <c r="C241" s="16">
        <f t="shared" si="35"/>
        <v>8482082.2440285794</v>
      </c>
      <c r="D241" s="17">
        <f t="shared" si="31"/>
        <v>-373.9241468856319</v>
      </c>
      <c r="E241" s="16">
        <f t="shared" si="36"/>
        <v>5405.3815527383586</v>
      </c>
      <c r="F241" s="17">
        <f t="shared" si="39"/>
        <v>-4.4525618060532111</v>
      </c>
      <c r="G241" s="16">
        <f t="shared" si="37"/>
        <v>95596.374418682157</v>
      </c>
      <c r="H241" s="17">
        <f t="shared" si="32"/>
        <v>378.37670869168511</v>
      </c>
      <c r="I241" s="5">
        <f t="shared" si="40"/>
        <v>101001.75597142051</v>
      </c>
      <c r="J241" s="5">
        <f t="shared" si="38"/>
        <v>373.9241468856319</v>
      </c>
    </row>
    <row r="242" spans="1:10" x14ac:dyDescent="0.4">
      <c r="A242" s="1">
        <f t="shared" si="33"/>
        <v>44123</v>
      </c>
      <c r="B242">
        <f t="shared" si="34"/>
        <v>237</v>
      </c>
      <c r="C242" s="16">
        <f t="shared" si="35"/>
        <v>8481708.3198816944</v>
      </c>
      <c r="D242" s="17">
        <f t="shared" si="31"/>
        <v>-373.59966476194973</v>
      </c>
      <c r="E242" s="16">
        <f t="shared" si="36"/>
        <v>5400.9289909323052</v>
      </c>
      <c r="F242" s="17">
        <f t="shared" si="39"/>
        <v>-4.4653646033116843</v>
      </c>
      <c r="G242" s="16">
        <f t="shared" si="37"/>
        <v>95974.751127373849</v>
      </c>
      <c r="H242" s="17">
        <f t="shared" si="32"/>
        <v>378.06502936526141</v>
      </c>
      <c r="I242" s="5">
        <f t="shared" si="40"/>
        <v>101375.68011830616</v>
      </c>
      <c r="J242" s="5">
        <f t="shared" si="38"/>
        <v>373.59966476194973</v>
      </c>
    </row>
    <row r="243" spans="1:10" x14ac:dyDescent="0.4">
      <c r="A243" s="1">
        <f t="shared" si="33"/>
        <v>44124</v>
      </c>
      <c r="B243">
        <f t="shared" si="34"/>
        <v>238</v>
      </c>
      <c r="C243" s="16">
        <f t="shared" si="35"/>
        <v>8481334.7202169318</v>
      </c>
      <c r="D243" s="17">
        <f t="shared" si="31"/>
        <v>-373.27433850420556</v>
      </c>
      <c r="E243" s="16">
        <f t="shared" si="36"/>
        <v>5396.4636263289931</v>
      </c>
      <c r="F243" s="17">
        <f t="shared" si="39"/>
        <v>-4.4781153388240114</v>
      </c>
      <c r="G243" s="16">
        <f t="shared" si="37"/>
        <v>96352.816156739107</v>
      </c>
      <c r="H243" s="17">
        <f t="shared" si="32"/>
        <v>377.75245384302957</v>
      </c>
      <c r="I243" s="5">
        <f t="shared" si="40"/>
        <v>101749.27978306809</v>
      </c>
      <c r="J243" s="5">
        <f t="shared" si="38"/>
        <v>373.27433850420556</v>
      </c>
    </row>
    <row r="244" spans="1:10" x14ac:dyDescent="0.4">
      <c r="A244" s="1">
        <f t="shared" si="33"/>
        <v>44125</v>
      </c>
      <c r="B244">
        <f t="shared" si="34"/>
        <v>239</v>
      </c>
      <c r="C244" s="16">
        <f t="shared" si="35"/>
        <v>8480961.4458784275</v>
      </c>
      <c r="D244" s="17">
        <f t="shared" si="31"/>
        <v>-372.94817183205834</v>
      </c>
      <c r="E244" s="16">
        <f t="shared" si="36"/>
        <v>5391.9855109901691</v>
      </c>
      <c r="F244" s="17">
        <f t="shared" si="39"/>
        <v>-4.4908139372535629</v>
      </c>
      <c r="G244" s="16">
        <f t="shared" si="37"/>
        <v>96730.568610582137</v>
      </c>
      <c r="H244" s="17">
        <f t="shared" si="32"/>
        <v>377.4389857693119</v>
      </c>
      <c r="I244" s="5">
        <f t="shared" si="40"/>
        <v>102122.55412157231</v>
      </c>
      <c r="J244" s="5">
        <f t="shared" si="38"/>
        <v>372.94817183205834</v>
      </c>
    </row>
    <row r="245" spans="1:10" x14ac:dyDescent="0.4">
      <c r="A245" s="1">
        <f t="shared" si="33"/>
        <v>44126</v>
      </c>
      <c r="B245">
        <f t="shared" si="34"/>
        <v>240</v>
      </c>
      <c r="C245" s="16">
        <f t="shared" si="35"/>
        <v>8480588.4977065958</v>
      </c>
      <c r="D245" s="17">
        <f t="shared" si="31"/>
        <v>-372.62116846925375</v>
      </c>
      <c r="E245" s="16">
        <f t="shared" si="36"/>
        <v>5387.4946970529154</v>
      </c>
      <c r="F245" s="17">
        <f t="shared" si="39"/>
        <v>-4.5034603244503728</v>
      </c>
      <c r="G245" s="16">
        <f t="shared" si="37"/>
        <v>97108.007596351454</v>
      </c>
      <c r="H245" s="17">
        <f t="shared" si="32"/>
        <v>377.12462879370412</v>
      </c>
      <c r="I245" s="5">
        <f t="shared" si="40"/>
        <v>102495.50229340437</v>
      </c>
      <c r="J245" s="5">
        <f t="shared" si="38"/>
        <v>372.62116846925375</v>
      </c>
    </row>
    <row r="246" spans="1:10" x14ac:dyDescent="0.4">
      <c r="A246" s="1">
        <f t="shared" si="33"/>
        <v>44127</v>
      </c>
      <c r="B246">
        <f t="shared" si="34"/>
        <v>241</v>
      </c>
      <c r="C246" s="16">
        <f t="shared" si="35"/>
        <v>8480215.8765381258</v>
      </c>
      <c r="D246" s="17">
        <f t="shared" si="31"/>
        <v>-372.29333214354233</v>
      </c>
      <c r="E246" s="16">
        <f t="shared" si="36"/>
        <v>5382.9912367284651</v>
      </c>
      <c r="F246" s="17">
        <f t="shared" si="39"/>
        <v>-4.5160544274502854</v>
      </c>
      <c r="G246" s="16">
        <f t="shared" si="37"/>
        <v>97485.132225145164</v>
      </c>
      <c r="H246" s="17">
        <f t="shared" si="32"/>
        <v>376.80938657099261</v>
      </c>
      <c r="I246" s="5">
        <f t="shared" si="40"/>
        <v>102868.12346187363</v>
      </c>
      <c r="J246" s="5">
        <f t="shared" si="38"/>
        <v>372.29333214354233</v>
      </c>
    </row>
    <row r="247" spans="1:10" x14ac:dyDescent="0.4">
      <c r="A247" s="1">
        <f t="shared" si="33"/>
        <v>44128</v>
      </c>
      <c r="B247">
        <f t="shared" si="34"/>
        <v>242</v>
      </c>
      <c r="C247" s="16">
        <f t="shared" si="35"/>
        <v>8479843.583205983</v>
      </c>
      <c r="D247" s="17">
        <f t="shared" si="31"/>
        <v>-371.96466658659671</v>
      </c>
      <c r="E247" s="16">
        <f t="shared" si="36"/>
        <v>5378.4751823010147</v>
      </c>
      <c r="F247" s="17">
        <f t="shared" si="39"/>
        <v>-4.5285961744743304</v>
      </c>
      <c r="G247" s="16">
        <f t="shared" si="37"/>
        <v>97861.94161171616</v>
      </c>
      <c r="H247" s="17">
        <f t="shared" si="32"/>
        <v>376.49326276107104</v>
      </c>
      <c r="I247" s="5">
        <f t="shared" si="40"/>
        <v>103240.41679401718</v>
      </c>
      <c r="J247" s="5">
        <f t="shared" si="38"/>
        <v>371.96466658659671</v>
      </c>
    </row>
    <row r="248" spans="1:10" x14ac:dyDescent="0.4">
      <c r="A248" s="1">
        <f t="shared" si="33"/>
        <v>44129</v>
      </c>
      <c r="B248">
        <f t="shared" si="34"/>
        <v>243</v>
      </c>
      <c r="C248" s="16">
        <f t="shared" si="35"/>
        <v>8479471.6185393967</v>
      </c>
      <c r="D248" s="17">
        <f t="shared" si="31"/>
        <v>-371.63517553393024</v>
      </c>
      <c r="E248" s="16">
        <f t="shared" si="36"/>
        <v>5373.9465861265408</v>
      </c>
      <c r="F248" s="17">
        <f t="shared" si="39"/>
        <v>-4.5410854949276427</v>
      </c>
      <c r="G248" s="16">
        <f t="shared" si="37"/>
        <v>98238.434874477229</v>
      </c>
      <c r="H248" s="17">
        <f t="shared" si="32"/>
        <v>376.17626102885788</v>
      </c>
      <c r="I248" s="5">
        <f t="shared" si="40"/>
        <v>103612.38146060376</v>
      </c>
      <c r="J248" s="5">
        <f t="shared" si="38"/>
        <v>371.63517553393024</v>
      </c>
    </row>
    <row r="249" spans="1:10" x14ac:dyDescent="0.4">
      <c r="A249" s="1">
        <f t="shared" si="33"/>
        <v>44130</v>
      </c>
      <c r="B249">
        <f t="shared" si="34"/>
        <v>244</v>
      </c>
      <c r="C249" s="16">
        <f t="shared" si="35"/>
        <v>8479099.9833638631</v>
      </c>
      <c r="D249" s="17">
        <f t="shared" si="31"/>
        <v>-371.30486272481483</v>
      </c>
      <c r="E249" s="16">
        <f t="shared" si="36"/>
        <v>5369.405500631613</v>
      </c>
      <c r="F249" s="17">
        <f t="shared" si="39"/>
        <v>-4.5535223193980983</v>
      </c>
      <c r="G249" s="16">
        <f t="shared" si="37"/>
        <v>98614.611135506086</v>
      </c>
      <c r="H249" s="17">
        <f t="shared" si="32"/>
        <v>375.85838504421292</v>
      </c>
      <c r="I249" s="5">
        <f t="shared" si="40"/>
        <v>103984.01663613771</v>
      </c>
      <c r="J249" s="5">
        <f t="shared" si="38"/>
        <v>371.30486272481483</v>
      </c>
    </row>
    <row r="250" spans="1:10" x14ac:dyDescent="0.4">
      <c r="A250" s="1">
        <f t="shared" si="33"/>
        <v>44131</v>
      </c>
      <c r="B250">
        <f t="shared" si="34"/>
        <v>245</v>
      </c>
      <c r="C250" s="16">
        <f t="shared" si="35"/>
        <v>8478728.6785011385</v>
      </c>
      <c r="D250" s="17">
        <f t="shared" si="31"/>
        <v>-370.97373190219906</v>
      </c>
      <c r="E250" s="16">
        <f t="shared" si="36"/>
        <v>5364.8519783122147</v>
      </c>
      <c r="F250" s="17">
        <f t="shared" si="39"/>
        <v>-4.565906579655973</v>
      </c>
      <c r="G250" s="16">
        <f t="shared" si="37"/>
        <v>98990.469520550294</v>
      </c>
      <c r="H250" s="17">
        <f t="shared" si="32"/>
        <v>375.53963848185504</v>
      </c>
      <c r="I250" s="5">
        <f t="shared" si="40"/>
        <v>104355.32149886251</v>
      </c>
      <c r="J250" s="5">
        <f t="shared" si="38"/>
        <v>370.97373190219906</v>
      </c>
    </row>
    <row r="251" spans="1:10" x14ac:dyDescent="0.4">
      <c r="A251" s="1">
        <f t="shared" si="33"/>
        <v>44132</v>
      </c>
      <c r="B251">
        <f t="shared" si="34"/>
        <v>246</v>
      </c>
      <c r="C251" s="16">
        <f t="shared" si="35"/>
        <v>8478357.704769237</v>
      </c>
      <c r="D251" s="17">
        <f t="shared" si="31"/>
        <v>-370.64178681262672</v>
      </c>
      <c r="E251" s="16">
        <f t="shared" si="36"/>
        <v>5360.2860717325584</v>
      </c>
      <c r="F251" s="17">
        <f t="shared" si="39"/>
        <v>-4.578238208652408</v>
      </c>
      <c r="G251" s="16">
        <f t="shared" si="37"/>
        <v>99366.009159032154</v>
      </c>
      <c r="H251" s="17">
        <f t="shared" si="32"/>
        <v>375.22002502127913</v>
      </c>
      <c r="I251" s="5">
        <f t="shared" si="40"/>
        <v>104726.29523076471</v>
      </c>
      <c r="J251" s="5">
        <f t="shared" si="38"/>
        <v>370.64178681262672</v>
      </c>
    </row>
    <row r="252" spans="1:10" x14ac:dyDescent="0.4">
      <c r="A252" s="1">
        <f t="shared" si="33"/>
        <v>44133</v>
      </c>
      <c r="B252">
        <f t="shared" si="34"/>
        <v>247</v>
      </c>
      <c r="C252" s="16">
        <f t="shared" si="35"/>
        <v>8477987.0629824251</v>
      </c>
      <c r="D252" s="17">
        <f t="shared" si="31"/>
        <v>-370.30903120615523</v>
      </c>
      <c r="E252" s="16">
        <f t="shared" si="36"/>
        <v>5355.7078335239057</v>
      </c>
      <c r="F252" s="17">
        <f t="shared" si="39"/>
        <v>-4.5905171405182159</v>
      </c>
      <c r="G252" s="16">
        <f t="shared" si="37"/>
        <v>99741.229184053431</v>
      </c>
      <c r="H252" s="17">
        <f t="shared" si="32"/>
        <v>374.89954834667344</v>
      </c>
      <c r="I252" s="5">
        <f t="shared" si="40"/>
        <v>105096.93701757734</v>
      </c>
      <c r="J252" s="5">
        <f t="shared" si="38"/>
        <v>370.30903120615523</v>
      </c>
    </row>
    <row r="253" spans="1:10" x14ac:dyDescent="0.4">
      <c r="A253" s="1">
        <f t="shared" si="33"/>
        <v>44134</v>
      </c>
      <c r="B253">
        <f t="shared" si="34"/>
        <v>248</v>
      </c>
      <c r="C253" s="16">
        <f t="shared" si="35"/>
        <v>8477616.7539512198</v>
      </c>
      <c r="D253" s="17">
        <f t="shared" si="31"/>
        <v>-369.97546883627388</v>
      </c>
      <c r="E253" s="16">
        <f t="shared" si="36"/>
        <v>5351.1173163833873</v>
      </c>
      <c r="F253" s="17">
        <f t="shared" si="39"/>
        <v>-4.6027433105632554</v>
      </c>
      <c r="G253" s="16">
        <f t="shared" si="37"/>
        <v>100116.1287324001</v>
      </c>
      <c r="H253" s="17">
        <f t="shared" si="32"/>
        <v>374.57821214683713</v>
      </c>
      <c r="I253" s="5">
        <f t="shared" si="40"/>
        <v>105467.24604878349</v>
      </c>
      <c r="J253" s="5">
        <f t="shared" si="38"/>
        <v>369.97546883627388</v>
      </c>
    </row>
    <row r="254" spans="1:10" x14ac:dyDescent="0.4">
      <c r="A254" s="1">
        <f t="shared" si="33"/>
        <v>44135</v>
      </c>
      <c r="B254">
        <f t="shared" si="34"/>
        <v>249</v>
      </c>
      <c r="C254" s="16">
        <f t="shared" si="35"/>
        <v>8477246.7784823831</v>
      </c>
      <c r="D254" s="17">
        <f t="shared" si="31"/>
        <v>-369.64110345982277</v>
      </c>
      <c r="E254" s="16">
        <f t="shared" si="36"/>
        <v>5346.5145730728236</v>
      </c>
      <c r="F254" s="17">
        <f t="shared" si="39"/>
        <v>-4.6149166552748966</v>
      </c>
      <c r="G254" s="16">
        <f t="shared" si="37"/>
        <v>100490.70694454694</v>
      </c>
      <c r="H254" s="17">
        <f t="shared" si="32"/>
        <v>374.25602011509767</v>
      </c>
      <c r="I254" s="5">
        <f t="shared" si="40"/>
        <v>105837.22151761976</v>
      </c>
      <c r="J254" s="5">
        <f t="shared" si="38"/>
        <v>369.64110345982277</v>
      </c>
    </row>
    <row r="255" spans="1:10" x14ac:dyDescent="0.4">
      <c r="A255" s="1">
        <f t="shared" si="33"/>
        <v>44136</v>
      </c>
      <c r="B255">
        <f t="shared" si="34"/>
        <v>250</v>
      </c>
      <c r="C255" s="16">
        <f t="shared" si="35"/>
        <v>8476877.1373789236</v>
      </c>
      <c r="D255" s="17">
        <f t="shared" si="31"/>
        <v>-369.30593883691193</v>
      </c>
      <c r="E255" s="16">
        <f t="shared" si="36"/>
        <v>5341.8996564175486</v>
      </c>
      <c r="F255" s="17">
        <f t="shared" si="39"/>
        <v>-4.6270371123164864</v>
      </c>
      <c r="G255" s="16">
        <f t="shared" si="37"/>
        <v>100864.96296466203</v>
      </c>
      <c r="H255" s="17">
        <f t="shared" si="32"/>
        <v>373.93297594922842</v>
      </c>
      <c r="I255" s="5">
        <f t="shared" si="40"/>
        <v>106206.86262107958</v>
      </c>
      <c r="J255" s="5">
        <f t="shared" si="38"/>
        <v>369.30593883691193</v>
      </c>
    </row>
    <row r="256" spans="1:10" x14ac:dyDescent="0.4">
      <c r="A256" s="1">
        <f t="shared" si="33"/>
        <v>44137</v>
      </c>
      <c r="B256">
        <f t="shared" si="34"/>
        <v>251</v>
      </c>
      <c r="C256" s="16">
        <f t="shared" si="35"/>
        <v>8476507.8314400874</v>
      </c>
      <c r="D256" s="17">
        <f t="shared" si="31"/>
        <v>-368.96997873083944</v>
      </c>
      <c r="E256" s="16">
        <f t="shared" si="36"/>
        <v>5337.2726193052322</v>
      </c>
      <c r="F256" s="17">
        <f t="shared" si="39"/>
        <v>-4.6391046205268367</v>
      </c>
      <c r="G256" s="16">
        <f t="shared" si="37"/>
        <v>101238.89594061126</v>
      </c>
      <c r="H256" s="17">
        <f t="shared" si="32"/>
        <v>373.60908335136628</v>
      </c>
      <c r="I256" s="5">
        <f t="shared" si="40"/>
        <v>106576.16855991649</v>
      </c>
      <c r="J256" s="5">
        <f t="shared" si="38"/>
        <v>368.96997873083944</v>
      </c>
    </row>
    <row r="257" spans="1:10" x14ac:dyDescent="0.4">
      <c r="A257" s="1">
        <f t="shared" si="33"/>
        <v>44138</v>
      </c>
      <c r="B257">
        <f t="shared" si="34"/>
        <v>252</v>
      </c>
      <c r="C257" s="16">
        <f t="shared" si="35"/>
        <v>8476138.8614613563</v>
      </c>
      <c r="D257" s="17">
        <f t="shared" si="31"/>
        <v>-368.63322690801112</v>
      </c>
      <c r="E257" s="16">
        <f t="shared" si="36"/>
        <v>5332.633514684705</v>
      </c>
      <c r="F257" s="17">
        <f t="shared" si="39"/>
        <v>-4.6511191199182349</v>
      </c>
      <c r="G257" s="16">
        <f t="shared" si="37"/>
        <v>101612.50502396261</v>
      </c>
      <c r="H257" s="17">
        <f t="shared" si="32"/>
        <v>373.28434602792936</v>
      </c>
      <c r="I257" s="5">
        <f t="shared" si="40"/>
        <v>106945.13853864733</v>
      </c>
      <c r="J257" s="5">
        <f t="shared" si="38"/>
        <v>368.63322690801112</v>
      </c>
    </row>
    <row r="258" spans="1:10" x14ac:dyDescent="0.4">
      <c r="A258" s="1">
        <f t="shared" si="33"/>
        <v>44139</v>
      </c>
      <c r="B258">
        <f t="shared" si="34"/>
        <v>253</v>
      </c>
      <c r="C258" s="16">
        <f t="shared" si="35"/>
        <v>8475770.2282344475</v>
      </c>
      <c r="D258" s="17">
        <f t="shared" si="31"/>
        <v>-368.29568713785977</v>
      </c>
      <c r="E258" s="16">
        <f t="shared" si="36"/>
        <v>5327.9823955647871</v>
      </c>
      <c r="F258" s="17">
        <f t="shared" si="39"/>
        <v>-4.6630805516753639</v>
      </c>
      <c r="G258" s="16">
        <f t="shared" si="37"/>
        <v>101985.78936999054</v>
      </c>
      <c r="H258" s="17">
        <f t="shared" si="32"/>
        <v>372.95876768953514</v>
      </c>
      <c r="I258" s="5">
        <f t="shared" si="40"/>
        <v>107313.77176555533</v>
      </c>
      <c r="J258" s="5">
        <f t="shared" si="38"/>
        <v>368.29568713785977</v>
      </c>
    </row>
    <row r="259" spans="1:10" x14ac:dyDescent="0.4">
      <c r="A259" s="1">
        <f t="shared" si="33"/>
        <v>44140</v>
      </c>
      <c r="B259">
        <f t="shared" si="34"/>
        <v>254</v>
      </c>
      <c r="C259" s="16">
        <f t="shared" si="35"/>
        <v>8475401.9325473104</v>
      </c>
      <c r="D259" s="17">
        <f t="shared" si="31"/>
        <v>-367.95736319276369</v>
      </c>
      <c r="E259" s="16">
        <f t="shared" si="36"/>
        <v>5323.3193150131119</v>
      </c>
      <c r="F259" s="17">
        <f t="shared" si="39"/>
        <v>-4.6749888581541654</v>
      </c>
      <c r="G259" s="16">
        <f t="shared" si="37"/>
        <v>102358.74813768007</v>
      </c>
      <c r="H259" s="17">
        <f t="shared" si="32"/>
        <v>372.63235205091786</v>
      </c>
      <c r="I259" s="5">
        <f t="shared" si="40"/>
        <v>107682.06745269318</v>
      </c>
      <c r="J259" s="5">
        <f t="shared" si="38"/>
        <v>367.95736319276369</v>
      </c>
    </row>
    <row r="260" spans="1:10" x14ac:dyDescent="0.4">
      <c r="A260" s="1">
        <f t="shared" si="33"/>
        <v>44141</v>
      </c>
      <c r="B260">
        <f t="shared" si="34"/>
        <v>255</v>
      </c>
      <c r="C260" s="16">
        <f t="shared" si="35"/>
        <v>8475033.9751841184</v>
      </c>
      <c r="D260" s="17">
        <f t="shared" si="31"/>
        <v>-367.61825884796718</v>
      </c>
      <c r="E260" s="16">
        <f t="shared" si="36"/>
        <v>5318.6443261549575</v>
      </c>
      <c r="F260" s="17">
        <f t="shared" si="39"/>
        <v>-4.6868439828799069</v>
      </c>
      <c r="G260" s="16">
        <f t="shared" si="37"/>
        <v>102731.38048973099</v>
      </c>
      <c r="H260" s="17">
        <f t="shared" si="32"/>
        <v>372.30510283084709</v>
      </c>
      <c r="I260" s="5">
        <f t="shared" si="40"/>
        <v>108050.02481588595</v>
      </c>
      <c r="J260" s="5">
        <f t="shared" si="38"/>
        <v>367.61825884796718</v>
      </c>
    </row>
    <row r="261" spans="1:10" x14ac:dyDescent="0.4">
      <c r="A261" s="1">
        <f t="shared" si="33"/>
        <v>44142</v>
      </c>
      <c r="B261">
        <f t="shared" si="34"/>
        <v>256</v>
      </c>
      <c r="C261" s="16">
        <f t="shared" si="35"/>
        <v>8474666.3569252696</v>
      </c>
      <c r="D261" s="17">
        <f t="shared" ref="D261:D324" si="41">-E$1*C261*E261/B$2</f>
        <v>-367.27837788149947</v>
      </c>
      <c r="E261" s="16">
        <f t="shared" si="36"/>
        <v>5313.957482172078</v>
      </c>
      <c r="F261" s="17">
        <f t="shared" si="39"/>
        <v>-4.698645870546045</v>
      </c>
      <c r="G261" s="16">
        <f t="shared" si="37"/>
        <v>103103.68559256183</v>
      </c>
      <c r="H261" s="17">
        <f t="shared" ref="H261:H324" si="42">$G$1*E261</f>
        <v>371.97702375204551</v>
      </c>
      <c r="I261" s="5">
        <f t="shared" si="40"/>
        <v>108417.6430747339</v>
      </c>
      <c r="J261" s="5">
        <f t="shared" si="38"/>
        <v>367.27837788149947</v>
      </c>
    </row>
    <row r="262" spans="1:10" x14ac:dyDescent="0.4">
      <c r="A262" s="1">
        <f t="shared" si="33"/>
        <v>44143</v>
      </c>
      <c r="B262">
        <f t="shared" si="34"/>
        <v>257</v>
      </c>
      <c r="C262" s="16">
        <f t="shared" si="35"/>
        <v>8474299.0785473883</v>
      </c>
      <c r="D262" s="17">
        <f t="shared" si="41"/>
        <v>-366.9377240740946</v>
      </c>
      <c r="E262" s="16">
        <f t="shared" si="36"/>
        <v>5309.258836301532</v>
      </c>
      <c r="F262" s="17">
        <f t="shared" si="39"/>
        <v>-4.7103944670126907</v>
      </c>
      <c r="G262" s="16">
        <f t="shared" si="37"/>
        <v>103475.66261631387</v>
      </c>
      <c r="H262" s="17">
        <f t="shared" si="42"/>
        <v>371.64811854110729</v>
      </c>
      <c r="I262" s="5">
        <f t="shared" si="40"/>
        <v>108784.92145261541</v>
      </c>
      <c r="J262" s="5">
        <f t="shared" si="38"/>
        <v>366.9377240740946</v>
      </c>
    </row>
    <row r="263" spans="1:10" x14ac:dyDescent="0.4">
      <c r="A263" s="1">
        <f t="shared" ref="A263:A326" si="43">A262+1</f>
        <v>44144</v>
      </c>
      <c r="B263">
        <f t="shared" ref="B263:B326" si="44">B262+1</f>
        <v>258</v>
      </c>
      <c r="C263" s="16">
        <f t="shared" ref="C263:C326" si="45">C262+D262</f>
        <v>8473932.140823314</v>
      </c>
      <c r="D263" s="17">
        <f t="shared" si="41"/>
        <v>-366.59630120911129</v>
      </c>
      <c r="E263" s="16">
        <f t="shared" ref="E263:E326" si="46">E262+F262</f>
        <v>5304.5484418345195</v>
      </c>
      <c r="F263" s="17">
        <f t="shared" si="39"/>
        <v>-4.7220897193051314</v>
      </c>
      <c r="G263" s="16">
        <f t="shared" ref="G263:G326" si="47">G262+H262</f>
        <v>103847.31073485498</v>
      </c>
      <c r="H263" s="17">
        <f t="shared" si="42"/>
        <v>371.31839092841642</v>
      </c>
      <c r="I263" s="5">
        <f t="shared" si="40"/>
        <v>109151.8591766895</v>
      </c>
      <c r="J263" s="5">
        <f t="shared" ref="J263:J326" si="48">F263+H263</f>
        <v>366.59630120911129</v>
      </c>
    </row>
    <row r="264" spans="1:10" x14ac:dyDescent="0.4">
      <c r="A264" s="1">
        <f t="shared" si="43"/>
        <v>44145</v>
      </c>
      <c r="B264">
        <f t="shared" si="44"/>
        <v>259</v>
      </c>
      <c r="C264" s="16">
        <f t="shared" si="45"/>
        <v>8473565.5445221048</v>
      </c>
      <c r="D264" s="17">
        <f t="shared" si="41"/>
        <v>-366.25411307245321</v>
      </c>
      <c r="E264" s="16">
        <f t="shared" si="46"/>
        <v>5299.8263521152148</v>
      </c>
      <c r="F264" s="17">
        <f t="shared" si="39"/>
        <v>-4.7337315756118414</v>
      </c>
      <c r="G264" s="16">
        <f t="shared" si="47"/>
        <v>104218.62912578339</v>
      </c>
      <c r="H264" s="17">
        <f t="shared" si="42"/>
        <v>370.98784464806505</v>
      </c>
      <c r="I264" s="5">
        <f t="shared" si="40"/>
        <v>109518.45547789861</v>
      </c>
      <c r="J264" s="5">
        <f t="shared" si="48"/>
        <v>366.25411307245321</v>
      </c>
    </row>
    <row r="265" spans="1:10" x14ac:dyDescent="0.4">
      <c r="A265" s="1">
        <f t="shared" si="43"/>
        <v>44146</v>
      </c>
      <c r="B265">
        <f t="shared" si="44"/>
        <v>260</v>
      </c>
      <c r="C265" s="16">
        <f t="shared" si="45"/>
        <v>8473199.2904090323</v>
      </c>
      <c r="D265" s="17">
        <f t="shared" si="41"/>
        <v>-365.91116345248844</v>
      </c>
      <c r="E265" s="16">
        <f t="shared" si="46"/>
        <v>5295.0926205396026</v>
      </c>
      <c r="F265" s="17">
        <f t="shared" ref="F265:F328" si="49">-D265-H265</f>
        <v>-4.7453199852837997</v>
      </c>
      <c r="G265" s="16">
        <f t="shared" si="47"/>
        <v>104589.61697043145</v>
      </c>
      <c r="H265" s="17">
        <f t="shared" si="42"/>
        <v>370.65648343777224</v>
      </c>
      <c r="I265" s="5">
        <f t="shared" si="40"/>
        <v>109884.70959097106</v>
      </c>
      <c r="J265" s="5">
        <f t="shared" si="48"/>
        <v>365.91116345248844</v>
      </c>
    </row>
    <row r="266" spans="1:10" x14ac:dyDescent="0.4">
      <c r="A266" s="1">
        <f t="shared" si="43"/>
        <v>44147</v>
      </c>
      <c r="B266">
        <f t="shared" si="44"/>
        <v>261</v>
      </c>
      <c r="C266" s="16">
        <f t="shared" si="45"/>
        <v>8472833.3792455792</v>
      </c>
      <c r="D266" s="17">
        <f t="shared" si="41"/>
        <v>-365.567456139971</v>
      </c>
      <c r="E266" s="16">
        <f t="shared" si="46"/>
        <v>5290.3473005543192</v>
      </c>
      <c r="F266" s="17">
        <f t="shared" si="49"/>
        <v>-4.7568548988313637</v>
      </c>
      <c r="G266" s="16">
        <f t="shared" si="47"/>
        <v>104960.27345386923</v>
      </c>
      <c r="H266" s="17">
        <f t="shared" si="42"/>
        <v>370.32431103880236</v>
      </c>
      <c r="I266" s="5">
        <f t="shared" si="40"/>
        <v>110250.62075442355</v>
      </c>
      <c r="J266" s="5">
        <f t="shared" si="48"/>
        <v>365.567456139971</v>
      </c>
    </row>
    <row r="267" spans="1:10" x14ac:dyDescent="0.4">
      <c r="A267" s="1">
        <f t="shared" si="43"/>
        <v>44148</v>
      </c>
      <c r="B267">
        <f t="shared" si="44"/>
        <v>262</v>
      </c>
      <c r="C267" s="16">
        <f t="shared" si="45"/>
        <v>8472467.81178944</v>
      </c>
      <c r="D267" s="17">
        <f t="shared" si="41"/>
        <v>-365.22299492795997</v>
      </c>
      <c r="E267" s="16">
        <f t="shared" si="46"/>
        <v>5285.5904456554881</v>
      </c>
      <c r="F267" s="17">
        <f t="shared" si="49"/>
        <v>-4.7683362679242123</v>
      </c>
      <c r="G267" s="16">
        <f t="shared" si="47"/>
        <v>105330.59776490803</v>
      </c>
      <c r="H267" s="17">
        <f t="shared" si="42"/>
        <v>369.99133119588419</v>
      </c>
      <c r="I267" s="5">
        <f t="shared" si="40"/>
        <v>110616.18821056352</v>
      </c>
      <c r="J267" s="5">
        <f t="shared" si="48"/>
        <v>365.22299492795997</v>
      </c>
    </row>
    <row r="268" spans="1:10" x14ac:dyDescent="0.4">
      <c r="A268" s="1">
        <f t="shared" si="43"/>
        <v>44149</v>
      </c>
      <c r="B268">
        <f t="shared" si="44"/>
        <v>263</v>
      </c>
      <c r="C268" s="16">
        <f t="shared" si="45"/>
        <v>8472102.5887945127</v>
      </c>
      <c r="D268" s="17">
        <f t="shared" si="41"/>
        <v>-364.87778361174117</v>
      </c>
      <c r="E268" s="16">
        <f t="shared" si="46"/>
        <v>5280.8221093875636</v>
      </c>
      <c r="F268" s="17">
        <f t="shared" si="49"/>
        <v>-4.7797640453883332</v>
      </c>
      <c r="G268" s="16">
        <f t="shared" si="47"/>
        <v>105700.58909610391</v>
      </c>
      <c r="H268" s="17">
        <f t="shared" si="42"/>
        <v>369.6575476571295</v>
      </c>
      <c r="I268" s="5">
        <f t="shared" si="40"/>
        <v>110981.41120549147</v>
      </c>
      <c r="J268" s="5">
        <f t="shared" si="48"/>
        <v>364.87778361174117</v>
      </c>
    </row>
    <row r="269" spans="1:10" x14ac:dyDescent="0.4">
      <c r="A269" s="1">
        <f t="shared" si="43"/>
        <v>44150</v>
      </c>
      <c r="B269">
        <f t="shared" si="44"/>
        <v>264</v>
      </c>
      <c r="C269" s="16">
        <f t="shared" si="45"/>
        <v>8471737.7110109013</v>
      </c>
      <c r="D269" s="17">
        <f t="shared" si="41"/>
        <v>-364.53182598874713</v>
      </c>
      <c r="E269" s="16">
        <f t="shared" si="46"/>
        <v>5276.0423453421754</v>
      </c>
      <c r="F269" s="17">
        <f t="shared" si="49"/>
        <v>-4.7911381852051704</v>
      </c>
      <c r="G269" s="16">
        <f t="shared" si="47"/>
        <v>106070.24664376104</v>
      </c>
      <c r="H269" s="17">
        <f t="shared" si="42"/>
        <v>369.3229641739523</v>
      </c>
      <c r="I269" s="5">
        <f t="shared" si="40"/>
        <v>111346.28898910322</v>
      </c>
      <c r="J269" s="5">
        <f t="shared" si="48"/>
        <v>364.53182598874713</v>
      </c>
    </row>
    <row r="270" spans="1:10" x14ac:dyDescent="0.4">
      <c r="A270" s="1">
        <f t="shared" si="43"/>
        <v>44151</v>
      </c>
      <c r="B270">
        <f t="shared" si="44"/>
        <v>265</v>
      </c>
      <c r="C270" s="16">
        <f t="shared" si="45"/>
        <v>8471373.1791849118</v>
      </c>
      <c r="D270" s="17">
        <f t="shared" si="41"/>
        <v>-364.18512585847878</v>
      </c>
      <c r="E270" s="16">
        <f t="shared" si="46"/>
        <v>5271.2512071569699</v>
      </c>
      <c r="F270" s="17">
        <f t="shared" si="49"/>
        <v>-4.8024586425091229</v>
      </c>
      <c r="G270" s="16">
        <f t="shared" si="47"/>
        <v>106439.56960793499</v>
      </c>
      <c r="H270" s="17">
        <f t="shared" si="42"/>
        <v>368.98758450098791</v>
      </c>
      <c r="I270" s="5">
        <f t="shared" si="40"/>
        <v>111710.82081509195</v>
      </c>
      <c r="J270" s="5">
        <f t="shared" si="48"/>
        <v>364.18512585847878</v>
      </c>
    </row>
    <row r="271" spans="1:10" x14ac:dyDescent="0.4">
      <c r="A271" s="1">
        <f t="shared" si="43"/>
        <v>44152</v>
      </c>
      <c r="B271">
        <f t="shared" si="44"/>
        <v>266</v>
      </c>
      <c r="C271" s="16">
        <f t="shared" si="45"/>
        <v>8471008.9940590542</v>
      </c>
      <c r="D271" s="17">
        <f t="shared" si="41"/>
        <v>-363.83768702242617</v>
      </c>
      <c r="E271" s="16">
        <f t="shared" si="46"/>
        <v>5266.4487485144609</v>
      </c>
      <c r="F271" s="17">
        <f t="shared" si="49"/>
        <v>-4.8137253735861236</v>
      </c>
      <c r="G271" s="16">
        <f t="shared" si="47"/>
        <v>106808.55719243597</v>
      </c>
      <c r="H271" s="17">
        <f t="shared" si="42"/>
        <v>368.65141239601229</v>
      </c>
      <c r="I271" s="5">
        <f t="shared" si="40"/>
        <v>112075.00594095043</v>
      </c>
      <c r="J271" s="5">
        <f t="shared" si="48"/>
        <v>363.83768702242617</v>
      </c>
    </row>
    <row r="272" spans="1:10" x14ac:dyDescent="0.4">
      <c r="A272" s="1">
        <f t="shared" si="43"/>
        <v>44153</v>
      </c>
      <c r="B272">
        <f t="shared" si="44"/>
        <v>267</v>
      </c>
      <c r="C272" s="16">
        <f t="shared" si="45"/>
        <v>8470645.1563720312</v>
      </c>
      <c r="D272" s="17">
        <f t="shared" si="41"/>
        <v>-363.48951328398965</v>
      </c>
      <c r="E272" s="16">
        <f t="shared" si="46"/>
        <v>5261.6350231408751</v>
      </c>
      <c r="F272" s="17">
        <f t="shared" si="49"/>
        <v>-4.82493833587165</v>
      </c>
      <c r="G272" s="16">
        <f t="shared" si="47"/>
        <v>107177.20860483198</v>
      </c>
      <c r="H272" s="17">
        <f t="shared" si="42"/>
        <v>368.3144516198613</v>
      </c>
      <c r="I272" s="5">
        <f t="shared" si="40"/>
        <v>112438.84362797285</v>
      </c>
      <c r="J272" s="5">
        <f t="shared" si="48"/>
        <v>363.48951328398965</v>
      </c>
    </row>
    <row r="273" spans="1:10" x14ac:dyDescent="0.4">
      <c r="A273" s="1">
        <f t="shared" si="43"/>
        <v>44154</v>
      </c>
      <c r="B273">
        <f t="shared" si="44"/>
        <v>268</v>
      </c>
      <c r="C273" s="16">
        <f t="shared" si="45"/>
        <v>8470281.6668587476</v>
      </c>
      <c r="D273" s="17">
        <f t="shared" si="41"/>
        <v>-363.14060844840157</v>
      </c>
      <c r="E273" s="16">
        <f t="shared" si="46"/>
        <v>5256.8100848050035</v>
      </c>
      <c r="F273" s="17">
        <f t="shared" si="49"/>
        <v>-4.8360974879487344</v>
      </c>
      <c r="G273" s="16">
        <f t="shared" si="47"/>
        <v>107545.52305645184</v>
      </c>
      <c r="H273" s="17">
        <f t="shared" si="42"/>
        <v>367.9767059363503</v>
      </c>
      <c r="I273" s="5">
        <f t="shared" si="40"/>
        <v>112802.33314125685</v>
      </c>
      <c r="J273" s="5">
        <f t="shared" si="48"/>
        <v>363.14060844840157</v>
      </c>
    </row>
    <row r="274" spans="1:10" x14ac:dyDescent="0.4">
      <c r="A274" s="1">
        <f t="shared" si="43"/>
        <v>44155</v>
      </c>
      <c r="B274">
        <f t="shared" si="44"/>
        <v>269</v>
      </c>
      <c r="C274" s="16">
        <f t="shared" si="45"/>
        <v>8469918.5262502991</v>
      </c>
      <c r="D274" s="17">
        <f t="shared" si="41"/>
        <v>-362.79097632264774</v>
      </c>
      <c r="E274" s="16">
        <f t="shared" si="46"/>
        <v>5251.9739873170547</v>
      </c>
      <c r="F274" s="17">
        <f t="shared" si="49"/>
        <v>-4.8472027895461451</v>
      </c>
      <c r="G274" s="16">
        <f t="shared" si="47"/>
        <v>107913.49976238819</v>
      </c>
      <c r="H274" s="17">
        <f t="shared" si="42"/>
        <v>367.63817911219388</v>
      </c>
      <c r="I274" s="5">
        <f t="shared" si="40"/>
        <v>113165.47374970524</v>
      </c>
      <c r="J274" s="5">
        <f t="shared" si="48"/>
        <v>362.79097632264774</v>
      </c>
    </row>
    <row r="275" spans="1:10" x14ac:dyDescent="0.4">
      <c r="A275" s="1">
        <f t="shared" si="43"/>
        <v>44156</v>
      </c>
      <c r="B275">
        <f t="shared" si="44"/>
        <v>270</v>
      </c>
      <c r="C275" s="16">
        <f t="shared" si="45"/>
        <v>8469555.7352739759</v>
      </c>
      <c r="D275" s="17">
        <f t="shared" si="41"/>
        <v>-362.44062071538934</v>
      </c>
      <c r="E275" s="16">
        <f t="shared" si="46"/>
        <v>5247.1267845275088</v>
      </c>
      <c r="F275" s="17">
        <f t="shared" si="49"/>
        <v>-4.8582542015362833</v>
      </c>
      <c r="G275" s="16">
        <f t="shared" si="47"/>
        <v>108281.13794150039</v>
      </c>
      <c r="H275" s="17">
        <f t="shared" si="42"/>
        <v>367.29887491692563</v>
      </c>
      <c r="I275" s="5">
        <f t="shared" si="40"/>
        <v>113528.2647260279</v>
      </c>
      <c r="J275" s="5">
        <f t="shared" si="48"/>
        <v>362.44062071538934</v>
      </c>
    </row>
    <row r="276" spans="1:10" x14ac:dyDescent="0.4">
      <c r="A276" s="1">
        <f t="shared" si="43"/>
        <v>44157</v>
      </c>
      <c r="B276">
        <f t="shared" si="44"/>
        <v>271</v>
      </c>
      <c r="C276" s="16">
        <f t="shared" si="45"/>
        <v>8469193.2946532611</v>
      </c>
      <c r="D276" s="17">
        <f t="shared" si="41"/>
        <v>-362.08954543688458</v>
      </c>
      <c r="E276" s="16">
        <f t="shared" si="46"/>
        <v>5242.2685303259723</v>
      </c>
      <c r="F276" s="17">
        <f t="shared" si="49"/>
        <v>-4.8692516859335342</v>
      </c>
      <c r="G276" s="16">
        <f t="shared" si="47"/>
        <v>108648.43681641732</v>
      </c>
      <c r="H276" s="17">
        <f t="shared" si="42"/>
        <v>366.95879712281811</v>
      </c>
      <c r="I276" s="5">
        <f t="shared" si="40"/>
        <v>113890.7053467433</v>
      </c>
      <c r="J276" s="5">
        <f t="shared" si="48"/>
        <v>362.08954543688458</v>
      </c>
    </row>
    <row r="277" spans="1:10" x14ac:dyDescent="0.4">
      <c r="A277" s="1">
        <f t="shared" si="43"/>
        <v>44158</v>
      </c>
      <c r="B277">
        <f t="shared" si="44"/>
        <v>272</v>
      </c>
      <c r="C277" s="16">
        <f t="shared" si="45"/>
        <v>8468831.2051078249</v>
      </c>
      <c r="D277" s="17">
        <f t="shared" si="41"/>
        <v>-361.73775429891145</v>
      </c>
      <c r="E277" s="16">
        <f t="shared" si="46"/>
        <v>5237.3992786400386</v>
      </c>
      <c r="F277" s="17">
        <f t="shared" si="49"/>
        <v>-4.8801952058912548</v>
      </c>
      <c r="G277" s="16">
        <f t="shared" si="47"/>
        <v>109015.39561354014</v>
      </c>
      <c r="H277" s="17">
        <f t="shared" si="42"/>
        <v>366.61794950480271</v>
      </c>
      <c r="I277" s="5">
        <f t="shared" si="40"/>
        <v>114252.79489218017</v>
      </c>
      <c r="J277" s="5">
        <f t="shared" si="48"/>
        <v>361.73775429891145</v>
      </c>
    </row>
    <row r="278" spans="1:10" x14ac:dyDescent="0.4">
      <c r="A278" s="1">
        <f t="shared" si="43"/>
        <v>44159</v>
      </c>
      <c r="B278">
        <f t="shared" si="44"/>
        <v>273</v>
      </c>
      <c r="C278" s="16">
        <f t="shared" si="45"/>
        <v>8468469.4673535265</v>
      </c>
      <c r="D278" s="17">
        <f t="shared" si="41"/>
        <v>-361.38525111468931</v>
      </c>
      <c r="E278" s="16">
        <f t="shared" si="46"/>
        <v>5232.5190834341474</v>
      </c>
      <c r="F278" s="17">
        <f t="shared" si="49"/>
        <v>-4.8910847257010346</v>
      </c>
      <c r="G278" s="16">
        <f t="shared" si="47"/>
        <v>109382.01356304494</v>
      </c>
      <c r="H278" s="17">
        <f t="shared" si="42"/>
        <v>366.27633584039035</v>
      </c>
      <c r="I278" s="5">
        <f t="shared" si="40"/>
        <v>114614.53264647909</v>
      </c>
      <c r="J278" s="5">
        <f t="shared" si="48"/>
        <v>361.38525111468931</v>
      </c>
    </row>
    <row r="279" spans="1:10" x14ac:dyDescent="0.4">
      <c r="A279" s="1">
        <f t="shared" si="43"/>
        <v>44160</v>
      </c>
      <c r="B279">
        <f t="shared" si="44"/>
        <v>274</v>
      </c>
      <c r="C279" s="16">
        <f t="shared" si="45"/>
        <v>8468108.0821024124</v>
      </c>
      <c r="D279" s="17">
        <f t="shared" si="41"/>
        <v>-361.03203969880178</v>
      </c>
      <c r="E279" s="16">
        <f t="shared" si="46"/>
        <v>5227.6279987084463</v>
      </c>
      <c r="F279" s="17">
        <f t="shared" si="49"/>
        <v>-4.9019202107895126</v>
      </c>
      <c r="G279" s="16">
        <f t="shared" si="47"/>
        <v>109748.28989888533</v>
      </c>
      <c r="H279" s="17">
        <f t="shared" si="42"/>
        <v>365.93395990959129</v>
      </c>
      <c r="I279" s="5">
        <f t="shared" si="40"/>
        <v>114975.91789759377</v>
      </c>
      <c r="J279" s="5">
        <f t="shared" si="48"/>
        <v>361.03203969880178</v>
      </c>
    </row>
    <row r="280" spans="1:10" x14ac:dyDescent="0.4">
      <c r="A280" s="1">
        <f t="shared" si="43"/>
        <v>44161</v>
      </c>
      <c r="B280">
        <f t="shared" si="44"/>
        <v>275</v>
      </c>
      <c r="C280" s="16">
        <f t="shared" si="45"/>
        <v>8467747.0500627141</v>
      </c>
      <c r="D280" s="17">
        <f t="shared" si="41"/>
        <v>-360.67812386711933</v>
      </c>
      <c r="E280" s="16">
        <f t="shared" si="46"/>
        <v>5222.726078497657</v>
      </c>
      <c r="F280" s="17">
        <f t="shared" si="49"/>
        <v>-4.9127016277166717</v>
      </c>
      <c r="G280" s="16">
        <f t="shared" si="47"/>
        <v>110114.22385879493</v>
      </c>
      <c r="H280" s="17">
        <f t="shared" si="42"/>
        <v>365.590825494836</v>
      </c>
      <c r="I280" s="5">
        <f t="shared" si="40"/>
        <v>115336.94993729258</v>
      </c>
      <c r="J280" s="5">
        <f t="shared" si="48"/>
        <v>360.67812386711933</v>
      </c>
    </row>
    <row r="281" spans="1:10" x14ac:dyDescent="0.4">
      <c r="A281" s="1">
        <f t="shared" si="43"/>
        <v>44162</v>
      </c>
      <c r="B281">
        <f t="shared" si="44"/>
        <v>276</v>
      </c>
      <c r="C281" s="16">
        <f t="shared" si="45"/>
        <v>8467386.371938847</v>
      </c>
      <c r="D281" s="17">
        <f t="shared" si="41"/>
        <v>-360.32350743672237</v>
      </c>
      <c r="E281" s="16">
        <f t="shared" si="46"/>
        <v>5217.8133768699399</v>
      </c>
      <c r="F281" s="17">
        <f t="shared" si="49"/>
        <v>-4.9234289441734518</v>
      </c>
      <c r="G281" s="16">
        <f t="shared" si="47"/>
        <v>110479.81468428975</v>
      </c>
      <c r="H281" s="17">
        <f t="shared" si="42"/>
        <v>365.24693638089582</v>
      </c>
      <c r="I281" s="5">
        <f t="shared" si="40"/>
        <v>115697.62806115969</v>
      </c>
      <c r="J281" s="5">
        <f t="shared" si="48"/>
        <v>360.32350743672237</v>
      </c>
    </row>
    <row r="282" spans="1:10" x14ac:dyDescent="0.4">
      <c r="A282" s="1">
        <f t="shared" si="43"/>
        <v>44163</v>
      </c>
      <c r="B282">
        <f t="shared" si="44"/>
        <v>277</v>
      </c>
      <c r="C282" s="16">
        <f t="shared" si="45"/>
        <v>8467026.0484314095</v>
      </c>
      <c r="D282" s="17">
        <f t="shared" si="41"/>
        <v>-359.96819422582382</v>
      </c>
      <c r="E282" s="16">
        <f t="shared" si="46"/>
        <v>5212.8899479257661</v>
      </c>
      <c r="F282" s="17">
        <f t="shared" si="49"/>
        <v>-4.9341021289798164</v>
      </c>
      <c r="G282" s="16">
        <f t="shared" si="47"/>
        <v>110845.06162067065</v>
      </c>
      <c r="H282" s="17">
        <f t="shared" si="42"/>
        <v>364.90229635480364</v>
      </c>
      <c r="I282" s="5">
        <f t="shared" si="40"/>
        <v>116057.95156859641</v>
      </c>
      <c r="J282" s="5">
        <f t="shared" si="48"/>
        <v>359.96819422582382</v>
      </c>
    </row>
    <row r="283" spans="1:10" x14ac:dyDescent="0.4">
      <c r="A283" s="1">
        <f t="shared" si="43"/>
        <v>44164</v>
      </c>
      <c r="B283">
        <f t="shared" si="44"/>
        <v>278</v>
      </c>
      <c r="C283" s="16">
        <f t="shared" si="45"/>
        <v>8466666.0802371837</v>
      </c>
      <c r="D283" s="17">
        <f t="shared" si="41"/>
        <v>-359.61218805369288</v>
      </c>
      <c r="E283" s="16">
        <f t="shared" si="46"/>
        <v>5207.955845796786</v>
      </c>
      <c r="F283" s="17">
        <f t="shared" si="49"/>
        <v>-4.9447211520821952</v>
      </c>
      <c r="G283" s="16">
        <f t="shared" si="47"/>
        <v>111209.96391702545</v>
      </c>
      <c r="H283" s="17">
        <f t="shared" si="42"/>
        <v>364.55690920577507</v>
      </c>
      <c r="I283" s="5">
        <f t="shared" ref="I283:I346" si="50">E283+G283</f>
        <v>116417.91976282223</v>
      </c>
      <c r="J283" s="5">
        <f t="shared" si="48"/>
        <v>359.61218805369288</v>
      </c>
    </row>
    <row r="284" spans="1:10" x14ac:dyDescent="0.4">
      <c r="A284" s="1">
        <f t="shared" si="43"/>
        <v>44165</v>
      </c>
      <c r="B284">
        <f t="shared" si="44"/>
        <v>279</v>
      </c>
      <c r="C284" s="16">
        <f t="shared" si="45"/>
        <v>8466306.4680491295</v>
      </c>
      <c r="D284" s="17">
        <f t="shared" si="41"/>
        <v>-359.25549274057818</v>
      </c>
      <c r="E284" s="16">
        <f t="shared" si="46"/>
        <v>5203.0111246447041</v>
      </c>
      <c r="F284" s="17">
        <f t="shared" si="49"/>
        <v>-4.9552859845511534</v>
      </c>
      <c r="G284" s="16">
        <f t="shared" si="47"/>
        <v>111574.52082623122</v>
      </c>
      <c r="H284" s="17">
        <f t="shared" si="42"/>
        <v>364.21077872512933</v>
      </c>
      <c r="I284" s="5">
        <f t="shared" si="50"/>
        <v>116777.53195087593</v>
      </c>
      <c r="J284" s="5">
        <f t="shared" si="48"/>
        <v>359.25549274057818</v>
      </c>
    </row>
    <row r="285" spans="1:10" x14ac:dyDescent="0.4">
      <c r="A285" s="1">
        <f t="shared" si="43"/>
        <v>44166</v>
      </c>
      <c r="B285">
        <f t="shared" si="44"/>
        <v>280</v>
      </c>
      <c r="C285" s="16">
        <f t="shared" si="45"/>
        <v>8465947.2125563882</v>
      </c>
      <c r="D285" s="17">
        <f t="shared" si="41"/>
        <v>-358.89811210763139</v>
      </c>
      <c r="E285" s="16">
        <f t="shared" si="46"/>
        <v>5198.0558386601533</v>
      </c>
      <c r="F285" s="17">
        <f t="shared" si="49"/>
        <v>-4.9657965985794021</v>
      </c>
      <c r="G285" s="16">
        <f t="shared" si="47"/>
        <v>111938.73160495635</v>
      </c>
      <c r="H285" s="17">
        <f t="shared" si="42"/>
        <v>363.86390870621079</v>
      </c>
      <c r="I285" s="5">
        <f t="shared" si="50"/>
        <v>117136.7874436165</v>
      </c>
      <c r="J285" s="5">
        <f t="shared" si="48"/>
        <v>358.89811210763139</v>
      </c>
    </row>
    <row r="286" spans="1:10" x14ac:dyDescent="0.4">
      <c r="A286" s="1">
        <f t="shared" si="43"/>
        <v>44167</v>
      </c>
      <c r="B286">
        <f t="shared" si="44"/>
        <v>281</v>
      </c>
      <c r="C286" s="16">
        <f t="shared" si="45"/>
        <v>8465588.3144442812</v>
      </c>
      <c r="D286" s="17">
        <f t="shared" si="41"/>
        <v>-358.54004997683114</v>
      </c>
      <c r="E286" s="16">
        <f t="shared" si="46"/>
        <v>5193.0900420615735</v>
      </c>
      <c r="F286" s="17">
        <f t="shared" si="49"/>
        <v>-4.976252967479013</v>
      </c>
      <c r="G286" s="16">
        <f t="shared" si="47"/>
        <v>112302.59551366256</v>
      </c>
      <c r="H286" s="17">
        <f t="shared" si="42"/>
        <v>363.51630294431015</v>
      </c>
      <c r="I286" s="5">
        <f t="shared" si="50"/>
        <v>117495.68555572414</v>
      </c>
      <c r="J286" s="5">
        <f t="shared" si="48"/>
        <v>358.54004997683114</v>
      </c>
    </row>
    <row r="287" spans="1:10" x14ac:dyDescent="0.4">
      <c r="A287" s="1">
        <f t="shared" si="43"/>
        <v>44168</v>
      </c>
      <c r="B287">
        <f t="shared" si="44"/>
        <v>282</v>
      </c>
      <c r="C287" s="16">
        <f t="shared" si="45"/>
        <v>8465229.7743943036</v>
      </c>
      <c r="D287" s="17">
        <f t="shared" si="41"/>
        <v>-358.18131017090695</v>
      </c>
      <c r="E287" s="16">
        <f t="shared" si="46"/>
        <v>5188.1137890940945</v>
      </c>
      <c r="F287" s="17">
        <f t="shared" si="49"/>
        <v>-4.9866550656797131</v>
      </c>
      <c r="G287" s="16">
        <f t="shared" si="47"/>
        <v>112666.11181660686</v>
      </c>
      <c r="H287" s="17">
        <f t="shared" si="42"/>
        <v>363.16796523658667</v>
      </c>
      <c r="I287" s="5">
        <f t="shared" si="50"/>
        <v>117854.22560570095</v>
      </c>
      <c r="J287" s="5">
        <f t="shared" si="48"/>
        <v>358.18131017090695</v>
      </c>
    </row>
    <row r="288" spans="1:10" x14ac:dyDescent="0.4">
      <c r="A288" s="1">
        <f t="shared" si="43"/>
        <v>44169</v>
      </c>
      <c r="B288">
        <f t="shared" si="44"/>
        <v>283</v>
      </c>
      <c r="C288" s="16">
        <f t="shared" si="45"/>
        <v>8464871.5930841323</v>
      </c>
      <c r="D288" s="17">
        <f t="shared" si="41"/>
        <v>-357.82189651326365</v>
      </c>
      <c r="E288" s="16">
        <f t="shared" si="46"/>
        <v>5183.1271340284147</v>
      </c>
      <c r="F288" s="17">
        <f t="shared" si="49"/>
        <v>-4.9970028687254171</v>
      </c>
      <c r="G288" s="16">
        <f t="shared" si="47"/>
        <v>113029.27978184345</v>
      </c>
      <c r="H288" s="17">
        <f t="shared" si="42"/>
        <v>362.81889938198907</v>
      </c>
      <c r="I288" s="5">
        <f t="shared" si="50"/>
        <v>118212.40691587186</v>
      </c>
      <c r="J288" s="5">
        <f t="shared" si="48"/>
        <v>357.82189651326365</v>
      </c>
    </row>
    <row r="289" spans="1:10" x14ac:dyDescent="0.4">
      <c r="A289" s="1">
        <f t="shared" si="43"/>
        <v>44170</v>
      </c>
      <c r="B289">
        <f t="shared" si="44"/>
        <v>284</v>
      </c>
      <c r="C289" s="16">
        <f t="shared" si="45"/>
        <v>8464513.7711876184</v>
      </c>
      <c r="D289" s="17">
        <f t="shared" si="41"/>
        <v>-357.46181282790565</v>
      </c>
      <c r="E289" s="16">
        <f t="shared" si="46"/>
        <v>5178.130131159689</v>
      </c>
      <c r="F289" s="17">
        <f t="shared" si="49"/>
        <v>-5.0072963532726362</v>
      </c>
      <c r="G289" s="16">
        <f t="shared" si="47"/>
        <v>113392.09868122544</v>
      </c>
      <c r="H289" s="17">
        <f t="shared" si="42"/>
        <v>362.46910918117828</v>
      </c>
      <c r="I289" s="5">
        <f t="shared" si="50"/>
        <v>118570.22881238513</v>
      </c>
      <c r="J289" s="5">
        <f t="shared" si="48"/>
        <v>357.46181282790565</v>
      </c>
    </row>
    <row r="290" spans="1:10" x14ac:dyDescent="0.4">
      <c r="A290" s="1">
        <f t="shared" si="43"/>
        <v>44171</v>
      </c>
      <c r="B290">
        <f t="shared" si="44"/>
        <v>285</v>
      </c>
      <c r="C290" s="16">
        <f t="shared" si="45"/>
        <v>8464156.3093747906</v>
      </c>
      <c r="D290" s="17">
        <f t="shared" si="41"/>
        <v>-357.10106293936155</v>
      </c>
      <c r="E290" s="16">
        <f t="shared" si="46"/>
        <v>5173.122834806416</v>
      </c>
      <c r="F290" s="17">
        <f t="shared" si="49"/>
        <v>-5.0175354970875787</v>
      </c>
      <c r="G290" s="16">
        <f t="shared" si="47"/>
        <v>113754.56779040663</v>
      </c>
      <c r="H290" s="17">
        <f t="shared" si="42"/>
        <v>362.11859843644913</v>
      </c>
      <c r="I290" s="5">
        <f t="shared" si="50"/>
        <v>118927.69062521304</v>
      </c>
      <c r="J290" s="5">
        <f t="shared" si="48"/>
        <v>357.10106293936155</v>
      </c>
    </row>
    <row r="291" spans="1:10" x14ac:dyDescent="0.4">
      <c r="A291" s="1">
        <f t="shared" si="43"/>
        <v>44172</v>
      </c>
      <c r="B291">
        <f t="shared" si="44"/>
        <v>286</v>
      </c>
      <c r="C291" s="16">
        <f t="shared" si="45"/>
        <v>8463799.2083118521</v>
      </c>
      <c r="D291" s="17">
        <f t="shared" si="41"/>
        <v>-356.73965067260912</v>
      </c>
      <c r="E291" s="16">
        <f t="shared" si="46"/>
        <v>5168.1052993093281</v>
      </c>
      <c r="F291" s="17">
        <f t="shared" si="49"/>
        <v>-5.0277202790438764</v>
      </c>
      <c r="G291" s="16">
        <f t="shared" si="47"/>
        <v>114116.68638884307</v>
      </c>
      <c r="H291" s="17">
        <f t="shared" si="42"/>
        <v>361.76737095165299</v>
      </c>
      <c r="I291" s="5">
        <f t="shared" si="50"/>
        <v>119284.7916881524</v>
      </c>
      <c r="J291" s="5">
        <f t="shared" si="48"/>
        <v>356.73965067260912</v>
      </c>
    </row>
    <row r="292" spans="1:10" x14ac:dyDescent="0.4">
      <c r="A292" s="1">
        <f t="shared" si="43"/>
        <v>44173</v>
      </c>
      <c r="B292">
        <f t="shared" si="44"/>
        <v>287</v>
      </c>
      <c r="C292" s="16">
        <f t="shared" si="45"/>
        <v>8463442.4686611798</v>
      </c>
      <c r="D292" s="17">
        <f t="shared" si="41"/>
        <v>-356.37757985300021</v>
      </c>
      <c r="E292" s="16">
        <f t="shared" si="46"/>
        <v>5163.0775790302841</v>
      </c>
      <c r="F292" s="17">
        <f t="shared" si="49"/>
        <v>-5.0378506791196855</v>
      </c>
      <c r="G292" s="16">
        <f t="shared" si="47"/>
        <v>114478.45375979472</v>
      </c>
      <c r="H292" s="17">
        <f t="shared" si="42"/>
        <v>361.4154305321199</v>
      </c>
      <c r="I292" s="5">
        <f t="shared" si="50"/>
        <v>119641.53133882501</v>
      </c>
      <c r="J292" s="5">
        <f t="shared" si="48"/>
        <v>356.37757985300021</v>
      </c>
    </row>
    <row r="293" spans="1:10" x14ac:dyDescent="0.4">
      <c r="A293" s="1">
        <f t="shared" si="43"/>
        <v>44174</v>
      </c>
      <c r="B293">
        <f t="shared" si="44"/>
        <v>288</v>
      </c>
      <c r="C293" s="16">
        <f t="shared" si="45"/>
        <v>8463086.0910813268</v>
      </c>
      <c r="D293" s="17">
        <f t="shared" si="41"/>
        <v>-356.01485430618595</v>
      </c>
      <c r="E293" s="16">
        <f t="shared" si="46"/>
        <v>5158.0397283511647</v>
      </c>
      <c r="F293" s="17">
        <f t="shared" si="49"/>
        <v>-5.0479266783956405</v>
      </c>
      <c r="G293" s="16">
        <f t="shared" si="47"/>
        <v>114839.86919032683</v>
      </c>
      <c r="H293" s="17">
        <f t="shared" si="42"/>
        <v>361.06278098458159</v>
      </c>
      <c r="I293" s="5">
        <f t="shared" si="50"/>
        <v>119997.908918678</v>
      </c>
      <c r="J293" s="5">
        <f t="shared" si="48"/>
        <v>356.01485430618595</v>
      </c>
    </row>
    <row r="294" spans="1:10" x14ac:dyDescent="0.4">
      <c r="A294" s="1">
        <f t="shared" si="43"/>
        <v>44175</v>
      </c>
      <c r="B294">
        <f t="shared" si="44"/>
        <v>289</v>
      </c>
      <c r="C294" s="16">
        <f t="shared" si="45"/>
        <v>8462730.0762270205</v>
      </c>
      <c r="D294" s="17">
        <f t="shared" si="41"/>
        <v>-355.65147785804248</v>
      </c>
      <c r="E294" s="16">
        <f t="shared" si="46"/>
        <v>5152.9918016727688</v>
      </c>
      <c r="F294" s="17">
        <f t="shared" si="49"/>
        <v>-5.0579482590513862</v>
      </c>
      <c r="G294" s="16">
        <f t="shared" si="47"/>
        <v>115200.93197131141</v>
      </c>
      <c r="H294" s="17">
        <f t="shared" si="42"/>
        <v>360.70942611709387</v>
      </c>
      <c r="I294" s="5">
        <f t="shared" si="50"/>
        <v>120353.92377298418</v>
      </c>
      <c r="J294" s="5">
        <f t="shared" si="48"/>
        <v>355.65147785804248</v>
      </c>
    </row>
    <row r="295" spans="1:10" x14ac:dyDescent="0.4">
      <c r="A295" s="1">
        <f t="shared" si="43"/>
        <v>44176</v>
      </c>
      <c r="B295">
        <f t="shared" si="44"/>
        <v>290</v>
      </c>
      <c r="C295" s="16">
        <f t="shared" si="45"/>
        <v>8462374.424749162</v>
      </c>
      <c r="D295" s="17">
        <f t="shared" si="41"/>
        <v>-355.28745433459648</v>
      </c>
      <c r="E295" s="16">
        <f t="shared" si="46"/>
        <v>5147.9338534137178</v>
      </c>
      <c r="F295" s="17">
        <f t="shared" si="49"/>
        <v>-5.0679154043638164</v>
      </c>
      <c r="G295" s="16">
        <f t="shared" si="47"/>
        <v>115561.64139742851</v>
      </c>
      <c r="H295" s="17">
        <f t="shared" si="42"/>
        <v>360.35536973896029</v>
      </c>
      <c r="I295" s="5">
        <f t="shared" si="50"/>
        <v>120709.57525084223</v>
      </c>
      <c r="J295" s="5">
        <f t="shared" si="48"/>
        <v>355.28745433459648</v>
      </c>
    </row>
    <row r="296" spans="1:10" x14ac:dyDescent="0.4">
      <c r="A296" s="1">
        <f t="shared" si="43"/>
        <v>44177</v>
      </c>
      <c r="B296">
        <f t="shared" si="44"/>
        <v>291</v>
      </c>
      <c r="C296" s="16">
        <f t="shared" si="45"/>
        <v>8462019.137294827</v>
      </c>
      <c r="D296" s="17">
        <f t="shared" si="41"/>
        <v>-354.92278756195105</v>
      </c>
      <c r="E296" s="16">
        <f t="shared" si="46"/>
        <v>5142.8659380093541</v>
      </c>
      <c r="F296" s="17">
        <f t="shared" si="49"/>
        <v>-5.077828098703776</v>
      </c>
      <c r="G296" s="16">
        <f t="shared" si="47"/>
        <v>115921.99676716747</v>
      </c>
      <c r="H296" s="17">
        <f t="shared" si="42"/>
        <v>360.00061566065483</v>
      </c>
      <c r="I296" s="5">
        <f t="shared" si="50"/>
        <v>121064.86270517683</v>
      </c>
      <c r="J296" s="5">
        <f t="shared" si="48"/>
        <v>354.92278756195105</v>
      </c>
    </row>
    <row r="297" spans="1:10" x14ac:dyDescent="0.4">
      <c r="A297" s="1">
        <f t="shared" si="43"/>
        <v>44178</v>
      </c>
      <c r="B297">
        <f t="shared" si="44"/>
        <v>292</v>
      </c>
      <c r="C297" s="16">
        <f t="shared" si="45"/>
        <v>8461664.214507265</v>
      </c>
      <c r="D297" s="17">
        <f t="shared" si="41"/>
        <v>-354.5574813662119</v>
      </c>
      <c r="E297" s="16">
        <f t="shared" si="46"/>
        <v>5137.7881099106507</v>
      </c>
      <c r="F297" s="17">
        <f t="shared" si="49"/>
        <v>-5.0876863275336746</v>
      </c>
      <c r="G297" s="16">
        <f t="shared" si="47"/>
        <v>116281.99738282812</v>
      </c>
      <c r="H297" s="17">
        <f t="shared" si="42"/>
        <v>359.64516769374558</v>
      </c>
      <c r="I297" s="5">
        <f t="shared" si="50"/>
        <v>121419.78549273877</v>
      </c>
      <c r="J297" s="5">
        <f t="shared" si="48"/>
        <v>354.5574813662119</v>
      </c>
    </row>
    <row r="298" spans="1:10" x14ac:dyDescent="0.4">
      <c r="A298" s="1">
        <f t="shared" si="43"/>
        <v>44179</v>
      </c>
      <c r="B298">
        <f t="shared" si="44"/>
        <v>293</v>
      </c>
      <c r="C298" s="16">
        <f t="shared" si="45"/>
        <v>8461309.6570258979</v>
      </c>
      <c r="D298" s="17">
        <f t="shared" si="41"/>
        <v>-354.19153957341359</v>
      </c>
      <c r="E298" s="16">
        <f t="shared" si="46"/>
        <v>5132.7004235831173</v>
      </c>
      <c r="F298" s="17">
        <f t="shared" si="49"/>
        <v>-5.0974900774046432</v>
      </c>
      <c r="G298" s="16">
        <f t="shared" si="47"/>
        <v>116641.64255052186</v>
      </c>
      <c r="H298" s="17">
        <f t="shared" si="42"/>
        <v>359.28902965081824</v>
      </c>
      <c r="I298" s="5">
        <f t="shared" si="50"/>
        <v>121774.34297410498</v>
      </c>
      <c r="J298" s="5">
        <f t="shared" si="48"/>
        <v>354.19153957341359</v>
      </c>
    </row>
    <row r="299" spans="1:10" x14ac:dyDescent="0.4">
      <c r="A299" s="1">
        <f t="shared" si="43"/>
        <v>44180</v>
      </c>
      <c r="B299">
        <f t="shared" si="44"/>
        <v>294</v>
      </c>
      <c r="C299" s="16">
        <f t="shared" si="45"/>
        <v>8460955.4654863253</v>
      </c>
      <c r="D299" s="17">
        <f t="shared" si="41"/>
        <v>-353.8249660094462</v>
      </c>
      <c r="E299" s="16">
        <f t="shared" si="46"/>
        <v>5127.6029335057128</v>
      </c>
      <c r="F299" s="17">
        <f t="shared" si="49"/>
        <v>-5.10723933595375</v>
      </c>
      <c r="G299" s="16">
        <f t="shared" si="47"/>
        <v>117000.93158017268</v>
      </c>
      <c r="H299" s="17">
        <f t="shared" si="42"/>
        <v>358.93220534539995</v>
      </c>
      <c r="I299" s="5">
        <f t="shared" si="50"/>
        <v>122128.53451367839</v>
      </c>
      <c r="J299" s="5">
        <f t="shared" si="48"/>
        <v>353.8249660094462</v>
      </c>
    </row>
    <row r="300" spans="1:10" x14ac:dyDescent="0.4">
      <c r="A300" s="1">
        <f t="shared" si="43"/>
        <v>44181</v>
      </c>
      <c r="B300">
        <f t="shared" si="44"/>
        <v>295</v>
      </c>
      <c r="C300" s="16">
        <f t="shared" si="45"/>
        <v>8460601.6405203156</v>
      </c>
      <c r="D300" s="17">
        <f t="shared" si="41"/>
        <v>-353.45776449998209</v>
      </c>
      <c r="E300" s="16">
        <f t="shared" si="46"/>
        <v>5122.4956941697592</v>
      </c>
      <c r="F300" s="17">
        <f t="shared" si="49"/>
        <v>-5.1169340919011006</v>
      </c>
      <c r="G300" s="16">
        <f t="shared" si="47"/>
        <v>117359.86378551807</v>
      </c>
      <c r="H300" s="17">
        <f t="shared" si="42"/>
        <v>358.57469859188319</v>
      </c>
      <c r="I300" s="5">
        <f t="shared" si="50"/>
        <v>122482.35947968783</v>
      </c>
      <c r="J300" s="5">
        <f t="shared" si="48"/>
        <v>353.45776449998209</v>
      </c>
    </row>
    <row r="301" spans="1:10" x14ac:dyDescent="0.4">
      <c r="A301" s="1">
        <f t="shared" si="43"/>
        <v>44182</v>
      </c>
      <c r="B301">
        <f t="shared" si="44"/>
        <v>296</v>
      </c>
      <c r="C301" s="16">
        <f t="shared" si="45"/>
        <v>8460248.1827558149</v>
      </c>
      <c r="D301" s="17">
        <f t="shared" si="41"/>
        <v>-353.08993887040293</v>
      </c>
      <c r="E301" s="16">
        <f t="shared" si="46"/>
        <v>5117.3787600778578</v>
      </c>
      <c r="F301" s="17">
        <f t="shared" si="49"/>
        <v>-5.1265743350471666</v>
      </c>
      <c r="G301" s="16">
        <f t="shared" si="47"/>
        <v>117718.43848410995</v>
      </c>
      <c r="H301" s="17">
        <f t="shared" si="42"/>
        <v>358.2165132054501</v>
      </c>
      <c r="I301" s="5">
        <f t="shared" si="50"/>
        <v>122835.81724418781</v>
      </c>
      <c r="J301" s="5">
        <f t="shared" si="48"/>
        <v>353.08993887040293</v>
      </c>
    </row>
    <row r="302" spans="1:10" x14ac:dyDescent="0.4">
      <c r="A302" s="1">
        <f t="shared" si="43"/>
        <v>44183</v>
      </c>
      <c r="B302">
        <f t="shared" si="44"/>
        <v>297</v>
      </c>
      <c r="C302" s="16">
        <f t="shared" si="45"/>
        <v>8459895.0928169452</v>
      </c>
      <c r="D302" s="17">
        <f t="shared" si="41"/>
        <v>-352.72149294572694</v>
      </c>
      <c r="E302" s="16">
        <f t="shared" si="46"/>
        <v>5112.252185742811</v>
      </c>
      <c r="F302" s="17">
        <f t="shared" si="49"/>
        <v>-5.1361600562698868</v>
      </c>
      <c r="G302" s="16">
        <f t="shared" si="47"/>
        <v>118076.6549973154</v>
      </c>
      <c r="H302" s="17">
        <f t="shared" si="42"/>
        <v>357.85765300199682</v>
      </c>
      <c r="I302" s="5">
        <f t="shared" si="50"/>
        <v>123188.90718305821</v>
      </c>
      <c r="J302" s="5">
        <f t="shared" si="48"/>
        <v>352.72149294572694</v>
      </c>
    </row>
    <row r="303" spans="1:10" x14ac:dyDescent="0.4">
      <c r="A303" s="1">
        <f t="shared" si="43"/>
        <v>44184</v>
      </c>
      <c r="B303">
        <f t="shared" si="44"/>
        <v>298</v>
      </c>
      <c r="C303" s="16">
        <f t="shared" si="45"/>
        <v>8459542.371323999</v>
      </c>
      <c r="D303" s="17">
        <f t="shared" si="41"/>
        <v>-352.35243055053621</v>
      </c>
      <c r="E303" s="16">
        <f t="shared" si="46"/>
        <v>5107.1160256865414</v>
      </c>
      <c r="F303" s="17">
        <f t="shared" si="49"/>
        <v>-5.1456912475217109</v>
      </c>
      <c r="G303" s="16">
        <f t="shared" si="47"/>
        <v>118434.5126503174</v>
      </c>
      <c r="H303" s="17">
        <f t="shared" si="42"/>
        <v>357.49812179805792</v>
      </c>
      <c r="I303" s="5">
        <f t="shared" si="50"/>
        <v>123541.62867600394</v>
      </c>
      <c r="J303" s="5">
        <f t="shared" si="48"/>
        <v>352.35243055053621</v>
      </c>
    </row>
    <row r="304" spans="1:10" x14ac:dyDescent="0.4">
      <c r="A304" s="1">
        <f t="shared" si="43"/>
        <v>44185</v>
      </c>
      <c r="B304">
        <f t="shared" si="44"/>
        <v>299</v>
      </c>
      <c r="C304" s="16">
        <f t="shared" si="45"/>
        <v>8459190.0188934486</v>
      </c>
      <c r="D304" s="17">
        <f t="shared" si="41"/>
        <v>-351.98275550890475</v>
      </c>
      <c r="E304" s="16">
        <f t="shared" si="46"/>
        <v>5101.97033443902</v>
      </c>
      <c r="F304" s="17">
        <f t="shared" si="49"/>
        <v>-5.1551679018267009</v>
      </c>
      <c r="G304" s="16">
        <f t="shared" si="47"/>
        <v>118792.01077211545</v>
      </c>
      <c r="H304" s="17">
        <f t="shared" si="42"/>
        <v>357.13792341073145</v>
      </c>
      <c r="I304" s="5">
        <f t="shared" si="50"/>
        <v>123893.98110655446</v>
      </c>
      <c r="J304" s="5">
        <f t="shared" si="48"/>
        <v>351.98275550890475</v>
      </c>
    </row>
    <row r="305" spans="1:10" x14ac:dyDescent="0.4">
      <c r="A305" s="1">
        <f t="shared" si="43"/>
        <v>44186</v>
      </c>
      <c r="B305">
        <f t="shared" si="44"/>
        <v>300</v>
      </c>
      <c r="C305" s="16">
        <f t="shared" si="45"/>
        <v>8458838.0361379404</v>
      </c>
      <c r="D305" s="17">
        <f t="shared" si="41"/>
        <v>-351.61247164432598</v>
      </c>
      <c r="E305" s="16">
        <f t="shared" si="46"/>
        <v>5096.8151665371934</v>
      </c>
      <c r="F305" s="17">
        <f t="shared" si="49"/>
        <v>-5.1645900132775751</v>
      </c>
      <c r="G305" s="16">
        <f t="shared" si="47"/>
        <v>119149.14869552618</v>
      </c>
      <c r="H305" s="17">
        <f t="shared" si="42"/>
        <v>356.77706165760355</v>
      </c>
      <c r="I305" s="5">
        <f t="shared" si="50"/>
        <v>124245.96386206338</v>
      </c>
      <c r="J305" s="5">
        <f t="shared" si="48"/>
        <v>351.61247164432598</v>
      </c>
    </row>
    <row r="306" spans="1:10" x14ac:dyDescent="0.4">
      <c r="A306" s="1">
        <f t="shared" si="43"/>
        <v>44187</v>
      </c>
      <c r="B306">
        <f t="shared" si="44"/>
        <v>301</v>
      </c>
      <c r="C306" s="16">
        <f t="shared" si="45"/>
        <v>8458486.4236662965</v>
      </c>
      <c r="D306" s="17">
        <f t="shared" si="41"/>
        <v>-351.24158277964142</v>
      </c>
      <c r="E306" s="16">
        <f t="shared" si="46"/>
        <v>5091.6505765239162</v>
      </c>
      <c r="F306" s="17">
        <f t="shared" si="49"/>
        <v>-5.1739575770327519</v>
      </c>
      <c r="G306" s="16">
        <f t="shared" si="47"/>
        <v>119505.92575718378</v>
      </c>
      <c r="H306" s="17">
        <f t="shared" si="42"/>
        <v>356.41554035667417</v>
      </c>
      <c r="I306" s="5">
        <f t="shared" si="50"/>
        <v>124597.57633370769</v>
      </c>
      <c r="J306" s="5">
        <f t="shared" si="48"/>
        <v>351.24158277964142</v>
      </c>
    </row>
    <row r="307" spans="1:10" x14ac:dyDescent="0.4">
      <c r="A307" s="1">
        <f t="shared" si="43"/>
        <v>44188</v>
      </c>
      <c r="B307">
        <f t="shared" si="44"/>
        <v>302</v>
      </c>
      <c r="C307" s="16">
        <f t="shared" si="45"/>
        <v>8458135.1820835173</v>
      </c>
      <c r="D307" s="17">
        <f t="shared" si="41"/>
        <v>-350.87009273696845</v>
      </c>
      <c r="E307" s="16">
        <f t="shared" si="46"/>
        <v>5086.4766189468837</v>
      </c>
      <c r="F307" s="17">
        <f t="shared" si="49"/>
        <v>-5.1832705893134516</v>
      </c>
      <c r="G307" s="16">
        <f t="shared" si="47"/>
        <v>119862.34129754045</v>
      </c>
      <c r="H307" s="17">
        <f t="shared" si="42"/>
        <v>356.0533633262819</v>
      </c>
      <c r="I307" s="5">
        <f t="shared" si="50"/>
        <v>124948.81791648733</v>
      </c>
      <c r="J307" s="5">
        <f t="shared" si="48"/>
        <v>350.87009273696845</v>
      </c>
    </row>
    <row r="308" spans="1:10" x14ac:dyDescent="0.4">
      <c r="A308" s="1">
        <f t="shared" si="43"/>
        <v>44189</v>
      </c>
      <c r="B308">
        <f t="shared" si="44"/>
        <v>303</v>
      </c>
      <c r="C308" s="16">
        <f t="shared" si="45"/>
        <v>8457784.3119907808</v>
      </c>
      <c r="D308" s="17">
        <f t="shared" si="41"/>
        <v>-350.49800533762965</v>
      </c>
      <c r="E308" s="16">
        <f t="shared" si="46"/>
        <v>5081.2933483575707</v>
      </c>
      <c r="F308" s="17">
        <f t="shared" si="49"/>
        <v>-5.1925290474003418</v>
      </c>
      <c r="G308" s="16">
        <f t="shared" si="47"/>
        <v>120218.39466086673</v>
      </c>
      <c r="H308" s="17">
        <f t="shared" si="42"/>
        <v>355.69053438502999</v>
      </c>
      <c r="I308" s="5">
        <f t="shared" si="50"/>
        <v>125299.68800922431</v>
      </c>
      <c r="J308" s="5">
        <f t="shared" si="48"/>
        <v>350.49800533762965</v>
      </c>
    </row>
    <row r="309" spans="1:10" x14ac:dyDescent="0.4">
      <c r="A309" s="1">
        <f t="shared" si="43"/>
        <v>44190</v>
      </c>
      <c r="B309">
        <f t="shared" si="44"/>
        <v>304</v>
      </c>
      <c r="C309" s="16">
        <f t="shared" si="45"/>
        <v>8457433.8139854427</v>
      </c>
      <c r="D309" s="17">
        <f t="shared" si="41"/>
        <v>-350.12532440208133</v>
      </c>
      <c r="E309" s="16">
        <f t="shared" si="46"/>
        <v>5076.1008193101707</v>
      </c>
      <c r="F309" s="17">
        <f t="shared" si="49"/>
        <v>-5.2017329496306388</v>
      </c>
      <c r="G309" s="16">
        <f t="shared" si="47"/>
        <v>120574.08519525176</v>
      </c>
      <c r="H309" s="17">
        <f t="shared" si="42"/>
        <v>355.32705735171197</v>
      </c>
      <c r="I309" s="5">
        <f t="shared" si="50"/>
        <v>125650.18601456193</v>
      </c>
      <c r="J309" s="5">
        <f t="shared" si="48"/>
        <v>350.12532440208133</v>
      </c>
    </row>
    <row r="310" spans="1:10" x14ac:dyDescent="0.4">
      <c r="A310" s="1">
        <f t="shared" si="43"/>
        <v>44191</v>
      </c>
      <c r="B310">
        <f t="shared" si="44"/>
        <v>305</v>
      </c>
      <c r="C310" s="16">
        <f t="shared" si="45"/>
        <v>8457083.6886610407</v>
      </c>
      <c r="D310" s="17">
        <f t="shared" si="41"/>
        <v>-349.7520537498425</v>
      </c>
      <c r="E310" s="16">
        <f t="shared" si="46"/>
        <v>5070.8990863605404</v>
      </c>
      <c r="F310" s="17">
        <f t="shared" si="49"/>
        <v>-5.2108822953953791</v>
      </c>
      <c r="G310" s="16">
        <f t="shared" si="47"/>
        <v>120929.41225260346</v>
      </c>
      <c r="H310" s="17">
        <f t="shared" si="42"/>
        <v>354.96293604523788</v>
      </c>
      <c r="I310" s="5">
        <f t="shared" si="50"/>
        <v>126000.31133896401</v>
      </c>
      <c r="J310" s="5">
        <f t="shared" si="48"/>
        <v>349.7520537498425</v>
      </c>
    </row>
    <row r="311" spans="1:10" x14ac:dyDescent="0.4">
      <c r="A311" s="1">
        <f t="shared" si="43"/>
        <v>44192</v>
      </c>
      <c r="B311">
        <f t="shared" si="44"/>
        <v>306</v>
      </c>
      <c r="C311" s="16">
        <f t="shared" si="45"/>
        <v>8456733.9366072901</v>
      </c>
      <c r="D311" s="17">
        <f t="shared" si="41"/>
        <v>-349.37819719942468</v>
      </c>
      <c r="E311" s="16">
        <f t="shared" si="46"/>
        <v>5065.6882040651453</v>
      </c>
      <c r="F311" s="17">
        <f t="shared" si="49"/>
        <v>-5.2199770851355538</v>
      </c>
      <c r="G311" s="16">
        <f t="shared" si="47"/>
        <v>121284.3751886487</v>
      </c>
      <c r="H311" s="17">
        <f t="shared" si="42"/>
        <v>354.59817428456023</v>
      </c>
      <c r="I311" s="5">
        <f t="shared" si="50"/>
        <v>126350.06339271384</v>
      </c>
      <c r="J311" s="5">
        <f t="shared" si="48"/>
        <v>349.37819719942468</v>
      </c>
    </row>
    <row r="312" spans="1:10" x14ac:dyDescent="0.4">
      <c r="A312" s="1">
        <f t="shared" si="43"/>
        <v>44193</v>
      </c>
      <c r="B312">
        <f t="shared" si="44"/>
        <v>307</v>
      </c>
      <c r="C312" s="16">
        <f t="shared" si="45"/>
        <v>8456384.5584100913</v>
      </c>
      <c r="D312" s="17">
        <f t="shared" si="41"/>
        <v>-349.00375856826122</v>
      </c>
      <c r="E312" s="16">
        <f t="shared" si="46"/>
        <v>5060.4682269800096</v>
      </c>
      <c r="F312" s="17">
        <f t="shared" si="49"/>
        <v>-5.2290173203394943</v>
      </c>
      <c r="G312" s="16">
        <f t="shared" si="47"/>
        <v>121638.97336293326</v>
      </c>
      <c r="H312" s="17">
        <f t="shared" si="42"/>
        <v>354.23277588860071</v>
      </c>
      <c r="I312" s="5">
        <f t="shared" si="50"/>
        <v>126699.44158991327</v>
      </c>
      <c r="J312" s="5">
        <f t="shared" si="48"/>
        <v>349.00375856826122</v>
      </c>
    </row>
    <row r="313" spans="1:10" x14ac:dyDescent="0.4">
      <c r="A313" s="1">
        <f t="shared" si="43"/>
        <v>44194</v>
      </c>
      <c r="B313">
        <f t="shared" si="44"/>
        <v>308</v>
      </c>
      <c r="C313" s="16">
        <f t="shared" si="45"/>
        <v>8456035.554651523</v>
      </c>
      <c r="D313" s="17">
        <f t="shared" si="41"/>
        <v>-348.62874167263709</v>
      </c>
      <c r="E313" s="16">
        <f t="shared" si="46"/>
        <v>5055.2392096596705</v>
      </c>
      <c r="F313" s="17">
        <f t="shared" si="49"/>
        <v>-5.238003003539859</v>
      </c>
      <c r="G313" s="16">
        <f t="shared" si="47"/>
        <v>121993.20613882186</v>
      </c>
      <c r="H313" s="17">
        <f t="shared" si="42"/>
        <v>353.86674467617695</v>
      </c>
      <c r="I313" s="5">
        <f t="shared" si="50"/>
        <v>127048.44534848153</v>
      </c>
      <c r="J313" s="5">
        <f t="shared" si="48"/>
        <v>348.62874167263709</v>
      </c>
    </row>
    <row r="314" spans="1:10" x14ac:dyDescent="0.4">
      <c r="A314" s="1">
        <f t="shared" si="43"/>
        <v>44195</v>
      </c>
      <c r="B314">
        <f t="shared" si="44"/>
        <v>309</v>
      </c>
      <c r="C314" s="16">
        <f t="shared" si="45"/>
        <v>8455686.9259098507</v>
      </c>
      <c r="D314" s="17">
        <f t="shared" si="41"/>
        <v>-348.25315032761944</v>
      </c>
      <c r="E314" s="16">
        <f t="shared" si="46"/>
        <v>5050.0012066561303</v>
      </c>
      <c r="F314" s="17">
        <f t="shared" si="49"/>
        <v>-5.2469341383097117</v>
      </c>
      <c r="G314" s="16">
        <f t="shared" si="47"/>
        <v>122347.07288349804</v>
      </c>
      <c r="H314" s="17">
        <f t="shared" si="42"/>
        <v>353.50008446592915</v>
      </c>
      <c r="I314" s="5">
        <f t="shared" si="50"/>
        <v>127397.07409015417</v>
      </c>
      <c r="J314" s="5">
        <f t="shared" si="48"/>
        <v>348.25315032761944</v>
      </c>
    </row>
    <row r="315" spans="1:10" x14ac:dyDescent="0.4">
      <c r="A315" s="1">
        <f t="shared" si="43"/>
        <v>44196</v>
      </c>
      <c r="B315">
        <f t="shared" si="44"/>
        <v>310</v>
      </c>
      <c r="C315" s="16">
        <f t="shared" si="45"/>
        <v>8455338.6727595236</v>
      </c>
      <c r="D315" s="17">
        <f t="shared" si="41"/>
        <v>-347.87698834698739</v>
      </c>
      <c r="E315" s="16">
        <f t="shared" si="46"/>
        <v>5044.7542725178209</v>
      </c>
      <c r="F315" s="17">
        <f t="shared" si="49"/>
        <v>-5.2558107292601335</v>
      </c>
      <c r="G315" s="16">
        <f t="shared" si="47"/>
        <v>122700.57296796396</v>
      </c>
      <c r="H315" s="17">
        <f t="shared" si="42"/>
        <v>353.13279907624752</v>
      </c>
      <c r="I315" s="5">
        <f t="shared" si="50"/>
        <v>127745.32724048178</v>
      </c>
      <c r="J315" s="5">
        <f t="shared" si="48"/>
        <v>347.87698834698739</v>
      </c>
    </row>
    <row r="316" spans="1:10" x14ac:dyDescent="0.4">
      <c r="A316" s="1">
        <f t="shared" si="43"/>
        <v>44197</v>
      </c>
      <c r="B316">
        <f t="shared" si="44"/>
        <v>311</v>
      </c>
      <c r="C316" s="16">
        <f t="shared" si="45"/>
        <v>8454990.795771176</v>
      </c>
      <c r="D316" s="17">
        <f t="shared" si="41"/>
        <v>-347.50025954316311</v>
      </c>
      <c r="E316" s="16">
        <f t="shared" si="46"/>
        <v>5039.4984617885611</v>
      </c>
      <c r="F316" s="17">
        <f t="shared" si="49"/>
        <v>-5.2646327820361876</v>
      </c>
      <c r="G316" s="16">
        <f t="shared" si="47"/>
        <v>123053.70576704021</v>
      </c>
      <c r="H316" s="17">
        <f t="shared" si="42"/>
        <v>352.7648923251993</v>
      </c>
      <c r="I316" s="5">
        <f t="shared" si="50"/>
        <v>128093.20422882878</v>
      </c>
      <c r="J316" s="5">
        <f t="shared" si="48"/>
        <v>347.50025954316311</v>
      </c>
    </row>
    <row r="317" spans="1:10" x14ac:dyDescent="0.4">
      <c r="A317" s="1">
        <f t="shared" si="43"/>
        <v>44198</v>
      </c>
      <c r="B317">
        <f t="shared" si="44"/>
        <v>312</v>
      </c>
      <c r="C317" s="16">
        <f t="shared" si="45"/>
        <v>8454643.2955116332</v>
      </c>
      <c r="D317" s="17">
        <f t="shared" si="41"/>
        <v>-347.12296772714228</v>
      </c>
      <c r="E317" s="16">
        <f t="shared" si="46"/>
        <v>5034.2338290065254</v>
      </c>
      <c r="F317" s="17">
        <f t="shared" si="49"/>
        <v>-5.2734003033145314</v>
      </c>
      <c r="G317" s="16">
        <f t="shared" si="47"/>
        <v>123406.47065936541</v>
      </c>
      <c r="H317" s="17">
        <f t="shared" si="42"/>
        <v>352.39636803045681</v>
      </c>
      <c r="I317" s="5">
        <f t="shared" si="50"/>
        <v>128440.70448837194</v>
      </c>
      <c r="J317" s="5">
        <f t="shared" si="48"/>
        <v>347.12296772714228</v>
      </c>
    </row>
    <row r="318" spans="1:10" x14ac:dyDescent="0.4">
      <c r="A318" s="1">
        <f t="shared" si="43"/>
        <v>44199</v>
      </c>
      <c r="B318">
        <f t="shared" si="44"/>
        <v>313</v>
      </c>
      <c r="C318" s="16">
        <f t="shared" si="45"/>
        <v>8454296.1725439057</v>
      </c>
      <c r="D318" s="17">
        <f t="shared" si="41"/>
        <v>-346.74511670842577</v>
      </c>
      <c r="E318" s="16">
        <f t="shared" si="46"/>
        <v>5028.9604287032107</v>
      </c>
      <c r="F318" s="17">
        <f t="shared" si="49"/>
        <v>-5.2821133007990397</v>
      </c>
      <c r="G318" s="16">
        <f t="shared" si="47"/>
        <v>123758.86702739587</v>
      </c>
      <c r="H318" s="17">
        <f t="shared" si="42"/>
        <v>352.02723000922481</v>
      </c>
      <c r="I318" s="5">
        <f t="shared" si="50"/>
        <v>128787.82745609908</v>
      </c>
      <c r="J318" s="5">
        <f t="shared" si="48"/>
        <v>346.74511670842577</v>
      </c>
    </row>
    <row r="319" spans="1:10" x14ac:dyDescent="0.4">
      <c r="A319" s="1">
        <f t="shared" si="43"/>
        <v>44200</v>
      </c>
      <c r="B319">
        <f t="shared" si="44"/>
        <v>314</v>
      </c>
      <c r="C319" s="16">
        <f t="shared" si="45"/>
        <v>8453949.4274271969</v>
      </c>
      <c r="D319" s="17">
        <f t="shared" si="41"/>
        <v>-346.36671029495056</v>
      </c>
      <c r="E319" s="16">
        <f t="shared" si="46"/>
        <v>5023.6783154024115</v>
      </c>
      <c r="F319" s="17">
        <f t="shared" si="49"/>
        <v>-5.290771783218247</v>
      </c>
      <c r="G319" s="16">
        <f t="shared" si="47"/>
        <v>124110.89425740509</v>
      </c>
      <c r="H319" s="17">
        <f t="shared" si="42"/>
        <v>351.65748207816881</v>
      </c>
      <c r="I319" s="5">
        <f t="shared" si="50"/>
        <v>129134.5725728075</v>
      </c>
      <c r="J319" s="5">
        <f t="shared" si="48"/>
        <v>346.36671029495056</v>
      </c>
    </row>
    <row r="320" spans="1:10" x14ac:dyDescent="0.4">
      <c r="A320" s="1">
        <f t="shared" si="43"/>
        <v>44201</v>
      </c>
      <c r="B320">
        <f t="shared" si="44"/>
        <v>315</v>
      </c>
      <c r="C320" s="16">
        <f t="shared" si="45"/>
        <v>8453603.0607169028</v>
      </c>
      <c r="D320" s="17">
        <f t="shared" si="41"/>
        <v>-345.9877522930214</v>
      </c>
      <c r="E320" s="16">
        <f t="shared" si="46"/>
        <v>5018.3875436191929</v>
      </c>
      <c r="F320" s="17">
        <f t="shared" si="49"/>
        <v>-5.2993757603221638</v>
      </c>
      <c r="G320" s="16">
        <f t="shared" si="47"/>
        <v>124462.55173948326</v>
      </c>
      <c r="H320" s="17">
        <f t="shared" si="42"/>
        <v>351.28712805334357</v>
      </c>
      <c r="I320" s="5">
        <f t="shared" si="50"/>
        <v>129480.93928310245</v>
      </c>
      <c r="J320" s="5">
        <f t="shared" si="48"/>
        <v>345.9877522930214</v>
      </c>
    </row>
    <row r="321" spans="1:10" x14ac:dyDescent="0.4">
      <c r="A321" s="1">
        <f t="shared" si="43"/>
        <v>44202</v>
      </c>
      <c r="B321">
        <f t="shared" si="44"/>
        <v>316</v>
      </c>
      <c r="C321" s="16">
        <f t="shared" si="45"/>
        <v>8453257.0729646105</v>
      </c>
      <c r="D321" s="17">
        <f t="shared" si="41"/>
        <v>-345.60824650724311</v>
      </c>
      <c r="E321" s="16">
        <f t="shared" si="46"/>
        <v>5013.0881678588703</v>
      </c>
      <c r="F321" s="17">
        <f t="shared" si="49"/>
        <v>-5.3079252428778432</v>
      </c>
      <c r="G321" s="16">
        <f t="shared" si="47"/>
        <v>124813.8388675366</v>
      </c>
      <c r="H321" s="17">
        <f t="shared" si="42"/>
        <v>350.91617175012095</v>
      </c>
      <c r="I321" s="5">
        <f t="shared" si="50"/>
        <v>129826.92703539546</v>
      </c>
      <c r="J321" s="5">
        <f t="shared" si="48"/>
        <v>345.60824650724311</v>
      </c>
    </row>
    <row r="322" spans="1:10" x14ac:dyDescent="0.4">
      <c r="A322" s="1">
        <f t="shared" si="43"/>
        <v>44203</v>
      </c>
      <c r="B322">
        <f t="shared" si="44"/>
        <v>317</v>
      </c>
      <c r="C322" s="16">
        <f t="shared" si="45"/>
        <v>8452911.4647181034</v>
      </c>
      <c r="D322" s="17">
        <f t="shared" si="41"/>
        <v>-345.22819674045218</v>
      </c>
      <c r="E322" s="16">
        <f t="shared" si="46"/>
        <v>5007.7802426159924</v>
      </c>
      <c r="F322" s="17">
        <f t="shared" si="49"/>
        <v>-5.3164202426673342</v>
      </c>
      <c r="G322" s="16">
        <f t="shared" si="47"/>
        <v>125164.75503928673</v>
      </c>
      <c r="H322" s="17">
        <f t="shared" si="42"/>
        <v>350.54461698311951</v>
      </c>
      <c r="I322" s="5">
        <f t="shared" si="50"/>
        <v>130172.53528190272</v>
      </c>
      <c r="J322" s="5">
        <f t="shared" si="48"/>
        <v>345.22819674045218</v>
      </c>
    </row>
    <row r="323" spans="1:10" x14ac:dyDescent="0.4">
      <c r="A323" s="1">
        <f t="shared" si="43"/>
        <v>44204</v>
      </c>
      <c r="B323">
        <f t="shared" si="44"/>
        <v>318</v>
      </c>
      <c r="C323" s="16">
        <f t="shared" si="45"/>
        <v>8452566.2365213633</v>
      </c>
      <c r="D323" s="17">
        <f t="shared" si="41"/>
        <v>-344.84760679364967</v>
      </c>
      <c r="E323" s="16">
        <f t="shared" si="46"/>
        <v>5002.4638223733255</v>
      </c>
      <c r="F323" s="17">
        <f t="shared" si="49"/>
        <v>-5.3248607724831345</v>
      </c>
      <c r="G323" s="16">
        <f t="shared" si="47"/>
        <v>125515.29965626985</v>
      </c>
      <c r="H323" s="17">
        <f t="shared" si="42"/>
        <v>350.17246756613281</v>
      </c>
      <c r="I323" s="5">
        <f t="shared" si="50"/>
        <v>130517.76347864317</v>
      </c>
      <c r="J323" s="5">
        <f t="shared" si="48"/>
        <v>344.84760679364967</v>
      </c>
    </row>
    <row r="324" spans="1:10" x14ac:dyDescent="0.4">
      <c r="A324" s="1">
        <f t="shared" si="43"/>
        <v>44205</v>
      </c>
      <c r="B324">
        <f t="shared" si="44"/>
        <v>319</v>
      </c>
      <c r="C324" s="16">
        <f t="shared" si="45"/>
        <v>8452221.3889145702</v>
      </c>
      <c r="D324" s="17">
        <f t="shared" si="41"/>
        <v>-344.46648046593378</v>
      </c>
      <c r="E324" s="16">
        <f t="shared" si="46"/>
        <v>4997.1389616008419</v>
      </c>
      <c r="F324" s="17">
        <f t="shared" si="49"/>
        <v>-5.3332468461251779</v>
      </c>
      <c r="G324" s="16">
        <f t="shared" si="47"/>
        <v>125865.47212383599</v>
      </c>
      <c r="H324" s="17">
        <f t="shared" si="42"/>
        <v>349.79972731205896</v>
      </c>
      <c r="I324" s="5">
        <f t="shared" si="50"/>
        <v>130862.61108543683</v>
      </c>
      <c r="J324" s="5">
        <f t="shared" si="48"/>
        <v>344.46648046593378</v>
      </c>
    </row>
    <row r="325" spans="1:10" x14ac:dyDescent="0.4">
      <c r="A325" s="1">
        <f t="shared" si="43"/>
        <v>44206</v>
      </c>
      <c r="B325">
        <f t="shared" si="44"/>
        <v>320</v>
      </c>
      <c r="C325" s="16">
        <f t="shared" si="45"/>
        <v>8451876.9224341046</v>
      </c>
      <c r="D325" s="17">
        <f t="shared" ref="D325:D388" si="51">-E$1*C325*E325/B$2</f>
        <v>-344.08482155443261</v>
      </c>
      <c r="E325" s="16">
        <f t="shared" si="46"/>
        <v>4991.805714754717</v>
      </c>
      <c r="F325" s="17">
        <f t="shared" si="49"/>
        <v>-5.3415784783975937</v>
      </c>
      <c r="G325" s="16">
        <f t="shared" si="47"/>
        <v>126215.27185114805</v>
      </c>
      <c r="H325" s="17">
        <f t="shared" ref="H325:H388" si="52">$G$1*E325</f>
        <v>349.4264000328302</v>
      </c>
      <c r="I325" s="5">
        <f t="shared" si="50"/>
        <v>131207.07756590276</v>
      </c>
      <c r="J325" s="5">
        <f t="shared" si="48"/>
        <v>344.08482155443261</v>
      </c>
    </row>
    <row r="326" spans="1:10" x14ac:dyDescent="0.4">
      <c r="A326" s="1">
        <f t="shared" si="43"/>
        <v>44207</v>
      </c>
      <c r="B326">
        <f t="shared" si="44"/>
        <v>321</v>
      </c>
      <c r="C326" s="16">
        <f t="shared" si="45"/>
        <v>8451532.8376125507</v>
      </c>
      <c r="D326" s="17">
        <f t="shared" si="51"/>
        <v>-343.70263385423743</v>
      </c>
      <c r="E326" s="16">
        <f t="shared" si="46"/>
        <v>4986.4641362763196</v>
      </c>
      <c r="F326" s="17">
        <f t="shared" si="49"/>
        <v>-5.3498556851049557</v>
      </c>
      <c r="G326" s="16">
        <f t="shared" si="47"/>
        <v>126564.69825118087</v>
      </c>
      <c r="H326" s="17">
        <f t="shared" si="52"/>
        <v>349.05248953934239</v>
      </c>
      <c r="I326" s="5">
        <f t="shared" si="50"/>
        <v>131551.16238745718</v>
      </c>
      <c r="J326" s="5">
        <f t="shared" si="48"/>
        <v>343.70263385423743</v>
      </c>
    </row>
    <row r="327" spans="1:10" x14ac:dyDescent="0.4">
      <c r="A327" s="1">
        <f t="shared" ref="A327:A390" si="53">A326+1</f>
        <v>44208</v>
      </c>
      <c r="B327">
        <f t="shared" ref="B327:B390" si="54">B326+1</f>
        <v>322</v>
      </c>
      <c r="C327" s="16">
        <f t="shared" ref="C327:C354" si="55">C326+D326</f>
        <v>8451189.1349786967</v>
      </c>
      <c r="D327" s="17">
        <f t="shared" si="51"/>
        <v>-343.31992115833651</v>
      </c>
      <c r="E327" s="16">
        <f t="shared" ref="E327:E354" si="56">E326+F326</f>
        <v>4981.114280591215</v>
      </c>
      <c r="F327" s="17">
        <f t="shared" si="49"/>
        <v>-5.3580784830485868</v>
      </c>
      <c r="G327" s="16">
        <f t="shared" ref="G327:G354" si="57">G326+H326</f>
        <v>126913.75074072022</v>
      </c>
      <c r="H327" s="17">
        <f t="shared" si="52"/>
        <v>348.6779996413851</v>
      </c>
      <c r="I327" s="5">
        <f t="shared" si="50"/>
        <v>131894.86502131145</v>
      </c>
      <c r="J327" s="5">
        <f t="shared" ref="J327:J354" si="58">F327+H327</f>
        <v>343.31992115833651</v>
      </c>
    </row>
    <row r="328" spans="1:10" x14ac:dyDescent="0.4">
      <c r="A328" s="1">
        <f t="shared" si="53"/>
        <v>44209</v>
      </c>
      <c r="B328">
        <f t="shared" si="54"/>
        <v>323</v>
      </c>
      <c r="C328" s="16">
        <f t="shared" si="55"/>
        <v>8450845.8150575384</v>
      </c>
      <c r="D328" s="17">
        <f t="shared" si="51"/>
        <v>-342.93668725754839</v>
      </c>
      <c r="E328" s="16">
        <f t="shared" si="56"/>
        <v>4975.7562021081667</v>
      </c>
      <c r="F328" s="17">
        <f t="shared" si="49"/>
        <v>-5.3662468900233193</v>
      </c>
      <c r="G328" s="16">
        <f t="shared" si="57"/>
        <v>127262.4287403616</v>
      </c>
      <c r="H328" s="17">
        <f t="shared" si="52"/>
        <v>348.3029341475717</v>
      </c>
      <c r="I328" s="5">
        <f t="shared" si="50"/>
        <v>132238.18494246976</v>
      </c>
      <c r="J328" s="5">
        <f t="shared" si="58"/>
        <v>342.93668725754839</v>
      </c>
    </row>
    <row r="329" spans="1:10" x14ac:dyDescent="0.4">
      <c r="A329" s="1">
        <f t="shared" si="53"/>
        <v>44210</v>
      </c>
      <c r="B329">
        <f t="shared" si="54"/>
        <v>324</v>
      </c>
      <c r="C329" s="16">
        <f t="shared" si="55"/>
        <v>8450502.8783702813</v>
      </c>
      <c r="D329" s="17">
        <f t="shared" si="51"/>
        <v>-342.55293594045645</v>
      </c>
      <c r="E329" s="16">
        <f t="shared" si="56"/>
        <v>4970.3899552181438</v>
      </c>
      <c r="F329" s="17">
        <f t="shared" ref="F329:F354" si="59">-D329-H329</f>
        <v>-5.3743609248136295</v>
      </c>
      <c r="G329" s="16">
        <f t="shared" si="57"/>
        <v>127610.73167450918</v>
      </c>
      <c r="H329" s="17">
        <f t="shared" si="52"/>
        <v>347.92729686527008</v>
      </c>
      <c r="I329" s="5">
        <f t="shared" si="50"/>
        <v>132581.12162972733</v>
      </c>
      <c r="J329" s="5">
        <f t="shared" si="58"/>
        <v>342.55293594045645</v>
      </c>
    </row>
    <row r="330" spans="1:10" x14ac:dyDescent="0.4">
      <c r="A330" s="1">
        <f t="shared" si="53"/>
        <v>44211</v>
      </c>
      <c r="B330">
        <f t="shared" si="54"/>
        <v>325</v>
      </c>
      <c r="C330" s="16">
        <f t="shared" si="55"/>
        <v>8450160.3254343402</v>
      </c>
      <c r="D330" s="17">
        <f t="shared" si="51"/>
        <v>-342.1686709933424</v>
      </c>
      <c r="E330" s="16">
        <f t="shared" si="56"/>
        <v>4965.0155942933297</v>
      </c>
      <c r="F330" s="17">
        <f t="shared" si="59"/>
        <v>-5.3824206071907383</v>
      </c>
      <c r="G330" s="16">
        <f t="shared" si="57"/>
        <v>127958.65897137445</v>
      </c>
      <c r="H330" s="17">
        <f t="shared" si="52"/>
        <v>347.55109160053314</v>
      </c>
      <c r="I330" s="5">
        <f t="shared" si="50"/>
        <v>132923.67456566778</v>
      </c>
      <c r="J330" s="5">
        <f t="shared" si="58"/>
        <v>342.1686709933424</v>
      </c>
    </row>
    <row r="331" spans="1:10" x14ac:dyDescent="0.4">
      <c r="A331" s="1">
        <f t="shared" si="53"/>
        <v>44212</v>
      </c>
      <c r="B331">
        <f t="shared" si="54"/>
        <v>326</v>
      </c>
      <c r="C331" s="16">
        <f t="shared" si="55"/>
        <v>8449818.1567633469</v>
      </c>
      <c r="D331" s="17">
        <f t="shared" si="51"/>
        <v>-341.78389620012194</v>
      </c>
      <c r="E331" s="16">
        <f t="shared" si="56"/>
        <v>4959.6331736861393</v>
      </c>
      <c r="F331" s="17">
        <f t="shared" si="59"/>
        <v>-5.3904259579078371</v>
      </c>
      <c r="G331" s="16">
        <f t="shared" si="57"/>
        <v>128306.21006297498</v>
      </c>
      <c r="H331" s="17">
        <f t="shared" si="52"/>
        <v>347.17432215802978</v>
      </c>
      <c r="I331" s="5">
        <f t="shared" si="50"/>
        <v>133265.84323666111</v>
      </c>
      <c r="J331" s="5">
        <f t="shared" si="58"/>
        <v>341.78389620012194</v>
      </c>
    </row>
    <row r="332" spans="1:10" x14ac:dyDescent="0.4">
      <c r="A332" s="1">
        <f t="shared" si="53"/>
        <v>44213</v>
      </c>
      <c r="B332">
        <f t="shared" si="54"/>
        <v>327</v>
      </c>
      <c r="C332" s="16">
        <f t="shared" si="55"/>
        <v>8449476.3728671465</v>
      </c>
      <c r="D332" s="17">
        <f t="shared" si="51"/>
        <v>-341.39861534227884</v>
      </c>
      <c r="E332" s="16">
        <f t="shared" si="56"/>
        <v>4954.2427477282317</v>
      </c>
      <c r="F332" s="17">
        <f t="shared" si="59"/>
        <v>-5.3983769986974153</v>
      </c>
      <c r="G332" s="16">
        <f t="shared" si="57"/>
        <v>128653.384385133</v>
      </c>
      <c r="H332" s="17">
        <f t="shared" si="52"/>
        <v>346.79699234097626</v>
      </c>
      <c r="I332" s="5">
        <f t="shared" si="50"/>
        <v>133607.62713286123</v>
      </c>
      <c r="J332" s="5">
        <f t="shared" si="58"/>
        <v>341.39861534227884</v>
      </c>
    </row>
    <row r="333" spans="1:10" x14ac:dyDescent="0.4">
      <c r="A333" s="1">
        <f t="shared" si="53"/>
        <v>44214</v>
      </c>
      <c r="B333">
        <f t="shared" si="54"/>
        <v>328</v>
      </c>
      <c r="C333" s="16">
        <f t="shared" si="55"/>
        <v>8449134.9742518049</v>
      </c>
      <c r="D333" s="17">
        <f t="shared" si="51"/>
        <v>-341.01283219880008</v>
      </c>
      <c r="E333" s="16">
        <f t="shared" si="56"/>
        <v>4948.8443707295346</v>
      </c>
      <c r="F333" s="17">
        <f t="shared" si="59"/>
        <v>-5.4062737522673956</v>
      </c>
      <c r="G333" s="16">
        <f t="shared" si="57"/>
        <v>129000.18137747397</v>
      </c>
      <c r="H333" s="17">
        <f t="shared" si="52"/>
        <v>346.41910595106748</v>
      </c>
      <c r="I333" s="5">
        <f t="shared" si="50"/>
        <v>133949.02574820351</v>
      </c>
      <c r="J333" s="5">
        <f t="shared" si="58"/>
        <v>341.01283219880008</v>
      </c>
    </row>
    <row r="334" spans="1:10" x14ac:dyDescent="0.4">
      <c r="A334" s="1">
        <f t="shared" si="53"/>
        <v>44215</v>
      </c>
      <c r="B334">
        <f t="shared" si="54"/>
        <v>329</v>
      </c>
      <c r="C334" s="16">
        <f t="shared" si="55"/>
        <v>8448793.9614196066</v>
      </c>
      <c r="D334" s="17">
        <f t="shared" si="51"/>
        <v>-340.62655054611167</v>
      </c>
      <c r="E334" s="16">
        <f t="shared" si="56"/>
        <v>4943.4380969772674</v>
      </c>
      <c r="F334" s="17">
        <f t="shared" si="59"/>
        <v>-5.4141162422970979</v>
      </c>
      <c r="G334" s="16">
        <f t="shared" si="57"/>
        <v>129346.60048342503</v>
      </c>
      <c r="H334" s="17">
        <f t="shared" si="52"/>
        <v>346.04066678840877</v>
      </c>
      <c r="I334" s="5">
        <f t="shared" si="50"/>
        <v>134290.0385804023</v>
      </c>
      <c r="J334" s="5">
        <f t="shared" si="58"/>
        <v>340.62655054611167</v>
      </c>
    </row>
    <row r="335" spans="1:10" x14ac:dyDescent="0.4">
      <c r="A335" s="1">
        <f t="shared" si="53"/>
        <v>44216</v>
      </c>
      <c r="B335">
        <f t="shared" si="54"/>
        <v>330</v>
      </c>
      <c r="C335" s="16">
        <f t="shared" si="55"/>
        <v>8448453.3348690607</v>
      </c>
      <c r="D335" s="17">
        <f t="shared" si="51"/>
        <v>-340.23977415801397</v>
      </c>
      <c r="E335" s="16">
        <f t="shared" si="56"/>
        <v>4938.0239807349699</v>
      </c>
      <c r="F335" s="17">
        <f t="shared" si="59"/>
        <v>-5.4219044934339422</v>
      </c>
      <c r="G335" s="16">
        <f t="shared" si="57"/>
        <v>129692.64115021344</v>
      </c>
      <c r="H335" s="17">
        <f t="shared" si="52"/>
        <v>345.66167865144791</v>
      </c>
      <c r="I335" s="5">
        <f t="shared" si="50"/>
        <v>134630.66513094842</v>
      </c>
      <c r="J335" s="5">
        <f t="shared" si="58"/>
        <v>340.23977415801397</v>
      </c>
    </row>
    <row r="336" spans="1:10" x14ac:dyDescent="0.4">
      <c r="A336" s="1">
        <f t="shared" si="53"/>
        <v>44217</v>
      </c>
      <c r="B336">
        <f t="shared" si="54"/>
        <v>331</v>
      </c>
      <c r="C336" s="16">
        <f t="shared" si="55"/>
        <v>8448113.0950949024</v>
      </c>
      <c r="D336" s="17">
        <f t="shared" si="51"/>
        <v>-339.85250680561791</v>
      </c>
      <c r="E336" s="16">
        <f t="shared" si="56"/>
        <v>4932.6020762415355</v>
      </c>
      <c r="F336" s="17">
        <f t="shared" si="59"/>
        <v>-5.4296385312896405</v>
      </c>
      <c r="G336" s="16">
        <f t="shared" si="57"/>
        <v>130038.30282886489</v>
      </c>
      <c r="H336" s="17">
        <f t="shared" si="52"/>
        <v>345.28214533690755</v>
      </c>
      <c r="I336" s="5">
        <f t="shared" si="50"/>
        <v>134970.90490510644</v>
      </c>
      <c r="J336" s="5">
        <f t="shared" si="58"/>
        <v>339.85250680561791</v>
      </c>
    </row>
    <row r="337" spans="1:10" x14ac:dyDescent="0.4">
      <c r="A337" s="1">
        <f t="shared" si="53"/>
        <v>44218</v>
      </c>
      <c r="B337">
        <f t="shared" si="54"/>
        <v>332</v>
      </c>
      <c r="C337" s="16">
        <f t="shared" si="55"/>
        <v>8447773.2425880972</v>
      </c>
      <c r="D337" s="17">
        <f t="shared" si="51"/>
        <v>-339.46475225728108</v>
      </c>
      <c r="E337" s="16">
        <f t="shared" si="56"/>
        <v>4927.1724377102455</v>
      </c>
      <c r="F337" s="17">
        <f t="shared" si="59"/>
        <v>-5.4373183824361604</v>
      </c>
      <c r="G337" s="16">
        <f t="shared" si="57"/>
        <v>130383.5849742018</v>
      </c>
      <c r="H337" s="17">
        <f t="shared" si="52"/>
        <v>344.90207063971724</v>
      </c>
      <c r="I337" s="5">
        <f t="shared" si="50"/>
        <v>135310.75741191205</v>
      </c>
      <c r="J337" s="5">
        <f t="shared" si="58"/>
        <v>339.46475225728108</v>
      </c>
    </row>
    <row r="338" spans="1:10" x14ac:dyDescent="0.4">
      <c r="A338" s="1">
        <f t="shared" si="53"/>
        <v>44219</v>
      </c>
      <c r="B338">
        <f t="shared" si="54"/>
        <v>333</v>
      </c>
      <c r="C338" s="16">
        <f t="shared" si="55"/>
        <v>8447433.7778358404</v>
      </c>
      <c r="D338" s="17">
        <f t="shared" si="51"/>
        <v>-339.07651427854432</v>
      </c>
      <c r="E338" s="16">
        <f t="shared" si="56"/>
        <v>4921.7351193278091</v>
      </c>
      <c r="F338" s="17">
        <f t="shared" si="59"/>
        <v>-5.4449440744023718</v>
      </c>
      <c r="G338" s="16">
        <f t="shared" si="57"/>
        <v>130728.48704484152</v>
      </c>
      <c r="H338" s="17">
        <f t="shared" si="52"/>
        <v>344.52145835294669</v>
      </c>
      <c r="I338" s="5">
        <f t="shared" si="50"/>
        <v>135650.22216416933</v>
      </c>
      <c r="J338" s="5">
        <f t="shared" si="58"/>
        <v>339.07651427854432</v>
      </c>
    </row>
    <row r="339" spans="1:10" x14ac:dyDescent="0.4">
      <c r="A339" s="1">
        <f t="shared" si="53"/>
        <v>44220</v>
      </c>
      <c r="B339">
        <f t="shared" si="54"/>
        <v>334</v>
      </c>
      <c r="C339" s="16">
        <f t="shared" si="55"/>
        <v>8447094.7013215609</v>
      </c>
      <c r="D339" s="17">
        <f t="shared" si="51"/>
        <v>-338.68779663206857</v>
      </c>
      <c r="E339" s="16">
        <f t="shared" si="56"/>
        <v>4916.2901752534071</v>
      </c>
      <c r="F339" s="17">
        <f t="shared" si="59"/>
        <v>-5.452515635669954</v>
      </c>
      <c r="G339" s="16">
        <f t="shared" si="57"/>
        <v>131073.00850319446</v>
      </c>
      <c r="H339" s="17">
        <f t="shared" si="52"/>
        <v>344.14031226773852</v>
      </c>
      <c r="I339" s="5">
        <f t="shared" si="50"/>
        <v>135989.29867844787</v>
      </c>
      <c r="J339" s="5">
        <f t="shared" si="58"/>
        <v>338.68779663206857</v>
      </c>
    </row>
    <row r="340" spans="1:10" x14ac:dyDescent="0.4">
      <c r="A340" s="1">
        <f t="shared" si="53"/>
        <v>44221</v>
      </c>
      <c r="B340">
        <f t="shared" si="54"/>
        <v>335</v>
      </c>
      <c r="C340" s="16">
        <f t="shared" si="55"/>
        <v>8446756.0135249291</v>
      </c>
      <c r="D340" s="17">
        <f t="shared" si="51"/>
        <v>-338.29860307757173</v>
      </c>
      <c r="E340" s="16">
        <f t="shared" si="56"/>
        <v>4910.8376596177368</v>
      </c>
      <c r="F340" s="17">
        <f t="shared" si="59"/>
        <v>-5.4600330956698713</v>
      </c>
      <c r="G340" s="16">
        <f t="shared" si="57"/>
        <v>131417.14881546219</v>
      </c>
      <c r="H340" s="17">
        <f t="shared" si="52"/>
        <v>343.7586361732416</v>
      </c>
      <c r="I340" s="5">
        <f t="shared" si="50"/>
        <v>136327.98647507993</v>
      </c>
      <c r="J340" s="5">
        <f t="shared" si="58"/>
        <v>338.29860307757173</v>
      </c>
    </row>
    <row r="341" spans="1:10" x14ac:dyDescent="0.4">
      <c r="A341" s="1">
        <f t="shared" si="53"/>
        <v>44222</v>
      </c>
      <c r="B341">
        <f t="shared" si="54"/>
        <v>336</v>
      </c>
      <c r="C341" s="16">
        <f t="shared" si="55"/>
        <v>8446417.7149218507</v>
      </c>
      <c r="D341" s="17">
        <f t="shared" si="51"/>
        <v>-337.9089373717664</v>
      </c>
      <c r="E341" s="16">
        <f t="shared" si="56"/>
        <v>4905.3776265220667</v>
      </c>
      <c r="F341" s="17">
        <f t="shared" si="59"/>
        <v>-5.4674964847782803</v>
      </c>
      <c r="G341" s="16">
        <f t="shared" si="57"/>
        <v>131760.90745163543</v>
      </c>
      <c r="H341" s="17">
        <f t="shared" si="52"/>
        <v>343.37643385654468</v>
      </c>
      <c r="I341" s="5">
        <f t="shared" si="50"/>
        <v>136666.2850781575</v>
      </c>
      <c r="J341" s="5">
        <f t="shared" si="58"/>
        <v>337.9089373717664</v>
      </c>
    </row>
    <row r="342" spans="1:10" x14ac:dyDescent="0.4">
      <c r="A342" s="1">
        <f t="shared" si="53"/>
        <v>44223</v>
      </c>
      <c r="B342">
        <f t="shared" si="54"/>
        <v>337</v>
      </c>
      <c r="C342" s="16">
        <f t="shared" si="55"/>
        <v>8446079.8059844784</v>
      </c>
      <c r="D342" s="17">
        <f t="shared" si="51"/>
        <v>-337.5188032682974</v>
      </c>
      <c r="E342" s="16">
        <f t="shared" si="56"/>
        <v>4899.9101300372886</v>
      </c>
      <c r="F342" s="17">
        <f t="shared" si="59"/>
        <v>-5.4749058343128354</v>
      </c>
      <c r="G342" s="16">
        <f t="shared" si="57"/>
        <v>132104.28388549198</v>
      </c>
      <c r="H342" s="17">
        <f t="shared" si="52"/>
        <v>342.99370910261024</v>
      </c>
      <c r="I342" s="5">
        <f t="shared" si="50"/>
        <v>137004.19401552927</v>
      </c>
      <c r="J342" s="5">
        <f t="shared" si="58"/>
        <v>337.5188032682974</v>
      </c>
    </row>
    <row r="343" spans="1:10" x14ac:dyDescent="0.4">
      <c r="A343" s="1">
        <f t="shared" si="53"/>
        <v>44224</v>
      </c>
      <c r="B343">
        <f t="shared" si="54"/>
        <v>338</v>
      </c>
      <c r="C343" s="16">
        <f t="shared" si="55"/>
        <v>8445742.2871812098</v>
      </c>
      <c r="D343" s="17">
        <f t="shared" si="51"/>
        <v>-337.12820451767948</v>
      </c>
      <c r="E343" s="16">
        <f t="shared" si="56"/>
        <v>4894.4352242029754</v>
      </c>
      <c r="F343" s="17">
        <f t="shared" si="59"/>
        <v>-5.4822611765288229</v>
      </c>
      <c r="G343" s="16">
        <f t="shared" si="57"/>
        <v>132447.27759459461</v>
      </c>
      <c r="H343" s="17">
        <f t="shared" si="52"/>
        <v>342.6104656942083</v>
      </c>
      <c r="I343" s="5">
        <f t="shared" si="50"/>
        <v>137341.71281879759</v>
      </c>
      <c r="J343" s="5">
        <f t="shared" si="58"/>
        <v>337.12820451767948</v>
      </c>
    </row>
    <row r="344" spans="1:10" x14ac:dyDescent="0.4">
      <c r="A344" s="1">
        <f t="shared" si="53"/>
        <v>44225</v>
      </c>
      <c r="B344">
        <f t="shared" si="54"/>
        <v>339</v>
      </c>
      <c r="C344" s="16">
        <f t="shared" si="55"/>
        <v>8445405.1589766927</v>
      </c>
      <c r="D344" s="17">
        <f t="shared" si="51"/>
        <v>-336.73714486723611</v>
      </c>
      <c r="E344" s="16">
        <f t="shared" si="56"/>
        <v>4888.9529630264469</v>
      </c>
      <c r="F344" s="17">
        <f t="shared" si="59"/>
        <v>-5.4895625446151826</v>
      </c>
      <c r="G344" s="16">
        <f t="shared" si="57"/>
        <v>132789.88806028882</v>
      </c>
      <c r="H344" s="17">
        <f t="shared" si="52"/>
        <v>342.22670741185129</v>
      </c>
      <c r="I344" s="5">
        <f t="shared" si="50"/>
        <v>137678.84102331527</v>
      </c>
      <c r="J344" s="5">
        <f t="shared" si="58"/>
        <v>336.73714486723611</v>
      </c>
    </row>
    <row r="345" spans="1:10" x14ac:dyDescent="0.4">
      <c r="A345" s="1">
        <f t="shared" si="53"/>
        <v>44226</v>
      </c>
      <c r="B345">
        <f t="shared" si="54"/>
        <v>340</v>
      </c>
      <c r="C345" s="16">
        <f t="shared" si="55"/>
        <v>8445068.4218318257</v>
      </c>
      <c r="D345" s="17">
        <f t="shared" si="51"/>
        <v>-336.34562806103742</v>
      </c>
      <c r="E345" s="16">
        <f t="shared" si="56"/>
        <v>4883.4634004818317</v>
      </c>
      <c r="F345" s="17">
        <f t="shared" si="59"/>
        <v>-5.4968099726908122</v>
      </c>
      <c r="G345" s="16">
        <f t="shared" si="57"/>
        <v>133132.11476770067</v>
      </c>
      <c r="H345" s="17">
        <f t="shared" si="52"/>
        <v>341.84243803372823</v>
      </c>
      <c r="I345" s="5">
        <f t="shared" si="50"/>
        <v>138015.57816818249</v>
      </c>
      <c r="J345" s="5">
        <f t="shared" si="58"/>
        <v>336.34562806103742</v>
      </c>
    </row>
    <row r="346" spans="1:10" x14ac:dyDescent="0.4">
      <c r="A346" s="1">
        <f t="shared" si="53"/>
        <v>44227</v>
      </c>
      <c r="B346">
        <f t="shared" si="54"/>
        <v>341</v>
      </c>
      <c r="C346" s="16">
        <f t="shared" si="55"/>
        <v>8444732.0762037653</v>
      </c>
      <c r="D346" s="17">
        <f t="shared" si="51"/>
        <v>-335.95365783983942</v>
      </c>
      <c r="E346" s="16">
        <f t="shared" si="56"/>
        <v>4877.9665905091406</v>
      </c>
      <c r="F346" s="17">
        <f t="shared" si="59"/>
        <v>-5.5040034958004753</v>
      </c>
      <c r="G346" s="16">
        <f t="shared" si="57"/>
        <v>133473.95720573439</v>
      </c>
      <c r="H346" s="17">
        <f t="shared" si="52"/>
        <v>341.4576613356399</v>
      </c>
      <c r="I346" s="5">
        <f t="shared" si="50"/>
        <v>138351.92379624353</v>
      </c>
      <c r="J346" s="5">
        <f t="shared" si="58"/>
        <v>335.95365783983942</v>
      </c>
    </row>
    <row r="347" spans="1:10" x14ac:dyDescent="0.4">
      <c r="A347" s="1">
        <f t="shared" si="53"/>
        <v>44228</v>
      </c>
      <c r="B347">
        <f t="shared" si="54"/>
        <v>342</v>
      </c>
      <c r="C347" s="16">
        <f t="shared" si="55"/>
        <v>8444396.1225459259</v>
      </c>
      <c r="D347" s="17">
        <f t="shared" si="51"/>
        <v>-335.56123794102314</v>
      </c>
      <c r="E347" s="16">
        <f t="shared" si="56"/>
        <v>4872.4625870133405</v>
      </c>
      <c r="F347" s="17">
        <f t="shared" si="59"/>
        <v>-5.5111431499107084</v>
      </c>
      <c r="G347" s="16">
        <f t="shared" si="57"/>
        <v>133815.41486707004</v>
      </c>
      <c r="H347" s="17">
        <f t="shared" si="52"/>
        <v>341.07238109093385</v>
      </c>
      <c r="I347" s="5">
        <f t="shared" ref="I347:I354" si="60">E347+G347</f>
        <v>138687.87745408338</v>
      </c>
      <c r="J347" s="5">
        <f t="shared" si="58"/>
        <v>335.56123794102314</v>
      </c>
    </row>
    <row r="348" spans="1:10" x14ac:dyDescent="0.4">
      <c r="A348" s="1">
        <f t="shared" si="53"/>
        <v>44229</v>
      </c>
      <c r="B348">
        <f t="shared" si="54"/>
        <v>343</v>
      </c>
      <c r="C348" s="16">
        <f t="shared" si="55"/>
        <v>8444060.5613079853</v>
      </c>
      <c r="D348" s="17">
        <f t="shared" si="51"/>
        <v>-335.16837209853355</v>
      </c>
      <c r="E348" s="16">
        <f t="shared" si="56"/>
        <v>4866.9514438634296</v>
      </c>
      <c r="F348" s="17">
        <f t="shared" si="59"/>
        <v>-5.5182289719065807</v>
      </c>
      <c r="G348" s="16">
        <f t="shared" si="57"/>
        <v>134156.48724816096</v>
      </c>
      <c r="H348" s="17">
        <f t="shared" si="52"/>
        <v>340.68660107044013</v>
      </c>
      <c r="I348" s="5">
        <f t="shared" si="60"/>
        <v>139023.43869202439</v>
      </c>
      <c r="J348" s="5">
        <f t="shared" si="58"/>
        <v>335.16837209853355</v>
      </c>
    </row>
    <row r="349" spans="1:10" x14ac:dyDescent="0.4">
      <c r="A349" s="1">
        <f t="shared" si="53"/>
        <v>44230</v>
      </c>
      <c r="B349">
        <f t="shared" si="54"/>
        <v>344</v>
      </c>
      <c r="C349" s="16">
        <f t="shared" si="55"/>
        <v>8443725.392935887</v>
      </c>
      <c r="D349" s="17">
        <f t="shared" si="51"/>
        <v>-334.77506404282013</v>
      </c>
      <c r="E349" s="16">
        <f t="shared" si="56"/>
        <v>4861.4332148915228</v>
      </c>
      <c r="F349" s="17">
        <f t="shared" si="59"/>
        <v>-5.5252609995864645</v>
      </c>
      <c r="G349" s="16">
        <f t="shared" si="57"/>
        <v>134497.17384923142</v>
      </c>
      <c r="H349" s="17">
        <f t="shared" si="52"/>
        <v>340.3003250424066</v>
      </c>
      <c r="I349" s="5">
        <f t="shared" si="60"/>
        <v>139358.60706412295</v>
      </c>
      <c r="J349" s="5">
        <f t="shared" si="58"/>
        <v>334.77506404282013</v>
      </c>
    </row>
    <row r="350" spans="1:10" x14ac:dyDescent="0.4">
      <c r="A350" s="1">
        <f t="shared" si="53"/>
        <v>44231</v>
      </c>
      <c r="B350">
        <f t="shared" si="54"/>
        <v>345</v>
      </c>
      <c r="C350" s="16">
        <f t="shared" si="55"/>
        <v>8443390.6178718433</v>
      </c>
      <c r="D350" s="17">
        <f t="shared" si="51"/>
        <v>-334.38131750077594</v>
      </c>
      <c r="E350" s="16">
        <f t="shared" si="56"/>
        <v>4855.9079538919359</v>
      </c>
      <c r="F350" s="17">
        <f t="shared" si="59"/>
        <v>-5.5322392716595914</v>
      </c>
      <c r="G350" s="16">
        <f t="shared" si="57"/>
        <v>134837.47417427381</v>
      </c>
      <c r="H350" s="17">
        <f t="shared" si="52"/>
        <v>339.91355677243553</v>
      </c>
      <c r="I350" s="5">
        <f t="shared" si="60"/>
        <v>139693.38212816574</v>
      </c>
      <c r="J350" s="5">
        <f t="shared" si="58"/>
        <v>334.38131750077594</v>
      </c>
    </row>
    <row r="351" spans="1:10" x14ac:dyDescent="0.4">
      <c r="A351" s="1">
        <f t="shared" si="53"/>
        <v>44232</v>
      </c>
      <c r="B351">
        <f t="shared" si="54"/>
        <v>346</v>
      </c>
      <c r="C351" s="16">
        <f t="shared" si="55"/>
        <v>8443056.2365543433</v>
      </c>
      <c r="D351" s="17">
        <f t="shared" si="51"/>
        <v>-333.98713619567883</v>
      </c>
      <c r="E351" s="16">
        <f t="shared" si="56"/>
        <v>4850.3757146202761</v>
      </c>
      <c r="F351" s="17">
        <f t="shared" si="59"/>
        <v>-5.5391638277405377</v>
      </c>
      <c r="G351" s="16">
        <f t="shared" si="57"/>
        <v>135177.38773104624</v>
      </c>
      <c r="H351" s="17">
        <f t="shared" si="52"/>
        <v>339.52630002341937</v>
      </c>
      <c r="I351" s="5">
        <f t="shared" si="60"/>
        <v>140027.76344566653</v>
      </c>
      <c r="J351" s="5">
        <f t="shared" si="58"/>
        <v>333.98713619567883</v>
      </c>
    </row>
    <row r="352" spans="1:10" x14ac:dyDescent="0.4">
      <c r="A352" s="1">
        <f t="shared" si="53"/>
        <v>44233</v>
      </c>
      <c r="B352">
        <f t="shared" si="54"/>
        <v>347</v>
      </c>
      <c r="C352" s="16">
        <f t="shared" si="55"/>
        <v>8442722.2494181469</v>
      </c>
      <c r="D352" s="17">
        <f t="shared" si="51"/>
        <v>-333.59252384713108</v>
      </c>
      <c r="E352" s="16">
        <f t="shared" si="56"/>
        <v>4844.8365507925355</v>
      </c>
      <c r="F352" s="17">
        <f t="shared" si="59"/>
        <v>-5.5460347083464399</v>
      </c>
      <c r="G352" s="16">
        <f t="shared" si="57"/>
        <v>135516.91403106967</v>
      </c>
      <c r="H352" s="17">
        <f t="shared" si="52"/>
        <v>339.13855855547752</v>
      </c>
      <c r="I352" s="5">
        <f t="shared" si="60"/>
        <v>140361.7505818622</v>
      </c>
      <c r="J352" s="5">
        <f t="shared" si="58"/>
        <v>333.59252384713108</v>
      </c>
    </row>
    <row r="353" spans="1:10" x14ac:dyDescent="0.4">
      <c r="A353" s="1">
        <f t="shared" si="53"/>
        <v>44234</v>
      </c>
      <c r="B353">
        <f t="shared" si="54"/>
        <v>348</v>
      </c>
      <c r="C353" s="16">
        <f t="shared" si="55"/>
        <v>8442388.6568943001</v>
      </c>
      <c r="D353" s="17">
        <f t="shared" si="51"/>
        <v>-333.19748417100107</v>
      </c>
      <c r="E353" s="16">
        <f t="shared" si="56"/>
        <v>4839.2905160841892</v>
      </c>
      <c r="F353" s="17">
        <f t="shared" si="59"/>
        <v>-5.5528519548922191</v>
      </c>
      <c r="G353" s="16">
        <f t="shared" si="57"/>
        <v>135856.05258962515</v>
      </c>
      <c r="H353" s="17">
        <f t="shared" si="52"/>
        <v>338.75033612589328</v>
      </c>
      <c r="I353" s="5">
        <f t="shared" si="60"/>
        <v>140695.34310570933</v>
      </c>
      <c r="J353" s="5">
        <f t="shared" si="58"/>
        <v>333.19748417100107</v>
      </c>
    </row>
    <row r="354" spans="1:10" x14ac:dyDescent="0.4">
      <c r="A354" s="1">
        <f t="shared" si="53"/>
        <v>44235</v>
      </c>
      <c r="B354">
        <f t="shared" si="54"/>
        <v>349</v>
      </c>
      <c r="C354" s="16">
        <f t="shared" si="55"/>
        <v>8442055.4594101291</v>
      </c>
      <c r="D354" s="17">
        <f t="shared" si="51"/>
        <v>-332.80202087936419</v>
      </c>
      <c r="E354" s="16">
        <f t="shared" si="56"/>
        <v>4833.7376641292967</v>
      </c>
      <c r="F354" s="17">
        <f t="shared" si="59"/>
        <v>-5.5596156096866025</v>
      </c>
      <c r="G354" s="16">
        <f t="shared" si="57"/>
        <v>136194.80292575105</v>
      </c>
      <c r="H354" s="17">
        <f t="shared" si="52"/>
        <v>338.3616364890508</v>
      </c>
      <c r="I354" s="5">
        <f t="shared" si="60"/>
        <v>141028.54058988034</v>
      </c>
      <c r="J354" s="5">
        <f t="shared" si="58"/>
        <v>332.80202087936419</v>
      </c>
    </row>
    <row r="355" spans="1:10" x14ac:dyDescent="0.4">
      <c r="A355" s="1">
        <f t="shared" si="53"/>
        <v>44236</v>
      </c>
      <c r="B355">
        <f t="shared" si="54"/>
        <v>350</v>
      </c>
      <c r="C355" s="16">
        <f t="shared" ref="C355:C418" si="61">C354+D354</f>
        <v>8441722.6573892497</v>
      </c>
      <c r="D355" s="17">
        <f t="shared" si="51"/>
        <v>-332.40613768044432</v>
      </c>
      <c r="E355" s="16">
        <f t="shared" ref="E355:E418" si="62">E354+F354</f>
        <v>4828.1780485196105</v>
      </c>
      <c r="F355" s="17">
        <f t="shared" ref="F355:F418" si="63">-D355-H355</f>
        <v>-5.5663257159284285</v>
      </c>
      <c r="G355" s="16">
        <f t="shared" ref="G355:G418" si="64">G354+H354</f>
        <v>136533.1645622401</v>
      </c>
      <c r="H355" s="17">
        <f t="shared" si="52"/>
        <v>337.97246339637275</v>
      </c>
      <c r="I355" s="5">
        <f t="shared" ref="I355:I418" si="65">E355+G355</f>
        <v>141361.34261075972</v>
      </c>
      <c r="J355" s="5">
        <f t="shared" ref="J355:J418" si="66">F355+H355</f>
        <v>332.40613768044432</v>
      </c>
    </row>
    <row r="356" spans="1:10" x14ac:dyDescent="0.4">
      <c r="A356" s="1">
        <f t="shared" si="53"/>
        <v>44237</v>
      </c>
      <c r="B356">
        <f t="shared" si="54"/>
        <v>351</v>
      </c>
      <c r="C356" s="16">
        <f t="shared" si="61"/>
        <v>8441390.251251569</v>
      </c>
      <c r="D356" s="17">
        <f t="shared" si="51"/>
        <v>-332.00983827855549</v>
      </c>
      <c r="E356" s="16">
        <f t="shared" si="62"/>
        <v>4822.6117228036819</v>
      </c>
      <c r="F356" s="17">
        <f t="shared" si="63"/>
        <v>-5.5729823177022695</v>
      </c>
      <c r="G356" s="16">
        <f t="shared" si="64"/>
        <v>136871.13702563648</v>
      </c>
      <c r="H356" s="17">
        <f t="shared" si="52"/>
        <v>337.58282059625776</v>
      </c>
      <c r="I356" s="5">
        <f t="shared" si="65"/>
        <v>141693.74874844015</v>
      </c>
      <c r="J356" s="5">
        <f t="shared" si="66"/>
        <v>332.00983827855549</v>
      </c>
    </row>
    <row r="357" spans="1:10" x14ac:dyDescent="0.4">
      <c r="A357" s="1">
        <f t="shared" si="53"/>
        <v>44238</v>
      </c>
      <c r="B357">
        <f t="shared" si="54"/>
        <v>352</v>
      </c>
      <c r="C357" s="16">
        <f t="shared" si="61"/>
        <v>8441058.2414132897</v>
      </c>
      <c r="D357" s="17">
        <f t="shared" si="51"/>
        <v>-331.6131263740445</v>
      </c>
      <c r="E357" s="16">
        <f t="shared" si="62"/>
        <v>4817.0387404859794</v>
      </c>
      <c r="F357" s="17">
        <f t="shared" si="63"/>
        <v>-5.5795854599741119</v>
      </c>
      <c r="G357" s="16">
        <f t="shared" si="64"/>
        <v>137208.71984623274</v>
      </c>
      <c r="H357" s="17">
        <f t="shared" si="52"/>
        <v>337.19271183401861</v>
      </c>
      <c r="I357" s="5">
        <f t="shared" si="65"/>
        <v>142025.7585867187</v>
      </c>
      <c r="J357" s="5">
        <f t="shared" si="66"/>
        <v>331.6131263740445</v>
      </c>
    </row>
    <row r="358" spans="1:10" x14ac:dyDescent="0.4">
      <c r="A358" s="1">
        <f t="shared" si="53"/>
        <v>44239</v>
      </c>
      <c r="B358">
        <f t="shared" si="54"/>
        <v>353</v>
      </c>
      <c r="C358" s="16">
        <f t="shared" si="61"/>
        <v>8440726.6282869149</v>
      </c>
      <c r="D358" s="17">
        <f t="shared" si="51"/>
        <v>-331.21600566323258</v>
      </c>
      <c r="E358" s="16">
        <f t="shared" si="62"/>
        <v>4811.4591550260056</v>
      </c>
      <c r="F358" s="17">
        <f t="shared" si="63"/>
        <v>-5.5861351885878321</v>
      </c>
      <c r="G358" s="16">
        <f t="shared" si="64"/>
        <v>137545.91255806675</v>
      </c>
      <c r="H358" s="17">
        <f t="shared" si="52"/>
        <v>336.80214085182041</v>
      </c>
      <c r="I358" s="5">
        <f t="shared" si="65"/>
        <v>142357.37171309275</v>
      </c>
      <c r="J358" s="5">
        <f t="shared" si="66"/>
        <v>331.21600566323258</v>
      </c>
    </row>
    <row r="359" spans="1:10" x14ac:dyDescent="0.4">
      <c r="A359" s="1">
        <f t="shared" si="53"/>
        <v>44240</v>
      </c>
      <c r="B359">
        <f t="shared" si="54"/>
        <v>354</v>
      </c>
      <c r="C359" s="16">
        <f t="shared" si="61"/>
        <v>8440395.4122812524</v>
      </c>
      <c r="D359" s="17">
        <f t="shared" si="51"/>
        <v>-330.81847983835877</v>
      </c>
      <c r="E359" s="16">
        <f t="shared" si="62"/>
        <v>4805.8730198374178</v>
      </c>
      <c r="F359" s="17">
        <f t="shared" si="63"/>
        <v>-5.5926315502605348</v>
      </c>
      <c r="G359" s="16">
        <f t="shared" si="64"/>
        <v>137882.71469891857</v>
      </c>
      <c r="H359" s="17">
        <f t="shared" si="52"/>
        <v>336.4111113886193</v>
      </c>
      <c r="I359" s="5">
        <f t="shared" si="65"/>
        <v>142688.587718756</v>
      </c>
      <c r="J359" s="5">
        <f t="shared" si="66"/>
        <v>330.81847983835877</v>
      </c>
    </row>
    <row r="360" spans="1:10" x14ac:dyDescent="0.4">
      <c r="A360" s="1">
        <f t="shared" si="53"/>
        <v>44241</v>
      </c>
      <c r="B360">
        <f t="shared" si="54"/>
        <v>355</v>
      </c>
      <c r="C360" s="16">
        <f t="shared" si="61"/>
        <v>8440064.5938014146</v>
      </c>
      <c r="D360" s="17">
        <f t="shared" si="51"/>
        <v>-330.42055258752237</v>
      </c>
      <c r="E360" s="16">
        <f t="shared" si="62"/>
        <v>4800.2803882871576</v>
      </c>
      <c r="F360" s="17">
        <f t="shared" si="63"/>
        <v>-5.5990745925786882</v>
      </c>
      <c r="G360" s="16">
        <f t="shared" si="64"/>
        <v>138219.12581030719</v>
      </c>
      <c r="H360" s="17">
        <f t="shared" si="52"/>
        <v>336.01962718010105</v>
      </c>
      <c r="I360" s="5">
        <f t="shared" si="65"/>
        <v>143019.40619859434</v>
      </c>
      <c r="J360" s="5">
        <f t="shared" si="66"/>
        <v>330.42055258752237</v>
      </c>
    </row>
    <row r="361" spans="1:10" x14ac:dyDescent="0.4">
      <c r="A361" s="1">
        <f t="shared" si="53"/>
        <v>44242</v>
      </c>
      <c r="B361">
        <f t="shared" si="54"/>
        <v>356</v>
      </c>
      <c r="C361" s="16">
        <f t="shared" si="61"/>
        <v>8439734.1732488275</v>
      </c>
      <c r="D361" s="17">
        <f t="shared" si="51"/>
        <v>-330.02222759462694</v>
      </c>
      <c r="E361" s="16">
        <f t="shared" si="62"/>
        <v>4794.6813136945793</v>
      </c>
      <c r="F361" s="17">
        <f t="shared" si="63"/>
        <v>-5.605464363993633</v>
      </c>
      <c r="G361" s="16">
        <f t="shared" si="64"/>
        <v>138555.14543748728</v>
      </c>
      <c r="H361" s="17">
        <f t="shared" si="52"/>
        <v>335.62769195862057</v>
      </c>
      <c r="I361" s="5">
        <f t="shared" si="65"/>
        <v>143349.82675118186</v>
      </c>
      <c r="J361" s="5">
        <f t="shared" si="66"/>
        <v>330.02222759462694</v>
      </c>
    </row>
    <row r="362" spans="1:10" x14ac:dyDescent="0.4">
      <c r="A362" s="1">
        <f t="shared" si="53"/>
        <v>44243</v>
      </c>
      <c r="B362">
        <f t="shared" si="54"/>
        <v>357</v>
      </c>
      <c r="C362" s="16">
        <f t="shared" si="61"/>
        <v>8439404.1510212328</v>
      </c>
      <c r="D362" s="17">
        <f t="shared" si="51"/>
        <v>-329.62350853932293</v>
      </c>
      <c r="E362" s="16">
        <f t="shared" si="62"/>
        <v>4789.0758493305857</v>
      </c>
      <c r="F362" s="17">
        <f t="shared" si="63"/>
        <v>-5.6118009138181151</v>
      </c>
      <c r="G362" s="16">
        <f t="shared" si="64"/>
        <v>138890.77312944591</v>
      </c>
      <c r="H362" s="17">
        <f t="shared" si="52"/>
        <v>335.23530945314104</v>
      </c>
      <c r="I362" s="5">
        <f t="shared" si="65"/>
        <v>143679.84897877648</v>
      </c>
      <c r="J362" s="5">
        <f t="shared" si="66"/>
        <v>329.62350853932293</v>
      </c>
    </row>
    <row r="363" spans="1:10" x14ac:dyDescent="0.4">
      <c r="A363" s="1">
        <f t="shared" si="53"/>
        <v>44244</v>
      </c>
      <c r="B363">
        <f t="shared" si="54"/>
        <v>358</v>
      </c>
      <c r="C363" s="16">
        <f t="shared" si="61"/>
        <v>8439074.5275126938</v>
      </c>
      <c r="D363" s="17">
        <f t="shared" si="51"/>
        <v>-329.22439909695265</v>
      </c>
      <c r="E363" s="16">
        <f t="shared" si="62"/>
        <v>4783.4640484167676</v>
      </c>
      <c r="F363" s="17">
        <f t="shared" si="63"/>
        <v>-5.6180842922211127</v>
      </c>
      <c r="G363" s="16">
        <f t="shared" si="64"/>
        <v>139226.00843889904</v>
      </c>
      <c r="H363" s="17">
        <f t="shared" si="52"/>
        <v>334.84248338917376</v>
      </c>
      <c r="I363" s="5">
        <f t="shared" si="65"/>
        <v>144009.4724873158</v>
      </c>
      <c r="J363" s="5">
        <f t="shared" si="66"/>
        <v>329.22439909695265</v>
      </c>
    </row>
    <row r="364" spans="1:10" x14ac:dyDescent="0.4">
      <c r="A364" s="1">
        <f t="shared" si="53"/>
        <v>44245</v>
      </c>
      <c r="B364">
        <f t="shared" si="54"/>
        <v>359</v>
      </c>
      <c r="C364" s="16">
        <f t="shared" si="61"/>
        <v>8438745.3031135965</v>
      </c>
      <c r="D364" s="17">
        <f t="shared" si="51"/>
        <v>-328.82490293849378</v>
      </c>
      <c r="E364" s="16">
        <f t="shared" si="62"/>
        <v>4777.8459641245463</v>
      </c>
      <c r="F364" s="17">
        <f t="shared" si="63"/>
        <v>-5.6243145502244829</v>
      </c>
      <c r="G364" s="16">
        <f t="shared" si="64"/>
        <v>139560.8509222882</v>
      </c>
      <c r="H364" s="17">
        <f t="shared" si="52"/>
        <v>334.44921748871826</v>
      </c>
      <c r="I364" s="5">
        <f t="shared" si="65"/>
        <v>144338.69688641274</v>
      </c>
      <c r="J364" s="5">
        <f t="shared" si="66"/>
        <v>328.82490293849378</v>
      </c>
    </row>
    <row r="365" spans="1:10" x14ac:dyDescent="0.4">
      <c r="A365" s="1">
        <f t="shared" si="53"/>
        <v>44246</v>
      </c>
      <c r="B365">
        <f t="shared" si="54"/>
        <v>360</v>
      </c>
      <c r="C365" s="16">
        <f t="shared" si="61"/>
        <v>8438416.4782106578</v>
      </c>
      <c r="D365" s="17">
        <f t="shared" si="51"/>
        <v>-328.42502373050439</v>
      </c>
      <c r="E365" s="16">
        <f t="shared" si="62"/>
        <v>4772.2216495743214</v>
      </c>
      <c r="F365" s="17">
        <f t="shared" si="63"/>
        <v>-5.6304917396981295</v>
      </c>
      <c r="G365" s="16">
        <f t="shared" si="64"/>
        <v>139895.30013977693</v>
      </c>
      <c r="H365" s="17">
        <f t="shared" si="52"/>
        <v>334.05551547020252</v>
      </c>
      <c r="I365" s="5">
        <f t="shared" si="65"/>
        <v>144667.52178935125</v>
      </c>
      <c r="J365" s="5">
        <f t="shared" si="66"/>
        <v>328.42502373050439</v>
      </c>
    </row>
    <row r="366" spans="1:10" x14ac:dyDescent="0.4">
      <c r="A366" s="1">
        <f t="shared" si="53"/>
        <v>44247</v>
      </c>
      <c r="B366">
        <f t="shared" si="54"/>
        <v>361</v>
      </c>
      <c r="C366" s="16">
        <f t="shared" si="61"/>
        <v>8438088.053186927</v>
      </c>
      <c r="D366" s="17">
        <f t="shared" si="51"/>
        <v>-328.02476513506741</v>
      </c>
      <c r="E366" s="16">
        <f t="shared" si="62"/>
        <v>4766.5911578346231</v>
      </c>
      <c r="F366" s="17">
        <f t="shared" si="63"/>
        <v>-5.6366159133562519</v>
      </c>
      <c r="G366" s="16">
        <f t="shared" si="64"/>
        <v>140229.35565524714</v>
      </c>
      <c r="H366" s="17">
        <f t="shared" si="52"/>
        <v>333.66138104842366</v>
      </c>
      <c r="I366" s="5">
        <f t="shared" si="65"/>
        <v>144995.94681308177</v>
      </c>
      <c r="J366" s="5">
        <f t="shared" si="66"/>
        <v>328.02476513506741</v>
      </c>
    </row>
    <row r="367" spans="1:10" x14ac:dyDescent="0.4">
      <c r="A367" s="1">
        <f t="shared" si="53"/>
        <v>44248</v>
      </c>
      <c r="B367">
        <f t="shared" si="54"/>
        <v>362</v>
      </c>
      <c r="C367" s="16">
        <f t="shared" si="61"/>
        <v>8437760.0284217913</v>
      </c>
      <c r="D367" s="17">
        <f t="shared" si="51"/>
        <v>-327.62413080973596</v>
      </c>
      <c r="E367" s="16">
        <f t="shared" si="62"/>
        <v>4760.9545419212673</v>
      </c>
      <c r="F367" s="17">
        <f t="shared" si="63"/>
        <v>-5.642687124752797</v>
      </c>
      <c r="G367" s="16">
        <f t="shared" si="64"/>
        <v>140563.01703629555</v>
      </c>
      <c r="H367" s="17">
        <f t="shared" si="52"/>
        <v>333.26681793448876</v>
      </c>
      <c r="I367" s="5">
        <f t="shared" si="65"/>
        <v>145323.97157821682</v>
      </c>
      <c r="J367" s="5">
        <f t="shared" si="66"/>
        <v>327.62413080973596</v>
      </c>
    </row>
    <row r="368" spans="1:10" x14ac:dyDescent="0.4">
      <c r="A368" s="1">
        <f t="shared" si="53"/>
        <v>44249</v>
      </c>
      <c r="B368">
        <f t="shared" si="54"/>
        <v>363</v>
      </c>
      <c r="C368" s="16">
        <f t="shared" si="61"/>
        <v>8437432.4042909816</v>
      </c>
      <c r="D368" s="17">
        <f t="shared" si="51"/>
        <v>-327.22312440747891</v>
      </c>
      <c r="E368" s="16">
        <f t="shared" si="62"/>
        <v>4755.3118547965141</v>
      </c>
      <c r="F368" s="17">
        <f t="shared" si="63"/>
        <v>-5.6487054282771396</v>
      </c>
      <c r="G368" s="16">
        <f t="shared" si="64"/>
        <v>140896.28385423005</v>
      </c>
      <c r="H368" s="17">
        <f t="shared" si="52"/>
        <v>332.87182983575605</v>
      </c>
      <c r="I368" s="5">
        <f t="shared" si="65"/>
        <v>145651.59570902656</v>
      </c>
      <c r="J368" s="5">
        <f t="shared" si="66"/>
        <v>327.22312440747891</v>
      </c>
    </row>
    <row r="369" spans="1:10" x14ac:dyDescent="0.4">
      <c r="A369" s="1">
        <f t="shared" si="53"/>
        <v>44250</v>
      </c>
      <c r="B369">
        <f t="shared" si="54"/>
        <v>364</v>
      </c>
      <c r="C369" s="16">
        <f t="shared" si="61"/>
        <v>8437105.1811665744</v>
      </c>
      <c r="D369" s="17">
        <f t="shared" si="51"/>
        <v>-326.82174957662647</v>
      </c>
      <c r="E369" s="16">
        <f t="shared" si="62"/>
        <v>4749.6631493682371</v>
      </c>
      <c r="F369" s="17">
        <f t="shared" si="63"/>
        <v>-5.6546708791501601</v>
      </c>
      <c r="G369" s="16">
        <f t="shared" si="64"/>
        <v>141229.1556840658</v>
      </c>
      <c r="H369" s="17">
        <f t="shared" si="52"/>
        <v>332.47642045577663</v>
      </c>
      <c r="I369" s="5">
        <f t="shared" si="65"/>
        <v>145978.81883343405</v>
      </c>
      <c r="J369" s="5">
        <f t="shared" si="66"/>
        <v>326.82174957662647</v>
      </c>
    </row>
    <row r="370" spans="1:10" x14ac:dyDescent="0.4">
      <c r="A370" s="1">
        <f t="shared" si="53"/>
        <v>44251</v>
      </c>
      <c r="B370">
        <f t="shared" si="54"/>
        <v>365</v>
      </c>
      <c r="C370" s="16">
        <f t="shared" si="61"/>
        <v>8436778.3594169971</v>
      </c>
      <c r="D370" s="17">
        <f t="shared" si="51"/>
        <v>-326.42000996081646</v>
      </c>
      <c r="E370" s="16">
        <f t="shared" si="62"/>
        <v>4744.0084784890869</v>
      </c>
      <c r="F370" s="17">
        <f t="shared" si="63"/>
        <v>-5.6605835334196399</v>
      </c>
      <c r="G370" s="16">
        <f t="shared" si="64"/>
        <v>141561.63210452159</v>
      </c>
      <c r="H370" s="17">
        <f t="shared" si="52"/>
        <v>332.0805934942361</v>
      </c>
      <c r="I370" s="5">
        <f t="shared" si="65"/>
        <v>146305.64058301068</v>
      </c>
      <c r="J370" s="5">
        <f t="shared" si="66"/>
        <v>326.42000996081646</v>
      </c>
    </row>
    <row r="371" spans="1:10" x14ac:dyDescent="0.4">
      <c r="A371" s="1">
        <f t="shared" si="53"/>
        <v>44252</v>
      </c>
      <c r="B371">
        <f t="shared" si="54"/>
        <v>366</v>
      </c>
      <c r="C371" s="16">
        <f t="shared" si="61"/>
        <v>8436451.9394070357</v>
      </c>
      <c r="D371" s="17">
        <f t="shared" si="51"/>
        <v>-326.01790919894052</v>
      </c>
      <c r="E371" s="16">
        <f t="shared" si="62"/>
        <v>4738.3478949556675</v>
      </c>
      <c r="F371" s="17">
        <f t="shared" si="63"/>
        <v>-5.666443447956226</v>
      </c>
      <c r="G371" s="16">
        <f t="shared" si="64"/>
        <v>141893.71269801582</v>
      </c>
      <c r="H371" s="17">
        <f t="shared" si="52"/>
        <v>331.68435264689674</v>
      </c>
      <c r="I371" s="5">
        <f t="shared" si="65"/>
        <v>146632.06059297148</v>
      </c>
      <c r="J371" s="5">
        <f t="shared" si="66"/>
        <v>326.01790919894052</v>
      </c>
    </row>
    <row r="372" spans="1:10" x14ac:dyDescent="0.4">
      <c r="A372" s="1">
        <f t="shared" si="53"/>
        <v>44253</v>
      </c>
      <c r="B372">
        <f t="shared" si="54"/>
        <v>367</v>
      </c>
      <c r="C372" s="16">
        <f t="shared" si="61"/>
        <v>8436125.9214978367</v>
      </c>
      <c r="D372" s="17">
        <f t="shared" si="51"/>
        <v>-325.61545092509112</v>
      </c>
      <c r="E372" s="16">
        <f t="shared" si="62"/>
        <v>4732.6814515077112</v>
      </c>
      <c r="F372" s="17">
        <f t="shared" si="63"/>
        <v>-5.6722506804487125</v>
      </c>
      <c r="G372" s="16">
        <f t="shared" si="64"/>
        <v>142225.39705066272</v>
      </c>
      <c r="H372" s="17">
        <f t="shared" si="52"/>
        <v>331.28770160553984</v>
      </c>
      <c r="I372" s="5">
        <f t="shared" si="65"/>
        <v>146958.07850217042</v>
      </c>
      <c r="J372" s="5">
        <f t="shared" si="66"/>
        <v>325.61545092509112</v>
      </c>
    </row>
    <row r="373" spans="1:10" x14ac:dyDescent="0.4">
      <c r="A373" s="1">
        <f t="shared" si="53"/>
        <v>44254</v>
      </c>
      <c r="B373">
        <f t="shared" si="54"/>
        <v>368</v>
      </c>
      <c r="C373" s="16">
        <f t="shared" si="61"/>
        <v>8435800.3060469124</v>
      </c>
      <c r="D373" s="17">
        <f t="shared" si="51"/>
        <v>-325.21263876850833</v>
      </c>
      <c r="E373" s="16">
        <f t="shared" si="62"/>
        <v>4727.0092008272622</v>
      </c>
      <c r="F373" s="17">
        <f t="shared" si="63"/>
        <v>-5.6780052894000619</v>
      </c>
      <c r="G373" s="16">
        <f t="shared" si="64"/>
        <v>142556.68475226825</v>
      </c>
      <c r="H373" s="17">
        <f t="shared" si="52"/>
        <v>330.89064405790839</v>
      </c>
      <c r="I373" s="5">
        <f t="shared" si="65"/>
        <v>147283.69395309553</v>
      </c>
      <c r="J373" s="5">
        <f t="shared" si="66"/>
        <v>325.21263876850833</v>
      </c>
    </row>
    <row r="374" spans="1:10" x14ac:dyDescent="0.4">
      <c r="A374" s="1">
        <f t="shared" si="53"/>
        <v>44255</v>
      </c>
      <c r="B374">
        <f t="shared" si="54"/>
        <v>369</v>
      </c>
      <c r="C374" s="16">
        <f t="shared" si="61"/>
        <v>8435475.0934081431</v>
      </c>
      <c r="D374" s="17">
        <f t="shared" si="51"/>
        <v>-324.80947635352715</v>
      </c>
      <c r="E374" s="16">
        <f t="shared" si="62"/>
        <v>4721.3311955378622</v>
      </c>
      <c r="F374" s="17">
        <f t="shared" si="63"/>
        <v>-5.6837073341232554</v>
      </c>
      <c r="G374" s="16">
        <f t="shared" si="64"/>
        <v>142887.57539632617</v>
      </c>
      <c r="H374" s="17">
        <f t="shared" si="52"/>
        <v>330.4931836876504</v>
      </c>
      <c r="I374" s="5">
        <f t="shared" si="65"/>
        <v>147608.90659186404</v>
      </c>
      <c r="J374" s="5">
        <f t="shared" si="66"/>
        <v>324.80947635352715</v>
      </c>
    </row>
    <row r="375" spans="1:10" x14ac:dyDescent="0.4">
      <c r="A375" s="1">
        <f t="shared" si="53"/>
        <v>44256</v>
      </c>
      <c r="B375">
        <f t="shared" si="54"/>
        <v>370</v>
      </c>
      <c r="C375" s="16">
        <f t="shared" si="61"/>
        <v>8435150.2839317899</v>
      </c>
      <c r="D375" s="17">
        <f t="shared" si="51"/>
        <v>-324.40596729952551</v>
      </c>
      <c r="E375" s="16">
        <f t="shared" si="62"/>
        <v>4715.6474882037392</v>
      </c>
      <c r="F375" s="17">
        <f t="shared" si="63"/>
        <v>-5.6893568747362337</v>
      </c>
      <c r="G375" s="16">
        <f t="shared" si="64"/>
        <v>143218.06858001382</v>
      </c>
      <c r="H375" s="17">
        <f t="shared" si="52"/>
        <v>330.09532417426175</v>
      </c>
      <c r="I375" s="5">
        <f t="shared" si="65"/>
        <v>147933.71606821756</v>
      </c>
      <c r="J375" s="5">
        <f t="shared" si="66"/>
        <v>324.40596729952551</v>
      </c>
    </row>
    <row r="376" spans="1:10" x14ac:dyDescent="0.4">
      <c r="A376" s="1">
        <f t="shared" si="53"/>
        <v>44257</v>
      </c>
      <c r="B376">
        <f t="shared" si="54"/>
        <v>371</v>
      </c>
      <c r="C376" s="16">
        <f t="shared" si="61"/>
        <v>8434825.877964491</v>
      </c>
      <c r="D376" s="17">
        <f t="shared" si="51"/>
        <v>-324.0021152208717</v>
      </c>
      <c r="E376" s="16">
        <f t="shared" si="62"/>
        <v>4709.9581313290028</v>
      </c>
      <c r="F376" s="17">
        <f t="shared" si="63"/>
        <v>-5.6949539721585438</v>
      </c>
      <c r="G376" s="16">
        <f t="shared" si="64"/>
        <v>143548.16390418808</v>
      </c>
      <c r="H376" s="17">
        <f t="shared" si="52"/>
        <v>329.69706919303025</v>
      </c>
      <c r="I376" s="5">
        <f t="shared" si="65"/>
        <v>148258.1220355171</v>
      </c>
      <c r="J376" s="5">
        <f t="shared" si="66"/>
        <v>324.0021152208717</v>
      </c>
    </row>
    <row r="377" spans="1:10" x14ac:dyDescent="0.4">
      <c r="A377" s="1">
        <f t="shared" si="53"/>
        <v>44258</v>
      </c>
      <c r="B377">
        <f t="shared" si="54"/>
        <v>372</v>
      </c>
      <c r="C377" s="16">
        <f t="shared" si="61"/>
        <v>8434501.8758492693</v>
      </c>
      <c r="D377" s="17">
        <f t="shared" si="51"/>
        <v>-323.59792372687332</v>
      </c>
      <c r="E377" s="16">
        <f t="shared" si="62"/>
        <v>4704.2631773568446</v>
      </c>
      <c r="F377" s="17">
        <f t="shared" si="63"/>
        <v>-5.7004986881058244</v>
      </c>
      <c r="G377" s="16">
        <f t="shared" si="64"/>
        <v>143877.86097338112</v>
      </c>
      <c r="H377" s="17">
        <f t="shared" si="52"/>
        <v>329.29842241497914</v>
      </c>
      <c r="I377" s="5">
        <f t="shared" si="65"/>
        <v>148582.12415073797</v>
      </c>
      <c r="J377" s="5">
        <f t="shared" si="66"/>
        <v>323.59792372687332</v>
      </c>
    </row>
    <row r="378" spans="1:10" x14ac:dyDescent="0.4">
      <c r="A378" s="1">
        <f t="shared" si="53"/>
        <v>44259</v>
      </c>
      <c r="B378">
        <f t="shared" si="54"/>
        <v>373</v>
      </c>
      <c r="C378" s="16">
        <f t="shared" si="61"/>
        <v>8434178.2779255416</v>
      </c>
      <c r="D378" s="17">
        <f t="shared" si="51"/>
        <v>-323.1933964217252</v>
      </c>
      <c r="E378" s="16">
        <f t="shared" si="62"/>
        <v>4698.562678668739</v>
      </c>
      <c r="F378" s="17">
        <f t="shared" si="63"/>
        <v>-5.7059910850865663</v>
      </c>
      <c r="G378" s="16">
        <f t="shared" si="64"/>
        <v>144207.1593957961</v>
      </c>
      <c r="H378" s="17">
        <f t="shared" si="52"/>
        <v>328.89938750681176</v>
      </c>
      <c r="I378" s="5">
        <f t="shared" si="65"/>
        <v>148905.72207446484</v>
      </c>
      <c r="J378" s="5">
        <f t="shared" si="66"/>
        <v>323.1933964217252</v>
      </c>
    </row>
    <row r="379" spans="1:10" x14ac:dyDescent="0.4">
      <c r="A379" s="1">
        <f t="shared" si="53"/>
        <v>44260</v>
      </c>
      <c r="B379">
        <f t="shared" si="54"/>
        <v>374</v>
      </c>
      <c r="C379" s="16">
        <f t="shared" si="61"/>
        <v>8433855.0845291205</v>
      </c>
      <c r="D379" s="17">
        <f t="shared" si="51"/>
        <v>-322.78853690445897</v>
      </c>
      <c r="E379" s="16">
        <f t="shared" si="62"/>
        <v>4692.8566875836523</v>
      </c>
      <c r="F379" s="17">
        <f t="shared" si="63"/>
        <v>-5.7114312263967122</v>
      </c>
      <c r="G379" s="16">
        <f t="shared" si="64"/>
        <v>144536.0587833029</v>
      </c>
      <c r="H379" s="17">
        <f t="shared" si="52"/>
        <v>328.49996813085568</v>
      </c>
      <c r="I379" s="5">
        <f t="shared" si="65"/>
        <v>149228.91547088654</v>
      </c>
      <c r="J379" s="5">
        <f t="shared" si="66"/>
        <v>322.78853690445897</v>
      </c>
    </row>
    <row r="380" spans="1:10" x14ac:dyDescent="0.4">
      <c r="A380" s="1">
        <f t="shared" si="53"/>
        <v>44261</v>
      </c>
      <c r="B380">
        <f t="shared" si="54"/>
        <v>375</v>
      </c>
      <c r="C380" s="16">
        <f t="shared" si="61"/>
        <v>8433532.2959922161</v>
      </c>
      <c r="D380" s="17">
        <f t="shared" si="51"/>
        <v>-322.38334876889172</v>
      </c>
      <c r="E380" s="16">
        <f t="shared" si="62"/>
        <v>4687.1452563572557</v>
      </c>
      <c r="F380" s="17">
        <f t="shared" si="63"/>
        <v>-5.7168191761161893</v>
      </c>
      <c r="G380" s="16">
        <f t="shared" si="64"/>
        <v>144864.55875143377</v>
      </c>
      <c r="H380" s="17">
        <f t="shared" si="52"/>
        <v>328.10016794500791</v>
      </c>
      <c r="I380" s="5">
        <f t="shared" si="65"/>
        <v>149551.70400779104</v>
      </c>
      <c r="J380" s="5">
        <f t="shared" si="66"/>
        <v>322.38334876889172</v>
      </c>
    </row>
    <row r="381" spans="1:10" x14ac:dyDescent="0.4">
      <c r="A381" s="1">
        <f t="shared" si="53"/>
        <v>44262</v>
      </c>
      <c r="B381">
        <f t="shared" si="54"/>
        <v>376</v>
      </c>
      <c r="C381" s="16">
        <f t="shared" si="61"/>
        <v>8433209.9126434475</v>
      </c>
      <c r="D381" s="17">
        <f t="shared" si="51"/>
        <v>-321.97783560357607</v>
      </c>
      <c r="E381" s="16">
        <f t="shared" si="62"/>
        <v>4681.4284371811391</v>
      </c>
      <c r="F381" s="17">
        <f t="shared" si="63"/>
        <v>-5.7221549991036795</v>
      </c>
      <c r="G381" s="16">
        <f t="shared" si="64"/>
        <v>145192.65891937877</v>
      </c>
      <c r="H381" s="17">
        <f t="shared" si="52"/>
        <v>327.69999060267975</v>
      </c>
      <c r="I381" s="5">
        <f t="shared" si="65"/>
        <v>149874.0873565599</v>
      </c>
      <c r="J381" s="5">
        <f t="shared" si="66"/>
        <v>321.97783560357607</v>
      </c>
    </row>
    <row r="382" spans="1:10" x14ac:dyDescent="0.4">
      <c r="A382" s="1">
        <f t="shared" si="53"/>
        <v>44263</v>
      </c>
      <c r="B382">
        <f t="shared" si="54"/>
        <v>377</v>
      </c>
      <c r="C382" s="16">
        <f t="shared" si="61"/>
        <v>8432887.9348078445</v>
      </c>
      <c r="D382" s="17">
        <f t="shared" si="51"/>
        <v>-321.57200099174952</v>
      </c>
      <c r="E382" s="16">
        <f t="shared" si="62"/>
        <v>4675.7062821820355</v>
      </c>
      <c r="F382" s="17">
        <f t="shared" si="63"/>
        <v>-5.7274387609929818</v>
      </c>
      <c r="G382" s="16">
        <f t="shared" si="64"/>
        <v>145520.35890998144</v>
      </c>
      <c r="H382" s="17">
        <f t="shared" si="52"/>
        <v>327.2994397527425</v>
      </c>
      <c r="I382" s="5">
        <f t="shared" si="65"/>
        <v>150196.06519216349</v>
      </c>
      <c r="J382" s="5">
        <f t="shared" si="66"/>
        <v>321.57200099174952</v>
      </c>
    </row>
    <row r="383" spans="1:10" x14ac:dyDescent="0.4">
      <c r="A383" s="1">
        <f t="shared" si="53"/>
        <v>44264</v>
      </c>
      <c r="B383">
        <f t="shared" si="54"/>
        <v>378</v>
      </c>
      <c r="C383" s="16">
        <f t="shared" si="61"/>
        <v>8432566.3628068529</v>
      </c>
      <c r="D383" s="17">
        <f t="shared" si="51"/>
        <v>-321.16584851128516</v>
      </c>
      <c r="E383" s="16">
        <f t="shared" si="62"/>
        <v>4669.9788434210423</v>
      </c>
      <c r="F383" s="17">
        <f t="shared" si="63"/>
        <v>-5.732670528187839</v>
      </c>
      <c r="G383" s="16">
        <f t="shared" si="64"/>
        <v>145847.65834973418</v>
      </c>
      <c r="H383" s="17">
        <f t="shared" si="52"/>
        <v>326.898519039473</v>
      </c>
      <c r="I383" s="5">
        <f t="shared" si="65"/>
        <v>150517.63719315521</v>
      </c>
      <c r="J383" s="5">
        <f t="shared" si="66"/>
        <v>321.16584851128516</v>
      </c>
    </row>
    <row r="384" spans="1:10" x14ac:dyDescent="0.4">
      <c r="A384" s="1">
        <f t="shared" si="53"/>
        <v>44265</v>
      </c>
      <c r="B384">
        <f t="shared" si="54"/>
        <v>379</v>
      </c>
      <c r="C384" s="16">
        <f t="shared" si="61"/>
        <v>8432245.1969583407</v>
      </c>
      <c r="D384" s="17">
        <f t="shared" si="51"/>
        <v>-320.75938173464186</v>
      </c>
      <c r="E384" s="16">
        <f t="shared" si="62"/>
        <v>4664.2461728928547</v>
      </c>
      <c r="F384" s="17">
        <f t="shared" si="63"/>
        <v>-5.7378503678580159</v>
      </c>
      <c r="G384" s="16">
        <f t="shared" si="64"/>
        <v>146174.55686877365</v>
      </c>
      <c r="H384" s="17">
        <f t="shared" si="52"/>
        <v>326.49723210249988</v>
      </c>
      <c r="I384" s="5">
        <f t="shared" si="65"/>
        <v>150838.80304166651</v>
      </c>
      <c r="J384" s="5">
        <f t="shared" si="66"/>
        <v>320.75938173464186</v>
      </c>
    </row>
    <row r="385" spans="1:10" x14ac:dyDescent="0.4">
      <c r="A385" s="1">
        <f t="shared" si="53"/>
        <v>44266</v>
      </c>
      <c r="B385">
        <f t="shared" si="54"/>
        <v>380</v>
      </c>
      <c r="C385" s="16">
        <f t="shared" si="61"/>
        <v>8431924.4375766069</v>
      </c>
      <c r="D385" s="17">
        <f t="shared" si="51"/>
        <v>-320.35260422881527</v>
      </c>
      <c r="E385" s="16">
        <f t="shared" si="62"/>
        <v>4658.5083225249964</v>
      </c>
      <c r="F385" s="17">
        <f t="shared" si="63"/>
        <v>-5.7429783479345247</v>
      </c>
      <c r="G385" s="16">
        <f t="shared" si="64"/>
        <v>146501.05410087615</v>
      </c>
      <c r="H385" s="17">
        <f t="shared" si="52"/>
        <v>326.09558257674979</v>
      </c>
      <c r="I385" s="5">
        <f t="shared" si="65"/>
        <v>151159.56242340113</v>
      </c>
      <c r="J385" s="5">
        <f t="shared" si="66"/>
        <v>320.35260422881527</v>
      </c>
    </row>
    <row r="386" spans="1:10" x14ac:dyDescent="0.4">
      <c r="A386" s="1">
        <f t="shared" si="53"/>
        <v>44267</v>
      </c>
      <c r="B386">
        <f t="shared" si="54"/>
        <v>381</v>
      </c>
      <c r="C386" s="16">
        <f t="shared" si="61"/>
        <v>8431604.0849723779</v>
      </c>
      <c r="D386" s="17">
        <f t="shared" si="51"/>
        <v>-319.94551955528874</v>
      </c>
      <c r="E386" s="16">
        <f t="shared" si="62"/>
        <v>4652.7653441770617</v>
      </c>
      <c r="F386" s="17">
        <f t="shared" si="63"/>
        <v>-5.7480545371055882</v>
      </c>
      <c r="G386" s="16">
        <f t="shared" si="64"/>
        <v>146827.14968345291</v>
      </c>
      <c r="H386" s="17">
        <f t="shared" si="52"/>
        <v>325.69357409239433</v>
      </c>
      <c r="I386" s="5">
        <f t="shared" si="65"/>
        <v>151479.91502762996</v>
      </c>
      <c r="J386" s="5">
        <f t="shared" si="66"/>
        <v>319.94551955528874</v>
      </c>
    </row>
    <row r="387" spans="1:10" x14ac:dyDescent="0.4">
      <c r="A387" s="1">
        <f t="shared" si="53"/>
        <v>44268</v>
      </c>
      <c r="B387">
        <f t="shared" si="54"/>
        <v>382</v>
      </c>
      <c r="C387" s="16">
        <f t="shared" si="61"/>
        <v>8431284.1394528225</v>
      </c>
      <c r="D387" s="17">
        <f t="shared" si="51"/>
        <v>-319.53813126998506</v>
      </c>
      <c r="E387" s="16">
        <f t="shared" si="62"/>
        <v>4647.0172896399563</v>
      </c>
      <c r="F387" s="17">
        <f t="shared" si="63"/>
        <v>-5.7530790048119229</v>
      </c>
      <c r="G387" s="16">
        <f t="shared" si="64"/>
        <v>147152.84325754529</v>
      </c>
      <c r="H387" s="17">
        <f t="shared" si="52"/>
        <v>325.29121027479698</v>
      </c>
      <c r="I387" s="5">
        <f t="shared" si="65"/>
        <v>151799.86054718524</v>
      </c>
      <c r="J387" s="5">
        <f t="shared" si="66"/>
        <v>319.53813126998506</v>
      </c>
    </row>
    <row r="388" spans="1:10" x14ac:dyDescent="0.4">
      <c r="A388" s="1">
        <f t="shared" si="53"/>
        <v>44269</v>
      </c>
      <c r="B388">
        <f t="shared" si="54"/>
        <v>383</v>
      </c>
      <c r="C388" s="16">
        <f t="shared" si="61"/>
        <v>8430964.6013215519</v>
      </c>
      <c r="D388" s="17">
        <f t="shared" si="51"/>
        <v>-319.13044292321808</v>
      </c>
      <c r="E388" s="16">
        <f t="shared" si="62"/>
        <v>4641.2642106351441</v>
      </c>
      <c r="F388" s="17">
        <f t="shared" si="63"/>
        <v>-5.7580518212420202</v>
      </c>
      <c r="G388" s="16">
        <f t="shared" si="64"/>
        <v>147478.13446782008</v>
      </c>
      <c r="H388" s="17">
        <f t="shared" si="52"/>
        <v>324.8884947444601</v>
      </c>
      <c r="I388" s="5">
        <f t="shared" si="65"/>
        <v>152119.39867845524</v>
      </c>
      <c r="J388" s="5">
        <f t="shared" si="66"/>
        <v>319.13044292321808</v>
      </c>
    </row>
    <row r="389" spans="1:10" x14ac:dyDescent="0.4">
      <c r="A389" s="1">
        <f t="shared" si="53"/>
        <v>44270</v>
      </c>
      <c r="B389">
        <f t="shared" si="54"/>
        <v>384</v>
      </c>
      <c r="C389" s="16">
        <f t="shared" si="61"/>
        <v>8430645.470878629</v>
      </c>
      <c r="D389" s="17">
        <f t="shared" ref="D389:D452" si="67">-E$1*C389*E389/B$2</f>
        <v>-318.72245805964496</v>
      </c>
      <c r="E389" s="16">
        <f t="shared" si="62"/>
        <v>4635.5061588139024</v>
      </c>
      <c r="F389" s="17">
        <f t="shared" si="63"/>
        <v>-5.7629730573282245</v>
      </c>
      <c r="G389" s="16">
        <f t="shared" si="64"/>
        <v>147803.02296256454</v>
      </c>
      <c r="H389" s="17">
        <f t="shared" ref="H389:H452" si="68">$G$1*E389</f>
        <v>324.48543111697319</v>
      </c>
      <c r="I389" s="5">
        <f t="shared" si="65"/>
        <v>152438.52912137844</v>
      </c>
      <c r="J389" s="5">
        <f t="shared" si="66"/>
        <v>318.72245805964496</v>
      </c>
    </row>
    <row r="390" spans="1:10" x14ac:dyDescent="0.4">
      <c r="A390" s="1">
        <f t="shared" si="53"/>
        <v>44271</v>
      </c>
      <c r="B390">
        <f t="shared" si="54"/>
        <v>385</v>
      </c>
      <c r="C390" s="16">
        <f t="shared" si="61"/>
        <v>8430326.74842057</v>
      </c>
      <c r="D390" s="17">
        <f t="shared" si="67"/>
        <v>-318.31418021821833</v>
      </c>
      <c r="E390" s="16">
        <f t="shared" si="62"/>
        <v>4629.7431857565743</v>
      </c>
      <c r="F390" s="17">
        <f t="shared" si="63"/>
        <v>-5.7678427847419016</v>
      </c>
      <c r="G390" s="16">
        <f t="shared" si="64"/>
        <v>148127.50839368152</v>
      </c>
      <c r="H390" s="17">
        <f t="shared" si="68"/>
        <v>324.08202300296023</v>
      </c>
      <c r="I390" s="5">
        <f t="shared" si="65"/>
        <v>152757.2515794381</v>
      </c>
      <c r="J390" s="5">
        <f t="shared" si="66"/>
        <v>318.31418021821833</v>
      </c>
    </row>
    <row r="391" spans="1:10" x14ac:dyDescent="0.4">
      <c r="A391" s="1">
        <f t="shared" ref="A391:A454" si="69">A390+1</f>
        <v>44272</v>
      </c>
      <c r="B391">
        <f t="shared" ref="B391:B454" si="70">B390+1</f>
        <v>386</v>
      </c>
      <c r="C391" s="16">
        <f t="shared" si="61"/>
        <v>8430008.4342403524</v>
      </c>
      <c r="D391" s="17">
        <f t="shared" si="67"/>
        <v>-317.90561293213932</v>
      </c>
      <c r="E391" s="16">
        <f t="shared" si="62"/>
        <v>4623.9753429718321</v>
      </c>
      <c r="F391" s="17">
        <f t="shared" si="63"/>
        <v>-5.7726610758889478</v>
      </c>
      <c r="G391" s="16">
        <f t="shared" si="64"/>
        <v>148451.59041668448</v>
      </c>
      <c r="H391" s="17">
        <f t="shared" si="68"/>
        <v>323.67827400802827</v>
      </c>
      <c r="I391" s="5">
        <f t="shared" si="65"/>
        <v>153075.56575965631</v>
      </c>
      <c r="J391" s="5">
        <f t="shared" si="66"/>
        <v>317.90561293213932</v>
      </c>
    </row>
    <row r="392" spans="1:10" x14ac:dyDescent="0.4">
      <c r="A392" s="1">
        <f t="shared" si="69"/>
        <v>44273</v>
      </c>
      <c r="B392">
        <f t="shared" si="70"/>
        <v>387</v>
      </c>
      <c r="C392" s="16">
        <f t="shared" si="61"/>
        <v>8429690.5286274198</v>
      </c>
      <c r="D392" s="17">
        <f t="shared" si="67"/>
        <v>-317.49675972881062</v>
      </c>
      <c r="E392" s="16">
        <f t="shared" si="62"/>
        <v>4618.202681895943</v>
      </c>
      <c r="F392" s="17">
        <f t="shared" si="63"/>
        <v>-5.7774280039054133</v>
      </c>
      <c r="G392" s="16">
        <f t="shared" si="64"/>
        <v>148775.26869069252</v>
      </c>
      <c r="H392" s="17">
        <f t="shared" si="68"/>
        <v>323.27418773271603</v>
      </c>
      <c r="I392" s="5">
        <f t="shared" si="65"/>
        <v>153393.47137258848</v>
      </c>
      <c r="J392" s="5">
        <f t="shared" si="66"/>
        <v>317.49675972881062</v>
      </c>
    </row>
    <row r="393" spans="1:10" x14ac:dyDescent="0.4">
      <c r="A393" s="1">
        <f t="shared" si="69"/>
        <v>44274</v>
      </c>
      <c r="B393">
        <f t="shared" si="70"/>
        <v>388</v>
      </c>
      <c r="C393" s="16">
        <f t="shared" si="61"/>
        <v>8429373.0318676904</v>
      </c>
      <c r="D393" s="17">
        <f t="shared" si="67"/>
        <v>-317.08762412978967</v>
      </c>
      <c r="E393" s="16">
        <f t="shared" si="62"/>
        <v>4612.4252538920373</v>
      </c>
      <c r="F393" s="17">
        <f t="shared" si="63"/>
        <v>-5.7821436426529544</v>
      </c>
      <c r="G393" s="16">
        <f t="shared" si="64"/>
        <v>149098.54287842524</v>
      </c>
      <c r="H393" s="17">
        <f t="shared" si="68"/>
        <v>322.86976777244263</v>
      </c>
      <c r="I393" s="5">
        <f t="shared" si="65"/>
        <v>153710.96813231727</v>
      </c>
      <c r="J393" s="5">
        <f t="shared" si="66"/>
        <v>317.08762412978967</v>
      </c>
    </row>
    <row r="394" spans="1:10" x14ac:dyDescent="0.4">
      <c r="A394" s="1">
        <f t="shared" si="69"/>
        <v>44275</v>
      </c>
      <c r="B394">
        <f t="shared" si="70"/>
        <v>389</v>
      </c>
      <c r="C394" s="16">
        <f t="shared" si="61"/>
        <v>8429055.9442435615</v>
      </c>
      <c r="D394" s="17">
        <f t="shared" si="67"/>
        <v>-316.67820965074276</v>
      </c>
      <c r="E394" s="16">
        <f t="shared" si="62"/>
        <v>4606.6431102493843</v>
      </c>
      <c r="F394" s="17">
        <f t="shared" si="63"/>
        <v>-5.7868080667141726</v>
      </c>
      <c r="G394" s="16">
        <f t="shared" si="64"/>
        <v>149421.41264619768</v>
      </c>
      <c r="H394" s="17">
        <f t="shared" si="68"/>
        <v>322.46501771745693</v>
      </c>
      <c r="I394" s="5">
        <f t="shared" si="65"/>
        <v>154028.05575644708</v>
      </c>
      <c r="J394" s="5">
        <f t="shared" si="66"/>
        <v>316.67820965074276</v>
      </c>
    </row>
    <row r="395" spans="1:10" x14ac:dyDescent="0.4">
      <c r="A395" s="1">
        <f t="shared" si="69"/>
        <v>44276</v>
      </c>
      <c r="B395">
        <f t="shared" si="70"/>
        <v>390</v>
      </c>
      <c r="C395" s="16">
        <f t="shared" si="61"/>
        <v>8428739.2660339102</v>
      </c>
      <c r="D395" s="17">
        <f t="shared" si="67"/>
        <v>-316.26851980139844</v>
      </c>
      <c r="E395" s="16">
        <f t="shared" si="62"/>
        <v>4600.8563021826703</v>
      </c>
      <c r="F395" s="17">
        <f t="shared" si="63"/>
        <v>-5.7914213513885215</v>
      </c>
      <c r="G395" s="16">
        <f t="shared" si="64"/>
        <v>149743.87766391513</v>
      </c>
      <c r="H395" s="17">
        <f t="shared" si="68"/>
        <v>322.05994115278696</v>
      </c>
      <c r="I395" s="5">
        <f t="shared" si="65"/>
        <v>154344.73396609782</v>
      </c>
      <c r="J395" s="5">
        <f t="shared" si="66"/>
        <v>316.26851980139844</v>
      </c>
    </row>
    <row r="396" spans="1:10" x14ac:dyDescent="0.4">
      <c r="A396" s="1">
        <f t="shared" si="69"/>
        <v>44277</v>
      </c>
      <c r="B396">
        <f t="shared" si="70"/>
        <v>391</v>
      </c>
      <c r="C396" s="16">
        <f t="shared" si="61"/>
        <v>8428422.9975141082</v>
      </c>
      <c r="D396" s="17">
        <f t="shared" si="67"/>
        <v>-315.85855808550241</v>
      </c>
      <c r="E396" s="16">
        <f t="shared" si="62"/>
        <v>4595.0648808312817</v>
      </c>
      <c r="F396" s="17">
        <f t="shared" si="63"/>
        <v>-5.7959835726873621</v>
      </c>
      <c r="G396" s="16">
        <f t="shared" si="64"/>
        <v>150065.93760506791</v>
      </c>
      <c r="H396" s="17">
        <f t="shared" si="68"/>
        <v>321.65454165818977</v>
      </c>
      <c r="I396" s="5">
        <f t="shared" si="65"/>
        <v>154661.0024858992</v>
      </c>
      <c r="J396" s="5">
        <f t="shared" si="66"/>
        <v>315.85855808550241</v>
      </c>
    </row>
    <row r="397" spans="1:10" x14ac:dyDescent="0.4">
      <c r="A397" s="1">
        <f t="shared" si="69"/>
        <v>44278</v>
      </c>
      <c r="B397">
        <f t="shared" si="70"/>
        <v>392</v>
      </c>
      <c r="C397" s="16">
        <f t="shared" si="61"/>
        <v>8428107.1389560234</v>
      </c>
      <c r="D397" s="17">
        <f t="shared" si="67"/>
        <v>-315.44832800077222</v>
      </c>
      <c r="E397" s="16">
        <f t="shared" si="62"/>
        <v>4589.2688972585947</v>
      </c>
      <c r="F397" s="17">
        <f t="shared" si="63"/>
        <v>-5.8004948073294145</v>
      </c>
      <c r="G397" s="16">
        <f t="shared" si="64"/>
        <v>150387.59214672609</v>
      </c>
      <c r="H397" s="17">
        <f t="shared" si="68"/>
        <v>321.24882280810164</v>
      </c>
      <c r="I397" s="5">
        <f t="shared" si="65"/>
        <v>154976.86104398468</v>
      </c>
      <c r="J397" s="5">
        <f t="shared" si="66"/>
        <v>315.44832800077222</v>
      </c>
    </row>
    <row r="398" spans="1:10" x14ac:dyDescent="0.4">
      <c r="A398" s="1">
        <f t="shared" si="69"/>
        <v>44279</v>
      </c>
      <c r="B398">
        <f t="shared" si="70"/>
        <v>393</v>
      </c>
      <c r="C398" s="16">
        <f t="shared" si="61"/>
        <v>8427791.690628022</v>
      </c>
      <c r="D398" s="17">
        <f t="shared" si="67"/>
        <v>-315.03783303885189</v>
      </c>
      <c r="E398" s="16">
        <f t="shared" si="62"/>
        <v>4583.4684024512653</v>
      </c>
      <c r="F398" s="17">
        <f t="shared" si="63"/>
        <v>-5.8049551327367226</v>
      </c>
      <c r="G398" s="16">
        <f t="shared" si="64"/>
        <v>150708.84096953418</v>
      </c>
      <c r="H398" s="17">
        <f t="shared" si="68"/>
        <v>320.84278817158861</v>
      </c>
      <c r="I398" s="5">
        <f t="shared" si="65"/>
        <v>155292.30937198544</v>
      </c>
      <c r="J398" s="5">
        <f t="shared" si="66"/>
        <v>315.03783303885189</v>
      </c>
    </row>
    <row r="399" spans="1:10" x14ac:dyDescent="0.4">
      <c r="A399" s="1">
        <f t="shared" si="69"/>
        <v>44280</v>
      </c>
      <c r="B399">
        <f t="shared" si="70"/>
        <v>394</v>
      </c>
      <c r="C399" s="16">
        <f t="shared" si="61"/>
        <v>8427476.6527949832</v>
      </c>
      <c r="D399" s="17">
        <f t="shared" si="67"/>
        <v>-314.62707668526753</v>
      </c>
      <c r="E399" s="16">
        <f t="shared" si="62"/>
        <v>4577.6634473185286</v>
      </c>
      <c r="F399" s="17">
        <f t="shared" si="63"/>
        <v>-5.8093646270294812</v>
      </c>
      <c r="G399" s="16">
        <f t="shared" si="64"/>
        <v>151029.68375770576</v>
      </c>
      <c r="H399" s="17">
        <f t="shared" si="68"/>
        <v>320.43644131229701</v>
      </c>
      <c r="I399" s="5">
        <f t="shared" si="65"/>
        <v>155607.3472050243</v>
      </c>
      <c r="J399" s="5">
        <f t="shared" si="66"/>
        <v>314.62707668526753</v>
      </c>
    </row>
    <row r="400" spans="1:10" x14ac:dyDescent="0.4">
      <c r="A400" s="1">
        <f t="shared" si="69"/>
        <v>44281</v>
      </c>
      <c r="B400">
        <f t="shared" si="70"/>
        <v>395</v>
      </c>
      <c r="C400" s="16">
        <f t="shared" si="61"/>
        <v>8427162.0257182978</v>
      </c>
      <c r="D400" s="17">
        <f t="shared" si="67"/>
        <v>-314.21606241938304</v>
      </c>
      <c r="E400" s="16">
        <f t="shared" si="62"/>
        <v>4571.8540826914996</v>
      </c>
      <c r="F400" s="17">
        <f t="shared" si="63"/>
        <v>-5.8137233690219432</v>
      </c>
      <c r="G400" s="16">
        <f t="shared" si="64"/>
        <v>151350.12019901807</v>
      </c>
      <c r="H400" s="17">
        <f t="shared" si="68"/>
        <v>320.02978578840498</v>
      </c>
      <c r="I400" s="5">
        <f t="shared" si="65"/>
        <v>155921.97428170958</v>
      </c>
      <c r="J400" s="5">
        <f t="shared" si="66"/>
        <v>314.21606241938304</v>
      </c>
    </row>
    <row r="401" spans="1:10" x14ac:dyDescent="0.4">
      <c r="A401" s="1">
        <f t="shared" si="69"/>
        <v>44282</v>
      </c>
      <c r="B401">
        <f t="shared" si="70"/>
        <v>396</v>
      </c>
      <c r="C401" s="16">
        <f t="shared" si="61"/>
        <v>8426847.8096558787</v>
      </c>
      <c r="D401" s="17">
        <f t="shared" si="67"/>
        <v>-313.80479371435575</v>
      </c>
      <c r="E401" s="16">
        <f t="shared" si="62"/>
        <v>4566.0403593224773</v>
      </c>
      <c r="F401" s="17">
        <f t="shared" si="63"/>
        <v>-5.8180314382177016</v>
      </c>
      <c r="G401" s="16">
        <f t="shared" si="64"/>
        <v>151670.14998480649</v>
      </c>
      <c r="H401" s="17">
        <f t="shared" si="68"/>
        <v>319.62282515257345</v>
      </c>
      <c r="I401" s="5">
        <f t="shared" si="65"/>
        <v>156236.19034412896</v>
      </c>
      <c r="J401" s="5">
        <f t="shared" si="66"/>
        <v>313.80479371435575</v>
      </c>
    </row>
    <row r="402" spans="1:10" x14ac:dyDescent="0.4">
      <c r="A402" s="1">
        <f t="shared" si="69"/>
        <v>44283</v>
      </c>
      <c r="B402">
        <f t="shared" si="70"/>
        <v>397</v>
      </c>
      <c r="C402" s="16">
        <f t="shared" si="61"/>
        <v>8426534.0048621651</v>
      </c>
      <c r="D402" s="17">
        <f t="shared" si="67"/>
        <v>-313.39327403709314</v>
      </c>
      <c r="E402" s="16">
        <f t="shared" si="62"/>
        <v>4560.2223278842594</v>
      </c>
      <c r="F402" s="17">
        <f t="shared" si="63"/>
        <v>-5.8222889148050285</v>
      </c>
      <c r="G402" s="16">
        <f t="shared" si="64"/>
        <v>151989.77280995905</v>
      </c>
      <c r="H402" s="17">
        <f t="shared" si="68"/>
        <v>319.21556295189816</v>
      </c>
      <c r="I402" s="5">
        <f t="shared" si="65"/>
        <v>156549.9951378433</v>
      </c>
      <c r="J402" s="5">
        <f t="shared" si="66"/>
        <v>313.39327403709314</v>
      </c>
    </row>
    <row r="403" spans="1:10" x14ac:dyDescent="0.4">
      <c r="A403" s="1">
        <f t="shared" si="69"/>
        <v>44284</v>
      </c>
      <c r="B403">
        <f t="shared" si="70"/>
        <v>398</v>
      </c>
      <c r="C403" s="16">
        <f t="shared" si="61"/>
        <v>8426220.6115881279</v>
      </c>
      <c r="D403" s="17">
        <f t="shared" si="67"/>
        <v>-312.98150684820905</v>
      </c>
      <c r="E403" s="16">
        <f t="shared" si="62"/>
        <v>4554.4000389694547</v>
      </c>
      <c r="F403" s="17">
        <f t="shared" si="63"/>
        <v>-5.8264958796527822</v>
      </c>
      <c r="G403" s="16">
        <f t="shared" si="64"/>
        <v>152308.98837291094</v>
      </c>
      <c r="H403" s="17">
        <f t="shared" si="68"/>
        <v>318.80800272786183</v>
      </c>
      <c r="I403" s="5">
        <f t="shared" si="65"/>
        <v>156863.38841188038</v>
      </c>
      <c r="J403" s="5">
        <f t="shared" si="66"/>
        <v>312.98150684820905</v>
      </c>
    </row>
    <row r="404" spans="1:10" x14ac:dyDescent="0.4">
      <c r="A404" s="1">
        <f t="shared" si="69"/>
        <v>44285</v>
      </c>
      <c r="B404">
        <f t="shared" si="70"/>
        <v>399</v>
      </c>
      <c r="C404" s="16">
        <f t="shared" si="61"/>
        <v>8425907.6300812792</v>
      </c>
      <c r="D404" s="17">
        <f t="shared" si="67"/>
        <v>-312.56949560198115</v>
      </c>
      <c r="E404" s="16">
        <f t="shared" si="62"/>
        <v>4548.5735430898021</v>
      </c>
      <c r="F404" s="17">
        <f t="shared" si="63"/>
        <v>-5.8306524143050069</v>
      </c>
      <c r="G404" s="16">
        <f t="shared" si="64"/>
        <v>152627.79637563881</v>
      </c>
      <c r="H404" s="17">
        <f t="shared" si="68"/>
        <v>318.40014801628615</v>
      </c>
      <c r="I404" s="5">
        <f t="shared" si="65"/>
        <v>157176.3699187286</v>
      </c>
      <c r="J404" s="5">
        <f t="shared" si="66"/>
        <v>312.56949560198115</v>
      </c>
    </row>
    <row r="405" spans="1:10" x14ac:dyDescent="0.4">
      <c r="A405" s="1">
        <f t="shared" si="69"/>
        <v>44286</v>
      </c>
      <c r="B405">
        <f t="shared" si="70"/>
        <v>400</v>
      </c>
      <c r="C405" s="16">
        <f t="shared" si="61"/>
        <v>8425595.0605856776</v>
      </c>
      <c r="D405" s="17">
        <f t="shared" si="67"/>
        <v>-312.15724374630747</v>
      </c>
      <c r="E405" s="16">
        <f t="shared" si="62"/>
        <v>4542.7428906754967</v>
      </c>
      <c r="F405" s="17">
        <f t="shared" si="63"/>
        <v>-5.8347586009773522</v>
      </c>
      <c r="G405" s="16">
        <f t="shared" si="64"/>
        <v>152946.19652365509</v>
      </c>
      <c r="H405" s="17">
        <f t="shared" si="68"/>
        <v>317.99200234728482</v>
      </c>
      <c r="I405" s="5">
        <f t="shared" si="65"/>
        <v>157488.93941433058</v>
      </c>
      <c r="J405" s="5">
        <f t="shared" si="66"/>
        <v>312.15724374630747</v>
      </c>
    </row>
    <row r="406" spans="1:10" x14ac:dyDescent="0.4">
      <c r="A406" s="1">
        <f t="shared" si="69"/>
        <v>44287</v>
      </c>
      <c r="B406">
        <f t="shared" si="70"/>
        <v>401</v>
      </c>
      <c r="C406" s="16">
        <f t="shared" si="61"/>
        <v>8425282.9033419322</v>
      </c>
      <c r="D406" s="17">
        <f t="shared" si="67"/>
        <v>-311.74475472266494</v>
      </c>
      <c r="E406" s="16">
        <f t="shared" si="62"/>
        <v>4536.908132074519</v>
      </c>
      <c r="F406" s="17">
        <f t="shared" si="63"/>
        <v>-5.838814522551445</v>
      </c>
      <c r="G406" s="16">
        <f t="shared" si="64"/>
        <v>153264.18852600237</v>
      </c>
      <c r="H406" s="17">
        <f t="shared" si="68"/>
        <v>317.58356924521638</v>
      </c>
      <c r="I406" s="5">
        <f t="shared" si="65"/>
        <v>157801.09665807689</v>
      </c>
      <c r="J406" s="5">
        <f t="shared" si="66"/>
        <v>311.74475472266494</v>
      </c>
    </row>
    <row r="407" spans="1:10" x14ac:dyDescent="0.4">
      <c r="A407" s="1">
        <f t="shared" si="69"/>
        <v>44288</v>
      </c>
      <c r="B407">
        <f t="shared" si="70"/>
        <v>402</v>
      </c>
      <c r="C407" s="16">
        <f t="shared" si="61"/>
        <v>8424971.1585872099</v>
      </c>
      <c r="D407" s="17">
        <f t="shared" si="67"/>
        <v>-311.33203196606638</v>
      </c>
      <c r="E407" s="16">
        <f t="shared" si="62"/>
        <v>4531.0693175519673</v>
      </c>
      <c r="F407" s="17">
        <f t="shared" si="63"/>
        <v>-5.8428202625713652</v>
      </c>
      <c r="G407" s="16">
        <f t="shared" si="64"/>
        <v>153581.77209524758</v>
      </c>
      <c r="H407" s="17">
        <f t="shared" si="68"/>
        <v>317.17485222863775</v>
      </c>
      <c r="I407" s="5">
        <f t="shared" si="65"/>
        <v>158112.84141279955</v>
      </c>
      <c r="J407" s="5">
        <f t="shared" si="66"/>
        <v>311.33203196606638</v>
      </c>
    </row>
    <row r="408" spans="1:10" x14ac:dyDescent="0.4">
      <c r="A408" s="1">
        <f t="shared" si="69"/>
        <v>44289</v>
      </c>
      <c r="B408">
        <f t="shared" si="70"/>
        <v>403</v>
      </c>
      <c r="C408" s="16">
        <f t="shared" si="61"/>
        <v>8424659.8265552446</v>
      </c>
      <c r="D408" s="17">
        <f t="shared" si="67"/>
        <v>-310.91907890501949</v>
      </c>
      <c r="E408" s="16">
        <f t="shared" si="62"/>
        <v>4525.2264972893963</v>
      </c>
      <c r="F408" s="17">
        <f t="shared" si="63"/>
        <v>-5.846775905238303</v>
      </c>
      <c r="G408" s="16">
        <f t="shared" si="64"/>
        <v>153898.94694747622</v>
      </c>
      <c r="H408" s="17">
        <f t="shared" si="68"/>
        <v>316.76585481025779</v>
      </c>
      <c r="I408" s="5">
        <f t="shared" si="65"/>
        <v>158424.17344476562</v>
      </c>
      <c r="J408" s="5">
        <f t="shared" si="66"/>
        <v>310.91907890501949</v>
      </c>
    </row>
    <row r="409" spans="1:10" x14ac:dyDescent="0.4">
      <c r="A409" s="1">
        <f t="shared" si="69"/>
        <v>44290</v>
      </c>
      <c r="B409">
        <f t="shared" si="70"/>
        <v>404</v>
      </c>
      <c r="C409" s="16">
        <f t="shared" si="61"/>
        <v>8424348.9074763395</v>
      </c>
      <c r="D409" s="17">
        <f t="shared" si="67"/>
        <v>-310.5058989614846</v>
      </c>
      <c r="E409" s="16">
        <f t="shared" si="62"/>
        <v>4519.3797213841581</v>
      </c>
      <c r="F409" s="17">
        <f t="shared" si="63"/>
        <v>-5.8506815354064656</v>
      </c>
      <c r="G409" s="16">
        <f t="shared" si="64"/>
        <v>154215.71280228646</v>
      </c>
      <c r="H409" s="17">
        <f t="shared" si="68"/>
        <v>316.35658049689107</v>
      </c>
      <c r="I409" s="5">
        <f t="shared" si="65"/>
        <v>158735.09252367061</v>
      </c>
      <c r="J409" s="5">
        <f t="shared" si="66"/>
        <v>310.5058989614846</v>
      </c>
    </row>
    <row r="410" spans="1:10" x14ac:dyDescent="0.4">
      <c r="A410" s="1">
        <f t="shared" si="69"/>
        <v>44291</v>
      </c>
      <c r="B410">
        <f t="shared" si="70"/>
        <v>405</v>
      </c>
      <c r="C410" s="16">
        <f t="shared" si="61"/>
        <v>8424038.4015773777</v>
      </c>
      <c r="D410" s="17">
        <f t="shared" si="67"/>
        <v>-310.09249555083454</v>
      </c>
      <c r="E410" s="16">
        <f t="shared" si="62"/>
        <v>4513.5290398487514</v>
      </c>
      <c r="F410" s="17">
        <f t="shared" si="63"/>
        <v>-5.8545372385780752</v>
      </c>
      <c r="G410" s="16">
        <f t="shared" si="64"/>
        <v>154532.06938278335</v>
      </c>
      <c r="H410" s="17">
        <f t="shared" si="68"/>
        <v>315.94703278941262</v>
      </c>
      <c r="I410" s="5">
        <f t="shared" si="65"/>
        <v>159045.59842263209</v>
      </c>
      <c r="J410" s="5">
        <f t="shared" si="66"/>
        <v>310.09249555083454</v>
      </c>
    </row>
    <row r="411" spans="1:10" x14ac:dyDescent="0.4">
      <c r="A411" s="1">
        <f t="shared" si="69"/>
        <v>44292</v>
      </c>
      <c r="B411">
        <f t="shared" si="70"/>
        <v>406</v>
      </c>
      <c r="C411" s="16">
        <f t="shared" si="61"/>
        <v>8423728.3090818264</v>
      </c>
      <c r="D411" s="17">
        <f t="shared" si="67"/>
        <v>-309.6788720818131</v>
      </c>
      <c r="E411" s="16">
        <f t="shared" si="62"/>
        <v>4507.6745026101735</v>
      </c>
      <c r="F411" s="17">
        <f t="shared" si="63"/>
        <v>-5.8583431008990487</v>
      </c>
      <c r="G411" s="16">
        <f t="shared" si="64"/>
        <v>154848.01641557275</v>
      </c>
      <c r="H411" s="17">
        <f t="shared" si="68"/>
        <v>315.53721518271215</v>
      </c>
      <c r="I411" s="5">
        <f t="shared" si="65"/>
        <v>159355.69091818293</v>
      </c>
      <c r="J411" s="5">
        <f t="shared" si="66"/>
        <v>309.6788720818131</v>
      </c>
    </row>
    <row r="412" spans="1:10" x14ac:dyDescent="0.4">
      <c r="A412" s="1">
        <f t="shared" si="69"/>
        <v>44293</v>
      </c>
      <c r="B412">
        <f t="shared" si="70"/>
        <v>407</v>
      </c>
      <c r="C412" s="16">
        <f t="shared" si="61"/>
        <v>8423418.630209744</v>
      </c>
      <c r="D412" s="17">
        <f t="shared" si="67"/>
        <v>-309.26503195649485</v>
      </c>
      <c r="E412" s="16">
        <f t="shared" si="62"/>
        <v>4501.8161595092743</v>
      </c>
      <c r="F412" s="17">
        <f t="shared" si="63"/>
        <v>-5.862099209154394</v>
      </c>
      <c r="G412" s="16">
        <f t="shared" si="64"/>
        <v>155163.55363075546</v>
      </c>
      <c r="H412" s="17">
        <f t="shared" si="68"/>
        <v>315.12713116564925</v>
      </c>
      <c r="I412" s="5">
        <f t="shared" si="65"/>
        <v>159665.36979026473</v>
      </c>
      <c r="J412" s="5">
        <f t="shared" si="66"/>
        <v>309.26503195649485</v>
      </c>
    </row>
    <row r="413" spans="1:10" x14ac:dyDescent="0.4">
      <c r="A413" s="1">
        <f t="shared" si="69"/>
        <v>44294</v>
      </c>
      <c r="B413">
        <f t="shared" si="70"/>
        <v>408</v>
      </c>
      <c r="C413" s="16">
        <f t="shared" si="61"/>
        <v>8423109.3651777878</v>
      </c>
      <c r="D413" s="17">
        <f t="shared" si="67"/>
        <v>-308.85097857024505</v>
      </c>
      <c r="E413" s="16">
        <f t="shared" si="62"/>
        <v>4495.9540603001196</v>
      </c>
      <c r="F413" s="17">
        <f t="shared" si="63"/>
        <v>-5.8658056507633773</v>
      </c>
      <c r="G413" s="16">
        <f t="shared" si="64"/>
        <v>155478.6807619211</v>
      </c>
      <c r="H413" s="17">
        <f t="shared" si="68"/>
        <v>314.71678422100842</v>
      </c>
      <c r="I413" s="5">
        <f t="shared" si="65"/>
        <v>159974.63482222121</v>
      </c>
      <c r="J413" s="5">
        <f t="shared" si="66"/>
        <v>308.85097857024505</v>
      </c>
    </row>
    <row r="414" spans="1:10" x14ac:dyDescent="0.4">
      <c r="A414" s="1">
        <f t="shared" si="69"/>
        <v>44295</v>
      </c>
      <c r="B414">
        <f t="shared" si="70"/>
        <v>409</v>
      </c>
      <c r="C414" s="16">
        <f t="shared" si="61"/>
        <v>8422800.5141992178</v>
      </c>
      <c r="D414" s="17">
        <f t="shared" si="67"/>
        <v>-308.43671531167968</v>
      </c>
      <c r="E414" s="16">
        <f t="shared" si="62"/>
        <v>4490.0882546493558</v>
      </c>
      <c r="F414" s="17">
        <f t="shared" si="63"/>
        <v>-5.869462513775261</v>
      </c>
      <c r="G414" s="16">
        <f t="shared" si="64"/>
        <v>155793.39754614211</v>
      </c>
      <c r="H414" s="17">
        <f t="shared" si="68"/>
        <v>314.30617782545494</v>
      </c>
      <c r="I414" s="5">
        <f t="shared" si="65"/>
        <v>160283.48580079147</v>
      </c>
      <c r="J414" s="5">
        <f t="shared" si="66"/>
        <v>308.43671531167968</v>
      </c>
    </row>
    <row r="415" spans="1:10" x14ac:dyDescent="0.4">
      <c r="A415" s="1">
        <f t="shared" si="69"/>
        <v>44296</v>
      </c>
      <c r="B415">
        <f t="shared" si="70"/>
        <v>410</v>
      </c>
      <c r="C415" s="16">
        <f t="shared" si="61"/>
        <v>8422492.0774839055</v>
      </c>
      <c r="D415" s="17">
        <f t="shared" si="67"/>
        <v>-308.02224556262604</v>
      </c>
      <c r="E415" s="16">
        <f t="shared" si="62"/>
        <v>4484.2187921355808</v>
      </c>
      <c r="F415" s="17">
        <f t="shared" si="63"/>
        <v>-5.8730698868646414</v>
      </c>
      <c r="G415" s="16">
        <f t="shared" si="64"/>
        <v>156107.70372396757</v>
      </c>
      <c r="H415" s="17">
        <f t="shared" si="68"/>
        <v>313.89531544949068</v>
      </c>
      <c r="I415" s="5">
        <f t="shared" si="65"/>
        <v>160591.92251610316</v>
      </c>
      <c r="J415" s="5">
        <f t="shared" si="66"/>
        <v>308.02224556262604</v>
      </c>
    </row>
    <row r="416" spans="1:10" x14ac:dyDescent="0.4">
      <c r="A416" s="1">
        <f t="shared" si="69"/>
        <v>44297</v>
      </c>
      <c r="B416">
        <f t="shared" si="70"/>
        <v>411</v>
      </c>
      <c r="C416" s="16">
        <f t="shared" si="61"/>
        <v>8422184.0552383438</v>
      </c>
      <c r="D416" s="17">
        <f t="shared" si="67"/>
        <v>-307.60757269808369</v>
      </c>
      <c r="E416" s="16">
        <f t="shared" si="62"/>
        <v>4478.3457222487159</v>
      </c>
      <c r="F416" s="17">
        <f t="shared" si="63"/>
        <v>-5.8766278593264474</v>
      </c>
      <c r="G416" s="16">
        <f t="shared" si="64"/>
        <v>156421.59903941705</v>
      </c>
      <c r="H416" s="17">
        <f t="shared" si="68"/>
        <v>313.48420055741013</v>
      </c>
      <c r="I416" s="5">
        <f t="shared" si="65"/>
        <v>160899.94476166577</v>
      </c>
      <c r="J416" s="5">
        <f t="shared" si="66"/>
        <v>307.60757269808369</v>
      </c>
    </row>
    <row r="417" spans="1:10" x14ac:dyDescent="0.4">
      <c r="A417" s="1">
        <f t="shared" si="69"/>
        <v>44298</v>
      </c>
      <c r="B417">
        <f t="shared" si="70"/>
        <v>412</v>
      </c>
      <c r="C417" s="16">
        <f t="shared" si="61"/>
        <v>8421876.4476656448</v>
      </c>
      <c r="D417" s="17">
        <f t="shared" si="67"/>
        <v>-307.1927000861852</v>
      </c>
      <c r="E417" s="16">
        <f t="shared" si="62"/>
        <v>4472.4690943893893</v>
      </c>
      <c r="F417" s="17">
        <f t="shared" si="63"/>
        <v>-5.8801365210720746</v>
      </c>
      <c r="G417" s="16">
        <f t="shared" si="64"/>
        <v>156735.08323997445</v>
      </c>
      <c r="H417" s="17">
        <f t="shared" si="68"/>
        <v>313.07283660725727</v>
      </c>
      <c r="I417" s="5">
        <f t="shared" si="65"/>
        <v>161207.55233436383</v>
      </c>
      <c r="J417" s="5">
        <f t="shared" si="66"/>
        <v>307.1927000861852</v>
      </c>
    </row>
    <row r="418" spans="1:10" x14ac:dyDescent="0.4">
      <c r="A418" s="1">
        <f t="shared" si="69"/>
        <v>44299</v>
      </c>
      <c r="B418">
        <f t="shared" si="70"/>
        <v>413</v>
      </c>
      <c r="C418" s="16">
        <f t="shared" si="61"/>
        <v>8421569.2549655586</v>
      </c>
      <c r="D418" s="17">
        <f t="shared" si="67"/>
        <v>-306.77763108815822</v>
      </c>
      <c r="E418" s="16">
        <f t="shared" si="62"/>
        <v>4466.5889578683173</v>
      </c>
      <c r="F418" s="17">
        <f t="shared" si="63"/>
        <v>-5.8835959626240424</v>
      </c>
      <c r="G418" s="16">
        <f t="shared" si="64"/>
        <v>157048.15607658171</v>
      </c>
      <c r="H418" s="17">
        <f t="shared" si="68"/>
        <v>312.66122705078226</v>
      </c>
      <c r="I418" s="5">
        <f t="shared" si="65"/>
        <v>161514.74503445002</v>
      </c>
      <c r="J418" s="5">
        <f t="shared" si="66"/>
        <v>306.77763108815822</v>
      </c>
    </row>
    <row r="419" spans="1:10" x14ac:dyDescent="0.4">
      <c r="A419" s="1">
        <f t="shared" si="69"/>
        <v>44300</v>
      </c>
      <c r="B419">
        <f t="shared" si="70"/>
        <v>414</v>
      </c>
      <c r="C419" s="16">
        <f t="shared" ref="C419:C482" si="71">C418+D418</f>
        <v>8421262.4773344714</v>
      </c>
      <c r="D419" s="17">
        <f t="shared" si="67"/>
        <v>-306.36236905828684</v>
      </c>
      <c r="E419" s="16">
        <f t="shared" ref="E419:E482" si="72">E418+F418</f>
        <v>4460.7053619056933</v>
      </c>
      <c r="F419" s="17">
        <f t="shared" ref="F419:F482" si="73">-D419-H419</f>
        <v>-5.8870062751117302</v>
      </c>
      <c r="G419" s="16">
        <f t="shared" ref="G419:G482" si="74">G418+H418</f>
        <v>157360.8173036325</v>
      </c>
      <c r="H419" s="17">
        <f t="shared" si="68"/>
        <v>312.24937533339858</v>
      </c>
      <c r="I419" s="5">
        <f t="shared" ref="I419:I482" si="75">E419+G419</f>
        <v>161821.52266553818</v>
      </c>
      <c r="J419" s="5">
        <f t="shared" ref="J419:J482" si="76">F419+H419</f>
        <v>306.36236905828684</v>
      </c>
    </row>
    <row r="420" spans="1:10" x14ac:dyDescent="0.4">
      <c r="A420" s="1">
        <f t="shared" si="69"/>
        <v>44301</v>
      </c>
      <c r="B420">
        <f t="shared" si="70"/>
        <v>415</v>
      </c>
      <c r="C420" s="16">
        <f t="shared" si="71"/>
        <v>8420956.1149654128</v>
      </c>
      <c r="D420" s="17">
        <f t="shared" si="67"/>
        <v>-305.94691734387379</v>
      </c>
      <c r="E420" s="16">
        <f t="shared" si="72"/>
        <v>4454.8183556305812</v>
      </c>
      <c r="F420" s="17">
        <f t="shared" si="73"/>
        <v>-5.8903675502669444</v>
      </c>
      <c r="G420" s="16">
        <f t="shared" si="74"/>
        <v>157673.0666789659</v>
      </c>
      <c r="H420" s="17">
        <f t="shared" si="68"/>
        <v>311.83728489414074</v>
      </c>
      <c r="I420" s="5">
        <f t="shared" si="75"/>
        <v>162127.88503459649</v>
      </c>
      <c r="J420" s="5">
        <f t="shared" si="76"/>
        <v>305.94691734387379</v>
      </c>
    </row>
    <row r="421" spans="1:10" x14ac:dyDescent="0.4">
      <c r="A421" s="1">
        <f t="shared" si="69"/>
        <v>44302</v>
      </c>
      <c r="B421">
        <f t="shared" si="70"/>
        <v>416</v>
      </c>
      <c r="C421" s="16">
        <f t="shared" si="71"/>
        <v>8420650.1680480689</v>
      </c>
      <c r="D421" s="17">
        <f t="shared" si="67"/>
        <v>-305.53127928520308</v>
      </c>
      <c r="E421" s="16">
        <f t="shared" si="72"/>
        <v>4448.9279880803142</v>
      </c>
      <c r="F421" s="17">
        <f t="shared" si="73"/>
        <v>-5.8936798804189152</v>
      </c>
      <c r="G421" s="16">
        <f t="shared" si="74"/>
        <v>157984.90396386004</v>
      </c>
      <c r="H421" s="17">
        <f t="shared" si="68"/>
        <v>311.424959165622</v>
      </c>
      <c r="I421" s="5">
        <f t="shared" si="75"/>
        <v>162433.83195194034</v>
      </c>
      <c r="J421" s="5">
        <f t="shared" si="76"/>
        <v>305.53127928520308</v>
      </c>
    </row>
    <row r="422" spans="1:10" x14ac:dyDescent="0.4">
      <c r="A422" s="1">
        <f t="shared" si="69"/>
        <v>44303</v>
      </c>
      <c r="B422">
        <f t="shared" si="70"/>
        <v>417</v>
      </c>
      <c r="C422" s="16">
        <f t="shared" si="71"/>
        <v>8420344.6367687844</v>
      </c>
      <c r="D422" s="17">
        <f t="shared" si="67"/>
        <v>-305.11545821550254</v>
      </c>
      <c r="E422" s="16">
        <f t="shared" si="72"/>
        <v>4443.0343081998953</v>
      </c>
      <c r="F422" s="17">
        <f t="shared" si="73"/>
        <v>-5.8969433584901481</v>
      </c>
      <c r="G422" s="16">
        <f t="shared" si="74"/>
        <v>158296.32892302566</v>
      </c>
      <c r="H422" s="17">
        <f t="shared" si="68"/>
        <v>311.01240157399269</v>
      </c>
      <c r="I422" s="5">
        <f t="shared" si="75"/>
        <v>162739.36323122555</v>
      </c>
      <c r="J422" s="5">
        <f t="shared" si="76"/>
        <v>305.11545821550254</v>
      </c>
    </row>
    <row r="423" spans="1:10" x14ac:dyDescent="0.4">
      <c r="A423" s="1">
        <f t="shared" si="69"/>
        <v>44304</v>
      </c>
      <c r="B423">
        <f t="shared" si="70"/>
        <v>418</v>
      </c>
      <c r="C423" s="16">
        <f t="shared" si="71"/>
        <v>8420039.5213105697</v>
      </c>
      <c r="D423" s="17">
        <f t="shared" si="67"/>
        <v>-304.69945746090718</v>
      </c>
      <c r="E423" s="16">
        <f t="shared" si="72"/>
        <v>4437.1373648414055</v>
      </c>
      <c r="F423" s="17">
        <f t="shared" si="73"/>
        <v>-5.9001580779912501</v>
      </c>
      <c r="G423" s="16">
        <f t="shared" si="74"/>
        <v>158607.34132459966</v>
      </c>
      <c r="H423" s="17">
        <f t="shared" si="68"/>
        <v>310.59961553889843</v>
      </c>
      <c r="I423" s="5">
        <f t="shared" si="75"/>
        <v>163044.47868944108</v>
      </c>
      <c r="J423" s="5">
        <f t="shared" si="76"/>
        <v>304.69945746090718</v>
      </c>
    </row>
    <row r="424" spans="1:10" x14ac:dyDescent="0.4">
      <c r="A424" s="1">
        <f t="shared" si="69"/>
        <v>44305</v>
      </c>
      <c r="B424">
        <f t="shared" si="70"/>
        <v>419</v>
      </c>
      <c r="C424" s="16">
        <f t="shared" si="71"/>
        <v>8419734.8218531087</v>
      </c>
      <c r="D424" s="17">
        <f t="shared" si="67"/>
        <v>-304.28328034042215</v>
      </c>
      <c r="E424" s="16">
        <f t="shared" si="72"/>
        <v>4431.2372067634142</v>
      </c>
      <c r="F424" s="17">
        <f t="shared" si="73"/>
        <v>-5.9033241330168948</v>
      </c>
      <c r="G424" s="16">
        <f t="shared" si="74"/>
        <v>158917.94094013856</v>
      </c>
      <c r="H424" s="17">
        <f t="shared" si="68"/>
        <v>310.18660447343905</v>
      </c>
      <c r="I424" s="5">
        <f t="shared" si="75"/>
        <v>163349.17814690198</v>
      </c>
      <c r="J424" s="5">
        <f t="shared" si="76"/>
        <v>304.28328034042215</v>
      </c>
    </row>
    <row r="425" spans="1:10" x14ac:dyDescent="0.4">
      <c r="A425" s="1">
        <f t="shared" si="69"/>
        <v>44306</v>
      </c>
      <c r="B425">
        <f t="shared" si="70"/>
        <v>420</v>
      </c>
      <c r="C425" s="16">
        <f t="shared" si="71"/>
        <v>8419430.5385727677</v>
      </c>
      <c r="D425" s="17">
        <f t="shared" si="67"/>
        <v>-303.86693016588697</v>
      </c>
      <c r="E425" s="16">
        <f t="shared" si="72"/>
        <v>4425.3338826303971</v>
      </c>
      <c r="F425" s="17">
        <f t="shared" si="73"/>
        <v>-5.9064416182408763</v>
      </c>
      <c r="G425" s="16">
        <f t="shared" si="74"/>
        <v>159228.12754461201</v>
      </c>
      <c r="H425" s="17">
        <f t="shared" si="68"/>
        <v>309.77337178412785</v>
      </c>
      <c r="I425" s="5">
        <f t="shared" si="75"/>
        <v>163653.46142724241</v>
      </c>
      <c r="J425" s="5">
        <f t="shared" si="76"/>
        <v>303.86693016588697</v>
      </c>
    </row>
    <row r="426" spans="1:10" x14ac:dyDescent="0.4">
      <c r="A426" s="1">
        <f t="shared" si="69"/>
        <v>44307</v>
      </c>
      <c r="B426">
        <f t="shared" si="70"/>
        <v>421</v>
      </c>
      <c r="C426" s="16">
        <f t="shared" si="71"/>
        <v>8419126.6716426015</v>
      </c>
      <c r="D426" s="17">
        <f t="shared" si="67"/>
        <v>-303.45041024193932</v>
      </c>
      <c r="E426" s="16">
        <f t="shared" si="72"/>
        <v>4419.4274410121561</v>
      </c>
      <c r="F426" s="17">
        <f t="shared" si="73"/>
        <v>-5.9095106289116188</v>
      </c>
      <c r="G426" s="16">
        <f t="shared" si="74"/>
        <v>159537.90091639615</v>
      </c>
      <c r="H426" s="17">
        <f t="shared" si="68"/>
        <v>309.35992087085094</v>
      </c>
      <c r="I426" s="5">
        <f t="shared" si="75"/>
        <v>163957.32835740829</v>
      </c>
      <c r="J426" s="5">
        <f t="shared" si="76"/>
        <v>303.45041024193932</v>
      </c>
    </row>
    <row r="427" spans="1:10" x14ac:dyDescent="0.4">
      <c r="A427" s="1">
        <f t="shared" si="69"/>
        <v>44308</v>
      </c>
      <c r="B427">
        <f t="shared" si="70"/>
        <v>422</v>
      </c>
      <c r="C427" s="16">
        <f t="shared" si="71"/>
        <v>8418823.2212323602</v>
      </c>
      <c r="D427" s="17">
        <f t="shared" si="67"/>
        <v>-303.03372386597982</v>
      </c>
      <c r="E427" s="16">
        <f t="shared" si="72"/>
        <v>4413.5179303832447</v>
      </c>
      <c r="F427" s="17">
        <f t="shared" si="73"/>
        <v>-5.912531260847345</v>
      </c>
      <c r="G427" s="16">
        <f t="shared" si="74"/>
        <v>159847.26083726701</v>
      </c>
      <c r="H427" s="17">
        <f t="shared" si="68"/>
        <v>308.94625512682717</v>
      </c>
      <c r="I427" s="5">
        <f t="shared" si="75"/>
        <v>164260.77876765025</v>
      </c>
      <c r="J427" s="5">
        <f t="shared" si="76"/>
        <v>303.03372386597982</v>
      </c>
    </row>
    <row r="428" spans="1:10" x14ac:dyDescent="0.4">
      <c r="A428" s="1">
        <f t="shared" si="69"/>
        <v>44309</v>
      </c>
      <c r="B428">
        <f t="shared" si="70"/>
        <v>423</v>
      </c>
      <c r="C428" s="16">
        <f t="shared" si="71"/>
        <v>8418520.1875084937</v>
      </c>
      <c r="D428" s="17">
        <f t="shared" si="67"/>
        <v>-302.61687432813579</v>
      </c>
      <c r="E428" s="16">
        <f t="shared" si="72"/>
        <v>4407.6053991223971</v>
      </c>
      <c r="F428" s="17">
        <f t="shared" si="73"/>
        <v>-5.9155036104320402</v>
      </c>
      <c r="G428" s="16">
        <f t="shared" si="74"/>
        <v>160156.20709239383</v>
      </c>
      <c r="H428" s="17">
        <f t="shared" si="68"/>
        <v>308.53237793856783</v>
      </c>
      <c r="I428" s="5">
        <f t="shared" si="75"/>
        <v>164563.81249151623</v>
      </c>
      <c r="J428" s="5">
        <f t="shared" si="76"/>
        <v>302.61687432813579</v>
      </c>
    </row>
    <row r="429" spans="1:10" x14ac:dyDescent="0.4">
      <c r="A429" s="1">
        <f t="shared" si="69"/>
        <v>44310</v>
      </c>
      <c r="B429">
        <f t="shared" si="70"/>
        <v>424</v>
      </c>
      <c r="C429" s="16">
        <f t="shared" si="71"/>
        <v>8418217.5706341658</v>
      </c>
      <c r="D429" s="17">
        <f t="shared" si="67"/>
        <v>-302.19986491122751</v>
      </c>
      <c r="E429" s="16">
        <f t="shared" si="72"/>
        <v>4401.689895511965</v>
      </c>
      <c r="F429" s="17">
        <f t="shared" si="73"/>
        <v>-5.918427774610052</v>
      </c>
      <c r="G429" s="16">
        <f t="shared" si="74"/>
        <v>160464.7394703324</v>
      </c>
      <c r="H429" s="17">
        <f t="shared" si="68"/>
        <v>308.11829268583756</v>
      </c>
      <c r="I429" s="5">
        <f t="shared" si="75"/>
        <v>164866.42936584435</v>
      </c>
      <c r="J429" s="5">
        <f t="shared" si="76"/>
        <v>302.19986491122751</v>
      </c>
    </row>
    <row r="430" spans="1:10" x14ac:dyDescent="0.4">
      <c r="A430" s="1">
        <f t="shared" si="69"/>
        <v>44311</v>
      </c>
      <c r="B430">
        <f t="shared" si="70"/>
        <v>425</v>
      </c>
      <c r="C430" s="16">
        <f t="shared" si="71"/>
        <v>8417915.3707692549</v>
      </c>
      <c r="D430" s="17">
        <f t="shared" si="67"/>
        <v>-301.7826988907326</v>
      </c>
      <c r="E430" s="16">
        <f t="shared" si="72"/>
        <v>4395.7714677373551</v>
      </c>
      <c r="F430" s="17">
        <f t="shared" si="73"/>
        <v>-5.9213038508822819</v>
      </c>
      <c r="G430" s="16">
        <f t="shared" si="74"/>
        <v>160772.85776301823</v>
      </c>
      <c r="H430" s="17">
        <f t="shared" si="68"/>
        <v>307.70400274161489</v>
      </c>
      <c r="I430" s="5">
        <f t="shared" si="75"/>
        <v>165168.62923075559</v>
      </c>
      <c r="J430" s="5">
        <f t="shared" si="76"/>
        <v>301.7826988907326</v>
      </c>
    </row>
    <row r="431" spans="1:10" x14ac:dyDescent="0.4">
      <c r="A431" s="1">
        <f t="shared" si="69"/>
        <v>44312</v>
      </c>
      <c r="B431">
        <f t="shared" si="70"/>
        <v>426</v>
      </c>
      <c r="C431" s="16">
        <f t="shared" si="71"/>
        <v>8417613.5880703647</v>
      </c>
      <c r="D431" s="17">
        <f t="shared" si="67"/>
        <v>-301.36537953475215</v>
      </c>
      <c r="E431" s="16">
        <f t="shared" si="72"/>
        <v>4389.8501638864727</v>
      </c>
      <c r="F431" s="17">
        <f t="shared" si="73"/>
        <v>-5.924131937300956</v>
      </c>
      <c r="G431" s="16">
        <f t="shared" si="74"/>
        <v>161080.56176575983</v>
      </c>
      <c r="H431" s="17">
        <f t="shared" si="68"/>
        <v>307.28951147205311</v>
      </c>
      <c r="I431" s="5">
        <f t="shared" si="75"/>
        <v>165470.4119296463</v>
      </c>
      <c r="J431" s="5">
        <f t="shared" si="76"/>
        <v>301.36537953475215</v>
      </c>
    </row>
    <row r="432" spans="1:10" x14ac:dyDescent="0.4">
      <c r="A432" s="1">
        <f t="shared" si="69"/>
        <v>44313</v>
      </c>
      <c r="B432">
        <f t="shared" si="70"/>
        <v>427</v>
      </c>
      <c r="C432" s="16">
        <f t="shared" si="71"/>
        <v>8417312.22269083</v>
      </c>
      <c r="D432" s="17">
        <f t="shared" si="67"/>
        <v>-300.94791010397648</v>
      </c>
      <c r="E432" s="16">
        <f t="shared" si="72"/>
        <v>4383.9260319491714</v>
      </c>
      <c r="F432" s="17">
        <f t="shared" si="73"/>
        <v>-5.9269121324655316</v>
      </c>
      <c r="G432" s="16">
        <f t="shared" si="74"/>
        <v>161387.85127723188</v>
      </c>
      <c r="H432" s="17">
        <f t="shared" si="68"/>
        <v>306.87482223644201</v>
      </c>
      <c r="I432" s="5">
        <f t="shared" si="75"/>
        <v>165771.77730918105</v>
      </c>
      <c r="J432" s="5">
        <f t="shared" si="76"/>
        <v>300.94791010397648</v>
      </c>
    </row>
    <row r="433" spans="1:10" x14ac:dyDescent="0.4">
      <c r="A433" s="1">
        <f t="shared" si="69"/>
        <v>44314</v>
      </c>
      <c r="B433">
        <f t="shared" si="70"/>
        <v>428</v>
      </c>
      <c r="C433" s="16">
        <f t="shared" si="71"/>
        <v>8417011.2747807261</v>
      </c>
      <c r="D433" s="17">
        <f t="shared" si="67"/>
        <v>-300.53029385165195</v>
      </c>
      <c r="E433" s="16">
        <f t="shared" si="72"/>
        <v>4377.9991198167063</v>
      </c>
      <c r="F433" s="17">
        <f t="shared" si="73"/>
        <v>-5.9296445355175251</v>
      </c>
      <c r="G433" s="16">
        <f t="shared" si="74"/>
        <v>161694.72609946833</v>
      </c>
      <c r="H433" s="17">
        <f t="shared" si="68"/>
        <v>306.45993838716947</v>
      </c>
      <c r="I433" s="5">
        <f t="shared" si="75"/>
        <v>166072.72521928503</v>
      </c>
      <c r="J433" s="5">
        <f t="shared" si="76"/>
        <v>300.53029385165195</v>
      </c>
    </row>
    <row r="434" spans="1:10" x14ac:dyDescent="0.4">
      <c r="A434" s="1">
        <f t="shared" si="69"/>
        <v>44315</v>
      </c>
      <c r="B434">
        <f t="shared" si="70"/>
        <v>429</v>
      </c>
      <c r="C434" s="16">
        <f t="shared" si="71"/>
        <v>8416710.744486874</v>
      </c>
      <c r="D434" s="17">
        <f t="shared" si="67"/>
        <v>-300.11253402354669</v>
      </c>
      <c r="E434" s="16">
        <f t="shared" si="72"/>
        <v>4372.0694752811887</v>
      </c>
      <c r="F434" s="17">
        <f t="shared" si="73"/>
        <v>-5.9323292461365327</v>
      </c>
      <c r="G434" s="16">
        <f t="shared" si="74"/>
        <v>162001.18603785551</v>
      </c>
      <c r="H434" s="17">
        <f t="shared" si="68"/>
        <v>306.04486326968322</v>
      </c>
      <c r="I434" s="5">
        <f t="shared" si="75"/>
        <v>166373.25551313671</v>
      </c>
      <c r="J434" s="5">
        <f t="shared" si="76"/>
        <v>300.11253402354669</v>
      </c>
    </row>
    <row r="435" spans="1:10" x14ac:dyDescent="0.4">
      <c r="A435" s="1">
        <f t="shared" si="69"/>
        <v>44316</v>
      </c>
      <c r="B435">
        <f t="shared" si="70"/>
        <v>430</v>
      </c>
      <c r="C435" s="16">
        <f t="shared" si="71"/>
        <v>8416410.6319528501</v>
      </c>
      <c r="D435" s="17">
        <f t="shared" si="67"/>
        <v>-299.69463385791846</v>
      </c>
      <c r="E435" s="16">
        <f t="shared" si="72"/>
        <v>4366.137146035052</v>
      </c>
      <c r="F435" s="17">
        <f t="shared" si="73"/>
        <v>-5.934966364535228</v>
      </c>
      <c r="G435" s="16">
        <f t="shared" si="74"/>
        <v>162307.23090112521</v>
      </c>
      <c r="H435" s="17">
        <f t="shared" si="68"/>
        <v>305.62960022245369</v>
      </c>
      <c r="I435" s="5">
        <f t="shared" si="75"/>
        <v>166673.36804716027</v>
      </c>
      <c r="J435" s="5">
        <f t="shared" si="76"/>
        <v>299.69463385791846</v>
      </c>
    </row>
    <row r="436" spans="1:10" x14ac:dyDescent="0.4">
      <c r="A436" s="1">
        <f t="shared" si="69"/>
        <v>44317</v>
      </c>
      <c r="B436">
        <f t="shared" si="70"/>
        <v>431</v>
      </c>
      <c r="C436" s="16">
        <f t="shared" si="71"/>
        <v>8416110.9373189919</v>
      </c>
      <c r="D436" s="17">
        <f t="shared" si="67"/>
        <v>-299.2765965854814</v>
      </c>
      <c r="E436" s="16">
        <f t="shared" si="72"/>
        <v>4360.2021796705167</v>
      </c>
      <c r="F436" s="17">
        <f t="shared" si="73"/>
        <v>-5.9375559914548148</v>
      </c>
      <c r="G436" s="16">
        <f t="shared" si="74"/>
        <v>162612.86050134766</v>
      </c>
      <c r="H436" s="17">
        <f t="shared" si="68"/>
        <v>305.21415257693621</v>
      </c>
      <c r="I436" s="5">
        <f t="shared" si="75"/>
        <v>166973.06268101817</v>
      </c>
      <c r="J436" s="5">
        <f t="shared" si="76"/>
        <v>299.2765965854814</v>
      </c>
    </row>
    <row r="437" spans="1:10" x14ac:dyDescent="0.4">
      <c r="A437" s="1">
        <f t="shared" si="69"/>
        <v>44318</v>
      </c>
      <c r="B437">
        <f t="shared" si="70"/>
        <v>432</v>
      </c>
      <c r="C437" s="16">
        <f t="shared" si="71"/>
        <v>8415811.6607224066</v>
      </c>
      <c r="D437" s="17">
        <f t="shared" si="67"/>
        <v>-298.85842542937382</v>
      </c>
      <c r="E437" s="16">
        <f t="shared" si="72"/>
        <v>4354.2646236790615</v>
      </c>
      <c r="F437" s="17">
        <f t="shared" si="73"/>
        <v>-5.9400982281605366</v>
      </c>
      <c r="G437" s="16">
        <f t="shared" si="74"/>
        <v>162918.07465392459</v>
      </c>
      <c r="H437" s="17">
        <f t="shared" si="68"/>
        <v>304.79852365753436</v>
      </c>
      <c r="I437" s="5">
        <f t="shared" si="75"/>
        <v>167272.33927760366</v>
      </c>
      <c r="J437" s="5">
        <f t="shared" si="76"/>
        <v>298.85842542937382</v>
      </c>
    </row>
    <row r="438" spans="1:10" x14ac:dyDescent="0.4">
      <c r="A438" s="1">
        <f t="shared" si="69"/>
        <v>44319</v>
      </c>
      <c r="B438">
        <f t="shared" si="70"/>
        <v>433</v>
      </c>
      <c r="C438" s="16">
        <f t="shared" si="71"/>
        <v>8415512.8022969775</v>
      </c>
      <c r="D438" s="17">
        <f t="shared" si="67"/>
        <v>-298.44012360512602</v>
      </c>
      <c r="E438" s="16">
        <f t="shared" si="72"/>
        <v>4348.3245254509011</v>
      </c>
      <c r="F438" s="17">
        <f t="shared" si="73"/>
        <v>-5.9425931764370716</v>
      </c>
      <c r="G438" s="16">
        <f t="shared" si="74"/>
        <v>163222.87317758214</v>
      </c>
      <c r="H438" s="17">
        <f t="shared" si="68"/>
        <v>304.38271678156309</v>
      </c>
      <c r="I438" s="5">
        <f t="shared" si="75"/>
        <v>167571.19770303305</v>
      </c>
      <c r="J438" s="5">
        <f t="shared" si="76"/>
        <v>298.44012360512602</v>
      </c>
    </row>
    <row r="439" spans="1:10" x14ac:dyDescent="0.4">
      <c r="A439" s="1">
        <f t="shared" si="69"/>
        <v>44320</v>
      </c>
      <c r="B439">
        <f t="shared" si="70"/>
        <v>434</v>
      </c>
      <c r="C439" s="16">
        <f t="shared" si="71"/>
        <v>8415214.3621733729</v>
      </c>
      <c r="D439" s="17">
        <f t="shared" si="67"/>
        <v>-298.0216943206284</v>
      </c>
      <c r="E439" s="16">
        <f t="shared" si="72"/>
        <v>4342.3819322744639</v>
      </c>
      <c r="F439" s="17">
        <f t="shared" si="73"/>
        <v>-5.9450409385840999</v>
      </c>
      <c r="G439" s="16">
        <f t="shared" si="74"/>
        <v>163527.25589436371</v>
      </c>
      <c r="H439" s="17">
        <f t="shared" si="68"/>
        <v>303.9667352592125</v>
      </c>
      <c r="I439" s="5">
        <f t="shared" si="75"/>
        <v>167869.63782663818</v>
      </c>
      <c r="J439" s="5">
        <f t="shared" si="76"/>
        <v>298.0216943206284</v>
      </c>
    </row>
    <row r="440" spans="1:10" x14ac:dyDescent="0.4">
      <c r="A440" s="1">
        <f t="shared" si="69"/>
        <v>44321</v>
      </c>
      <c r="B440">
        <f t="shared" si="70"/>
        <v>435</v>
      </c>
      <c r="C440" s="16">
        <f t="shared" si="71"/>
        <v>8414916.3404790517</v>
      </c>
      <c r="D440" s="17">
        <f t="shared" si="67"/>
        <v>-297.60314077610019</v>
      </c>
      <c r="E440" s="16">
        <f t="shared" si="72"/>
        <v>4336.4368913358794</v>
      </c>
      <c r="F440" s="17">
        <f t="shared" si="73"/>
        <v>-5.947441617411414</v>
      </c>
      <c r="G440" s="16">
        <f t="shared" si="74"/>
        <v>163831.22262962293</v>
      </c>
      <c r="H440" s="17">
        <f t="shared" si="68"/>
        <v>303.5505823935116</v>
      </c>
      <c r="I440" s="5">
        <f t="shared" si="75"/>
        <v>168167.65952095881</v>
      </c>
      <c r="J440" s="5">
        <f t="shared" si="76"/>
        <v>297.60314077610019</v>
      </c>
    </row>
    <row r="441" spans="1:10" x14ac:dyDescent="0.4">
      <c r="A441" s="1">
        <f t="shared" si="69"/>
        <v>44322</v>
      </c>
      <c r="B441">
        <f t="shared" si="70"/>
        <v>436</v>
      </c>
      <c r="C441" s="16">
        <f t="shared" si="71"/>
        <v>8414618.7373382747</v>
      </c>
      <c r="D441" s="17">
        <f t="shared" si="67"/>
        <v>-297.18446616405845</v>
      </c>
      <c r="E441" s="16">
        <f t="shared" si="72"/>
        <v>4330.4894497184678</v>
      </c>
      <c r="F441" s="17">
        <f t="shared" si="73"/>
        <v>-5.9497953162343151</v>
      </c>
      <c r="G441" s="16">
        <f t="shared" si="74"/>
        <v>164134.77321201644</v>
      </c>
      <c r="H441" s="17">
        <f t="shared" si="68"/>
        <v>303.13426148029276</v>
      </c>
      <c r="I441" s="5">
        <f t="shared" si="75"/>
        <v>168465.26266173492</v>
      </c>
      <c r="J441" s="5">
        <f t="shared" si="76"/>
        <v>297.18446616405845</v>
      </c>
    </row>
    <row r="442" spans="1:10" x14ac:dyDescent="0.4">
      <c r="A442" s="1">
        <f t="shared" si="69"/>
        <v>44323</v>
      </c>
      <c r="B442">
        <f t="shared" si="70"/>
        <v>437</v>
      </c>
      <c r="C442" s="16">
        <f t="shared" si="71"/>
        <v>8414321.5528721102</v>
      </c>
      <c r="D442" s="17">
        <f t="shared" si="67"/>
        <v>-296.76567366928685</v>
      </c>
      <c r="E442" s="16">
        <f t="shared" si="72"/>
        <v>4324.5396544022333</v>
      </c>
      <c r="F442" s="17">
        <f t="shared" si="73"/>
        <v>-5.9521021388695203</v>
      </c>
      <c r="G442" s="16">
        <f t="shared" si="74"/>
        <v>164437.90747349674</v>
      </c>
      <c r="H442" s="17">
        <f t="shared" si="68"/>
        <v>302.71777580815638</v>
      </c>
      <c r="I442" s="5">
        <f t="shared" si="75"/>
        <v>168762.44712789898</v>
      </c>
      <c r="J442" s="5">
        <f t="shared" si="76"/>
        <v>296.76567366928685</v>
      </c>
    </row>
    <row r="443" spans="1:10" x14ac:dyDescent="0.4">
      <c r="A443" s="1">
        <f t="shared" si="69"/>
        <v>44324</v>
      </c>
      <c r="B443">
        <f t="shared" si="70"/>
        <v>438</v>
      </c>
      <c r="C443" s="16">
        <f t="shared" si="71"/>
        <v>8414024.7871984411</v>
      </c>
      <c r="D443" s="17">
        <f t="shared" si="67"/>
        <v>-296.34676646880553</v>
      </c>
      <c r="E443" s="16">
        <f t="shared" si="72"/>
        <v>4318.5875522633642</v>
      </c>
      <c r="F443" s="17">
        <f t="shared" si="73"/>
        <v>-5.9543621896299896</v>
      </c>
      <c r="G443" s="16">
        <f t="shared" si="74"/>
        <v>164740.6252493049</v>
      </c>
      <c r="H443" s="17">
        <f t="shared" si="68"/>
        <v>302.30112865843552</v>
      </c>
      <c r="I443" s="5">
        <f t="shared" si="75"/>
        <v>169059.21280156827</v>
      </c>
      <c r="J443" s="5">
        <f t="shared" si="76"/>
        <v>296.34676646880553</v>
      </c>
    </row>
    <row r="444" spans="1:10" x14ac:dyDescent="0.4">
      <c r="A444" s="1">
        <f t="shared" si="69"/>
        <v>44325</v>
      </c>
      <c r="B444">
        <f t="shared" si="70"/>
        <v>439</v>
      </c>
      <c r="C444" s="16">
        <f t="shared" si="71"/>
        <v>8413728.440431973</v>
      </c>
      <c r="D444" s="17">
        <f t="shared" si="67"/>
        <v>-295.92774773184067</v>
      </c>
      <c r="E444" s="16">
        <f t="shared" si="72"/>
        <v>4312.6331900737341</v>
      </c>
      <c r="F444" s="17">
        <f t="shared" si="73"/>
        <v>-5.9565755733207766</v>
      </c>
      <c r="G444" s="16">
        <f t="shared" si="74"/>
        <v>165042.92637796333</v>
      </c>
      <c r="H444" s="17">
        <f t="shared" si="68"/>
        <v>301.88432330516144</v>
      </c>
      <c r="I444" s="5">
        <f t="shared" si="75"/>
        <v>169355.55956803708</v>
      </c>
      <c r="J444" s="5">
        <f t="shared" si="76"/>
        <v>295.92774773184067</v>
      </c>
    </row>
    <row r="445" spans="1:10" x14ac:dyDescent="0.4">
      <c r="A445" s="1">
        <f t="shared" si="69"/>
        <v>44326</v>
      </c>
      <c r="B445">
        <f t="shared" si="70"/>
        <v>440</v>
      </c>
      <c r="C445" s="16">
        <f t="shared" si="71"/>
        <v>8413432.5126842409</v>
      </c>
      <c r="D445" s="17">
        <f t="shared" si="67"/>
        <v>-295.50862061979439</v>
      </c>
      <c r="E445" s="16">
        <f t="shared" si="72"/>
        <v>4306.6766145004131</v>
      </c>
      <c r="F445" s="17">
        <f t="shared" si="73"/>
        <v>-5.9587423952345375</v>
      </c>
      <c r="G445" s="16">
        <f t="shared" si="74"/>
        <v>165344.81070126849</v>
      </c>
      <c r="H445" s="17">
        <f t="shared" si="68"/>
        <v>301.46736301502892</v>
      </c>
      <c r="I445" s="5">
        <f t="shared" si="75"/>
        <v>169651.4873157689</v>
      </c>
      <c r="J445" s="5">
        <f t="shared" si="76"/>
        <v>295.50862061979439</v>
      </c>
    </row>
    <row r="446" spans="1:10" x14ac:dyDescent="0.4">
      <c r="A446" s="1">
        <f t="shared" si="69"/>
        <v>44327</v>
      </c>
      <c r="B446">
        <f t="shared" si="70"/>
        <v>441</v>
      </c>
      <c r="C446" s="16">
        <f t="shared" si="71"/>
        <v>8413137.0040636212</v>
      </c>
      <c r="D446" s="17">
        <f t="shared" si="67"/>
        <v>-295.08938828621609</v>
      </c>
      <c r="E446" s="16">
        <f t="shared" si="72"/>
        <v>4300.7178721051787</v>
      </c>
      <c r="F446" s="17">
        <f t="shared" si="73"/>
        <v>-5.9608627611464726</v>
      </c>
      <c r="G446" s="16">
        <f t="shared" si="74"/>
        <v>165646.27806428351</v>
      </c>
      <c r="H446" s="17">
        <f t="shared" si="68"/>
        <v>301.05025104736256</v>
      </c>
      <c r="I446" s="5">
        <f t="shared" si="75"/>
        <v>169946.9959363887</v>
      </c>
      <c r="J446" s="5">
        <f t="shared" si="76"/>
        <v>295.08938828621609</v>
      </c>
    </row>
    <row r="447" spans="1:10" x14ac:dyDescent="0.4">
      <c r="A447" s="1">
        <f t="shared" si="69"/>
        <v>44328</v>
      </c>
      <c r="B447">
        <f t="shared" si="70"/>
        <v>442</v>
      </c>
      <c r="C447" s="16">
        <f t="shared" si="71"/>
        <v>8412841.9146753345</v>
      </c>
      <c r="D447" s="17">
        <f t="shared" si="67"/>
        <v>-294.67005387677222</v>
      </c>
      <c r="E447" s="16">
        <f t="shared" si="72"/>
        <v>4294.7570093440318</v>
      </c>
      <c r="F447" s="17">
        <f t="shared" si="73"/>
        <v>-5.9629367773100626</v>
      </c>
      <c r="G447" s="16">
        <f t="shared" si="74"/>
        <v>165947.32831533087</v>
      </c>
      <c r="H447" s="17">
        <f t="shared" si="68"/>
        <v>300.63299065408228</v>
      </c>
      <c r="I447" s="5">
        <f t="shared" si="75"/>
        <v>170242.0853246749</v>
      </c>
      <c r="J447" s="5">
        <f t="shared" si="76"/>
        <v>294.67005387677222</v>
      </c>
    </row>
    <row r="448" spans="1:10" x14ac:dyDescent="0.4">
      <c r="A448" s="1">
        <f t="shared" si="69"/>
        <v>44329</v>
      </c>
      <c r="B448">
        <f t="shared" si="70"/>
        <v>443</v>
      </c>
      <c r="C448" s="16">
        <f t="shared" si="71"/>
        <v>8412547.2446214575</v>
      </c>
      <c r="D448" s="17">
        <f t="shared" si="67"/>
        <v>-294.25062052921788</v>
      </c>
      <c r="E448" s="16">
        <f t="shared" si="72"/>
        <v>4288.7940725667213</v>
      </c>
      <c r="F448" s="17">
        <f t="shared" si="73"/>
        <v>-5.9649645504526347</v>
      </c>
      <c r="G448" s="16">
        <f t="shared" si="74"/>
        <v>166247.96130598497</v>
      </c>
      <c r="H448" s="17">
        <f t="shared" si="68"/>
        <v>300.21558507967052</v>
      </c>
      <c r="I448" s="5">
        <f t="shared" si="75"/>
        <v>170536.75537855169</v>
      </c>
      <c r="J448" s="5">
        <f t="shared" si="76"/>
        <v>294.25062052921788</v>
      </c>
    </row>
    <row r="449" spans="1:10" x14ac:dyDescent="0.4">
      <c r="A449" s="1">
        <f t="shared" si="69"/>
        <v>44330</v>
      </c>
      <c r="B449">
        <f t="shared" si="70"/>
        <v>444</v>
      </c>
      <c r="C449" s="16">
        <f t="shared" si="71"/>
        <v>8412252.9940009285</v>
      </c>
      <c r="D449" s="17">
        <f t="shared" si="67"/>
        <v>-293.83109137336805</v>
      </c>
      <c r="E449" s="16">
        <f t="shared" si="72"/>
        <v>4282.8291080162689</v>
      </c>
      <c r="F449" s="17">
        <f t="shared" si="73"/>
        <v>-5.9669461877708159</v>
      </c>
      <c r="G449" s="16">
        <f t="shared" si="74"/>
        <v>166548.17689106465</v>
      </c>
      <c r="H449" s="17">
        <f t="shared" si="68"/>
        <v>299.79803756113887</v>
      </c>
      <c r="I449" s="5">
        <f t="shared" si="75"/>
        <v>170831.00599908092</v>
      </c>
      <c r="J449" s="5">
        <f t="shared" si="76"/>
        <v>293.83109137336805</v>
      </c>
    </row>
    <row r="450" spans="1:10" x14ac:dyDescent="0.4">
      <c r="A450" s="1">
        <f t="shared" si="69"/>
        <v>44331</v>
      </c>
      <c r="B450">
        <f t="shared" si="70"/>
        <v>445</v>
      </c>
      <c r="C450" s="16">
        <f t="shared" si="71"/>
        <v>8411959.1629095543</v>
      </c>
      <c r="D450" s="17">
        <f t="shared" si="67"/>
        <v>-293.41146953106932</v>
      </c>
      <c r="E450" s="16">
        <f t="shared" si="72"/>
        <v>4276.8621618284978</v>
      </c>
      <c r="F450" s="17">
        <f t="shared" si="73"/>
        <v>-5.9688817969255865</v>
      </c>
      <c r="G450" s="16">
        <f t="shared" si="74"/>
        <v>166847.9749286258</v>
      </c>
      <c r="H450" s="17">
        <f t="shared" si="68"/>
        <v>299.3803513279949</v>
      </c>
      <c r="I450" s="5">
        <f t="shared" si="75"/>
        <v>171124.8370904543</v>
      </c>
      <c r="J450" s="5">
        <f t="shared" si="76"/>
        <v>293.41146953106932</v>
      </c>
    </row>
    <row r="451" spans="1:10" x14ac:dyDescent="0.4">
      <c r="A451" s="1">
        <f t="shared" si="69"/>
        <v>44332</v>
      </c>
      <c r="B451">
        <f t="shared" si="70"/>
        <v>446</v>
      </c>
      <c r="C451" s="16">
        <f t="shared" si="71"/>
        <v>8411665.751440024</v>
      </c>
      <c r="D451" s="17">
        <f t="shared" si="67"/>
        <v>-292.99175811617187</v>
      </c>
      <c r="E451" s="16">
        <f t="shared" si="72"/>
        <v>4270.8932800315724</v>
      </c>
      <c r="F451" s="17">
        <f t="shared" si="73"/>
        <v>-5.9707714860382453</v>
      </c>
      <c r="G451" s="16">
        <f t="shared" si="74"/>
        <v>167147.3552799538</v>
      </c>
      <c r="H451" s="17">
        <f t="shared" si="68"/>
        <v>298.96252960221011</v>
      </c>
      <c r="I451" s="5">
        <f t="shared" si="75"/>
        <v>171418.24855998537</v>
      </c>
      <c r="J451" s="5">
        <f t="shared" si="76"/>
        <v>292.99175811617187</v>
      </c>
    </row>
    <row r="452" spans="1:10" x14ac:dyDescent="0.4">
      <c r="A452" s="1">
        <f t="shared" si="69"/>
        <v>44333</v>
      </c>
      <c r="B452">
        <f t="shared" si="70"/>
        <v>447</v>
      </c>
      <c r="C452" s="16">
        <f t="shared" si="71"/>
        <v>8411372.7596819084</v>
      </c>
      <c r="D452" s="17">
        <f t="shared" si="67"/>
        <v>-292.57196023450194</v>
      </c>
      <c r="E452" s="16">
        <f t="shared" si="72"/>
        <v>4264.9225085455346</v>
      </c>
      <c r="F452" s="17">
        <f t="shared" si="73"/>
        <v>-5.9726153636855202</v>
      </c>
      <c r="G452" s="16">
        <f t="shared" si="74"/>
        <v>167446.317809556</v>
      </c>
      <c r="H452" s="17">
        <f t="shared" si="68"/>
        <v>298.54457559818746</v>
      </c>
      <c r="I452" s="5">
        <f t="shared" si="75"/>
        <v>171711.24031810154</v>
      </c>
      <c r="J452" s="5">
        <f t="shared" si="76"/>
        <v>292.57196023450194</v>
      </c>
    </row>
    <row r="453" spans="1:10" x14ac:dyDescent="0.4">
      <c r="A453" s="1">
        <f t="shared" si="69"/>
        <v>44334</v>
      </c>
      <c r="B453">
        <f t="shared" si="70"/>
        <v>448</v>
      </c>
      <c r="C453" s="16">
        <f t="shared" si="71"/>
        <v>8411080.1877216734</v>
      </c>
      <c r="D453" s="17">
        <f t="shared" ref="D453:D516" si="77">-E$1*C453*E453/B$2</f>
        <v>-292.15207898383414</v>
      </c>
      <c r="E453" s="16">
        <f t="shared" si="72"/>
        <v>4258.9498931818489</v>
      </c>
      <c r="F453" s="17">
        <f t="shared" si="73"/>
        <v>-5.9744135388953055</v>
      </c>
      <c r="G453" s="16">
        <f t="shared" si="74"/>
        <v>167744.86238515418</v>
      </c>
      <c r="H453" s="17">
        <f t="shared" ref="H453:H516" si="78">$G$1*E453</f>
        <v>298.12649252272945</v>
      </c>
      <c r="I453" s="5">
        <f t="shared" si="75"/>
        <v>172003.81227833603</v>
      </c>
      <c r="J453" s="5">
        <f t="shared" si="76"/>
        <v>292.15207898383414</v>
      </c>
    </row>
    <row r="454" spans="1:10" x14ac:dyDescent="0.4">
      <c r="A454" s="1">
        <f t="shared" si="69"/>
        <v>44335</v>
      </c>
      <c r="B454">
        <f t="shared" si="70"/>
        <v>449</v>
      </c>
      <c r="C454" s="16">
        <f t="shared" si="71"/>
        <v>8410788.0356426891</v>
      </c>
      <c r="D454" s="17">
        <f t="shared" si="77"/>
        <v>-291.73211745386482</v>
      </c>
      <c r="E454" s="16">
        <f t="shared" si="72"/>
        <v>4252.9754796429534</v>
      </c>
      <c r="F454" s="17">
        <f t="shared" si="73"/>
        <v>-5.9761661211419437</v>
      </c>
      <c r="G454" s="16">
        <f t="shared" si="74"/>
        <v>168042.98887767689</v>
      </c>
      <c r="H454" s="17">
        <f t="shared" si="78"/>
        <v>297.70828357500676</v>
      </c>
      <c r="I454" s="5">
        <f t="shared" si="75"/>
        <v>172295.96435731984</v>
      </c>
      <c r="J454" s="5">
        <f t="shared" si="76"/>
        <v>291.73211745386482</v>
      </c>
    </row>
    <row r="455" spans="1:10" x14ac:dyDescent="0.4">
      <c r="A455" s="1">
        <f t="shared" ref="A455:A518" si="79">A454+1</f>
        <v>44336</v>
      </c>
      <c r="B455">
        <f t="shared" ref="B455:B518" si="80">B454+1</f>
        <v>450</v>
      </c>
      <c r="C455" s="16">
        <f t="shared" si="71"/>
        <v>8410496.3035252355</v>
      </c>
      <c r="D455" s="17">
        <f t="shared" si="77"/>
        <v>-291.31207872618495</v>
      </c>
      <c r="E455" s="16">
        <f t="shared" si="72"/>
        <v>4246.999313521811</v>
      </c>
      <c r="F455" s="17">
        <f t="shared" si="73"/>
        <v>-5.9778732203418485</v>
      </c>
      <c r="G455" s="16">
        <f t="shared" si="74"/>
        <v>168340.69716125191</v>
      </c>
      <c r="H455" s="17">
        <f t="shared" si="78"/>
        <v>297.2899519465268</v>
      </c>
      <c r="I455" s="5">
        <f t="shared" si="75"/>
        <v>172587.69647477372</v>
      </c>
      <c r="J455" s="5">
        <f t="shared" si="76"/>
        <v>291.31207872618495</v>
      </c>
    </row>
    <row r="456" spans="1:10" x14ac:dyDescent="0.4">
      <c r="A456" s="1">
        <f t="shared" si="79"/>
        <v>44337</v>
      </c>
      <c r="B456">
        <f t="shared" si="80"/>
        <v>451</v>
      </c>
      <c r="C456" s="16">
        <f t="shared" si="71"/>
        <v>8410204.99144651</v>
      </c>
      <c r="D456" s="17">
        <f t="shared" si="77"/>
        <v>-290.89196587425403</v>
      </c>
      <c r="E456" s="16">
        <f t="shared" si="72"/>
        <v>4241.0214403014688</v>
      </c>
      <c r="F456" s="17">
        <f t="shared" si="73"/>
        <v>-5.9795349468488439</v>
      </c>
      <c r="G456" s="16">
        <f t="shared" si="74"/>
        <v>168637.98711319844</v>
      </c>
      <c r="H456" s="17">
        <f t="shared" si="78"/>
        <v>296.87150082110287</v>
      </c>
      <c r="I456" s="5">
        <f t="shared" si="75"/>
        <v>172879.00855349991</v>
      </c>
      <c r="J456" s="5">
        <f t="shared" si="76"/>
        <v>290.89196587425403</v>
      </c>
    </row>
    <row r="457" spans="1:10" x14ac:dyDescent="0.4">
      <c r="A457" s="1">
        <f t="shared" si="79"/>
        <v>44338</v>
      </c>
      <c r="B457">
        <f t="shared" si="80"/>
        <v>452</v>
      </c>
      <c r="C457" s="16">
        <f t="shared" si="71"/>
        <v>8409914.0994806364</v>
      </c>
      <c r="D457" s="17">
        <f t="shared" si="77"/>
        <v>-290.4717819633737</v>
      </c>
      <c r="E457" s="16">
        <f t="shared" si="72"/>
        <v>4235.0419053546202</v>
      </c>
      <c r="F457" s="17">
        <f t="shared" si="73"/>
        <v>-5.9811514114497299</v>
      </c>
      <c r="G457" s="16">
        <f t="shared" si="74"/>
        <v>168934.85861401955</v>
      </c>
      <c r="H457" s="17">
        <f t="shared" si="78"/>
        <v>296.45293337482343</v>
      </c>
      <c r="I457" s="5">
        <f t="shared" si="75"/>
        <v>173169.90051937418</v>
      </c>
      <c r="J457" s="5">
        <f t="shared" si="76"/>
        <v>290.4717819633737</v>
      </c>
    </row>
    <row r="458" spans="1:10" x14ac:dyDescent="0.4">
      <c r="A458" s="1">
        <f t="shared" si="79"/>
        <v>44339</v>
      </c>
      <c r="B458">
        <f t="shared" si="80"/>
        <v>453</v>
      </c>
      <c r="C458" s="16">
        <f t="shared" si="71"/>
        <v>8409623.6276986729</v>
      </c>
      <c r="D458" s="17">
        <f t="shared" si="77"/>
        <v>-290.051530050662</v>
      </c>
      <c r="E458" s="16">
        <f t="shared" si="72"/>
        <v>4229.0607539431703</v>
      </c>
      <c r="F458" s="17">
        <f t="shared" si="73"/>
        <v>-5.9827227253599631</v>
      </c>
      <c r="G458" s="16">
        <f t="shared" si="74"/>
        <v>169231.31154739438</v>
      </c>
      <c r="H458" s="17">
        <f t="shared" si="78"/>
        <v>296.03425277602196</v>
      </c>
      <c r="I458" s="5">
        <f t="shared" si="75"/>
        <v>173460.37230133754</v>
      </c>
      <c r="J458" s="5">
        <f t="shared" si="76"/>
        <v>290.051530050662</v>
      </c>
    </row>
    <row r="459" spans="1:10" x14ac:dyDescent="0.4">
      <c r="A459" s="1">
        <f t="shared" si="79"/>
        <v>44340</v>
      </c>
      <c r="B459">
        <f t="shared" si="80"/>
        <v>454</v>
      </c>
      <c r="C459" s="16">
        <f t="shared" si="71"/>
        <v>8409333.5761686228</v>
      </c>
      <c r="D459" s="17">
        <f t="shared" si="77"/>
        <v>-289.63121318502783</v>
      </c>
      <c r="E459" s="16">
        <f t="shared" si="72"/>
        <v>4223.0780312178103</v>
      </c>
      <c r="F459" s="17">
        <f t="shared" si="73"/>
        <v>-5.9842490002189379</v>
      </c>
      <c r="G459" s="16">
        <f t="shared" si="74"/>
        <v>169527.34580017038</v>
      </c>
      <c r="H459" s="17">
        <f t="shared" si="78"/>
        <v>295.61546218524677</v>
      </c>
      <c r="I459" s="5">
        <f t="shared" si="75"/>
        <v>173750.42383138818</v>
      </c>
      <c r="J459" s="5">
        <f t="shared" si="76"/>
        <v>289.63121318502783</v>
      </c>
    </row>
    <row r="460" spans="1:10" x14ac:dyDescent="0.4">
      <c r="A460" s="1">
        <f t="shared" si="79"/>
        <v>44341</v>
      </c>
      <c r="B460">
        <f t="shared" si="80"/>
        <v>455</v>
      </c>
      <c r="C460" s="16">
        <f t="shared" si="71"/>
        <v>8409043.9449554384</v>
      </c>
      <c r="D460" s="17">
        <f t="shared" si="77"/>
        <v>-289.21083440714608</v>
      </c>
      <c r="E460" s="16">
        <f t="shared" si="72"/>
        <v>4217.0937822175911</v>
      </c>
      <c r="F460" s="17">
        <f t="shared" si="73"/>
        <v>-5.9857303480853261</v>
      </c>
      <c r="G460" s="16">
        <f t="shared" si="74"/>
        <v>169822.96126235562</v>
      </c>
      <c r="H460" s="17">
        <f t="shared" si="78"/>
        <v>295.19656475523141</v>
      </c>
      <c r="I460" s="5">
        <f t="shared" si="75"/>
        <v>174040.05504457321</v>
      </c>
      <c r="J460" s="5">
        <f t="shared" si="76"/>
        <v>289.21083440714608</v>
      </c>
    </row>
    <row r="461" spans="1:10" x14ac:dyDescent="0.4">
      <c r="A461" s="1">
        <f t="shared" si="79"/>
        <v>44342</v>
      </c>
      <c r="B461">
        <f t="shared" si="80"/>
        <v>456</v>
      </c>
      <c r="C461" s="16">
        <f t="shared" si="71"/>
        <v>8408754.7341210321</v>
      </c>
      <c r="D461" s="17">
        <f t="shared" si="77"/>
        <v>-288.79039674943215</v>
      </c>
      <c r="E461" s="16">
        <f t="shared" si="72"/>
        <v>4211.1080518695053</v>
      </c>
      <c r="F461" s="17">
        <f t="shared" si="73"/>
        <v>-5.9871668814332679</v>
      </c>
      <c r="G461" s="16">
        <f t="shared" si="74"/>
        <v>170118.15782711084</v>
      </c>
      <c r="H461" s="17">
        <f t="shared" si="78"/>
        <v>294.77756363086542</v>
      </c>
      <c r="I461" s="5">
        <f t="shared" si="75"/>
        <v>174329.26587898034</v>
      </c>
      <c r="J461" s="5">
        <f t="shared" si="76"/>
        <v>288.79039674943215</v>
      </c>
    </row>
    <row r="462" spans="1:10" x14ac:dyDescent="0.4">
      <c r="A462" s="1">
        <f t="shared" si="79"/>
        <v>44343</v>
      </c>
      <c r="B462">
        <f t="shared" si="80"/>
        <v>457</v>
      </c>
      <c r="C462" s="16">
        <f t="shared" si="71"/>
        <v>8408465.9437242821</v>
      </c>
      <c r="D462" s="17">
        <f t="shared" si="77"/>
        <v>-288.36990323601805</v>
      </c>
      <c r="E462" s="16">
        <f t="shared" si="72"/>
        <v>4205.1208849880722</v>
      </c>
      <c r="F462" s="17">
        <f t="shared" si="73"/>
        <v>-5.9885587131470288</v>
      </c>
      <c r="G462" s="16">
        <f t="shared" si="74"/>
        <v>170412.93539074171</v>
      </c>
      <c r="H462" s="17">
        <f t="shared" si="78"/>
        <v>294.35846194916508</v>
      </c>
      <c r="I462" s="5">
        <f t="shared" si="75"/>
        <v>174618.05627572979</v>
      </c>
      <c r="J462" s="5">
        <f t="shared" si="76"/>
        <v>288.36990323601805</v>
      </c>
    </row>
    <row r="463" spans="1:10" x14ac:dyDescent="0.4">
      <c r="A463" s="1">
        <f t="shared" si="79"/>
        <v>44344</v>
      </c>
      <c r="B463">
        <f t="shared" si="80"/>
        <v>458</v>
      </c>
      <c r="C463" s="16">
        <f t="shared" si="71"/>
        <v>8408177.5738210455</v>
      </c>
      <c r="D463" s="17">
        <f t="shared" si="77"/>
        <v>-287.9493568827275</v>
      </c>
      <c r="E463" s="16">
        <f t="shared" si="72"/>
        <v>4199.1323262749256</v>
      </c>
      <c r="F463" s="17">
        <f t="shared" si="73"/>
        <v>-5.9899059565173047</v>
      </c>
      <c r="G463" s="16">
        <f t="shared" si="74"/>
        <v>170707.29385269087</v>
      </c>
      <c r="H463" s="17">
        <f t="shared" si="78"/>
        <v>293.9392628392448</v>
      </c>
      <c r="I463" s="5">
        <f t="shared" si="75"/>
        <v>174906.4261789658</v>
      </c>
      <c r="J463" s="5">
        <f t="shared" si="76"/>
        <v>287.9493568827275</v>
      </c>
    </row>
    <row r="464" spans="1:10" x14ac:dyDescent="0.4">
      <c r="A464" s="1">
        <f t="shared" si="79"/>
        <v>44345</v>
      </c>
      <c r="B464">
        <f t="shared" si="80"/>
        <v>459</v>
      </c>
      <c r="C464" s="16">
        <f t="shared" si="71"/>
        <v>8407889.6244641636</v>
      </c>
      <c r="D464" s="17">
        <f t="shared" si="77"/>
        <v>-287.52876069705241</v>
      </c>
      <c r="E464" s="16">
        <f t="shared" si="72"/>
        <v>4193.1424203184088</v>
      </c>
      <c r="F464" s="17">
        <f t="shared" si="73"/>
        <v>-5.9912087252362198</v>
      </c>
      <c r="G464" s="16">
        <f t="shared" si="74"/>
        <v>171001.23311553011</v>
      </c>
      <c r="H464" s="17">
        <f t="shared" si="78"/>
        <v>293.51996942228863</v>
      </c>
      <c r="I464" s="5">
        <f t="shared" si="75"/>
        <v>175194.37553584852</v>
      </c>
      <c r="J464" s="5">
        <f t="shared" si="76"/>
        <v>287.52876069705241</v>
      </c>
    </row>
    <row r="465" spans="1:10" x14ac:dyDescent="0.4">
      <c r="A465" s="1">
        <f t="shared" si="79"/>
        <v>44346</v>
      </c>
      <c r="B465">
        <f t="shared" si="80"/>
        <v>460</v>
      </c>
      <c r="C465" s="16">
        <f t="shared" si="71"/>
        <v>8407602.0957034659</v>
      </c>
      <c r="D465" s="17">
        <f t="shared" si="77"/>
        <v>-287.10811767812879</v>
      </c>
      <c r="E465" s="16">
        <f t="shared" si="72"/>
        <v>4187.1512115931728</v>
      </c>
      <c r="F465" s="17">
        <f t="shared" si="73"/>
        <v>-5.9924671333933475</v>
      </c>
      <c r="G465" s="16">
        <f t="shared" si="74"/>
        <v>171294.75308495239</v>
      </c>
      <c r="H465" s="17">
        <f t="shared" si="78"/>
        <v>293.10058481152214</v>
      </c>
      <c r="I465" s="5">
        <f t="shared" si="75"/>
        <v>175481.90429654557</v>
      </c>
      <c r="J465" s="5">
        <f t="shared" si="76"/>
        <v>287.10811767812879</v>
      </c>
    </row>
    <row r="466" spans="1:10" x14ac:dyDescent="0.4">
      <c r="A466" s="1">
        <f t="shared" si="79"/>
        <v>44347</v>
      </c>
      <c r="B466">
        <f t="shared" si="80"/>
        <v>461</v>
      </c>
      <c r="C466" s="16">
        <f t="shared" si="71"/>
        <v>8407314.9875857886</v>
      </c>
      <c r="D466" s="17">
        <f t="shared" si="77"/>
        <v>-286.68743081671414</v>
      </c>
      <c r="E466" s="16">
        <f t="shared" si="72"/>
        <v>4181.158744459779</v>
      </c>
      <c r="F466" s="17">
        <f t="shared" si="73"/>
        <v>-5.9936812954704237</v>
      </c>
      <c r="G466" s="16">
        <f t="shared" si="74"/>
        <v>171587.85366976392</v>
      </c>
      <c r="H466" s="17">
        <f t="shared" si="78"/>
        <v>292.68111211218456</v>
      </c>
      <c r="I466" s="5">
        <f t="shared" si="75"/>
        <v>175769.01241422369</v>
      </c>
      <c r="J466" s="5">
        <f t="shared" si="76"/>
        <v>286.68743081671414</v>
      </c>
    </row>
    <row r="467" spans="1:10" x14ac:dyDescent="0.4">
      <c r="A467" s="1">
        <f t="shared" si="79"/>
        <v>44348</v>
      </c>
      <c r="B467">
        <f t="shared" si="80"/>
        <v>462</v>
      </c>
      <c r="C467" s="16">
        <f t="shared" si="71"/>
        <v>8407028.300154971</v>
      </c>
      <c r="D467" s="17">
        <f t="shared" si="77"/>
        <v>-286.26670309516334</v>
      </c>
      <c r="E467" s="16">
        <f t="shared" si="72"/>
        <v>4175.1650631643088</v>
      </c>
      <c r="F467" s="17">
        <f t="shared" si="73"/>
        <v>-5.9948513263382779</v>
      </c>
      <c r="G467" s="16">
        <f t="shared" si="74"/>
        <v>171880.53478187611</v>
      </c>
      <c r="H467" s="17">
        <f t="shared" si="78"/>
        <v>292.26155442150161</v>
      </c>
      <c r="I467" s="5">
        <f t="shared" si="75"/>
        <v>176055.69984504042</v>
      </c>
      <c r="J467" s="5">
        <f t="shared" si="76"/>
        <v>286.26670309516334</v>
      </c>
    </row>
    <row r="468" spans="1:10" x14ac:dyDescent="0.4">
      <c r="A468" s="1">
        <f t="shared" si="79"/>
        <v>44349</v>
      </c>
      <c r="B468">
        <f t="shared" si="80"/>
        <v>463</v>
      </c>
      <c r="C468" s="16">
        <f t="shared" si="71"/>
        <v>8406742.0334518757</v>
      </c>
      <c r="D468" s="17">
        <f t="shared" si="77"/>
        <v>-285.84593748740684</v>
      </c>
      <c r="E468" s="16">
        <f t="shared" si="72"/>
        <v>4169.1702118379708</v>
      </c>
      <c r="F468" s="17">
        <f t="shared" si="73"/>
        <v>-5.9959773412511481</v>
      </c>
      <c r="G468" s="16">
        <f t="shared" si="74"/>
        <v>172172.79633629762</v>
      </c>
      <c r="H468" s="17">
        <f t="shared" si="78"/>
        <v>291.84191482865799</v>
      </c>
      <c r="I468" s="5">
        <f t="shared" si="75"/>
        <v>176341.96654813559</v>
      </c>
      <c r="J468" s="5">
        <f t="shared" si="76"/>
        <v>285.84593748740684</v>
      </c>
    </row>
    <row r="469" spans="1:10" x14ac:dyDescent="0.4">
      <c r="A469" s="1">
        <f t="shared" si="79"/>
        <v>44350</v>
      </c>
      <c r="B469">
        <f t="shared" si="80"/>
        <v>464</v>
      </c>
      <c r="C469" s="16">
        <f t="shared" si="71"/>
        <v>8406456.1875143889</v>
      </c>
      <c r="D469" s="17">
        <f t="shared" si="77"/>
        <v>-285.42513695892762</v>
      </c>
      <c r="E469" s="16">
        <f t="shared" si="72"/>
        <v>4163.1742344967197</v>
      </c>
      <c r="F469" s="17">
        <f t="shared" si="73"/>
        <v>-5.9970594558427592</v>
      </c>
      <c r="G469" s="16">
        <f t="shared" si="74"/>
        <v>172464.63825112628</v>
      </c>
      <c r="H469" s="17">
        <f t="shared" si="78"/>
        <v>291.42219641477038</v>
      </c>
      <c r="I469" s="5">
        <f t="shared" si="75"/>
        <v>176627.812485623</v>
      </c>
      <c r="J469" s="5">
        <f t="shared" si="76"/>
        <v>285.42513695892762</v>
      </c>
    </row>
    <row r="470" spans="1:10" x14ac:dyDescent="0.4">
      <c r="A470" s="1">
        <f t="shared" si="79"/>
        <v>44351</v>
      </c>
      <c r="B470">
        <f t="shared" si="80"/>
        <v>465</v>
      </c>
      <c r="C470" s="16">
        <f t="shared" si="71"/>
        <v>8406170.7623774298</v>
      </c>
      <c r="D470" s="17">
        <f t="shared" si="77"/>
        <v>-285.00430446673937</v>
      </c>
      <c r="E470" s="16">
        <f t="shared" si="72"/>
        <v>4157.177175040877</v>
      </c>
      <c r="F470" s="17">
        <f t="shared" si="73"/>
        <v>-5.9980977861220595</v>
      </c>
      <c r="G470" s="16">
        <f t="shared" si="74"/>
        <v>172756.06044754104</v>
      </c>
      <c r="H470" s="17">
        <f t="shared" si="78"/>
        <v>291.00240225286143</v>
      </c>
      <c r="I470" s="5">
        <f t="shared" si="75"/>
        <v>176913.23762258192</v>
      </c>
      <c r="J470" s="5">
        <f t="shared" si="76"/>
        <v>285.00430446673937</v>
      </c>
    </row>
    <row r="471" spans="1:10" x14ac:dyDescent="0.4">
      <c r="A471" s="1">
        <f t="shared" si="79"/>
        <v>44352</v>
      </c>
      <c r="B471">
        <f t="shared" si="80"/>
        <v>466</v>
      </c>
      <c r="C471" s="16">
        <f t="shared" si="71"/>
        <v>8405885.758072963</v>
      </c>
      <c r="D471" s="17">
        <f t="shared" si="77"/>
        <v>-284.58344295936456</v>
      </c>
      <c r="E471" s="16">
        <f t="shared" si="72"/>
        <v>4151.1790772547547</v>
      </c>
      <c r="F471" s="17">
        <f t="shared" si="73"/>
        <v>-5.9990924484682751</v>
      </c>
      <c r="G471" s="16">
        <f t="shared" si="74"/>
        <v>173047.0628497939</v>
      </c>
      <c r="H471" s="17">
        <f t="shared" si="78"/>
        <v>290.58253540783284</v>
      </c>
      <c r="I471" s="5">
        <f t="shared" si="75"/>
        <v>177198.24192704866</v>
      </c>
      <c r="J471" s="5">
        <f t="shared" si="76"/>
        <v>284.58344295936456</v>
      </c>
    </row>
    <row r="472" spans="1:10" x14ac:dyDescent="0.4">
      <c r="A472" s="1">
        <f t="shared" si="79"/>
        <v>44353</v>
      </c>
      <c r="B472">
        <f t="shared" si="80"/>
        <v>467</v>
      </c>
      <c r="C472" s="16">
        <f t="shared" si="71"/>
        <v>8405601.174630003</v>
      </c>
      <c r="D472" s="17">
        <f t="shared" si="77"/>
        <v>-284.16255537681269</v>
      </c>
      <c r="E472" s="16">
        <f t="shared" si="72"/>
        <v>4145.1799848062865</v>
      </c>
      <c r="F472" s="17">
        <f t="shared" si="73"/>
        <v>-6.000043559627386</v>
      </c>
      <c r="G472" s="16">
        <f t="shared" si="74"/>
        <v>173337.64538520173</v>
      </c>
      <c r="H472" s="17">
        <f t="shared" si="78"/>
        <v>290.16259893644008</v>
      </c>
      <c r="I472" s="5">
        <f t="shared" si="75"/>
        <v>177482.82537000801</v>
      </c>
      <c r="J472" s="5">
        <f t="shared" si="76"/>
        <v>284.16255537681269</v>
      </c>
    </row>
    <row r="473" spans="1:10" x14ac:dyDescent="0.4">
      <c r="A473" s="1">
        <f t="shared" si="79"/>
        <v>44354</v>
      </c>
      <c r="B473">
        <f t="shared" si="80"/>
        <v>468</v>
      </c>
      <c r="C473" s="16">
        <f t="shared" si="71"/>
        <v>8405317.012074627</v>
      </c>
      <c r="D473" s="17">
        <f t="shared" si="77"/>
        <v>-283.74164465055941</v>
      </c>
      <c r="E473" s="16">
        <f t="shared" si="72"/>
        <v>4139.1799412466589</v>
      </c>
      <c r="F473" s="17">
        <f t="shared" si="73"/>
        <v>-6.0009512367067259</v>
      </c>
      <c r="G473" s="16">
        <f t="shared" si="74"/>
        <v>173627.80798413817</v>
      </c>
      <c r="H473" s="17">
        <f t="shared" si="78"/>
        <v>289.74259588726613</v>
      </c>
      <c r="I473" s="5">
        <f t="shared" si="75"/>
        <v>177766.98792538483</v>
      </c>
      <c r="J473" s="5">
        <f t="shared" si="76"/>
        <v>283.74164465055941</v>
      </c>
    </row>
    <row r="474" spans="1:10" x14ac:dyDescent="0.4">
      <c r="A474" s="1">
        <f t="shared" si="79"/>
        <v>44355</v>
      </c>
      <c r="B474">
        <f t="shared" si="80"/>
        <v>469</v>
      </c>
      <c r="C474" s="16">
        <f t="shared" si="71"/>
        <v>8405033.2704299763</v>
      </c>
      <c r="D474" s="17">
        <f t="shared" si="77"/>
        <v>-283.32071370352509</v>
      </c>
      <c r="E474" s="16">
        <f t="shared" si="72"/>
        <v>4133.178990009952</v>
      </c>
      <c r="F474" s="17">
        <f t="shared" si="73"/>
        <v>-6.0018155971715714</v>
      </c>
      <c r="G474" s="16">
        <f t="shared" si="74"/>
        <v>173917.55058002545</v>
      </c>
      <c r="H474" s="17">
        <f t="shared" si="78"/>
        <v>289.32252930069666</v>
      </c>
      <c r="I474" s="5">
        <f t="shared" si="75"/>
        <v>178050.72957003539</v>
      </c>
      <c r="J474" s="5">
        <f t="shared" si="76"/>
        <v>283.32071370352509</v>
      </c>
    </row>
    <row r="475" spans="1:10" x14ac:dyDescent="0.4">
      <c r="A475" s="1">
        <f t="shared" si="79"/>
        <v>44356</v>
      </c>
      <c r="B475">
        <f t="shared" si="80"/>
        <v>470</v>
      </c>
      <c r="C475" s="16">
        <f t="shared" si="71"/>
        <v>8404749.9497162718</v>
      </c>
      <c r="D475" s="17">
        <f t="shared" si="77"/>
        <v>-282.8997654500547</v>
      </c>
      <c r="E475" s="16">
        <f t="shared" si="72"/>
        <v>4127.17717441278</v>
      </c>
      <c r="F475" s="17">
        <f t="shared" si="73"/>
        <v>-6.0026367588399125</v>
      </c>
      <c r="G475" s="16">
        <f t="shared" si="74"/>
        <v>174206.87310932614</v>
      </c>
      <c r="H475" s="17">
        <f t="shared" si="78"/>
        <v>288.90240220889461</v>
      </c>
      <c r="I475" s="5">
        <f t="shared" si="75"/>
        <v>178334.05028373894</v>
      </c>
      <c r="J475" s="5">
        <f t="shared" si="76"/>
        <v>282.8997654500547</v>
      </c>
    </row>
    <row r="476" spans="1:10" x14ac:dyDescent="0.4">
      <c r="A476" s="1">
        <f t="shared" si="79"/>
        <v>44357</v>
      </c>
      <c r="B476">
        <f t="shared" si="80"/>
        <v>471</v>
      </c>
      <c r="C476" s="16">
        <f t="shared" si="71"/>
        <v>8404467.0499508213</v>
      </c>
      <c r="D476" s="17">
        <f t="shared" si="77"/>
        <v>-282.47880279589708</v>
      </c>
      <c r="E476" s="16">
        <f t="shared" si="72"/>
        <v>4121.1745376539402</v>
      </c>
      <c r="F476" s="17">
        <f t="shared" si="73"/>
        <v>-6.0034148398787579</v>
      </c>
      <c r="G476" s="16">
        <f t="shared" si="74"/>
        <v>174495.77551153503</v>
      </c>
      <c r="H476" s="17">
        <f t="shared" si="78"/>
        <v>288.48221763577584</v>
      </c>
      <c r="I476" s="5">
        <f t="shared" si="75"/>
        <v>178616.95004918898</v>
      </c>
      <c r="J476" s="5">
        <f t="shared" si="76"/>
        <v>282.47880279589708</v>
      </c>
    </row>
    <row r="477" spans="1:10" x14ac:dyDescent="0.4">
      <c r="A477" s="1">
        <f t="shared" si="79"/>
        <v>44358</v>
      </c>
      <c r="B477">
        <f t="shared" si="80"/>
        <v>472</v>
      </c>
      <c r="C477" s="16">
        <f t="shared" si="71"/>
        <v>8404184.5711480249</v>
      </c>
      <c r="D477" s="17">
        <f t="shared" si="77"/>
        <v>-282.05782863818507</v>
      </c>
      <c r="E477" s="16">
        <f t="shared" si="72"/>
        <v>4115.1711228140612</v>
      </c>
      <c r="F477" s="17">
        <f t="shared" si="73"/>
        <v>-6.0041499587992462</v>
      </c>
      <c r="G477" s="16">
        <f t="shared" si="74"/>
        <v>174784.25772917081</v>
      </c>
      <c r="H477" s="17">
        <f t="shared" si="78"/>
        <v>288.06197859698432</v>
      </c>
      <c r="I477" s="5">
        <f t="shared" si="75"/>
        <v>178899.42885198488</v>
      </c>
      <c r="J477" s="5">
        <f t="shared" si="76"/>
        <v>282.05782863818507</v>
      </c>
    </row>
    <row r="478" spans="1:10" x14ac:dyDescent="0.4">
      <c r="A478" s="1">
        <f t="shared" si="79"/>
        <v>44359</v>
      </c>
      <c r="B478">
        <f t="shared" si="80"/>
        <v>473</v>
      </c>
      <c r="C478" s="16">
        <f t="shared" si="71"/>
        <v>8403902.5133193862</v>
      </c>
      <c r="D478" s="17">
        <f t="shared" si="77"/>
        <v>-281.63684586541552</v>
      </c>
      <c r="E478" s="16">
        <f t="shared" si="72"/>
        <v>4109.1669728552615</v>
      </c>
      <c r="F478" s="17">
        <f t="shared" si="73"/>
        <v>-6.0048422344528376</v>
      </c>
      <c r="G478" s="16">
        <f t="shared" si="74"/>
        <v>175072.31970776781</v>
      </c>
      <c r="H478" s="17">
        <f t="shared" si="78"/>
        <v>287.64168809986836</v>
      </c>
      <c r="I478" s="5">
        <f t="shared" si="75"/>
        <v>179181.48668062306</v>
      </c>
      <c r="J478" s="5">
        <f t="shared" si="76"/>
        <v>281.63684586541552</v>
      </c>
    </row>
    <row r="479" spans="1:10" x14ac:dyDescent="0.4">
      <c r="A479" s="1">
        <f t="shared" si="79"/>
        <v>44360</v>
      </c>
      <c r="B479">
        <f t="shared" si="80"/>
        <v>474</v>
      </c>
      <c r="C479" s="16">
        <f t="shared" si="71"/>
        <v>8403620.87647352</v>
      </c>
      <c r="D479" s="17">
        <f t="shared" si="77"/>
        <v>-281.21585735743025</v>
      </c>
      <c r="E479" s="16">
        <f t="shared" si="72"/>
        <v>4103.162130620809</v>
      </c>
      <c r="F479" s="17">
        <f t="shared" si="73"/>
        <v>-6.0054917860264254</v>
      </c>
      <c r="G479" s="16">
        <f t="shared" si="74"/>
        <v>175359.96139586766</v>
      </c>
      <c r="H479" s="17">
        <f t="shared" si="78"/>
        <v>287.22134914345668</v>
      </c>
      <c r="I479" s="5">
        <f t="shared" si="75"/>
        <v>179463.12352648846</v>
      </c>
      <c r="J479" s="5">
        <f t="shared" si="76"/>
        <v>281.21585735743025</v>
      </c>
    </row>
    <row r="480" spans="1:10" x14ac:dyDescent="0.4">
      <c r="A480" s="1">
        <f t="shared" si="79"/>
        <v>44361</v>
      </c>
      <c r="B480">
        <f t="shared" si="80"/>
        <v>475</v>
      </c>
      <c r="C480" s="16">
        <f t="shared" si="71"/>
        <v>8403339.6606161632</v>
      </c>
      <c r="D480" s="17">
        <f t="shared" si="77"/>
        <v>-280.79486598539643</v>
      </c>
      <c r="E480" s="16">
        <f t="shared" si="72"/>
        <v>4097.1566388347828</v>
      </c>
      <c r="F480" s="17">
        <f t="shared" si="73"/>
        <v>-6.0060987330384137</v>
      </c>
      <c r="G480" s="16">
        <f t="shared" si="74"/>
        <v>175647.18274501112</v>
      </c>
      <c r="H480" s="17">
        <f t="shared" si="78"/>
        <v>286.80096471843484</v>
      </c>
      <c r="I480" s="5">
        <f t="shared" si="75"/>
        <v>179744.33938384589</v>
      </c>
      <c r="J480" s="5">
        <f t="shared" si="76"/>
        <v>280.79486598539643</v>
      </c>
    </row>
    <row r="481" spans="1:10" x14ac:dyDescent="0.4">
      <c r="A481" s="1">
        <f t="shared" si="79"/>
        <v>44362</v>
      </c>
      <c r="B481">
        <f t="shared" si="80"/>
        <v>476</v>
      </c>
      <c r="C481" s="16">
        <f t="shared" si="71"/>
        <v>8403058.8657501787</v>
      </c>
      <c r="D481" s="17">
        <f t="shared" si="77"/>
        <v>-280.37387461178781</v>
      </c>
      <c r="E481" s="16">
        <f t="shared" si="72"/>
        <v>4091.1505401017444</v>
      </c>
      <c r="F481" s="17">
        <f t="shared" si="73"/>
        <v>-6.0066631953343403</v>
      </c>
      <c r="G481" s="16">
        <f t="shared" si="74"/>
        <v>175933.98370972954</v>
      </c>
      <c r="H481" s="17">
        <f t="shared" si="78"/>
        <v>286.38053780712215</v>
      </c>
      <c r="I481" s="5">
        <f t="shared" si="75"/>
        <v>180025.13424983129</v>
      </c>
      <c r="J481" s="5">
        <f t="shared" si="76"/>
        <v>280.37387461178781</v>
      </c>
    </row>
    <row r="482" spans="1:10" x14ac:dyDescent="0.4">
      <c r="A482" s="1">
        <f t="shared" si="79"/>
        <v>44363</v>
      </c>
      <c r="B482">
        <f t="shared" si="80"/>
        <v>477</v>
      </c>
      <c r="C482" s="16">
        <f t="shared" si="71"/>
        <v>8402778.4918755665</v>
      </c>
      <c r="D482" s="17">
        <f t="shared" si="77"/>
        <v>-279.95288609036623</v>
      </c>
      <c r="E482" s="16">
        <f t="shared" si="72"/>
        <v>4085.1438769064098</v>
      </c>
      <c r="F482" s="17">
        <f t="shared" si="73"/>
        <v>-6.0071852930825003</v>
      </c>
      <c r="G482" s="16">
        <f t="shared" si="74"/>
        <v>176220.36424753667</v>
      </c>
      <c r="H482" s="17">
        <f t="shared" si="78"/>
        <v>285.96007138344874</v>
      </c>
      <c r="I482" s="5">
        <f t="shared" si="75"/>
        <v>180305.50812444306</v>
      </c>
      <c r="J482" s="5">
        <f t="shared" si="76"/>
        <v>279.95288609036623</v>
      </c>
    </row>
    <row r="483" spans="1:10" x14ac:dyDescent="0.4">
      <c r="A483" s="1">
        <f t="shared" si="79"/>
        <v>44364</v>
      </c>
      <c r="B483">
        <f t="shared" si="80"/>
        <v>478</v>
      </c>
      <c r="C483" s="16">
        <f t="shared" ref="C483:C546" si="81">C482+D482</f>
        <v>8402498.5389894769</v>
      </c>
      <c r="D483" s="17">
        <f t="shared" si="77"/>
        <v>-279.5319032661634</v>
      </c>
      <c r="E483" s="16">
        <f t="shared" ref="E483:E546" si="82">E482+F482</f>
        <v>4079.1366916133275</v>
      </c>
      <c r="F483" s="17">
        <f t="shared" ref="F483:F546" si="83">-D483-H483</f>
        <v>-6.0076651467695683</v>
      </c>
      <c r="G483" s="16">
        <f t="shared" ref="G483:G546" si="84">G482+H482</f>
        <v>176506.32431892012</v>
      </c>
      <c r="H483" s="17">
        <f t="shared" si="78"/>
        <v>285.53956841293297</v>
      </c>
      <c r="I483" s="5">
        <f t="shared" ref="I483:I546" si="85">E483+G483</f>
        <v>180585.46101053344</v>
      </c>
      <c r="J483" s="5">
        <f t="shared" ref="J483:J546" si="86">F483+H483</f>
        <v>279.5319032661634</v>
      </c>
    </row>
    <row r="484" spans="1:10" x14ac:dyDescent="0.4">
      <c r="A484" s="1">
        <f t="shared" si="79"/>
        <v>44365</v>
      </c>
      <c r="B484">
        <f t="shared" si="80"/>
        <v>479</v>
      </c>
      <c r="C484" s="16">
        <f t="shared" si="81"/>
        <v>8402219.00708621</v>
      </c>
      <c r="D484" s="17">
        <f t="shared" si="77"/>
        <v>-279.11092897546268</v>
      </c>
      <c r="E484" s="16">
        <f t="shared" si="82"/>
        <v>4073.1290264665577</v>
      </c>
      <c r="F484" s="17">
        <f t="shared" si="83"/>
        <v>-6.0081028771963929</v>
      </c>
      <c r="G484" s="16">
        <f t="shared" si="84"/>
        <v>176791.86388733305</v>
      </c>
      <c r="H484" s="17">
        <f t="shared" si="78"/>
        <v>285.11903185265908</v>
      </c>
      <c r="I484" s="5">
        <f t="shared" si="85"/>
        <v>180864.99291379959</v>
      </c>
      <c r="J484" s="5">
        <f t="shared" si="86"/>
        <v>279.11092897546268</v>
      </c>
    </row>
    <row r="485" spans="1:10" x14ac:dyDescent="0.4">
      <c r="A485" s="1">
        <f t="shared" si="79"/>
        <v>44366</v>
      </c>
      <c r="B485">
        <f t="shared" si="80"/>
        <v>480</v>
      </c>
      <c r="C485" s="16">
        <f t="shared" si="81"/>
        <v>8401939.8961572349</v>
      </c>
      <c r="D485" s="17">
        <f t="shared" si="77"/>
        <v>-278.68996604578172</v>
      </c>
      <c r="E485" s="16">
        <f t="shared" si="82"/>
        <v>4067.1209235893612</v>
      </c>
      <c r="F485" s="17">
        <f t="shared" si="83"/>
        <v>-6.0084986054736191</v>
      </c>
      <c r="G485" s="16">
        <f t="shared" si="84"/>
        <v>177076.98291918571</v>
      </c>
      <c r="H485" s="17">
        <f t="shared" si="78"/>
        <v>284.69846465125534</v>
      </c>
      <c r="I485" s="5">
        <f t="shared" si="85"/>
        <v>181144.10384277508</v>
      </c>
      <c r="J485" s="5">
        <f t="shared" si="86"/>
        <v>278.68996604578172</v>
      </c>
    </row>
    <row r="486" spans="1:10" x14ac:dyDescent="0.4">
      <c r="A486" s="1">
        <f t="shared" si="79"/>
        <v>44367</v>
      </c>
      <c r="B486">
        <f t="shared" si="80"/>
        <v>481</v>
      </c>
      <c r="C486" s="16">
        <f t="shared" si="81"/>
        <v>8401661.2061911896</v>
      </c>
      <c r="D486" s="17">
        <f t="shared" si="77"/>
        <v>-278.26901729585444</v>
      </c>
      <c r="E486" s="16">
        <f t="shared" si="82"/>
        <v>4061.1124249838876</v>
      </c>
      <c r="F486" s="17">
        <f t="shared" si="83"/>
        <v>-6.0088524530177096</v>
      </c>
      <c r="G486" s="16">
        <f t="shared" si="84"/>
        <v>177361.68138383696</v>
      </c>
      <c r="H486" s="17">
        <f t="shared" si="78"/>
        <v>284.27786974887215</v>
      </c>
      <c r="I486" s="5">
        <f t="shared" si="85"/>
        <v>181422.79380882083</v>
      </c>
      <c r="J486" s="5">
        <f t="shared" si="86"/>
        <v>278.26901729585444</v>
      </c>
    </row>
    <row r="487" spans="1:10" x14ac:dyDescent="0.4">
      <c r="A487" s="1">
        <f t="shared" si="79"/>
        <v>44368</v>
      </c>
      <c r="B487">
        <f t="shared" si="80"/>
        <v>482</v>
      </c>
      <c r="C487" s="16">
        <f t="shared" si="81"/>
        <v>8401382.9371738937</v>
      </c>
      <c r="D487" s="17">
        <f t="shared" si="77"/>
        <v>-277.8480855356143</v>
      </c>
      <c r="E487" s="16">
        <f t="shared" si="82"/>
        <v>4055.1035725308698</v>
      </c>
      <c r="F487" s="17">
        <f t="shared" si="83"/>
        <v>-6.0091645415466246</v>
      </c>
      <c r="G487" s="16">
        <f t="shared" si="84"/>
        <v>177645.95925358584</v>
      </c>
      <c r="H487" s="17">
        <f t="shared" si="78"/>
        <v>283.85725007716093</v>
      </c>
      <c r="I487" s="5">
        <f t="shared" si="85"/>
        <v>181701.06282611671</v>
      </c>
      <c r="J487" s="5">
        <f t="shared" si="86"/>
        <v>277.8480855356143</v>
      </c>
    </row>
    <row r="488" spans="1:10" x14ac:dyDescent="0.4">
      <c r="A488" s="1">
        <f t="shared" si="79"/>
        <v>44369</v>
      </c>
      <c r="B488">
        <f t="shared" si="80"/>
        <v>483</v>
      </c>
      <c r="C488" s="16">
        <f t="shared" si="81"/>
        <v>8401105.089088358</v>
      </c>
      <c r="D488" s="17">
        <f t="shared" si="77"/>
        <v>-277.42717356617766</v>
      </c>
      <c r="E488" s="16">
        <f t="shared" si="82"/>
        <v>4049.0944079893234</v>
      </c>
      <c r="F488" s="17">
        <f t="shared" si="83"/>
        <v>-6.00943499307499</v>
      </c>
      <c r="G488" s="16">
        <f t="shared" si="84"/>
        <v>177929.81650366299</v>
      </c>
      <c r="H488" s="17">
        <f t="shared" si="78"/>
        <v>283.43660855925265</v>
      </c>
      <c r="I488" s="5">
        <f t="shared" si="85"/>
        <v>181978.91091165232</v>
      </c>
      <c r="J488" s="5">
        <f t="shared" si="86"/>
        <v>277.42717356617766</v>
      </c>
    </row>
    <row r="489" spans="1:10" x14ac:dyDescent="0.4">
      <c r="A489" s="1">
        <f t="shared" si="79"/>
        <v>44370</v>
      </c>
      <c r="B489">
        <f t="shared" si="80"/>
        <v>484</v>
      </c>
      <c r="C489" s="16">
        <f t="shared" si="81"/>
        <v>8400827.6619147919</v>
      </c>
      <c r="D489" s="17">
        <f t="shared" si="77"/>
        <v>-277.00628417982665</v>
      </c>
      <c r="E489" s="16">
        <f t="shared" si="82"/>
        <v>4043.0849729962483</v>
      </c>
      <c r="F489" s="17">
        <f t="shared" si="83"/>
        <v>-6.0096639299107437</v>
      </c>
      <c r="G489" s="16">
        <f t="shared" si="84"/>
        <v>178213.25311222224</v>
      </c>
      <c r="H489" s="17">
        <f t="shared" si="78"/>
        <v>283.01594810973739</v>
      </c>
      <c r="I489" s="5">
        <f t="shared" si="85"/>
        <v>182256.33808521848</v>
      </c>
      <c r="J489" s="5">
        <f t="shared" si="86"/>
        <v>277.00628417982665</v>
      </c>
    </row>
    <row r="490" spans="1:10" x14ac:dyDescent="0.4">
      <c r="A490" s="1">
        <f t="shared" si="79"/>
        <v>44371</v>
      </c>
      <c r="B490">
        <f t="shared" si="80"/>
        <v>485</v>
      </c>
      <c r="C490" s="16">
        <f t="shared" si="81"/>
        <v>8400550.6556306127</v>
      </c>
      <c r="D490" s="17">
        <f t="shared" si="77"/>
        <v>-276.58542015999342</v>
      </c>
      <c r="E490" s="16">
        <f t="shared" si="82"/>
        <v>4037.0753090663375</v>
      </c>
      <c r="F490" s="17">
        <f t="shared" si="83"/>
        <v>-6.0098514746502474</v>
      </c>
      <c r="G490" s="16">
        <f t="shared" si="84"/>
        <v>178496.26906033198</v>
      </c>
      <c r="H490" s="17">
        <f t="shared" si="78"/>
        <v>282.59527163464367</v>
      </c>
      <c r="I490" s="5">
        <f t="shared" si="85"/>
        <v>182533.34436939831</v>
      </c>
      <c r="J490" s="5">
        <f t="shared" si="86"/>
        <v>276.58542015999342</v>
      </c>
    </row>
    <row r="491" spans="1:10" x14ac:dyDescent="0.4">
      <c r="A491" s="1">
        <f t="shared" si="79"/>
        <v>44372</v>
      </c>
      <c r="B491">
        <f t="shared" si="80"/>
        <v>486</v>
      </c>
      <c r="C491" s="16">
        <f t="shared" si="81"/>
        <v>8400274.0702104531</v>
      </c>
      <c r="D491" s="17">
        <f t="shared" si="77"/>
        <v>-276.16458428124372</v>
      </c>
      <c r="E491" s="16">
        <f t="shared" si="82"/>
        <v>4031.0654575916874</v>
      </c>
      <c r="F491" s="17">
        <f t="shared" si="83"/>
        <v>-6.0099977501744206</v>
      </c>
      <c r="G491" s="16">
        <f t="shared" si="84"/>
        <v>178778.86433196662</v>
      </c>
      <c r="H491" s="17">
        <f t="shared" si="78"/>
        <v>282.17458203141814</v>
      </c>
      <c r="I491" s="5">
        <f t="shared" si="85"/>
        <v>182809.92978955831</v>
      </c>
      <c r="J491" s="5">
        <f t="shared" si="86"/>
        <v>276.16458428124372</v>
      </c>
    </row>
    <row r="492" spans="1:10" x14ac:dyDescent="0.4">
      <c r="A492" s="1">
        <f t="shared" si="79"/>
        <v>44373</v>
      </c>
      <c r="B492">
        <f t="shared" si="80"/>
        <v>487</v>
      </c>
      <c r="C492" s="16">
        <f t="shared" si="81"/>
        <v>8399997.9056261722</v>
      </c>
      <c r="D492" s="17">
        <f t="shared" si="77"/>
        <v>-275.74377930926147</v>
      </c>
      <c r="E492" s="16">
        <f t="shared" si="82"/>
        <v>4025.0554598415129</v>
      </c>
      <c r="F492" s="17">
        <f t="shared" si="83"/>
        <v>-6.010102879644478</v>
      </c>
      <c r="G492" s="16">
        <f t="shared" si="84"/>
        <v>179061.03891399803</v>
      </c>
      <c r="H492" s="17">
        <f t="shared" si="78"/>
        <v>281.75388218890595</v>
      </c>
      <c r="I492" s="5">
        <f t="shared" si="85"/>
        <v>183086.09437383953</v>
      </c>
      <c r="J492" s="5">
        <f t="shared" si="86"/>
        <v>275.74377930926147</v>
      </c>
    </row>
    <row r="493" spans="1:10" x14ac:dyDescent="0.4">
      <c r="A493" s="1">
        <f t="shared" si="79"/>
        <v>44374</v>
      </c>
      <c r="B493">
        <f t="shared" si="80"/>
        <v>488</v>
      </c>
      <c r="C493" s="16">
        <f t="shared" si="81"/>
        <v>8399722.1618468631</v>
      </c>
      <c r="D493" s="17">
        <f t="shared" si="77"/>
        <v>-275.32300800083334</v>
      </c>
      <c r="E493" s="16">
        <f t="shared" si="82"/>
        <v>4019.0453569618685</v>
      </c>
      <c r="F493" s="17">
        <f t="shared" si="83"/>
        <v>-6.0101669864974951</v>
      </c>
      <c r="G493" s="16">
        <f t="shared" si="84"/>
        <v>179342.79279618693</v>
      </c>
      <c r="H493" s="17">
        <f t="shared" si="78"/>
        <v>281.33317498733084</v>
      </c>
      <c r="I493" s="5">
        <f t="shared" si="85"/>
        <v>183361.8381531488</v>
      </c>
      <c r="J493" s="5">
        <f t="shared" si="86"/>
        <v>275.32300800083334</v>
      </c>
    </row>
    <row r="494" spans="1:10" x14ac:dyDescent="0.4">
      <c r="A494" s="1">
        <f t="shared" si="79"/>
        <v>44375</v>
      </c>
      <c r="B494">
        <f t="shared" si="80"/>
        <v>489</v>
      </c>
      <c r="C494" s="16">
        <f t="shared" si="81"/>
        <v>8399446.8388388623</v>
      </c>
      <c r="D494" s="17">
        <f t="shared" si="77"/>
        <v>-274.90227310383335</v>
      </c>
      <c r="E494" s="16">
        <f t="shared" si="82"/>
        <v>4013.0351899753709</v>
      </c>
      <c r="F494" s="17">
        <f t="shared" si="83"/>
        <v>-6.0101901944426572</v>
      </c>
      <c r="G494" s="16">
        <f t="shared" si="84"/>
        <v>179624.12597117425</v>
      </c>
      <c r="H494" s="17">
        <f t="shared" si="78"/>
        <v>280.91246329827601</v>
      </c>
      <c r="I494" s="5">
        <f t="shared" si="85"/>
        <v>183637.16116114962</v>
      </c>
      <c r="J494" s="5">
        <f t="shared" si="86"/>
        <v>274.90227310383335</v>
      </c>
    </row>
    <row r="495" spans="1:10" x14ac:dyDescent="0.4">
      <c r="A495" s="1">
        <f t="shared" si="79"/>
        <v>44376</v>
      </c>
      <c r="B495">
        <f t="shared" si="80"/>
        <v>490</v>
      </c>
      <c r="C495" s="16">
        <f t="shared" si="81"/>
        <v>8399171.9365657587</v>
      </c>
      <c r="D495" s="17">
        <f t="shared" si="77"/>
        <v>-274.48157735720832</v>
      </c>
      <c r="E495" s="16">
        <f t="shared" si="82"/>
        <v>4007.0249997809283</v>
      </c>
      <c r="F495" s="17">
        <f t="shared" si="83"/>
        <v>-6.0101726274567113</v>
      </c>
      <c r="G495" s="16">
        <f t="shared" si="84"/>
        <v>179905.03843447252</v>
      </c>
      <c r="H495" s="17">
        <f t="shared" si="78"/>
        <v>280.49174998466503</v>
      </c>
      <c r="I495" s="5">
        <f t="shared" si="85"/>
        <v>183912.06343425345</v>
      </c>
      <c r="J495" s="5">
        <f t="shared" si="86"/>
        <v>274.48157735720832</v>
      </c>
    </row>
    <row r="496" spans="1:10" x14ac:dyDescent="0.4">
      <c r="A496" s="1">
        <f t="shared" si="79"/>
        <v>44377</v>
      </c>
      <c r="B496">
        <f t="shared" si="80"/>
        <v>491</v>
      </c>
      <c r="C496" s="16">
        <f t="shared" si="81"/>
        <v>8398897.4549884014</v>
      </c>
      <c r="D496" s="17">
        <f t="shared" si="77"/>
        <v>-274.06092349096332</v>
      </c>
      <c r="E496" s="16">
        <f t="shared" si="82"/>
        <v>4001.0148271534717</v>
      </c>
      <c r="F496" s="17">
        <f t="shared" si="83"/>
        <v>-6.0101144097797032</v>
      </c>
      <c r="G496" s="16">
        <f t="shared" si="84"/>
        <v>180185.53018445719</v>
      </c>
      <c r="H496" s="17">
        <f t="shared" si="78"/>
        <v>280.07103790074302</v>
      </c>
      <c r="I496" s="5">
        <f t="shared" si="85"/>
        <v>184186.54501161067</v>
      </c>
      <c r="J496" s="5">
        <f t="shared" si="86"/>
        <v>274.06092349096332</v>
      </c>
    </row>
    <row r="497" spans="1:10" x14ac:dyDescent="0.4">
      <c r="A497" s="1">
        <f t="shared" si="79"/>
        <v>44378</v>
      </c>
      <c r="B497">
        <f t="shared" si="80"/>
        <v>492</v>
      </c>
      <c r="C497" s="16">
        <f t="shared" si="81"/>
        <v>8398623.3940649107</v>
      </c>
      <c r="D497" s="17">
        <f t="shared" si="77"/>
        <v>-273.6403142261467</v>
      </c>
      <c r="E497" s="16">
        <f t="shared" si="82"/>
        <v>3995.0047127436919</v>
      </c>
      <c r="F497" s="17">
        <f t="shared" si="83"/>
        <v>-6.0100156659117374</v>
      </c>
      <c r="G497" s="16">
        <f t="shared" si="84"/>
        <v>180465.60122235795</v>
      </c>
      <c r="H497" s="17">
        <f t="shared" si="78"/>
        <v>279.65032989205844</v>
      </c>
      <c r="I497" s="5">
        <f t="shared" si="85"/>
        <v>184460.60593510163</v>
      </c>
      <c r="J497" s="5">
        <f t="shared" si="86"/>
        <v>273.6403142261467</v>
      </c>
    </row>
    <row r="498" spans="1:10" x14ac:dyDescent="0.4">
      <c r="A498" s="1">
        <f t="shared" si="79"/>
        <v>44379</v>
      </c>
      <c r="B498">
        <f t="shared" si="80"/>
        <v>493</v>
      </c>
      <c r="C498" s="16">
        <f t="shared" si="81"/>
        <v>8398349.7537506837</v>
      </c>
      <c r="D498" s="17">
        <f t="shared" si="77"/>
        <v>-273.21975227483699</v>
      </c>
      <c r="E498" s="16">
        <f t="shared" si="82"/>
        <v>3988.9946970777801</v>
      </c>
      <c r="F498" s="17">
        <f t="shared" si="83"/>
        <v>-6.0098765206076337</v>
      </c>
      <c r="G498" s="16">
        <f t="shared" si="84"/>
        <v>180745.25155225</v>
      </c>
      <c r="H498" s="17">
        <f t="shared" si="78"/>
        <v>279.22962879544463</v>
      </c>
      <c r="I498" s="5">
        <f t="shared" si="85"/>
        <v>184734.24624932779</v>
      </c>
      <c r="J498" s="5">
        <f t="shared" si="86"/>
        <v>273.21975227483699</v>
      </c>
    </row>
    <row r="499" spans="1:10" x14ac:dyDescent="0.4">
      <c r="A499" s="1">
        <f t="shared" si="79"/>
        <v>44380</v>
      </c>
      <c r="B499">
        <f t="shared" si="80"/>
        <v>494</v>
      </c>
      <c r="C499" s="16">
        <f t="shared" si="81"/>
        <v>8398076.5339984093</v>
      </c>
      <c r="D499" s="17">
        <f t="shared" si="77"/>
        <v>-272.79924034012879</v>
      </c>
      <c r="E499" s="16">
        <f t="shared" si="82"/>
        <v>3982.9848205571725</v>
      </c>
      <c r="F499" s="17">
        <f t="shared" si="83"/>
        <v>-6.0096970988732892</v>
      </c>
      <c r="G499" s="16">
        <f t="shared" si="84"/>
        <v>181024.48118104544</v>
      </c>
      <c r="H499" s="17">
        <f t="shared" si="78"/>
        <v>278.80893743900208</v>
      </c>
      <c r="I499" s="5">
        <f t="shared" si="85"/>
        <v>185007.46600160262</v>
      </c>
      <c r="J499" s="5">
        <f t="shared" si="86"/>
        <v>272.79924034012879</v>
      </c>
    </row>
    <row r="500" spans="1:10" x14ac:dyDescent="0.4">
      <c r="A500" s="1">
        <f t="shared" si="79"/>
        <v>44381</v>
      </c>
      <c r="B500">
        <f t="shared" si="80"/>
        <v>495</v>
      </c>
      <c r="C500" s="16">
        <f t="shared" si="81"/>
        <v>8397803.7347580697</v>
      </c>
      <c r="D500" s="17">
        <f t="shared" si="77"/>
        <v>-272.37878111611894</v>
      </c>
      <c r="E500" s="16">
        <f t="shared" si="82"/>
        <v>3976.9751234582991</v>
      </c>
      <c r="F500" s="17">
        <f t="shared" si="83"/>
        <v>-6.0094775259620405</v>
      </c>
      <c r="G500" s="16">
        <f t="shared" si="84"/>
        <v>181303.29011848444</v>
      </c>
      <c r="H500" s="17">
        <f t="shared" si="78"/>
        <v>278.38825864208098</v>
      </c>
      <c r="I500" s="5">
        <f t="shared" si="85"/>
        <v>185280.26524194275</v>
      </c>
      <c r="J500" s="5">
        <f t="shared" si="86"/>
        <v>272.37878111611894</v>
      </c>
    </row>
    <row r="501" spans="1:10" x14ac:dyDescent="0.4">
      <c r="A501" s="1">
        <f t="shared" si="79"/>
        <v>44382</v>
      </c>
      <c r="B501">
        <f t="shared" si="80"/>
        <v>496</v>
      </c>
      <c r="C501" s="16">
        <f t="shared" si="81"/>
        <v>8397531.3559769541</v>
      </c>
      <c r="D501" s="17">
        <f t="shared" si="77"/>
        <v>-271.95837728789394</v>
      </c>
      <c r="E501" s="16">
        <f t="shared" si="82"/>
        <v>3970.9656459323369</v>
      </c>
      <c r="F501" s="17">
        <f t="shared" si="83"/>
        <v>-6.0092179273696615</v>
      </c>
      <c r="G501" s="16">
        <f t="shared" si="84"/>
        <v>181581.67837712652</v>
      </c>
      <c r="H501" s="17">
        <f t="shared" si="78"/>
        <v>277.9675952152636</v>
      </c>
      <c r="I501" s="5">
        <f t="shared" si="85"/>
        <v>185552.64402305885</v>
      </c>
      <c r="J501" s="5">
        <f t="shared" si="86"/>
        <v>271.95837728789394</v>
      </c>
    </row>
    <row r="502" spans="1:10" x14ac:dyDescent="0.4">
      <c r="A502" s="1">
        <f t="shared" si="79"/>
        <v>44383</v>
      </c>
      <c r="B502">
        <f t="shared" si="80"/>
        <v>497</v>
      </c>
      <c r="C502" s="16">
        <f t="shared" si="81"/>
        <v>8397259.3975996654</v>
      </c>
      <c r="D502" s="17">
        <f t="shared" si="77"/>
        <v>-271.53803153151642</v>
      </c>
      <c r="E502" s="16">
        <f t="shared" si="82"/>
        <v>3964.9564280049672</v>
      </c>
      <c r="F502" s="17">
        <f t="shared" si="83"/>
        <v>-6.0089184288312936</v>
      </c>
      <c r="G502" s="16">
        <f t="shared" si="84"/>
        <v>181859.64597234179</v>
      </c>
      <c r="H502" s="17">
        <f t="shared" si="78"/>
        <v>277.54694996034772</v>
      </c>
      <c r="I502" s="5">
        <f t="shared" si="85"/>
        <v>185824.60240034678</v>
      </c>
      <c r="J502" s="5">
        <f t="shared" si="86"/>
        <v>271.53803153151642</v>
      </c>
    </row>
    <row r="503" spans="1:10" x14ac:dyDescent="0.4">
      <c r="A503" s="1">
        <f t="shared" si="79"/>
        <v>44384</v>
      </c>
      <c r="B503">
        <f t="shared" si="80"/>
        <v>498</v>
      </c>
      <c r="C503" s="16">
        <f t="shared" si="81"/>
        <v>8396987.859568134</v>
      </c>
      <c r="D503" s="17">
        <f t="shared" si="77"/>
        <v>-271.11774651401311</v>
      </c>
      <c r="E503" s="16">
        <f t="shared" si="82"/>
        <v>3958.9475095761359</v>
      </c>
      <c r="F503" s="17">
        <f t="shared" si="83"/>
        <v>-6.0085791563164435</v>
      </c>
      <c r="G503" s="16">
        <f t="shared" si="84"/>
        <v>182137.19292230214</v>
      </c>
      <c r="H503" s="17">
        <f t="shared" si="78"/>
        <v>277.12632567032955</v>
      </c>
      <c r="I503" s="5">
        <f t="shared" si="85"/>
        <v>186096.14043187827</v>
      </c>
      <c r="J503" s="5">
        <f t="shared" si="86"/>
        <v>271.11774651401311</v>
      </c>
    </row>
    <row r="504" spans="1:10" x14ac:dyDescent="0.4">
      <c r="A504" s="1">
        <f t="shared" si="79"/>
        <v>44385</v>
      </c>
      <c r="B504">
        <f t="shared" si="80"/>
        <v>499</v>
      </c>
      <c r="C504" s="16">
        <f t="shared" si="81"/>
        <v>8396716.7418216206</v>
      </c>
      <c r="D504" s="17">
        <f t="shared" si="77"/>
        <v>-270.69752489336219</v>
      </c>
      <c r="E504" s="16">
        <f t="shared" si="82"/>
        <v>3952.9389304198194</v>
      </c>
      <c r="F504" s="17">
        <f t="shared" si="83"/>
        <v>-6.0082002360251749</v>
      </c>
      <c r="G504" s="16">
        <f t="shared" si="84"/>
        <v>182414.31924797248</v>
      </c>
      <c r="H504" s="17">
        <f t="shared" si="78"/>
        <v>276.70572512938736</v>
      </c>
      <c r="I504" s="5">
        <f t="shared" si="85"/>
        <v>186367.25817839231</v>
      </c>
      <c r="J504" s="5">
        <f t="shared" si="86"/>
        <v>270.69752489336219</v>
      </c>
    </row>
    <row r="505" spans="1:10" x14ac:dyDescent="0.4">
      <c r="A505" s="1">
        <f t="shared" si="79"/>
        <v>44386</v>
      </c>
      <c r="B505">
        <f t="shared" si="80"/>
        <v>500</v>
      </c>
      <c r="C505" s="16">
        <f t="shared" si="81"/>
        <v>8396446.0442967266</v>
      </c>
      <c r="D505" s="17">
        <f t="shared" si="77"/>
        <v>-270.27736931848085</v>
      </c>
      <c r="E505" s="16">
        <f t="shared" si="82"/>
        <v>3946.9307301837944</v>
      </c>
      <c r="F505" s="17">
        <f t="shared" si="83"/>
        <v>-6.0077817943847549</v>
      </c>
      <c r="G505" s="16">
        <f t="shared" si="84"/>
        <v>182691.02497310186</v>
      </c>
      <c r="H505" s="17">
        <f t="shared" si="78"/>
        <v>276.28515111286561</v>
      </c>
      <c r="I505" s="5">
        <f t="shared" si="85"/>
        <v>186637.95570328564</v>
      </c>
      <c r="J505" s="5">
        <f t="shared" si="86"/>
        <v>270.27736931848085</v>
      </c>
    </row>
    <row r="506" spans="1:10" x14ac:dyDescent="0.4">
      <c r="A506" s="1">
        <f t="shared" si="79"/>
        <v>44387</v>
      </c>
      <c r="B506">
        <f t="shared" si="80"/>
        <v>501</v>
      </c>
      <c r="C506" s="16">
        <f t="shared" si="81"/>
        <v>8396175.7669274081</v>
      </c>
      <c r="D506" s="17">
        <f t="shared" si="77"/>
        <v>-269.85728242921425</v>
      </c>
      <c r="E506" s="16">
        <f t="shared" si="82"/>
        <v>3940.9229483894096</v>
      </c>
      <c r="F506" s="17">
        <f t="shared" si="83"/>
        <v>-6.0073239580444238</v>
      </c>
      <c r="G506" s="16">
        <f t="shared" si="84"/>
        <v>182967.31012421471</v>
      </c>
      <c r="H506" s="17">
        <f t="shared" si="78"/>
        <v>275.86460638725868</v>
      </c>
      <c r="I506" s="5">
        <f t="shared" si="85"/>
        <v>186908.23307260411</v>
      </c>
      <c r="J506" s="5">
        <f t="shared" si="86"/>
        <v>269.85728242921425</v>
      </c>
    </row>
    <row r="507" spans="1:10" x14ac:dyDescent="0.4">
      <c r="A507" s="1">
        <f t="shared" si="79"/>
        <v>44388</v>
      </c>
      <c r="B507">
        <f t="shared" si="80"/>
        <v>502</v>
      </c>
      <c r="C507" s="16">
        <f t="shared" si="81"/>
        <v>8395905.9096449781</v>
      </c>
      <c r="D507" s="17">
        <f t="shared" si="77"/>
        <v>-269.43726685632305</v>
      </c>
      <c r="E507" s="16">
        <f t="shared" si="82"/>
        <v>3934.9156244313654</v>
      </c>
      <c r="F507" s="17">
        <f t="shared" si="83"/>
        <v>-6.0068268538725533</v>
      </c>
      <c r="G507" s="16">
        <f t="shared" si="84"/>
        <v>183243.17473060198</v>
      </c>
      <c r="H507" s="17">
        <f t="shared" si="78"/>
        <v>275.4440937101956</v>
      </c>
      <c r="I507" s="5">
        <f t="shared" si="85"/>
        <v>187178.09035503335</v>
      </c>
      <c r="J507" s="5">
        <f t="shared" si="86"/>
        <v>269.43726685632305</v>
      </c>
    </row>
    <row r="508" spans="1:10" x14ac:dyDescent="0.4">
      <c r="A508" s="1">
        <f t="shared" si="79"/>
        <v>44389</v>
      </c>
      <c r="B508">
        <f t="shared" si="80"/>
        <v>503</v>
      </c>
      <c r="C508" s="16">
        <f t="shared" si="81"/>
        <v>8395636.4723781217</v>
      </c>
      <c r="D508" s="17">
        <f t="shared" si="77"/>
        <v>-269.01732522147296</v>
      </c>
      <c r="E508" s="16">
        <f t="shared" si="82"/>
        <v>3928.9087975774928</v>
      </c>
      <c r="F508" s="17">
        <f t="shared" si="83"/>
        <v>-6.0062906089515877</v>
      </c>
      <c r="G508" s="16">
        <f t="shared" si="84"/>
        <v>183518.61882431217</v>
      </c>
      <c r="H508" s="17">
        <f t="shared" si="78"/>
        <v>275.02361583042455</v>
      </c>
      <c r="I508" s="5">
        <f t="shared" si="85"/>
        <v>187447.52762188966</v>
      </c>
      <c r="J508" s="5">
        <f t="shared" si="86"/>
        <v>269.01732522147296</v>
      </c>
    </row>
    <row r="509" spans="1:10" x14ac:dyDescent="0.4">
      <c r="A509" s="1">
        <f t="shared" si="79"/>
        <v>44390</v>
      </c>
      <c r="B509">
        <f t="shared" si="80"/>
        <v>504</v>
      </c>
      <c r="C509" s="16">
        <f t="shared" si="81"/>
        <v>8395367.4550529011</v>
      </c>
      <c r="D509" s="17">
        <f t="shared" si="77"/>
        <v>-268.59746013722332</v>
      </c>
      <c r="E509" s="16">
        <f t="shared" si="82"/>
        <v>3922.9025069685413</v>
      </c>
      <c r="F509" s="17">
        <f t="shared" si="83"/>
        <v>-6.005715350574576</v>
      </c>
      <c r="G509" s="16">
        <f t="shared" si="84"/>
        <v>183793.6424401426</v>
      </c>
      <c r="H509" s="17">
        <f t="shared" si="78"/>
        <v>274.6031754877979</v>
      </c>
      <c r="I509" s="5">
        <f t="shared" si="85"/>
        <v>187716.54494711114</v>
      </c>
      <c r="J509" s="5">
        <f t="shared" si="86"/>
        <v>268.59746013722332</v>
      </c>
    </row>
    <row r="510" spans="1:10" x14ac:dyDescent="0.4">
      <c r="A510" s="1">
        <f t="shared" si="79"/>
        <v>44391</v>
      </c>
      <c r="B510">
        <f t="shared" si="80"/>
        <v>505</v>
      </c>
      <c r="C510" s="16">
        <f t="shared" si="81"/>
        <v>8395098.8575927634</v>
      </c>
      <c r="D510" s="17">
        <f t="shared" si="77"/>
        <v>-268.17767420701614</v>
      </c>
      <c r="E510" s="16">
        <f t="shared" si="82"/>
        <v>3916.8967916179668</v>
      </c>
      <c r="F510" s="17">
        <f t="shared" si="83"/>
        <v>-6.0051012062415339</v>
      </c>
      <c r="G510" s="16">
        <f t="shared" si="84"/>
        <v>184068.24561563041</v>
      </c>
      <c r="H510" s="17">
        <f t="shared" si="78"/>
        <v>274.18277541325767</v>
      </c>
      <c r="I510" s="5">
        <f t="shared" si="85"/>
        <v>187985.14240724838</v>
      </c>
      <c r="J510" s="5">
        <f t="shared" si="86"/>
        <v>268.17767420701614</v>
      </c>
    </row>
    <row r="511" spans="1:10" x14ac:dyDescent="0.4">
      <c r="A511" s="1">
        <f t="shared" si="79"/>
        <v>44392</v>
      </c>
      <c r="B511">
        <f t="shared" si="80"/>
        <v>506</v>
      </c>
      <c r="C511" s="16">
        <f t="shared" si="81"/>
        <v>8394830.6799185555</v>
      </c>
      <c r="D511" s="17">
        <f t="shared" si="77"/>
        <v>-267.75797002516606</v>
      </c>
      <c r="E511" s="16">
        <f t="shared" si="82"/>
        <v>3910.891690411725</v>
      </c>
      <c r="F511" s="17">
        <f t="shared" si="83"/>
        <v>-6.0044483036547263</v>
      </c>
      <c r="G511" s="16">
        <f t="shared" si="84"/>
        <v>184342.42839104368</v>
      </c>
      <c r="H511" s="17">
        <f t="shared" si="78"/>
        <v>273.76241832882079</v>
      </c>
      <c r="I511" s="5">
        <f t="shared" si="85"/>
        <v>188253.3200814554</v>
      </c>
      <c r="J511" s="5">
        <f t="shared" si="86"/>
        <v>267.75797002516606</v>
      </c>
    </row>
    <row r="512" spans="1:10" x14ac:dyDescent="0.4">
      <c r="A512" s="1">
        <f t="shared" si="79"/>
        <v>44393</v>
      </c>
      <c r="B512">
        <f t="shared" si="80"/>
        <v>507</v>
      </c>
      <c r="C512" s="16">
        <f t="shared" si="81"/>
        <v>8394562.9219485298</v>
      </c>
      <c r="D512" s="17">
        <f t="shared" si="77"/>
        <v>-267.33835017685004</v>
      </c>
      <c r="E512" s="16">
        <f t="shared" si="82"/>
        <v>3904.8872421080705</v>
      </c>
      <c r="F512" s="17">
        <f t="shared" si="83"/>
        <v>-6.0037567707149151</v>
      </c>
      <c r="G512" s="16">
        <f t="shared" si="84"/>
        <v>184616.19080937249</v>
      </c>
      <c r="H512" s="17">
        <f t="shared" si="78"/>
        <v>273.34210694756496</v>
      </c>
      <c r="I512" s="5">
        <f t="shared" si="85"/>
        <v>188521.07805148055</v>
      </c>
      <c r="J512" s="5">
        <f t="shared" si="86"/>
        <v>267.33835017685004</v>
      </c>
    </row>
    <row r="513" spans="1:10" x14ac:dyDescent="0.4">
      <c r="A513" s="1">
        <f t="shared" si="79"/>
        <v>44394</v>
      </c>
      <c r="B513">
        <f t="shared" si="80"/>
        <v>508</v>
      </c>
      <c r="C513" s="16">
        <f t="shared" si="81"/>
        <v>8394295.583598353</v>
      </c>
      <c r="D513" s="17">
        <f t="shared" si="77"/>
        <v>-266.91881723809701</v>
      </c>
      <c r="E513" s="16">
        <f t="shared" si="82"/>
        <v>3898.8834853373555</v>
      </c>
      <c r="F513" s="17">
        <f t="shared" si="83"/>
        <v>-6.0030267355178921</v>
      </c>
      <c r="G513" s="16">
        <f t="shared" si="84"/>
        <v>184889.53291632005</v>
      </c>
      <c r="H513" s="17">
        <f t="shared" si="78"/>
        <v>272.9218439736149</v>
      </c>
      <c r="I513" s="5">
        <f t="shared" si="85"/>
        <v>188788.41640165739</v>
      </c>
      <c r="J513" s="5">
        <f t="shared" si="86"/>
        <v>266.91881723809701</v>
      </c>
    </row>
    <row r="514" spans="1:10" x14ac:dyDescent="0.4">
      <c r="A514" s="1">
        <f t="shared" si="79"/>
        <v>44395</v>
      </c>
      <c r="B514">
        <f t="shared" si="80"/>
        <v>509</v>
      </c>
      <c r="C514" s="16">
        <f t="shared" si="81"/>
        <v>8394028.6647811141</v>
      </c>
      <c r="D514" s="17">
        <f t="shared" si="77"/>
        <v>-266.49937377577868</v>
      </c>
      <c r="E514" s="16">
        <f t="shared" si="82"/>
        <v>3892.8804586018377</v>
      </c>
      <c r="F514" s="17">
        <f t="shared" si="83"/>
        <v>-6.0022583263499882</v>
      </c>
      <c r="G514" s="16">
        <f t="shared" si="84"/>
        <v>185162.45476029368</v>
      </c>
      <c r="H514" s="17">
        <f t="shared" si="78"/>
        <v>272.50163210212867</v>
      </c>
      <c r="I514" s="5">
        <f t="shared" si="85"/>
        <v>189055.33521889552</v>
      </c>
      <c r="J514" s="5">
        <f t="shared" si="86"/>
        <v>266.49937377577868</v>
      </c>
    </row>
    <row r="515" spans="1:10" x14ac:dyDescent="0.4">
      <c r="A515" s="1">
        <f t="shared" si="79"/>
        <v>44396</v>
      </c>
      <c r="B515">
        <f t="shared" si="80"/>
        <v>510</v>
      </c>
      <c r="C515" s="16">
        <f t="shared" si="81"/>
        <v>8393762.1654073391</v>
      </c>
      <c r="D515" s="17">
        <f t="shared" si="77"/>
        <v>-266.08002234759994</v>
      </c>
      <c r="E515" s="16">
        <f t="shared" si="82"/>
        <v>3886.8782002754879</v>
      </c>
      <c r="F515" s="17">
        <f t="shared" si="83"/>
        <v>-6.001451671684265</v>
      </c>
      <c r="G515" s="16">
        <f t="shared" si="84"/>
        <v>185434.9563923958</v>
      </c>
      <c r="H515" s="17">
        <f t="shared" si="78"/>
        <v>272.0814740192842</v>
      </c>
      <c r="I515" s="5">
        <f t="shared" si="85"/>
        <v>189321.83459267128</v>
      </c>
      <c r="J515" s="5">
        <f t="shared" si="86"/>
        <v>266.08002234759994</v>
      </c>
    </row>
    <row r="516" spans="1:10" x14ac:dyDescent="0.4">
      <c r="A516" s="1">
        <f t="shared" si="79"/>
        <v>44397</v>
      </c>
      <c r="B516">
        <f t="shared" si="80"/>
        <v>511</v>
      </c>
      <c r="C516" s="16">
        <f t="shared" si="81"/>
        <v>8393496.085384991</v>
      </c>
      <c r="D516" s="17">
        <f t="shared" si="77"/>
        <v>-265.66076550208948</v>
      </c>
      <c r="E516" s="16">
        <f t="shared" si="82"/>
        <v>3880.8767486038037</v>
      </c>
      <c r="F516" s="17">
        <f t="shared" si="83"/>
        <v>-6.0006069001768196</v>
      </c>
      <c r="G516" s="16">
        <f t="shared" si="84"/>
        <v>185707.03786641508</v>
      </c>
      <c r="H516" s="17">
        <f t="shared" si="78"/>
        <v>271.6613724022663</v>
      </c>
      <c r="I516" s="5">
        <f t="shared" si="85"/>
        <v>189587.91461501888</v>
      </c>
      <c r="J516" s="5">
        <f t="shared" si="86"/>
        <v>265.66076550208948</v>
      </c>
    </row>
    <row r="517" spans="1:10" x14ac:dyDescent="0.4">
      <c r="A517" s="1">
        <f t="shared" si="79"/>
        <v>44398</v>
      </c>
      <c r="B517">
        <f t="shared" si="80"/>
        <v>512</v>
      </c>
      <c r="C517" s="16">
        <f t="shared" si="81"/>
        <v>8393230.4246194884</v>
      </c>
      <c r="D517" s="17">
        <f t="shared" ref="D517:D580" si="87">-E$1*C517*E517/B$2</f>
        <v>-265.24160577859124</v>
      </c>
      <c r="E517" s="16">
        <f t="shared" si="82"/>
        <v>3874.8761417036267</v>
      </c>
      <c r="F517" s="17">
        <f t="shared" si="83"/>
        <v>-5.9997241406626358</v>
      </c>
      <c r="G517" s="16">
        <f t="shared" si="84"/>
        <v>185978.69923881735</v>
      </c>
      <c r="H517" s="17">
        <f t="shared" ref="H517:H580" si="88">$G$1*E517</f>
        <v>271.24132991925387</v>
      </c>
      <c r="I517" s="5">
        <f t="shared" si="85"/>
        <v>189853.57538052098</v>
      </c>
      <c r="J517" s="5">
        <f t="shared" si="86"/>
        <v>265.24160577859124</v>
      </c>
    </row>
    <row r="518" spans="1:10" x14ac:dyDescent="0.4">
      <c r="A518" s="1">
        <f t="shared" si="79"/>
        <v>44399</v>
      </c>
      <c r="B518">
        <f t="shared" si="80"/>
        <v>513</v>
      </c>
      <c r="C518" s="16">
        <f t="shared" si="81"/>
        <v>8392965.1830137093</v>
      </c>
      <c r="D518" s="17">
        <f t="shared" si="87"/>
        <v>-264.82254570725559</v>
      </c>
      <c r="E518" s="16">
        <f t="shared" si="82"/>
        <v>3868.876417562964</v>
      </c>
      <c r="F518" s="17">
        <f t="shared" si="83"/>
        <v>-5.9988035221519453</v>
      </c>
      <c r="G518" s="16">
        <f t="shared" si="84"/>
        <v>186249.94056873661</v>
      </c>
      <c r="H518" s="17">
        <f t="shared" si="88"/>
        <v>270.82134922940753</v>
      </c>
      <c r="I518" s="5">
        <f t="shared" si="85"/>
        <v>190118.81698629959</v>
      </c>
      <c r="J518" s="5">
        <f t="shared" si="86"/>
        <v>264.82254570725559</v>
      </c>
    </row>
    <row r="519" spans="1:10" x14ac:dyDescent="0.4">
      <c r="A519" s="1">
        <f t="shared" ref="A519:A582" si="89">A518+1</f>
        <v>44400</v>
      </c>
      <c r="B519">
        <f t="shared" ref="B519:B582" si="90">B518+1</f>
        <v>514</v>
      </c>
      <c r="C519" s="16">
        <f t="shared" si="81"/>
        <v>8392700.360468002</v>
      </c>
      <c r="D519" s="17">
        <f t="shared" si="87"/>
        <v>-264.4035878090308</v>
      </c>
      <c r="E519" s="16">
        <f t="shared" si="82"/>
        <v>3862.8776140408122</v>
      </c>
      <c r="F519" s="17">
        <f t="shared" si="83"/>
        <v>-5.9978451738260787</v>
      </c>
      <c r="G519" s="16">
        <f t="shared" si="84"/>
        <v>186520.76191796601</v>
      </c>
      <c r="H519" s="17">
        <f t="shared" si="88"/>
        <v>270.40143298285687</v>
      </c>
      <c r="I519" s="5">
        <f t="shared" si="85"/>
        <v>190383.63953200681</v>
      </c>
      <c r="J519" s="5">
        <f t="shared" si="86"/>
        <v>264.4035878090308</v>
      </c>
    </row>
    <row r="520" spans="1:10" x14ac:dyDescent="0.4">
      <c r="A520" s="1">
        <f t="shared" si="89"/>
        <v>44401</v>
      </c>
      <c r="B520">
        <f t="shared" si="90"/>
        <v>515</v>
      </c>
      <c r="C520" s="16">
        <f t="shared" si="81"/>
        <v>8392435.9568801932</v>
      </c>
      <c r="D520" s="17">
        <f t="shared" si="87"/>
        <v>-263.9847345956552</v>
      </c>
      <c r="E520" s="16">
        <f t="shared" si="82"/>
        <v>3856.8797688669861</v>
      </c>
      <c r="F520" s="17">
        <f t="shared" si="83"/>
        <v>-5.9968492250338272</v>
      </c>
      <c r="G520" s="16">
        <f t="shared" si="84"/>
        <v>186791.16335094886</v>
      </c>
      <c r="H520" s="17">
        <f t="shared" si="88"/>
        <v>269.98158382068902</v>
      </c>
      <c r="I520" s="5">
        <f t="shared" si="85"/>
        <v>190648.04311981585</v>
      </c>
      <c r="J520" s="5">
        <f t="shared" si="86"/>
        <v>263.9847345956552</v>
      </c>
    </row>
    <row r="521" spans="1:10" x14ac:dyDescent="0.4">
      <c r="A521" s="1">
        <f t="shared" si="89"/>
        <v>44402</v>
      </c>
      <c r="B521">
        <f t="shared" si="90"/>
        <v>516</v>
      </c>
      <c r="C521" s="16">
        <f t="shared" si="81"/>
        <v>8392171.9721455984</v>
      </c>
      <c r="D521" s="17">
        <f t="shared" si="87"/>
        <v>-263.56598856964916</v>
      </c>
      <c r="E521" s="16">
        <f t="shared" si="82"/>
        <v>3850.8829196419524</v>
      </c>
      <c r="F521" s="17">
        <f t="shared" si="83"/>
        <v>-5.9958158052875206</v>
      </c>
      <c r="G521" s="16">
        <f t="shared" si="84"/>
        <v>187061.14493476955</v>
      </c>
      <c r="H521" s="17">
        <f t="shared" si="88"/>
        <v>269.56180437493668</v>
      </c>
      <c r="I521" s="5">
        <f t="shared" si="85"/>
        <v>190912.02785441148</v>
      </c>
      <c r="J521" s="5">
        <f t="shared" si="86"/>
        <v>263.56598856964916</v>
      </c>
    </row>
    <row r="522" spans="1:10" x14ac:dyDescent="0.4">
      <c r="A522" s="1">
        <f t="shared" si="89"/>
        <v>44403</v>
      </c>
      <c r="B522">
        <f t="shared" si="90"/>
        <v>517</v>
      </c>
      <c r="C522" s="16">
        <f t="shared" si="81"/>
        <v>8391908.4061570279</v>
      </c>
      <c r="D522" s="17">
        <f t="shared" si="87"/>
        <v>-263.14735222430733</v>
      </c>
      <c r="E522" s="16">
        <f t="shared" si="82"/>
        <v>3844.8871038366651</v>
      </c>
      <c r="F522" s="17">
        <f t="shared" si="83"/>
        <v>-5.9947450442592753</v>
      </c>
      <c r="G522" s="16">
        <f t="shared" si="84"/>
        <v>187330.70673914449</v>
      </c>
      <c r="H522" s="17">
        <f t="shared" si="88"/>
        <v>269.1420972685666</v>
      </c>
      <c r="I522" s="5">
        <f t="shared" si="85"/>
        <v>191175.59384298115</v>
      </c>
      <c r="J522" s="5">
        <f t="shared" si="86"/>
        <v>263.14735222430733</v>
      </c>
    </row>
    <row r="523" spans="1:10" x14ac:dyDescent="0.4">
      <c r="A523" s="1">
        <f t="shared" si="89"/>
        <v>44404</v>
      </c>
      <c r="B523">
        <f t="shared" si="90"/>
        <v>518</v>
      </c>
      <c r="C523" s="16">
        <f t="shared" si="81"/>
        <v>8391645.2588048037</v>
      </c>
      <c r="D523" s="17">
        <f t="shared" si="87"/>
        <v>-262.72882804369152</v>
      </c>
      <c r="E523" s="16">
        <f t="shared" si="82"/>
        <v>3838.892358792406</v>
      </c>
      <c r="F523" s="17">
        <f t="shared" si="83"/>
        <v>-5.9936370717769023</v>
      </c>
      <c r="G523" s="16">
        <f t="shared" si="84"/>
        <v>187599.84883641306</v>
      </c>
      <c r="H523" s="17">
        <f t="shared" si="88"/>
        <v>268.72246511546842</v>
      </c>
      <c r="I523" s="5">
        <f t="shared" si="85"/>
        <v>191438.74119520545</v>
      </c>
      <c r="J523" s="5">
        <f t="shared" si="86"/>
        <v>262.72882804369152</v>
      </c>
    </row>
    <row r="524" spans="1:10" x14ac:dyDescent="0.4">
      <c r="A524" s="1">
        <f t="shared" si="89"/>
        <v>44405</v>
      </c>
      <c r="B524">
        <f t="shared" si="90"/>
        <v>519</v>
      </c>
      <c r="C524" s="16">
        <f t="shared" si="81"/>
        <v>8391382.5299767591</v>
      </c>
      <c r="D524" s="17">
        <f t="shared" si="87"/>
        <v>-262.31041850262352</v>
      </c>
      <c r="E524" s="16">
        <f t="shared" si="82"/>
        <v>3832.8987217206291</v>
      </c>
      <c r="F524" s="17">
        <f t="shared" si="83"/>
        <v>-5.9924920178205525</v>
      </c>
      <c r="G524" s="16">
        <f t="shared" si="84"/>
        <v>187868.57130152854</v>
      </c>
      <c r="H524" s="17">
        <f t="shared" si="88"/>
        <v>268.30291052044407</v>
      </c>
      <c r="I524" s="5">
        <f t="shared" si="85"/>
        <v>191701.47002324916</v>
      </c>
      <c r="J524" s="5">
        <f t="shared" si="86"/>
        <v>262.31041850262352</v>
      </c>
    </row>
    <row r="525" spans="1:10" x14ac:dyDescent="0.4">
      <c r="A525" s="1">
        <f t="shared" si="89"/>
        <v>44406</v>
      </c>
      <c r="B525">
        <f t="shared" si="90"/>
        <v>520</v>
      </c>
      <c r="C525" s="16">
        <f t="shared" si="81"/>
        <v>8391120.2195582557</v>
      </c>
      <c r="D525" s="17">
        <f t="shared" si="87"/>
        <v>-261.89212606667814</v>
      </c>
      <c r="E525" s="16">
        <f t="shared" si="82"/>
        <v>3826.9062297028086</v>
      </c>
      <c r="F525" s="17">
        <f t="shared" si="83"/>
        <v>-5.9913100125184542</v>
      </c>
      <c r="G525" s="16">
        <f t="shared" si="84"/>
        <v>188136.87421204898</v>
      </c>
      <c r="H525" s="17">
        <f t="shared" si="88"/>
        <v>267.8834360791966</v>
      </c>
      <c r="I525" s="5">
        <f t="shared" si="85"/>
        <v>191963.78044175179</v>
      </c>
      <c r="J525" s="5">
        <f t="shared" si="86"/>
        <v>261.89212606667814</v>
      </c>
    </row>
    <row r="526" spans="1:10" x14ac:dyDescent="0.4">
      <c r="A526" s="1">
        <f t="shared" si="89"/>
        <v>44407</v>
      </c>
      <c r="B526">
        <f t="shared" si="90"/>
        <v>521</v>
      </c>
      <c r="C526" s="16">
        <f t="shared" si="81"/>
        <v>8390858.3274321891</v>
      </c>
      <c r="D526" s="17">
        <f t="shared" si="87"/>
        <v>-261.47395319217679</v>
      </c>
      <c r="E526" s="16">
        <f t="shared" si="82"/>
        <v>3820.9149196902899</v>
      </c>
      <c r="F526" s="17">
        <f t="shared" si="83"/>
        <v>-5.990091186143502</v>
      </c>
      <c r="G526" s="16">
        <f t="shared" si="84"/>
        <v>188404.75764812817</v>
      </c>
      <c r="H526" s="17">
        <f t="shared" si="88"/>
        <v>267.4640443783203</v>
      </c>
      <c r="I526" s="5">
        <f t="shared" si="85"/>
        <v>192225.67256781846</v>
      </c>
      <c r="J526" s="5">
        <f t="shared" si="86"/>
        <v>261.47395319217679</v>
      </c>
    </row>
    <row r="527" spans="1:10" x14ac:dyDescent="0.4">
      <c r="A527" s="1">
        <f t="shared" si="89"/>
        <v>44408</v>
      </c>
      <c r="B527">
        <f t="shared" si="90"/>
        <v>522</v>
      </c>
      <c r="C527" s="16">
        <f t="shared" si="81"/>
        <v>8390596.8534789961</v>
      </c>
      <c r="D527" s="17">
        <f t="shared" si="87"/>
        <v>-261.05590232618084</v>
      </c>
      <c r="E527" s="16">
        <f t="shared" si="82"/>
        <v>3814.9248285041463</v>
      </c>
      <c r="F527" s="17">
        <f t="shared" si="83"/>
        <v>-5.9888356691094486</v>
      </c>
      <c r="G527" s="16">
        <f t="shared" si="84"/>
        <v>188672.22169250649</v>
      </c>
      <c r="H527" s="17">
        <f t="shared" si="88"/>
        <v>267.04473799529029</v>
      </c>
      <c r="I527" s="5">
        <f t="shared" si="85"/>
        <v>192487.14652101064</v>
      </c>
      <c r="J527" s="5">
        <f t="shared" si="86"/>
        <v>261.05590232618084</v>
      </c>
    </row>
    <row r="528" spans="1:10" x14ac:dyDescent="0.4">
      <c r="A528" s="1">
        <f t="shared" si="89"/>
        <v>44409</v>
      </c>
      <c r="B528">
        <f t="shared" si="90"/>
        <v>523</v>
      </c>
      <c r="C528" s="16">
        <f t="shared" si="81"/>
        <v>8390335.7975766696</v>
      </c>
      <c r="D528" s="17">
        <f t="shared" si="87"/>
        <v>-260.63797590648574</v>
      </c>
      <c r="E528" s="16">
        <f t="shared" si="82"/>
        <v>3808.9359928350368</v>
      </c>
      <c r="F528" s="17">
        <f t="shared" si="83"/>
        <v>-5.9875435919668689</v>
      </c>
      <c r="G528" s="16">
        <f t="shared" si="84"/>
        <v>188939.26643050177</v>
      </c>
      <c r="H528" s="17">
        <f t="shared" si="88"/>
        <v>266.6255194984526</v>
      </c>
      <c r="I528" s="5">
        <f t="shared" si="85"/>
        <v>192748.2024233368</v>
      </c>
      <c r="J528" s="5">
        <f t="shared" si="86"/>
        <v>260.63797590648574</v>
      </c>
    </row>
    <row r="529" spans="1:10" x14ac:dyDescent="0.4">
      <c r="A529" s="1">
        <f t="shared" si="89"/>
        <v>44410</v>
      </c>
      <c r="B529">
        <f t="shared" si="90"/>
        <v>524</v>
      </c>
      <c r="C529" s="16">
        <f t="shared" si="81"/>
        <v>8390075.1596007627</v>
      </c>
      <c r="D529" s="17">
        <f t="shared" si="87"/>
        <v>-260.22017636161507</v>
      </c>
      <c r="E529" s="16">
        <f t="shared" si="82"/>
        <v>3802.9484492430702</v>
      </c>
      <c r="F529" s="17">
        <f t="shared" si="83"/>
        <v>-5.9862150853998628</v>
      </c>
      <c r="G529" s="16">
        <f t="shared" si="84"/>
        <v>189205.89195000022</v>
      </c>
      <c r="H529" s="17">
        <f t="shared" si="88"/>
        <v>266.20639144701494</v>
      </c>
      <c r="I529" s="5">
        <f t="shared" si="85"/>
        <v>193008.84039924329</v>
      </c>
      <c r="J529" s="5">
        <f t="shared" si="86"/>
        <v>260.22017636161507</v>
      </c>
    </row>
    <row r="530" spans="1:10" x14ac:dyDescent="0.4">
      <c r="A530" s="1">
        <f t="shared" si="89"/>
        <v>44411</v>
      </c>
      <c r="B530">
        <f t="shared" si="90"/>
        <v>525</v>
      </c>
      <c r="C530" s="16">
        <f t="shared" si="81"/>
        <v>8389814.9394244011</v>
      </c>
      <c r="D530" s="17">
        <f t="shared" si="87"/>
        <v>-259.80250611081516</v>
      </c>
      <c r="E530" s="16">
        <f t="shared" si="82"/>
        <v>3796.9622341576705</v>
      </c>
      <c r="F530" s="17">
        <f t="shared" si="83"/>
        <v>-5.9848502802217922</v>
      </c>
      <c r="G530" s="16">
        <f t="shared" si="84"/>
        <v>189472.09834144724</v>
      </c>
      <c r="H530" s="17">
        <f t="shared" si="88"/>
        <v>265.78735639103695</v>
      </c>
      <c r="I530" s="5">
        <f t="shared" si="85"/>
        <v>193269.0605756049</v>
      </c>
      <c r="J530" s="5">
        <f t="shared" si="86"/>
        <v>259.80250611081516</v>
      </c>
    </row>
    <row r="531" spans="1:10" x14ac:dyDescent="0.4">
      <c r="A531" s="1">
        <f t="shared" si="89"/>
        <v>44412</v>
      </c>
      <c r="B531">
        <f t="shared" si="90"/>
        <v>526</v>
      </c>
      <c r="C531" s="16">
        <f t="shared" si="81"/>
        <v>8389555.1369182896</v>
      </c>
      <c r="D531" s="17">
        <f t="shared" si="87"/>
        <v>-259.38496756404896</v>
      </c>
      <c r="E531" s="16">
        <f t="shared" si="82"/>
        <v>3790.9773838774486</v>
      </c>
      <c r="F531" s="17">
        <f t="shared" si="83"/>
        <v>-5.9834493073724389</v>
      </c>
      <c r="G531" s="16">
        <f t="shared" si="84"/>
        <v>189737.88569783827</v>
      </c>
      <c r="H531" s="17">
        <f t="shared" si="88"/>
        <v>265.3684168714214</v>
      </c>
      <c r="I531" s="5">
        <f t="shared" si="85"/>
        <v>193528.86308171571</v>
      </c>
      <c r="J531" s="5">
        <f t="shared" si="86"/>
        <v>259.38496756404896</v>
      </c>
    </row>
    <row r="532" spans="1:10" x14ac:dyDescent="0.4">
      <c r="A532" s="1">
        <f t="shared" si="89"/>
        <v>44413</v>
      </c>
      <c r="B532">
        <f t="shared" si="90"/>
        <v>527</v>
      </c>
      <c r="C532" s="16">
        <f t="shared" si="81"/>
        <v>8389295.7519507259</v>
      </c>
      <c r="D532" s="17">
        <f t="shared" si="87"/>
        <v>-258.96756312199204</v>
      </c>
      <c r="E532" s="16">
        <f t="shared" si="82"/>
        <v>3784.9939345700759</v>
      </c>
      <c r="F532" s="17">
        <f t="shared" si="83"/>
        <v>-5.9820122979132861</v>
      </c>
      <c r="G532" s="16">
        <f t="shared" si="84"/>
        <v>190003.25411470968</v>
      </c>
      <c r="H532" s="17">
        <f t="shared" si="88"/>
        <v>264.94957541990533</v>
      </c>
      <c r="I532" s="5">
        <f t="shared" si="85"/>
        <v>193788.24804927976</v>
      </c>
      <c r="J532" s="5">
        <f t="shared" si="86"/>
        <v>258.96756312199204</v>
      </c>
    </row>
    <row r="533" spans="1:10" x14ac:dyDescent="0.4">
      <c r="A533" s="1">
        <f t="shared" si="89"/>
        <v>44414</v>
      </c>
      <c r="B533">
        <f t="shared" si="90"/>
        <v>528</v>
      </c>
      <c r="C533" s="16">
        <f t="shared" si="81"/>
        <v>8389036.7843876034</v>
      </c>
      <c r="D533" s="17">
        <f t="shared" si="87"/>
        <v>-258.55029517602696</v>
      </c>
      <c r="E533" s="16">
        <f t="shared" si="82"/>
        <v>3779.0119222721628</v>
      </c>
      <c r="F533" s="17">
        <f t="shared" si="83"/>
        <v>-5.9805393830244498</v>
      </c>
      <c r="G533" s="16">
        <f t="shared" si="84"/>
        <v>190268.20369012959</v>
      </c>
      <c r="H533" s="17">
        <f t="shared" si="88"/>
        <v>264.53083455905141</v>
      </c>
      <c r="I533" s="5">
        <f t="shared" si="85"/>
        <v>194047.21561240175</v>
      </c>
      <c r="J533" s="5">
        <f t="shared" si="86"/>
        <v>258.55029517602696</v>
      </c>
    </row>
    <row r="534" spans="1:10" x14ac:dyDescent="0.4">
      <c r="A534" s="1">
        <f t="shared" si="89"/>
        <v>44415</v>
      </c>
      <c r="B534">
        <f t="shared" si="90"/>
        <v>529</v>
      </c>
      <c r="C534" s="16">
        <f t="shared" si="81"/>
        <v>8388778.2340924274</v>
      </c>
      <c r="D534" s="17">
        <f t="shared" si="87"/>
        <v>-258.13316610823853</v>
      </c>
      <c r="E534" s="16">
        <f t="shared" si="82"/>
        <v>3773.0313828891385</v>
      </c>
      <c r="F534" s="17">
        <f t="shared" si="83"/>
        <v>-5.9790306940012101</v>
      </c>
      <c r="G534" s="16">
        <f t="shared" si="84"/>
        <v>190532.73452468865</v>
      </c>
      <c r="H534" s="17">
        <f t="shared" si="88"/>
        <v>264.11219680223974</v>
      </c>
      <c r="I534" s="5">
        <f t="shared" si="85"/>
        <v>194305.76590757779</v>
      </c>
      <c r="J534" s="5">
        <f t="shared" si="86"/>
        <v>258.13316610823853</v>
      </c>
    </row>
    <row r="535" spans="1:10" x14ac:dyDescent="0.4">
      <c r="A535" s="1">
        <f t="shared" si="89"/>
        <v>44416</v>
      </c>
      <c r="B535">
        <f t="shared" si="90"/>
        <v>530</v>
      </c>
      <c r="C535" s="16">
        <f t="shared" si="81"/>
        <v>8388520.1009263191</v>
      </c>
      <c r="D535" s="17">
        <f t="shared" si="87"/>
        <v>-257.7161782914099</v>
      </c>
      <c r="E535" s="16">
        <f t="shared" si="82"/>
        <v>3767.0523521951372</v>
      </c>
      <c r="F535" s="17">
        <f t="shared" si="83"/>
        <v>-5.9774863622497492</v>
      </c>
      <c r="G535" s="16">
        <f t="shared" si="84"/>
        <v>190796.8467214909</v>
      </c>
      <c r="H535" s="17">
        <f t="shared" si="88"/>
        <v>263.69366465365965</v>
      </c>
      <c r="I535" s="5">
        <f t="shared" si="85"/>
        <v>194563.89907368604</v>
      </c>
      <c r="J535" s="5">
        <f t="shared" si="86"/>
        <v>257.7161782914099</v>
      </c>
    </row>
    <row r="536" spans="1:10" x14ac:dyDescent="0.4">
      <c r="A536" s="1">
        <f t="shared" si="89"/>
        <v>44417</v>
      </c>
      <c r="B536">
        <f t="shared" si="90"/>
        <v>531</v>
      </c>
      <c r="C536" s="16">
        <f t="shared" si="81"/>
        <v>8388262.3847480277</v>
      </c>
      <c r="D536" s="17">
        <f t="shared" si="87"/>
        <v>-257.29933408901826</v>
      </c>
      <c r="E536" s="16">
        <f t="shared" si="82"/>
        <v>3761.0748658328876</v>
      </c>
      <c r="F536" s="17">
        <f t="shared" si="83"/>
        <v>-5.9759065192839103</v>
      </c>
      <c r="G536" s="16">
        <f t="shared" si="84"/>
        <v>191060.54038614457</v>
      </c>
      <c r="H536" s="17">
        <f t="shared" si="88"/>
        <v>263.27524060830217</v>
      </c>
      <c r="I536" s="5">
        <f t="shared" si="85"/>
        <v>194821.61525197746</v>
      </c>
      <c r="J536" s="5">
        <f t="shared" si="86"/>
        <v>257.29933408901826</v>
      </c>
    </row>
    <row r="537" spans="1:10" x14ac:dyDescent="0.4">
      <c r="A537" s="1">
        <f t="shared" si="89"/>
        <v>44418</v>
      </c>
      <c r="B537">
        <f t="shared" si="90"/>
        <v>532</v>
      </c>
      <c r="C537" s="16">
        <f t="shared" si="81"/>
        <v>8388005.0854139384</v>
      </c>
      <c r="D537" s="17">
        <f t="shared" si="87"/>
        <v>-256.88263585523072</v>
      </c>
      <c r="E537" s="16">
        <f t="shared" si="82"/>
        <v>3755.0989593136037</v>
      </c>
      <c r="F537" s="17">
        <f t="shared" si="83"/>
        <v>-5.9742912967215602</v>
      </c>
      <c r="G537" s="16">
        <f t="shared" si="84"/>
        <v>191323.81562675288</v>
      </c>
      <c r="H537" s="17">
        <f t="shared" si="88"/>
        <v>262.85692715195228</v>
      </c>
      <c r="I537" s="5">
        <f t="shared" si="85"/>
        <v>195078.9145860665</v>
      </c>
      <c r="J537" s="5">
        <f t="shared" si="86"/>
        <v>256.88263585523072</v>
      </c>
    </row>
    <row r="538" spans="1:10" x14ac:dyDescent="0.4">
      <c r="A538" s="1">
        <f t="shared" si="89"/>
        <v>44419</v>
      </c>
      <c r="B538">
        <f t="shared" si="90"/>
        <v>533</v>
      </c>
      <c r="C538" s="16">
        <f t="shared" si="81"/>
        <v>8387748.2027780833</v>
      </c>
      <c r="D538" s="17">
        <f t="shared" si="87"/>
        <v>-256.46608593490066</v>
      </c>
      <c r="E538" s="16">
        <f t="shared" si="82"/>
        <v>3749.124668016882</v>
      </c>
      <c r="F538" s="17">
        <f t="shared" si="83"/>
        <v>-5.9726408262811219</v>
      </c>
      <c r="G538" s="16">
        <f t="shared" si="84"/>
        <v>191586.67255390485</v>
      </c>
      <c r="H538" s="17">
        <f t="shared" si="88"/>
        <v>262.43872676118178</v>
      </c>
      <c r="I538" s="5">
        <f t="shared" si="85"/>
        <v>195335.79722192173</v>
      </c>
      <c r="J538" s="5">
        <f t="shared" si="86"/>
        <v>256.46608593490066</v>
      </c>
    </row>
    <row r="539" spans="1:10" x14ac:dyDescent="0.4">
      <c r="A539" s="1">
        <f t="shared" si="89"/>
        <v>44420</v>
      </c>
      <c r="B539">
        <f t="shared" si="90"/>
        <v>534</v>
      </c>
      <c r="C539" s="16">
        <f t="shared" si="81"/>
        <v>8387491.7366921483</v>
      </c>
      <c r="D539" s="17">
        <f t="shared" si="87"/>
        <v>-256.0496866635645</v>
      </c>
      <c r="E539" s="16">
        <f t="shared" si="82"/>
        <v>3743.1520271906011</v>
      </c>
      <c r="F539" s="17">
        <f t="shared" si="83"/>
        <v>-5.9709552397775951</v>
      </c>
      <c r="G539" s="16">
        <f t="shared" si="84"/>
        <v>191849.11128066602</v>
      </c>
      <c r="H539" s="17">
        <f t="shared" si="88"/>
        <v>262.0206419033421</v>
      </c>
      <c r="I539" s="5">
        <f t="shared" si="85"/>
        <v>195592.26330785663</v>
      </c>
      <c r="J539" s="5">
        <f t="shared" si="86"/>
        <v>256.0496866635645</v>
      </c>
    </row>
    <row r="540" spans="1:10" x14ac:dyDescent="0.4">
      <c r="A540" s="1">
        <f t="shared" si="89"/>
        <v>44421</v>
      </c>
      <c r="B540">
        <f t="shared" si="90"/>
        <v>535</v>
      </c>
      <c r="C540" s="16">
        <f t="shared" si="81"/>
        <v>8387235.6870054845</v>
      </c>
      <c r="D540" s="17">
        <f t="shared" si="87"/>
        <v>-255.63344036743845</v>
      </c>
      <c r="E540" s="16">
        <f t="shared" si="82"/>
        <v>3737.1810719508235</v>
      </c>
      <c r="F540" s="17">
        <f t="shared" si="83"/>
        <v>-5.9692346691192313</v>
      </c>
      <c r="G540" s="16">
        <f t="shared" si="84"/>
        <v>192111.13192256936</v>
      </c>
      <c r="H540" s="17">
        <f t="shared" si="88"/>
        <v>261.60267503655768</v>
      </c>
      <c r="I540" s="5">
        <f t="shared" si="85"/>
        <v>195848.31299452018</v>
      </c>
      <c r="J540" s="5">
        <f t="shared" si="86"/>
        <v>255.63344036743845</v>
      </c>
    </row>
    <row r="541" spans="1:10" x14ac:dyDescent="0.4">
      <c r="A541" s="1">
        <f t="shared" si="89"/>
        <v>44422</v>
      </c>
      <c r="B541">
        <f t="shared" si="90"/>
        <v>536</v>
      </c>
      <c r="C541" s="16">
        <f t="shared" si="81"/>
        <v>8386980.0535651166</v>
      </c>
      <c r="D541" s="17">
        <f t="shared" si="87"/>
        <v>-255.21734936341525</v>
      </c>
      <c r="E541" s="16">
        <f t="shared" si="82"/>
        <v>3731.2118372817044</v>
      </c>
      <c r="F541" s="17">
        <f t="shared" si="83"/>
        <v>-5.967479246304066</v>
      </c>
      <c r="G541" s="16">
        <f t="shared" si="84"/>
        <v>192372.73459760592</v>
      </c>
      <c r="H541" s="17">
        <f t="shared" si="88"/>
        <v>261.18482860971932</v>
      </c>
      <c r="I541" s="5">
        <f t="shared" si="85"/>
        <v>196103.94643488762</v>
      </c>
      <c r="J541" s="5">
        <f t="shared" si="86"/>
        <v>255.21734936341525</v>
      </c>
    </row>
    <row r="542" spans="1:10" x14ac:dyDescent="0.4">
      <c r="A542" s="1">
        <f t="shared" si="89"/>
        <v>44423</v>
      </c>
      <c r="B542">
        <f t="shared" si="90"/>
        <v>537</v>
      </c>
      <c r="C542" s="16">
        <f t="shared" si="81"/>
        <v>8386724.8362157531</v>
      </c>
      <c r="D542" s="17">
        <f t="shared" si="87"/>
        <v>-254.80141595906173</v>
      </c>
      <c r="E542" s="16">
        <f t="shared" si="82"/>
        <v>3725.2443580354002</v>
      </c>
      <c r="F542" s="17">
        <f t="shared" si="83"/>
        <v>-5.9656891034163095</v>
      </c>
      <c r="G542" s="16">
        <f t="shared" si="84"/>
        <v>192633.91942621564</v>
      </c>
      <c r="H542" s="17">
        <f t="shared" si="88"/>
        <v>260.76710506247804</v>
      </c>
      <c r="I542" s="5">
        <f t="shared" si="85"/>
        <v>196359.16378425102</v>
      </c>
      <c r="J542" s="5">
        <f t="shared" si="86"/>
        <v>254.80141595906173</v>
      </c>
    </row>
    <row r="543" spans="1:10" x14ac:dyDescent="0.4">
      <c r="A543" s="1">
        <f t="shared" si="89"/>
        <v>44424</v>
      </c>
      <c r="B543">
        <f t="shared" si="90"/>
        <v>538</v>
      </c>
      <c r="C543" s="16">
        <f t="shared" si="81"/>
        <v>8386470.0347997937</v>
      </c>
      <c r="D543" s="17">
        <f t="shared" si="87"/>
        <v>-254.38564245261614</v>
      </c>
      <c r="E543" s="16">
        <f t="shared" si="82"/>
        <v>3719.2786689319837</v>
      </c>
      <c r="F543" s="17">
        <f t="shared" si="83"/>
        <v>-5.9638643726227656</v>
      </c>
      <c r="G543" s="16">
        <f t="shared" si="84"/>
        <v>192894.68653127813</v>
      </c>
      <c r="H543" s="17">
        <f t="shared" si="88"/>
        <v>260.3495068252389</v>
      </c>
      <c r="I543" s="5">
        <f t="shared" si="85"/>
        <v>196613.96520021011</v>
      </c>
      <c r="J543" s="5">
        <f t="shared" si="86"/>
        <v>254.38564245261614</v>
      </c>
    </row>
    <row r="544" spans="1:10" x14ac:dyDescent="0.4">
      <c r="A544" s="1">
        <f t="shared" si="89"/>
        <v>44425</v>
      </c>
      <c r="B544">
        <f t="shared" si="90"/>
        <v>539</v>
      </c>
      <c r="C544" s="16">
        <f t="shared" si="81"/>
        <v>8386215.6491573416</v>
      </c>
      <c r="D544" s="17">
        <f t="shared" si="87"/>
        <v>-253.97003113298604</v>
      </c>
      <c r="E544" s="16">
        <f t="shared" si="82"/>
        <v>3713.3148045593607</v>
      </c>
      <c r="F544" s="17">
        <f t="shared" si="83"/>
        <v>-5.9620051861692218</v>
      </c>
      <c r="G544" s="16">
        <f t="shared" si="84"/>
        <v>193155.03603810337</v>
      </c>
      <c r="H544" s="17">
        <f t="shared" si="88"/>
        <v>259.93203631915526</v>
      </c>
      <c r="I544" s="5">
        <f t="shared" si="85"/>
        <v>196868.35084266274</v>
      </c>
      <c r="J544" s="5">
        <f t="shared" si="86"/>
        <v>253.97003113298604</v>
      </c>
    </row>
    <row r="545" spans="1:10" x14ac:dyDescent="0.4">
      <c r="A545" s="1">
        <f t="shared" si="89"/>
        <v>44426</v>
      </c>
      <c r="B545">
        <f t="shared" si="90"/>
        <v>540</v>
      </c>
      <c r="C545" s="16">
        <f t="shared" si="81"/>
        <v>8385961.6791262086</v>
      </c>
      <c r="D545" s="17">
        <f t="shared" si="87"/>
        <v>-253.55458427974611</v>
      </c>
      <c r="E545" s="16">
        <f t="shared" si="82"/>
        <v>3707.3527993731914</v>
      </c>
      <c r="F545" s="17">
        <f t="shared" si="83"/>
        <v>-5.9601116763773234</v>
      </c>
      <c r="G545" s="16">
        <f t="shared" si="84"/>
        <v>193414.96807442253</v>
      </c>
      <c r="H545" s="17">
        <f t="shared" si="88"/>
        <v>259.51469595612343</v>
      </c>
      <c r="I545" s="5">
        <f t="shared" si="85"/>
        <v>197122.32087379572</v>
      </c>
      <c r="J545" s="5">
        <f t="shared" si="86"/>
        <v>253.55458427974611</v>
      </c>
    </row>
    <row r="546" spans="1:10" x14ac:dyDescent="0.4">
      <c r="A546" s="1">
        <f t="shared" si="89"/>
        <v>44427</v>
      </c>
      <c r="B546">
        <f t="shared" si="90"/>
        <v>541</v>
      </c>
      <c r="C546" s="16">
        <f t="shared" si="81"/>
        <v>8385708.124541929</v>
      </c>
      <c r="D546" s="17">
        <f t="shared" si="87"/>
        <v>-253.13930416313627</v>
      </c>
      <c r="E546" s="16">
        <f t="shared" si="82"/>
        <v>3701.3926876968139</v>
      </c>
      <c r="F546" s="17">
        <f t="shared" si="83"/>
        <v>-5.9581839756407362</v>
      </c>
      <c r="G546" s="16">
        <f t="shared" si="84"/>
        <v>193674.48277037864</v>
      </c>
      <c r="H546" s="17">
        <f t="shared" si="88"/>
        <v>259.09748813877701</v>
      </c>
      <c r="I546" s="5">
        <f t="shared" si="85"/>
        <v>197375.87545807546</v>
      </c>
      <c r="J546" s="5">
        <f t="shared" si="86"/>
        <v>253.13930416313627</v>
      </c>
    </row>
    <row r="547" spans="1:10" x14ac:dyDescent="0.4">
      <c r="A547" s="1">
        <f t="shared" si="89"/>
        <v>44428</v>
      </c>
      <c r="B547">
        <f t="shared" si="90"/>
        <v>542</v>
      </c>
      <c r="C547" s="16">
        <f t="shared" ref="C547:C610" si="91">C546+D546</f>
        <v>8385454.9852377661</v>
      </c>
      <c r="D547" s="17">
        <f t="shared" si="87"/>
        <v>-252.72419304406031</v>
      </c>
      <c r="E547" s="16">
        <f t="shared" ref="E547:E610" si="92">E546+F546</f>
        <v>3695.4345037211733</v>
      </c>
      <c r="F547" s="17">
        <f t="shared" ref="F547:F610" si="93">-D547-H547</f>
        <v>-5.9562222164218497</v>
      </c>
      <c r="G547" s="16">
        <f t="shared" ref="G547:G610" si="94">G546+H546</f>
        <v>193933.58025851741</v>
      </c>
      <c r="H547" s="17">
        <f t="shared" si="88"/>
        <v>258.68041526048216</v>
      </c>
      <c r="I547" s="5">
        <f t="shared" ref="I547:I610" si="95">E547+G547</f>
        <v>197629.01476223857</v>
      </c>
      <c r="J547" s="5">
        <f t="shared" ref="J547:J610" si="96">F547+H547</f>
        <v>252.72419304406031</v>
      </c>
    </row>
    <row r="548" spans="1:10" x14ac:dyDescent="0.4">
      <c r="A548" s="1">
        <f t="shared" si="89"/>
        <v>44429</v>
      </c>
      <c r="B548">
        <f t="shared" si="90"/>
        <v>543</v>
      </c>
      <c r="C548" s="16">
        <f t="shared" si="91"/>
        <v>8385202.2610447221</v>
      </c>
      <c r="D548" s="17">
        <f t="shared" si="87"/>
        <v>-252.30925317408443</v>
      </c>
      <c r="E548" s="16">
        <f t="shared" si="92"/>
        <v>3689.4782815047515</v>
      </c>
      <c r="F548" s="17">
        <f t="shared" si="93"/>
        <v>-5.9542265312482243</v>
      </c>
      <c r="G548" s="16">
        <f t="shared" si="94"/>
        <v>194192.2606737779</v>
      </c>
      <c r="H548" s="17">
        <f t="shared" si="88"/>
        <v>258.26347970533266</v>
      </c>
      <c r="I548" s="5">
        <f t="shared" si="95"/>
        <v>197881.73895528266</v>
      </c>
      <c r="J548" s="5">
        <f t="shared" si="96"/>
        <v>252.30925317408443</v>
      </c>
    </row>
    <row r="549" spans="1:10" x14ac:dyDescent="0.4">
      <c r="A549" s="1">
        <f t="shared" si="89"/>
        <v>44430</v>
      </c>
      <c r="B549">
        <f t="shared" si="90"/>
        <v>544</v>
      </c>
      <c r="C549" s="16">
        <f t="shared" si="91"/>
        <v>8384949.9517915482</v>
      </c>
      <c r="D549" s="17">
        <f t="shared" si="87"/>
        <v>-251.89448679543577</v>
      </c>
      <c r="E549" s="16">
        <f t="shared" si="92"/>
        <v>3683.5240549735031</v>
      </c>
      <c r="F549" s="17">
        <f t="shared" si="93"/>
        <v>-5.9521970527094652</v>
      </c>
      <c r="G549" s="16">
        <f t="shared" si="94"/>
        <v>194450.52415348325</v>
      </c>
      <c r="H549" s="17">
        <f t="shared" si="88"/>
        <v>257.84668384814523</v>
      </c>
      <c r="I549" s="5">
        <f t="shared" si="95"/>
        <v>198134.04820845675</v>
      </c>
      <c r="J549" s="5">
        <f t="shared" si="96"/>
        <v>251.89448679543577</v>
      </c>
    </row>
    <row r="550" spans="1:10" x14ac:dyDescent="0.4">
      <c r="A550" s="1">
        <f t="shared" si="89"/>
        <v>44431</v>
      </c>
      <c r="B550">
        <f t="shared" si="90"/>
        <v>545</v>
      </c>
      <c r="C550" s="16">
        <f t="shared" si="91"/>
        <v>8384698.057304753</v>
      </c>
      <c r="D550" s="17">
        <f t="shared" si="87"/>
        <v>-251.4798961410022</v>
      </c>
      <c r="E550" s="16">
        <f t="shared" si="92"/>
        <v>3677.5718579207937</v>
      </c>
      <c r="F550" s="17">
        <f t="shared" si="93"/>
        <v>-5.950133913453385</v>
      </c>
      <c r="G550" s="16">
        <f t="shared" si="94"/>
        <v>194708.3708373314</v>
      </c>
      <c r="H550" s="17">
        <f t="shared" si="88"/>
        <v>257.43003005445559</v>
      </c>
      <c r="I550" s="5">
        <f t="shared" si="95"/>
        <v>198385.94269525219</v>
      </c>
      <c r="J550" s="5">
        <f t="shared" si="96"/>
        <v>251.4798961410022</v>
      </c>
    </row>
    <row r="551" spans="1:10" x14ac:dyDescent="0.4">
      <c r="A551" s="1">
        <f t="shared" si="89"/>
        <v>44432</v>
      </c>
      <c r="B551">
        <f t="shared" si="90"/>
        <v>546</v>
      </c>
      <c r="C551" s="16">
        <f t="shared" si="91"/>
        <v>8384446.5774086118</v>
      </c>
      <c r="D551" s="17">
        <f t="shared" si="87"/>
        <v>-251.06548343433101</v>
      </c>
      <c r="E551" s="16">
        <f t="shared" si="92"/>
        <v>3671.6217240073402</v>
      </c>
      <c r="F551" s="17">
        <f t="shared" si="93"/>
        <v>-5.9480372461828495</v>
      </c>
      <c r="G551" s="16">
        <f t="shared" si="94"/>
        <v>194965.80086738584</v>
      </c>
      <c r="H551" s="17">
        <f t="shared" si="88"/>
        <v>257.01352068051386</v>
      </c>
      <c r="I551" s="5">
        <f t="shared" si="95"/>
        <v>198637.42259139317</v>
      </c>
      <c r="J551" s="5">
        <f t="shared" si="96"/>
        <v>251.06548343433101</v>
      </c>
    </row>
    <row r="552" spans="1:10" x14ac:dyDescent="0.4">
      <c r="A552" s="1">
        <f t="shared" si="89"/>
        <v>44433</v>
      </c>
      <c r="B552">
        <f t="shared" si="90"/>
        <v>547</v>
      </c>
      <c r="C552" s="16">
        <f t="shared" si="91"/>
        <v>8384195.5119251776</v>
      </c>
      <c r="D552" s="17">
        <f t="shared" si="87"/>
        <v>-250.65125088962876</v>
      </c>
      <c r="E552" s="16">
        <f t="shared" si="92"/>
        <v>3665.6736867611571</v>
      </c>
      <c r="F552" s="17">
        <f t="shared" si="93"/>
        <v>-5.945907183652281</v>
      </c>
      <c r="G552" s="16">
        <f t="shared" si="94"/>
        <v>195222.81438806636</v>
      </c>
      <c r="H552" s="17">
        <f t="shared" si="88"/>
        <v>256.59715807328104</v>
      </c>
      <c r="I552" s="5">
        <f t="shared" si="95"/>
        <v>198888.4880748275</v>
      </c>
      <c r="J552" s="5">
        <f t="shared" si="96"/>
        <v>250.65125088962876</v>
      </c>
    </row>
    <row r="553" spans="1:10" x14ac:dyDescent="0.4">
      <c r="A553" s="1">
        <f t="shared" si="89"/>
        <v>44434</v>
      </c>
      <c r="B553">
        <f t="shared" si="90"/>
        <v>548</v>
      </c>
      <c r="C553" s="16">
        <f t="shared" si="91"/>
        <v>8383944.8606742881</v>
      </c>
      <c r="D553" s="17">
        <f t="shared" si="87"/>
        <v>-250.23720071176078</v>
      </c>
      <c r="E553" s="16">
        <f t="shared" si="92"/>
        <v>3659.7277795775049</v>
      </c>
      <c r="F553" s="17">
        <f t="shared" si="93"/>
        <v>-5.9437438586645897</v>
      </c>
      <c r="G553" s="16">
        <f t="shared" si="94"/>
        <v>195479.41154613963</v>
      </c>
      <c r="H553" s="17">
        <f t="shared" si="88"/>
        <v>256.18094457042537</v>
      </c>
      <c r="I553" s="5">
        <f t="shared" si="95"/>
        <v>199139.13932571714</v>
      </c>
      <c r="J553" s="5">
        <f t="shared" si="96"/>
        <v>250.23720071176078</v>
      </c>
    </row>
    <row r="554" spans="1:10" x14ac:dyDescent="0.4">
      <c r="A554" s="1">
        <f t="shared" si="89"/>
        <v>44435</v>
      </c>
      <c r="B554">
        <f t="shared" si="90"/>
        <v>549</v>
      </c>
      <c r="C554" s="16">
        <f t="shared" si="91"/>
        <v>8383694.6234735763</v>
      </c>
      <c r="D554" s="17">
        <f t="shared" si="87"/>
        <v>-249.82333509625141</v>
      </c>
      <c r="E554" s="16">
        <f t="shared" si="92"/>
        <v>3653.7840357188402</v>
      </c>
      <c r="F554" s="17">
        <f t="shared" si="93"/>
        <v>-5.9415474040674212</v>
      </c>
      <c r="G554" s="16">
        <f t="shared" si="94"/>
        <v>195735.59249071006</v>
      </c>
      <c r="H554" s="17">
        <f t="shared" si="88"/>
        <v>255.76488250031883</v>
      </c>
      <c r="I554" s="5">
        <f t="shared" si="95"/>
        <v>199389.37652642891</v>
      </c>
      <c r="J554" s="5">
        <f t="shared" si="96"/>
        <v>249.82333509625141</v>
      </c>
    </row>
    <row r="555" spans="1:10" x14ac:dyDescent="0.4">
      <c r="A555" s="1">
        <f t="shared" si="89"/>
        <v>44436</v>
      </c>
      <c r="B555">
        <f t="shared" si="90"/>
        <v>550</v>
      </c>
      <c r="C555" s="16">
        <f t="shared" si="91"/>
        <v>8383444.80013848</v>
      </c>
      <c r="D555" s="17">
        <f t="shared" si="87"/>
        <v>-249.40965622928411</v>
      </c>
      <c r="E555" s="16">
        <f t="shared" si="92"/>
        <v>3647.8424883147727</v>
      </c>
      <c r="F555" s="17">
        <f t="shared" si="93"/>
        <v>-5.9393179527500024</v>
      </c>
      <c r="G555" s="16">
        <f t="shared" si="94"/>
        <v>195991.35737321037</v>
      </c>
      <c r="H555" s="17">
        <f t="shared" si="88"/>
        <v>255.34897418203411</v>
      </c>
      <c r="I555" s="5">
        <f t="shared" si="95"/>
        <v>199639.19986152515</v>
      </c>
      <c r="J555" s="5">
        <f t="shared" si="96"/>
        <v>249.40965622928411</v>
      </c>
    </row>
    <row r="556" spans="1:10" x14ac:dyDescent="0.4">
      <c r="A556" s="1">
        <f t="shared" si="89"/>
        <v>44437</v>
      </c>
      <c r="B556">
        <f t="shared" si="90"/>
        <v>551</v>
      </c>
      <c r="C556" s="16">
        <f t="shared" si="91"/>
        <v>8383195.3904822506</v>
      </c>
      <c r="D556" s="17">
        <f t="shared" si="87"/>
        <v>-248.99616628770178</v>
      </c>
      <c r="E556" s="16">
        <f t="shared" si="92"/>
        <v>3641.9031703620226</v>
      </c>
      <c r="F556" s="17">
        <f t="shared" si="93"/>
        <v>-5.9370556376398156</v>
      </c>
      <c r="G556" s="16">
        <f t="shared" si="94"/>
        <v>196246.70634739241</v>
      </c>
      <c r="H556" s="17">
        <f t="shared" si="88"/>
        <v>254.9332219253416</v>
      </c>
      <c r="I556" s="5">
        <f t="shared" si="95"/>
        <v>199888.60951775443</v>
      </c>
      <c r="J556" s="5">
        <f t="shared" si="96"/>
        <v>248.99616628770178</v>
      </c>
    </row>
    <row r="557" spans="1:10" x14ac:dyDescent="0.4">
      <c r="A557" s="1">
        <f t="shared" si="89"/>
        <v>44438</v>
      </c>
      <c r="B557">
        <f t="shared" si="90"/>
        <v>552</v>
      </c>
      <c r="C557" s="16">
        <f t="shared" si="91"/>
        <v>8382946.3943159627</v>
      </c>
      <c r="D557" s="17">
        <f t="shared" si="87"/>
        <v>-248.5828674390074</v>
      </c>
      <c r="E557" s="16">
        <f t="shared" si="92"/>
        <v>3635.9661147243828</v>
      </c>
      <c r="F557" s="17">
        <f t="shared" si="93"/>
        <v>-5.9347605916994155</v>
      </c>
      <c r="G557" s="16">
        <f t="shared" si="94"/>
        <v>196501.63956931775</v>
      </c>
      <c r="H557" s="17">
        <f t="shared" si="88"/>
        <v>254.51762803070682</v>
      </c>
      <c r="I557" s="5">
        <f t="shared" si="95"/>
        <v>200137.60568404212</v>
      </c>
      <c r="J557" s="5">
        <f t="shared" si="96"/>
        <v>248.5828674390074</v>
      </c>
    </row>
    <row r="558" spans="1:10" x14ac:dyDescent="0.4">
      <c r="A558" s="1">
        <f t="shared" si="89"/>
        <v>44439</v>
      </c>
      <c r="B558">
        <f t="shared" si="90"/>
        <v>553</v>
      </c>
      <c r="C558" s="16">
        <f t="shared" si="91"/>
        <v>8382697.8114485238</v>
      </c>
      <c r="D558" s="17">
        <f t="shared" si="87"/>
        <v>-248.1697618413649</v>
      </c>
      <c r="E558" s="16">
        <f t="shared" si="92"/>
        <v>3630.0313541326832</v>
      </c>
      <c r="F558" s="17">
        <f t="shared" si="93"/>
        <v>-5.9324329479229334</v>
      </c>
      <c r="G558" s="16">
        <f t="shared" si="94"/>
        <v>196756.15719734845</v>
      </c>
      <c r="H558" s="17">
        <f t="shared" si="88"/>
        <v>254.10219478928784</v>
      </c>
      <c r="I558" s="5">
        <f t="shared" si="95"/>
        <v>200386.18855148114</v>
      </c>
      <c r="J558" s="5">
        <f t="shared" si="96"/>
        <v>248.1697618413649</v>
      </c>
    </row>
    <row r="559" spans="1:10" x14ac:dyDescent="0.4">
      <c r="A559" s="1">
        <f t="shared" si="89"/>
        <v>44440</v>
      </c>
      <c r="B559">
        <f t="shared" si="90"/>
        <v>554</v>
      </c>
      <c r="C559" s="16">
        <f t="shared" si="91"/>
        <v>8382449.6416866826</v>
      </c>
      <c r="D559" s="17">
        <f t="shared" si="87"/>
        <v>-247.75685164360038</v>
      </c>
      <c r="E559" s="16">
        <f t="shared" si="92"/>
        <v>3624.0989211847605</v>
      </c>
      <c r="F559" s="17">
        <f t="shared" si="93"/>
        <v>-5.9300728393328654</v>
      </c>
      <c r="G559" s="16">
        <f t="shared" si="94"/>
        <v>197010.25939213776</v>
      </c>
      <c r="H559" s="17">
        <f t="shared" si="88"/>
        <v>253.68692448293325</v>
      </c>
      <c r="I559" s="5">
        <f t="shared" si="95"/>
        <v>200634.3583133225</v>
      </c>
      <c r="J559" s="5">
        <f t="shared" si="96"/>
        <v>247.75685164360038</v>
      </c>
    </row>
    <row r="560" spans="1:10" x14ac:dyDescent="0.4">
      <c r="A560" s="1">
        <f t="shared" si="89"/>
        <v>44441</v>
      </c>
      <c r="B560">
        <f t="shared" si="90"/>
        <v>555</v>
      </c>
      <c r="C560" s="16">
        <f t="shared" si="91"/>
        <v>8382201.8848350393</v>
      </c>
      <c r="D560" s="17">
        <f t="shared" si="87"/>
        <v>-247.3441389852031</v>
      </c>
      <c r="E560" s="16">
        <f t="shared" si="92"/>
        <v>3618.1688483454277</v>
      </c>
      <c r="F560" s="17">
        <f t="shared" si="93"/>
        <v>-5.9276803989768609</v>
      </c>
      <c r="G560" s="16">
        <f t="shared" si="94"/>
        <v>197263.94631662068</v>
      </c>
      <c r="H560" s="17">
        <f t="shared" si="88"/>
        <v>253.27181938417996</v>
      </c>
      <c r="I560" s="5">
        <f t="shared" si="95"/>
        <v>200882.11516496612</v>
      </c>
      <c r="J560" s="5">
        <f t="shared" si="96"/>
        <v>247.3441389852031</v>
      </c>
    </row>
    <row r="561" spans="1:10" x14ac:dyDescent="0.4">
      <c r="A561" s="1">
        <f t="shared" si="89"/>
        <v>44442</v>
      </c>
      <c r="B561">
        <f t="shared" si="90"/>
        <v>556</v>
      </c>
      <c r="C561" s="16">
        <f t="shared" si="91"/>
        <v>8381954.5406960538</v>
      </c>
      <c r="D561" s="17">
        <f t="shared" si="87"/>
        <v>-246.931625996327</v>
      </c>
      <c r="E561" s="16">
        <f t="shared" si="92"/>
        <v>3612.2411679464508</v>
      </c>
      <c r="F561" s="17">
        <f t="shared" si="93"/>
        <v>-5.9252557599245677</v>
      </c>
      <c r="G561" s="16">
        <f t="shared" si="94"/>
        <v>197517.21813600487</v>
      </c>
      <c r="H561" s="17">
        <f t="shared" si="88"/>
        <v>252.85688175625157</v>
      </c>
      <c r="I561" s="5">
        <f t="shared" si="95"/>
        <v>201129.45930395133</v>
      </c>
      <c r="J561" s="5">
        <f t="shared" si="96"/>
        <v>246.931625996327</v>
      </c>
    </row>
    <row r="562" spans="1:10" x14ac:dyDescent="0.4">
      <c r="A562" s="1">
        <f t="shared" si="89"/>
        <v>44443</v>
      </c>
      <c r="B562">
        <f t="shared" si="90"/>
        <v>557</v>
      </c>
      <c r="C562" s="16">
        <f t="shared" si="91"/>
        <v>8381707.609070057</v>
      </c>
      <c r="D562" s="17">
        <f t="shared" si="87"/>
        <v>-246.5193147977925</v>
      </c>
      <c r="E562" s="16">
        <f t="shared" si="92"/>
        <v>3606.315912186526</v>
      </c>
      <c r="F562" s="17">
        <f t="shared" si="93"/>
        <v>-5.9227990552643348</v>
      </c>
      <c r="G562" s="16">
        <f t="shared" si="94"/>
        <v>197770.07501776112</v>
      </c>
      <c r="H562" s="17">
        <f t="shared" si="88"/>
        <v>252.44211385305684</v>
      </c>
      <c r="I562" s="5">
        <f t="shared" si="95"/>
        <v>201376.39092994764</v>
      </c>
      <c r="J562" s="5">
        <f t="shared" si="96"/>
        <v>246.5193147977925</v>
      </c>
    </row>
    <row r="563" spans="1:10" x14ac:dyDescent="0.4">
      <c r="A563" s="1">
        <f t="shared" si="89"/>
        <v>44444</v>
      </c>
      <c r="B563">
        <f t="shared" si="90"/>
        <v>558</v>
      </c>
      <c r="C563" s="16">
        <f t="shared" si="91"/>
        <v>8381461.0897552595</v>
      </c>
      <c r="D563" s="17">
        <f t="shared" si="87"/>
        <v>-246.1072075010886</v>
      </c>
      <c r="E563" s="16">
        <f t="shared" si="92"/>
        <v>3600.3931131312615</v>
      </c>
      <c r="F563" s="17">
        <f t="shared" si="93"/>
        <v>-5.9203104180997457</v>
      </c>
      <c r="G563" s="16">
        <f t="shared" si="94"/>
        <v>198022.51713161418</v>
      </c>
      <c r="H563" s="17">
        <f t="shared" si="88"/>
        <v>252.02751791918834</v>
      </c>
      <c r="I563" s="5">
        <f t="shared" si="95"/>
        <v>201622.91024474544</v>
      </c>
      <c r="J563" s="5">
        <f t="shared" si="96"/>
        <v>246.1072075010886</v>
      </c>
    </row>
    <row r="564" spans="1:10" x14ac:dyDescent="0.4">
      <c r="A564" s="1">
        <f t="shared" si="89"/>
        <v>44445</v>
      </c>
      <c r="B564">
        <f t="shared" si="90"/>
        <v>559</v>
      </c>
      <c r="C564" s="16">
        <f t="shared" si="91"/>
        <v>8381214.9825477581</v>
      </c>
      <c r="D564" s="17">
        <f t="shared" si="87"/>
        <v>-245.6953062083744</v>
      </c>
      <c r="E564" s="16">
        <f t="shared" si="92"/>
        <v>3594.4728027131619</v>
      </c>
      <c r="F564" s="17">
        <f t="shared" si="93"/>
        <v>-5.9177899815469459</v>
      </c>
      <c r="G564" s="16">
        <f t="shared" si="94"/>
        <v>198274.54464953337</v>
      </c>
      <c r="H564" s="17">
        <f t="shared" si="88"/>
        <v>251.61309618992135</v>
      </c>
      <c r="I564" s="5">
        <f t="shared" si="95"/>
        <v>201869.01745224654</v>
      </c>
      <c r="J564" s="5">
        <f t="shared" si="96"/>
        <v>245.6953062083744</v>
      </c>
    </row>
    <row r="565" spans="1:10" x14ac:dyDescent="0.4">
      <c r="A565" s="1">
        <f t="shared" si="89"/>
        <v>44446</v>
      </c>
      <c r="B565">
        <f t="shared" si="90"/>
        <v>560</v>
      </c>
      <c r="C565" s="16">
        <f t="shared" si="91"/>
        <v>8380969.2872415502</v>
      </c>
      <c r="D565" s="17">
        <f t="shared" si="87"/>
        <v>-245.28361301248205</v>
      </c>
      <c r="E565" s="16">
        <f t="shared" si="92"/>
        <v>3588.5550127316151</v>
      </c>
      <c r="F565" s="17">
        <f t="shared" si="93"/>
        <v>-5.915237878731034</v>
      </c>
      <c r="G565" s="16">
        <f t="shared" si="94"/>
        <v>198526.15774572329</v>
      </c>
      <c r="H565" s="17">
        <f t="shared" si="88"/>
        <v>251.19885089121308</v>
      </c>
      <c r="I565" s="5">
        <f t="shared" si="95"/>
        <v>202114.7127584549</v>
      </c>
      <c r="J565" s="5">
        <f t="shared" si="96"/>
        <v>245.28361301248205</v>
      </c>
    </row>
    <row r="566" spans="1:10" x14ac:dyDescent="0.4">
      <c r="A566" s="1">
        <f t="shared" si="89"/>
        <v>44447</v>
      </c>
      <c r="B566">
        <f t="shared" si="90"/>
        <v>561</v>
      </c>
      <c r="C566" s="16">
        <f t="shared" si="91"/>
        <v>8380724.003628538</v>
      </c>
      <c r="D566" s="17">
        <f t="shared" si="87"/>
        <v>-244.87212999691874</v>
      </c>
      <c r="E566" s="16">
        <f t="shared" si="92"/>
        <v>3582.6397748528839</v>
      </c>
      <c r="F566" s="17">
        <f t="shared" si="93"/>
        <v>-5.9126542427831623</v>
      </c>
      <c r="G566" s="16">
        <f t="shared" si="94"/>
        <v>198777.3565966145</v>
      </c>
      <c r="H566" s="17">
        <f t="shared" si="88"/>
        <v>250.78478423970191</v>
      </c>
      <c r="I566" s="5">
        <f t="shared" si="95"/>
        <v>202359.99637146739</v>
      </c>
      <c r="J566" s="5">
        <f t="shared" si="96"/>
        <v>244.87212999691874</v>
      </c>
    </row>
    <row r="567" spans="1:10" x14ac:dyDescent="0.4">
      <c r="A567" s="1">
        <f t="shared" si="89"/>
        <v>44448</v>
      </c>
      <c r="B567">
        <f t="shared" si="90"/>
        <v>562</v>
      </c>
      <c r="C567" s="16">
        <f t="shared" si="91"/>
        <v>8380479.1314985408</v>
      </c>
      <c r="D567" s="17">
        <f t="shared" si="87"/>
        <v>-244.46085923586992</v>
      </c>
      <c r="E567" s="16">
        <f t="shared" si="92"/>
        <v>3576.7271206101009</v>
      </c>
      <c r="F567" s="17">
        <f t="shared" si="93"/>
        <v>-5.9100392068371548</v>
      </c>
      <c r="G567" s="16">
        <f t="shared" si="94"/>
        <v>199028.14138085418</v>
      </c>
      <c r="H567" s="17">
        <f t="shared" si="88"/>
        <v>250.37089844270707</v>
      </c>
      <c r="I567" s="5">
        <f t="shared" si="95"/>
        <v>202604.86850146428</v>
      </c>
      <c r="J567" s="5">
        <f t="shared" si="96"/>
        <v>244.46085923586992</v>
      </c>
    </row>
    <row r="568" spans="1:10" x14ac:dyDescent="0.4">
      <c r="A568" s="1">
        <f t="shared" si="89"/>
        <v>44449</v>
      </c>
      <c r="B568">
        <f t="shared" si="90"/>
        <v>563</v>
      </c>
      <c r="C568" s="16">
        <f t="shared" si="91"/>
        <v>8380234.6706393044</v>
      </c>
      <c r="D568" s="17">
        <f t="shared" si="87"/>
        <v>-244.04980279420172</v>
      </c>
      <c r="E568" s="16">
        <f t="shared" si="92"/>
        <v>3570.8170814032637</v>
      </c>
      <c r="F568" s="17">
        <f t="shared" si="93"/>
        <v>-5.9073929040267501</v>
      </c>
      <c r="G568" s="16">
        <f t="shared" si="94"/>
        <v>199278.51227929691</v>
      </c>
      <c r="H568" s="17">
        <f t="shared" si="88"/>
        <v>249.95719569822847</v>
      </c>
      <c r="I568" s="5">
        <f t="shared" si="95"/>
        <v>202849.32936070015</v>
      </c>
      <c r="J568" s="5">
        <f t="shared" si="96"/>
        <v>244.04980279420172</v>
      </c>
    </row>
    <row r="569" spans="1:10" x14ac:dyDescent="0.4">
      <c r="A569" s="1">
        <f t="shared" si="89"/>
        <v>44450</v>
      </c>
      <c r="B569">
        <f t="shared" si="90"/>
        <v>564</v>
      </c>
      <c r="C569" s="16">
        <f t="shared" si="91"/>
        <v>8379990.6208365103</v>
      </c>
      <c r="D569" s="17">
        <f t="shared" si="87"/>
        <v>-243.63896272746447</v>
      </c>
      <c r="E569" s="16">
        <f t="shared" si="92"/>
        <v>3564.9096884992368</v>
      </c>
      <c r="F569" s="17">
        <f t="shared" si="93"/>
        <v>-5.9047154674821343</v>
      </c>
      <c r="G569" s="16">
        <f t="shared" si="94"/>
        <v>199528.46947499513</v>
      </c>
      <c r="H569" s="17">
        <f t="shared" si="88"/>
        <v>249.54367819494661</v>
      </c>
      <c r="I569" s="5">
        <f t="shared" si="95"/>
        <v>203093.37916349436</v>
      </c>
      <c r="J569" s="5">
        <f t="shared" si="96"/>
        <v>243.63896272746447</v>
      </c>
    </row>
    <row r="570" spans="1:10" x14ac:dyDescent="0.4">
      <c r="A570" s="1">
        <f t="shared" si="89"/>
        <v>44451</v>
      </c>
      <c r="B570">
        <f t="shared" si="90"/>
        <v>565</v>
      </c>
      <c r="C570" s="16">
        <f t="shared" si="91"/>
        <v>8379746.9818737833</v>
      </c>
      <c r="D570" s="17">
        <f t="shared" si="87"/>
        <v>-243.22834108189602</v>
      </c>
      <c r="E570" s="16">
        <f t="shared" si="92"/>
        <v>3559.0049730317546</v>
      </c>
      <c r="F570" s="17">
        <f t="shared" si="93"/>
        <v>-5.9020070303268142</v>
      </c>
      <c r="G570" s="16">
        <f t="shared" si="94"/>
        <v>199778.01315319008</v>
      </c>
      <c r="H570" s="17">
        <f t="shared" si="88"/>
        <v>249.13034811222283</v>
      </c>
      <c r="I570" s="5">
        <f t="shared" si="95"/>
        <v>203337.01812622184</v>
      </c>
      <c r="J570" s="5">
        <f t="shared" si="96"/>
        <v>243.22834108189602</v>
      </c>
    </row>
    <row r="571" spans="1:10" x14ac:dyDescent="0.4">
      <c r="A571" s="1">
        <f t="shared" si="89"/>
        <v>44452</v>
      </c>
      <c r="B571">
        <f t="shared" si="90"/>
        <v>566</v>
      </c>
      <c r="C571" s="16">
        <f t="shared" si="91"/>
        <v>8379503.7535327012</v>
      </c>
      <c r="D571" s="17">
        <f t="shared" si="87"/>
        <v>-242.81793989442488</v>
      </c>
      <c r="E571" s="16">
        <f t="shared" si="92"/>
        <v>3553.1029660014278</v>
      </c>
      <c r="F571" s="17">
        <f t="shared" si="93"/>
        <v>-5.8992677256750881</v>
      </c>
      <c r="G571" s="16">
        <f t="shared" si="94"/>
        <v>200027.14350130231</v>
      </c>
      <c r="H571" s="17">
        <f t="shared" si="88"/>
        <v>248.71720762009997</v>
      </c>
      <c r="I571" s="5">
        <f t="shared" si="95"/>
        <v>203580.24646730375</v>
      </c>
      <c r="J571" s="5">
        <f t="shared" si="96"/>
        <v>242.81793989442488</v>
      </c>
    </row>
    <row r="572" spans="1:10" x14ac:dyDescent="0.4">
      <c r="A572" s="1">
        <f t="shared" si="89"/>
        <v>44453</v>
      </c>
      <c r="B572">
        <f t="shared" si="90"/>
        <v>567</v>
      </c>
      <c r="C572" s="16">
        <f t="shared" si="91"/>
        <v>8379260.9355928069</v>
      </c>
      <c r="D572" s="17">
        <f t="shared" si="87"/>
        <v>-242.4077611926744</v>
      </c>
      <c r="E572" s="16">
        <f t="shared" si="92"/>
        <v>3547.2036982757527</v>
      </c>
      <c r="F572" s="17">
        <f t="shared" si="93"/>
        <v>-5.8964976866283223</v>
      </c>
      <c r="G572" s="16">
        <f t="shared" si="94"/>
        <v>200275.86070892241</v>
      </c>
      <c r="H572" s="17">
        <f t="shared" si="88"/>
        <v>248.30425887930272</v>
      </c>
      <c r="I572" s="5">
        <f t="shared" si="95"/>
        <v>203823.06440719817</v>
      </c>
      <c r="J572" s="5">
        <f t="shared" si="96"/>
        <v>242.4077611926744</v>
      </c>
    </row>
    <row r="573" spans="1:10" x14ac:dyDescent="0.4">
      <c r="A573" s="1">
        <f t="shared" si="89"/>
        <v>44454</v>
      </c>
      <c r="B573">
        <f t="shared" si="90"/>
        <v>568</v>
      </c>
      <c r="C573" s="16">
        <f t="shared" si="91"/>
        <v>8379018.527831614</v>
      </c>
      <c r="D573" s="17">
        <f t="shared" si="87"/>
        <v>-241.99780699496645</v>
      </c>
      <c r="E573" s="16">
        <f t="shared" si="92"/>
        <v>3541.3072005891245</v>
      </c>
      <c r="F573" s="17">
        <f t="shared" si="93"/>
        <v>-5.8936970462722797</v>
      </c>
      <c r="G573" s="16">
        <f t="shared" si="94"/>
        <v>200524.16496780171</v>
      </c>
      <c r="H573" s="17">
        <f t="shared" si="88"/>
        <v>247.89150404123873</v>
      </c>
      <c r="I573" s="5">
        <f t="shared" si="95"/>
        <v>204065.47216839084</v>
      </c>
      <c r="J573" s="5">
        <f t="shared" si="96"/>
        <v>241.99780699496645</v>
      </c>
    </row>
    <row r="574" spans="1:10" x14ac:dyDescent="0.4">
      <c r="A574" s="1">
        <f t="shared" si="89"/>
        <v>44455</v>
      </c>
      <c r="B574">
        <f t="shared" si="90"/>
        <v>569</v>
      </c>
      <c r="C574" s="16">
        <f t="shared" si="91"/>
        <v>8378776.5300246188</v>
      </c>
      <c r="D574" s="17">
        <f t="shared" si="87"/>
        <v>-241.58807931032564</v>
      </c>
      <c r="E574" s="16">
        <f t="shared" si="92"/>
        <v>3535.4135035428521</v>
      </c>
      <c r="F574" s="17">
        <f t="shared" si="93"/>
        <v>-5.8908659376740218</v>
      </c>
      <c r="G574" s="16">
        <f t="shared" si="94"/>
        <v>200772.05647184295</v>
      </c>
      <c r="H574" s="17">
        <f t="shared" si="88"/>
        <v>247.47894524799966</v>
      </c>
      <c r="I574" s="5">
        <f t="shared" si="95"/>
        <v>204307.46997538581</v>
      </c>
      <c r="J574" s="5">
        <f t="shared" si="96"/>
        <v>241.58807931032564</v>
      </c>
    </row>
    <row r="575" spans="1:10" x14ac:dyDescent="0.4">
      <c r="A575" s="1">
        <f t="shared" si="89"/>
        <v>44456</v>
      </c>
      <c r="B575">
        <f t="shared" si="90"/>
        <v>570</v>
      </c>
      <c r="C575" s="16">
        <f t="shared" si="91"/>
        <v>8378534.9419453088</v>
      </c>
      <c r="D575" s="17">
        <f t="shared" si="87"/>
        <v>-241.17858013848368</v>
      </c>
      <c r="E575" s="16">
        <f t="shared" si="92"/>
        <v>3529.5226376051783</v>
      </c>
      <c r="F575" s="17">
        <f t="shared" si="93"/>
        <v>-5.8880044938788103</v>
      </c>
      <c r="G575" s="16">
        <f t="shared" si="94"/>
        <v>201019.53541709096</v>
      </c>
      <c r="H575" s="17">
        <f t="shared" si="88"/>
        <v>247.06658463236249</v>
      </c>
      <c r="I575" s="5">
        <f t="shared" si="95"/>
        <v>204549.05805469613</v>
      </c>
      <c r="J575" s="5">
        <f t="shared" si="96"/>
        <v>241.17858013848368</v>
      </c>
    </row>
    <row r="576" spans="1:10" x14ac:dyDescent="0.4">
      <c r="A576" s="1">
        <f t="shared" si="89"/>
        <v>44457</v>
      </c>
      <c r="B576">
        <f t="shared" si="90"/>
        <v>571</v>
      </c>
      <c r="C576" s="16">
        <f t="shared" si="91"/>
        <v>8378293.76336517</v>
      </c>
      <c r="D576" s="17">
        <f t="shared" si="87"/>
        <v>-240.76931146988363</v>
      </c>
      <c r="E576" s="16">
        <f t="shared" si="92"/>
        <v>3523.6346331112995</v>
      </c>
      <c r="F576" s="17">
        <f t="shared" si="93"/>
        <v>-5.8851128479073509</v>
      </c>
      <c r="G576" s="16">
        <f t="shared" si="94"/>
        <v>201266.60200172331</v>
      </c>
      <c r="H576" s="17">
        <f t="shared" si="88"/>
        <v>246.65442431779098</v>
      </c>
      <c r="I576" s="5">
        <f t="shared" si="95"/>
        <v>204790.23663483461</v>
      </c>
      <c r="J576" s="5">
        <f t="shared" si="96"/>
        <v>240.76931146988363</v>
      </c>
    </row>
    <row r="577" spans="1:10" x14ac:dyDescent="0.4">
      <c r="A577" s="1">
        <f t="shared" si="89"/>
        <v>44458</v>
      </c>
      <c r="B577">
        <f t="shared" si="90"/>
        <v>572</v>
      </c>
      <c r="C577" s="16">
        <f t="shared" si="91"/>
        <v>8378052.9940537</v>
      </c>
      <c r="D577" s="17">
        <f t="shared" si="87"/>
        <v>-240.36027528568493</v>
      </c>
      <c r="E577" s="16">
        <f t="shared" si="92"/>
        <v>3517.7495202633922</v>
      </c>
      <c r="F577" s="17">
        <f t="shared" si="93"/>
        <v>-5.8821911327525527</v>
      </c>
      <c r="G577" s="16">
        <f t="shared" si="94"/>
        <v>201513.2564260411</v>
      </c>
      <c r="H577" s="17">
        <f t="shared" si="88"/>
        <v>246.24246641843749</v>
      </c>
      <c r="I577" s="5">
        <f t="shared" si="95"/>
        <v>205031.0059463045</v>
      </c>
      <c r="J577" s="5">
        <f t="shared" si="96"/>
        <v>240.36027528568493</v>
      </c>
    </row>
    <row r="578" spans="1:10" x14ac:dyDescent="0.4">
      <c r="A578" s="1">
        <f t="shared" si="89"/>
        <v>44459</v>
      </c>
      <c r="B578">
        <f t="shared" si="90"/>
        <v>573</v>
      </c>
      <c r="C578" s="16">
        <f t="shared" si="91"/>
        <v>8377812.6337784147</v>
      </c>
      <c r="D578" s="17">
        <f t="shared" si="87"/>
        <v>-239.95147355776822</v>
      </c>
      <c r="E578" s="16">
        <f t="shared" si="92"/>
        <v>3511.8673291306395</v>
      </c>
      <c r="F578" s="17">
        <f t="shared" si="93"/>
        <v>-5.8792394813765725</v>
      </c>
      <c r="G578" s="16">
        <f t="shared" si="94"/>
        <v>201759.49889245955</v>
      </c>
      <c r="H578" s="17">
        <f t="shared" si="88"/>
        <v>245.8307130391448</v>
      </c>
      <c r="I578" s="5">
        <f t="shared" si="95"/>
        <v>205271.3662215902</v>
      </c>
      <c r="J578" s="5">
        <f t="shared" si="96"/>
        <v>239.95147355776822</v>
      </c>
    </row>
    <row r="579" spans="1:10" x14ac:dyDescent="0.4">
      <c r="A579" s="1">
        <f t="shared" si="89"/>
        <v>44460</v>
      </c>
      <c r="B579">
        <f t="shared" si="90"/>
        <v>574</v>
      </c>
      <c r="C579" s="16">
        <f t="shared" si="91"/>
        <v>8377572.6823048573</v>
      </c>
      <c r="D579" s="17">
        <f t="shared" si="87"/>
        <v>-239.54290824874022</v>
      </c>
      <c r="E579" s="16">
        <f t="shared" si="92"/>
        <v>3505.9880896492627</v>
      </c>
      <c r="F579" s="17">
        <f t="shared" si="93"/>
        <v>-5.8762580267082001</v>
      </c>
      <c r="G579" s="16">
        <f t="shared" si="94"/>
        <v>202005.3296054987</v>
      </c>
      <c r="H579" s="17">
        <f t="shared" si="88"/>
        <v>245.41916627544842</v>
      </c>
      <c r="I579" s="5">
        <f t="shared" si="95"/>
        <v>205511.31769514797</v>
      </c>
      <c r="J579" s="5">
        <f t="shared" si="96"/>
        <v>239.54290824874022</v>
      </c>
    </row>
    <row r="580" spans="1:10" x14ac:dyDescent="0.4">
      <c r="A580" s="1">
        <f t="shared" si="89"/>
        <v>44461</v>
      </c>
      <c r="B580">
        <f t="shared" si="90"/>
        <v>575</v>
      </c>
      <c r="C580" s="16">
        <f t="shared" si="91"/>
        <v>8377333.1393966088</v>
      </c>
      <c r="D580" s="17">
        <f t="shared" si="87"/>
        <v>-239.13458131193934</v>
      </c>
      <c r="E580" s="16">
        <f t="shared" si="92"/>
        <v>3500.1118316225547</v>
      </c>
      <c r="F580" s="17">
        <f t="shared" si="93"/>
        <v>-5.8732469016395044</v>
      </c>
      <c r="G580" s="16">
        <f t="shared" si="94"/>
        <v>202250.74877177415</v>
      </c>
      <c r="H580" s="17">
        <f t="shared" si="88"/>
        <v>245.00782821357885</v>
      </c>
      <c r="I580" s="5">
        <f t="shared" si="95"/>
        <v>205750.86060339669</v>
      </c>
      <c r="J580" s="5">
        <f t="shared" si="96"/>
        <v>239.13458131193934</v>
      </c>
    </row>
    <row r="581" spans="1:10" x14ac:dyDescent="0.4">
      <c r="A581" s="1">
        <f t="shared" si="89"/>
        <v>44462</v>
      </c>
      <c r="B581">
        <f t="shared" si="90"/>
        <v>576</v>
      </c>
      <c r="C581" s="16">
        <f t="shared" si="91"/>
        <v>8377094.0048152972</v>
      </c>
      <c r="D581" s="17">
        <f t="shared" ref="D581:D644" si="97">-E$1*C581*E581/B$2</f>
        <v>-238.72649469144085</v>
      </c>
      <c r="E581" s="16">
        <f t="shared" si="92"/>
        <v>3494.2385847209152</v>
      </c>
      <c r="F581" s="17">
        <f t="shared" si="93"/>
        <v>-5.870206239023247</v>
      </c>
      <c r="G581" s="16">
        <f t="shared" si="94"/>
        <v>202495.75659998771</v>
      </c>
      <c r="H581" s="17">
        <f t="shared" ref="H581:H644" si="98">$G$1*E581</f>
        <v>244.5967009304641</v>
      </c>
      <c r="I581" s="5">
        <f t="shared" si="95"/>
        <v>205989.99518470862</v>
      </c>
      <c r="J581" s="5">
        <f t="shared" si="96"/>
        <v>238.72649469144085</v>
      </c>
    </row>
    <row r="582" spans="1:10" x14ac:dyDescent="0.4">
      <c r="A582" s="1">
        <f t="shared" si="89"/>
        <v>44463</v>
      </c>
      <c r="B582">
        <f t="shared" si="90"/>
        <v>577</v>
      </c>
      <c r="C582" s="16">
        <f t="shared" si="91"/>
        <v>8376855.2783206059</v>
      </c>
      <c r="D582" s="17">
        <f t="shared" si="97"/>
        <v>-238.31865032206269</v>
      </c>
      <c r="E582" s="16">
        <f t="shared" si="92"/>
        <v>3488.3683784818918</v>
      </c>
      <c r="F582" s="17">
        <f t="shared" si="93"/>
        <v>-5.8671361716697561</v>
      </c>
      <c r="G582" s="16">
        <f t="shared" si="94"/>
        <v>202740.35330091818</v>
      </c>
      <c r="H582" s="17">
        <f t="shared" si="98"/>
        <v>244.18578649373245</v>
      </c>
      <c r="I582" s="5">
        <f t="shared" si="95"/>
        <v>206228.72167940007</v>
      </c>
      <c r="J582" s="5">
        <f t="shared" si="96"/>
        <v>238.31865032206269</v>
      </c>
    </row>
    <row r="583" spans="1:10" x14ac:dyDescent="0.4">
      <c r="A583" s="1">
        <f t="shared" ref="A583:A646" si="99">A582+1</f>
        <v>44464</v>
      </c>
      <c r="B583">
        <f t="shared" ref="B583:B646" si="100">B582+1</f>
        <v>578</v>
      </c>
      <c r="C583" s="16">
        <f t="shared" si="91"/>
        <v>8376616.9596702838</v>
      </c>
      <c r="D583" s="17">
        <f t="shared" si="97"/>
        <v>-237.91105012937129</v>
      </c>
      <c r="E583" s="16">
        <f t="shared" si="92"/>
        <v>3482.5012423102221</v>
      </c>
      <c r="F583" s="17">
        <f t="shared" si="93"/>
        <v>-5.8640368323442829</v>
      </c>
      <c r="G583" s="16">
        <f t="shared" si="94"/>
        <v>202984.53908741192</v>
      </c>
      <c r="H583" s="17">
        <f t="shared" si="98"/>
        <v>243.77508696171557</v>
      </c>
      <c r="I583" s="5">
        <f t="shared" si="95"/>
        <v>206467.04032972213</v>
      </c>
      <c r="J583" s="5">
        <f t="shared" si="96"/>
        <v>237.91105012937129</v>
      </c>
    </row>
    <row r="584" spans="1:10" x14ac:dyDescent="0.4">
      <c r="A584" s="1">
        <f t="shared" si="99"/>
        <v>44465</v>
      </c>
      <c r="B584">
        <f t="shared" si="100"/>
        <v>579</v>
      </c>
      <c r="C584" s="16">
        <f t="shared" si="91"/>
        <v>8376379.0486201541</v>
      </c>
      <c r="D584" s="17">
        <f t="shared" si="97"/>
        <v>-237.5036960296876</v>
      </c>
      <c r="E584" s="16">
        <f t="shared" si="92"/>
        <v>3476.6372054778776</v>
      </c>
      <c r="F584" s="17">
        <f t="shared" si="93"/>
        <v>-5.8609083537638469</v>
      </c>
      <c r="G584" s="16">
        <f t="shared" si="94"/>
        <v>203228.31417437363</v>
      </c>
      <c r="H584" s="17">
        <f t="shared" si="98"/>
        <v>243.36460438345145</v>
      </c>
      <c r="I584" s="5">
        <f t="shared" si="95"/>
        <v>206704.95137985153</v>
      </c>
      <c r="J584" s="5">
        <f t="shared" si="96"/>
        <v>237.5036960296876</v>
      </c>
    </row>
    <row r="585" spans="1:10" x14ac:dyDescent="0.4">
      <c r="A585" s="1">
        <f t="shared" si="99"/>
        <v>44466</v>
      </c>
      <c r="B585">
        <f t="shared" si="100"/>
        <v>580</v>
      </c>
      <c r="C585" s="16">
        <f t="shared" si="91"/>
        <v>8376141.5449241241</v>
      </c>
      <c r="D585" s="17">
        <f t="shared" si="97"/>
        <v>-237.09658993009324</v>
      </c>
      <c r="E585" s="16">
        <f t="shared" si="92"/>
        <v>3470.7762971241136</v>
      </c>
      <c r="F585" s="17">
        <f t="shared" si="93"/>
        <v>-5.857750868594735</v>
      </c>
      <c r="G585" s="16">
        <f t="shared" si="94"/>
        <v>203471.67877875708</v>
      </c>
      <c r="H585" s="17">
        <f t="shared" si="98"/>
        <v>242.95434079868798</v>
      </c>
      <c r="I585" s="5">
        <f t="shared" si="95"/>
        <v>206942.45507588118</v>
      </c>
      <c r="J585" s="5">
        <f t="shared" si="96"/>
        <v>237.09658993009324</v>
      </c>
    </row>
    <row r="586" spans="1:10" x14ac:dyDescent="0.4">
      <c r="A586" s="1">
        <f t="shared" si="99"/>
        <v>44467</v>
      </c>
      <c r="B586">
        <f t="shared" si="100"/>
        <v>581</v>
      </c>
      <c r="C586" s="16">
        <f t="shared" si="91"/>
        <v>8375904.4483341938</v>
      </c>
      <c r="D586" s="17">
        <f t="shared" si="97"/>
        <v>-236.68973372843695</v>
      </c>
      <c r="E586" s="16">
        <f t="shared" si="92"/>
        <v>3464.9185462555188</v>
      </c>
      <c r="F586" s="17">
        <f t="shared" si="93"/>
        <v>-5.854564509449375</v>
      </c>
      <c r="G586" s="16">
        <f t="shared" si="94"/>
        <v>203714.63311955577</v>
      </c>
      <c r="H586" s="17">
        <f t="shared" si="98"/>
        <v>242.54429823788632</v>
      </c>
      <c r="I586" s="5">
        <f t="shared" si="95"/>
        <v>207179.5516658113</v>
      </c>
      <c r="J586" s="5">
        <f t="shared" si="96"/>
        <v>236.68973372843695</v>
      </c>
    </row>
    <row r="587" spans="1:10" x14ac:dyDescent="0.4">
      <c r="A587" s="1">
        <f t="shared" si="99"/>
        <v>44468</v>
      </c>
      <c r="B587">
        <f t="shared" si="100"/>
        <v>582</v>
      </c>
      <c r="C587" s="16">
        <f t="shared" si="91"/>
        <v>8375667.758600465</v>
      </c>
      <c r="D587" s="17">
        <f t="shared" si="97"/>
        <v>-236.28312931334111</v>
      </c>
      <c r="E587" s="16">
        <f t="shared" si="92"/>
        <v>3459.0639817460692</v>
      </c>
      <c r="F587" s="17">
        <f t="shared" si="93"/>
        <v>-5.851349408883749</v>
      </c>
      <c r="G587" s="16">
        <f t="shared" si="94"/>
        <v>203957.17741779366</v>
      </c>
      <c r="H587" s="17">
        <f t="shared" si="98"/>
        <v>242.13447872222486</v>
      </c>
      <c r="I587" s="5">
        <f t="shared" si="95"/>
        <v>207416.24139953972</v>
      </c>
      <c r="J587" s="5">
        <f t="shared" si="96"/>
        <v>236.28312931334111</v>
      </c>
    </row>
    <row r="588" spans="1:10" x14ac:dyDescent="0.4">
      <c r="A588" s="1">
        <f t="shared" si="99"/>
        <v>44469</v>
      </c>
      <c r="B588">
        <f t="shared" si="100"/>
        <v>583</v>
      </c>
      <c r="C588" s="16">
        <f t="shared" si="91"/>
        <v>8375431.475471152</v>
      </c>
      <c r="D588" s="17">
        <f t="shared" si="97"/>
        <v>-235.87677856420862</v>
      </c>
      <c r="E588" s="16">
        <f t="shared" si="92"/>
        <v>3453.2126323371854</v>
      </c>
      <c r="F588" s="17">
        <f t="shared" si="93"/>
        <v>-5.848105699394381</v>
      </c>
      <c r="G588" s="16">
        <f t="shared" si="94"/>
        <v>204199.31189651589</v>
      </c>
      <c r="H588" s="17">
        <f t="shared" si="98"/>
        <v>241.724884263603</v>
      </c>
      <c r="I588" s="5">
        <f t="shared" si="95"/>
        <v>207652.52452885307</v>
      </c>
      <c r="J588" s="5">
        <f t="shared" si="96"/>
        <v>235.87677856420862</v>
      </c>
    </row>
    <row r="589" spans="1:10" x14ac:dyDescent="0.4">
      <c r="A589" s="1">
        <f t="shared" si="99"/>
        <v>44470</v>
      </c>
      <c r="B589">
        <f t="shared" si="100"/>
        <v>584</v>
      </c>
      <c r="C589" s="16">
        <f t="shared" si="91"/>
        <v>8375195.5986925876</v>
      </c>
      <c r="D589" s="17">
        <f t="shared" si="97"/>
        <v>-235.47068335122961</v>
      </c>
      <c r="E589" s="16">
        <f t="shared" si="92"/>
        <v>3447.3645266377912</v>
      </c>
      <c r="F589" s="17">
        <f t="shared" si="93"/>
        <v>-5.8448335134158071</v>
      </c>
      <c r="G589" s="16">
        <f t="shared" si="94"/>
        <v>204441.03678077948</v>
      </c>
      <c r="H589" s="17">
        <f t="shared" si="98"/>
        <v>241.31551686464542</v>
      </c>
      <c r="I589" s="5">
        <f t="shared" si="95"/>
        <v>207888.40130741728</v>
      </c>
      <c r="J589" s="5">
        <f t="shared" si="96"/>
        <v>235.47068335122961</v>
      </c>
    </row>
    <row r="590" spans="1:10" x14ac:dyDescent="0.4">
      <c r="A590" s="1">
        <f t="shared" si="99"/>
        <v>44471</v>
      </c>
      <c r="B590">
        <f t="shared" si="100"/>
        <v>585</v>
      </c>
      <c r="C590" s="16">
        <f t="shared" si="91"/>
        <v>8374960.1280092364</v>
      </c>
      <c r="D590" s="17">
        <f t="shared" si="97"/>
        <v>-235.06484553538868</v>
      </c>
      <c r="E590" s="16">
        <f t="shared" si="92"/>
        <v>3441.5196931243754</v>
      </c>
      <c r="F590" s="17">
        <f t="shared" si="93"/>
        <v>-5.8415329833176202</v>
      </c>
      <c r="G590" s="16">
        <f t="shared" si="94"/>
        <v>204682.35229764413</v>
      </c>
      <c r="H590" s="17">
        <f t="shared" si="98"/>
        <v>240.9063785187063</v>
      </c>
      <c r="I590" s="5">
        <f t="shared" si="95"/>
        <v>208123.8719907685</v>
      </c>
      <c r="J590" s="5">
        <f t="shared" si="96"/>
        <v>235.06484553538868</v>
      </c>
    </row>
    <row r="591" spans="1:10" x14ac:dyDescent="0.4">
      <c r="A591" s="1">
        <f t="shared" si="99"/>
        <v>44472</v>
      </c>
      <c r="B591">
        <f t="shared" si="100"/>
        <v>586</v>
      </c>
      <c r="C591" s="16">
        <f t="shared" si="91"/>
        <v>8374725.0631637014</v>
      </c>
      <c r="D591" s="17">
        <f t="shared" si="97"/>
        <v>-234.65926696847228</v>
      </c>
      <c r="E591" s="16">
        <f t="shared" si="92"/>
        <v>3435.6781601410576</v>
      </c>
      <c r="F591" s="17">
        <f t="shared" si="93"/>
        <v>-5.838204241401769</v>
      </c>
      <c r="G591" s="16">
        <f t="shared" si="94"/>
        <v>204923.25867616283</v>
      </c>
      <c r="H591" s="17">
        <f t="shared" si="98"/>
        <v>240.49747120987405</v>
      </c>
      <c r="I591" s="5">
        <f t="shared" si="95"/>
        <v>208358.93683630388</v>
      </c>
      <c r="J591" s="5">
        <f t="shared" si="96"/>
        <v>234.65926696847228</v>
      </c>
    </row>
    <row r="592" spans="1:10" x14ac:dyDescent="0.4">
      <c r="A592" s="1">
        <f t="shared" si="99"/>
        <v>44473</v>
      </c>
      <c r="B592">
        <f t="shared" si="100"/>
        <v>587</v>
      </c>
      <c r="C592" s="16">
        <f t="shared" si="91"/>
        <v>8374490.4038967332</v>
      </c>
      <c r="D592" s="17">
        <f t="shared" si="97"/>
        <v>-234.25394949307594</v>
      </c>
      <c r="E592" s="16">
        <f t="shared" si="92"/>
        <v>3429.8399558996557</v>
      </c>
      <c r="F592" s="17">
        <f t="shared" si="93"/>
        <v>-5.8348474198999725</v>
      </c>
      <c r="G592" s="16">
        <f t="shared" si="94"/>
        <v>205163.75614737271</v>
      </c>
      <c r="H592" s="17">
        <f t="shared" si="98"/>
        <v>240.08879691297591</v>
      </c>
      <c r="I592" s="5">
        <f t="shared" si="95"/>
        <v>208593.59610327237</v>
      </c>
      <c r="J592" s="5">
        <f t="shared" si="96"/>
        <v>234.25394949307594</v>
      </c>
    </row>
    <row r="593" spans="1:10" x14ac:dyDescent="0.4">
      <c r="A593" s="1">
        <f t="shared" si="99"/>
        <v>44474</v>
      </c>
      <c r="B593">
        <f t="shared" si="100"/>
        <v>588</v>
      </c>
      <c r="C593" s="16">
        <f t="shared" si="91"/>
        <v>8374256.14994724</v>
      </c>
      <c r="D593" s="17">
        <f t="shared" si="97"/>
        <v>-233.84889494261216</v>
      </c>
      <c r="E593" s="16">
        <f t="shared" si="92"/>
        <v>3424.0051084797556</v>
      </c>
      <c r="F593" s="17">
        <f t="shared" si="93"/>
        <v>-5.8314626509707637</v>
      </c>
      <c r="G593" s="16">
        <f t="shared" si="94"/>
        <v>205403.84494428569</v>
      </c>
      <c r="H593" s="17">
        <f t="shared" si="98"/>
        <v>239.68035759358293</v>
      </c>
      <c r="I593" s="5">
        <f t="shared" si="95"/>
        <v>208827.85005276545</v>
      </c>
      <c r="J593" s="5">
        <f t="shared" si="96"/>
        <v>233.84889494261216</v>
      </c>
    </row>
    <row r="594" spans="1:10" x14ac:dyDescent="0.4">
      <c r="A594" s="1">
        <f t="shared" si="99"/>
        <v>44475</v>
      </c>
      <c r="B594">
        <f t="shared" si="100"/>
        <v>589</v>
      </c>
      <c r="C594" s="16">
        <f t="shared" si="91"/>
        <v>8374022.3010522975</v>
      </c>
      <c r="D594" s="17">
        <f t="shared" si="97"/>
        <v>-233.44410514131795</v>
      </c>
      <c r="E594" s="16">
        <f t="shared" si="92"/>
        <v>3418.1736458287846</v>
      </c>
      <c r="F594" s="17">
        <f t="shared" si="93"/>
        <v>-5.8280500666969886</v>
      </c>
      <c r="G594" s="16">
        <f t="shared" si="94"/>
        <v>205643.52530187927</v>
      </c>
      <c r="H594" s="17">
        <f t="shared" si="98"/>
        <v>239.27215520801494</v>
      </c>
      <c r="I594" s="5">
        <f t="shared" si="95"/>
        <v>209061.69894770806</v>
      </c>
      <c r="J594" s="5">
        <f t="shared" si="96"/>
        <v>233.44410514131795</v>
      </c>
    </row>
    <row r="595" spans="1:10" x14ac:dyDescent="0.4">
      <c r="A595" s="1">
        <f t="shared" si="99"/>
        <v>44476</v>
      </c>
      <c r="B595">
        <f t="shared" si="100"/>
        <v>590</v>
      </c>
      <c r="C595" s="16">
        <f t="shared" si="91"/>
        <v>8373788.8569471566</v>
      </c>
      <c r="D595" s="17">
        <f t="shared" si="97"/>
        <v>-233.03958190426303</v>
      </c>
      <c r="E595" s="16">
        <f t="shared" si="92"/>
        <v>3412.3455957620877</v>
      </c>
      <c r="F595" s="17">
        <f t="shared" si="93"/>
        <v>-5.8246097990831345</v>
      </c>
      <c r="G595" s="16">
        <f t="shared" si="94"/>
        <v>205882.79745708729</v>
      </c>
      <c r="H595" s="17">
        <f t="shared" si="98"/>
        <v>238.86419170334617</v>
      </c>
      <c r="I595" s="5">
        <f t="shared" si="95"/>
        <v>209295.14305284937</v>
      </c>
      <c r="J595" s="5">
        <f t="shared" si="96"/>
        <v>233.03958190426303</v>
      </c>
    </row>
    <row r="596" spans="1:10" x14ac:dyDescent="0.4">
      <c r="A596" s="1">
        <f t="shared" si="99"/>
        <v>44477</v>
      </c>
      <c r="B596">
        <f t="shared" si="100"/>
        <v>591</v>
      </c>
      <c r="C596" s="16">
        <f t="shared" si="91"/>
        <v>8373555.8173652524</v>
      </c>
      <c r="D596" s="17">
        <f t="shared" si="97"/>
        <v>-232.63532703735785</v>
      </c>
      <c r="E596" s="16">
        <f t="shared" si="92"/>
        <v>3406.5209859630045</v>
      </c>
      <c r="F596" s="17">
        <f t="shared" si="93"/>
        <v>-5.821141980052488</v>
      </c>
      <c r="G596" s="16">
        <f t="shared" si="94"/>
        <v>206121.66164879064</v>
      </c>
      <c r="H596" s="17">
        <f t="shared" si="98"/>
        <v>238.45646901741034</v>
      </c>
      <c r="I596" s="5">
        <f t="shared" si="95"/>
        <v>209528.18263475364</v>
      </c>
      <c r="J596" s="5">
        <f t="shared" si="96"/>
        <v>232.63532703735785</v>
      </c>
    </row>
    <row r="597" spans="1:10" x14ac:dyDescent="0.4">
      <c r="A597" s="1">
        <f t="shared" si="99"/>
        <v>44478</v>
      </c>
      <c r="B597">
        <f t="shared" si="100"/>
        <v>592</v>
      </c>
      <c r="C597" s="16">
        <f t="shared" si="91"/>
        <v>8373323.182038215</v>
      </c>
      <c r="D597" s="17">
        <f t="shared" si="97"/>
        <v>-232.23134233736192</v>
      </c>
      <c r="E597" s="16">
        <f t="shared" si="92"/>
        <v>3400.6998439829522</v>
      </c>
      <c r="F597" s="17">
        <f t="shared" si="93"/>
        <v>-5.8176467414447472</v>
      </c>
      <c r="G597" s="16">
        <f t="shared" si="94"/>
        <v>206360.11811780804</v>
      </c>
      <c r="H597" s="17">
        <f t="shared" si="98"/>
        <v>238.04898907880667</v>
      </c>
      <c r="I597" s="5">
        <f t="shared" si="95"/>
        <v>209760.81796179101</v>
      </c>
      <c r="J597" s="5">
        <f t="shared" si="96"/>
        <v>232.23134233736192</v>
      </c>
    </row>
    <row r="598" spans="1:10" x14ac:dyDescent="0.4">
      <c r="A598" s="1">
        <f t="shared" si="99"/>
        <v>44479</v>
      </c>
      <c r="B598">
        <f t="shared" si="100"/>
        <v>593</v>
      </c>
      <c r="C598" s="16">
        <f t="shared" si="91"/>
        <v>8373090.9506958779</v>
      </c>
      <c r="D598" s="17">
        <f t="shared" si="97"/>
        <v>-231.82762959189247</v>
      </c>
      <c r="E598" s="16">
        <f t="shared" si="92"/>
        <v>3394.8821972415076</v>
      </c>
      <c r="F598" s="17">
        <f t="shared" si="93"/>
        <v>-5.8141242150130665</v>
      </c>
      <c r="G598" s="16">
        <f t="shared" si="94"/>
        <v>206598.16710688686</v>
      </c>
      <c r="H598" s="17">
        <f t="shared" si="98"/>
        <v>237.64175380690554</v>
      </c>
      <c r="I598" s="5">
        <f t="shared" si="95"/>
        <v>209993.04930412836</v>
      </c>
      <c r="J598" s="5">
        <f t="shared" si="96"/>
        <v>231.82762959189247</v>
      </c>
    </row>
    <row r="599" spans="1:10" x14ac:dyDescent="0.4">
      <c r="A599" s="1">
        <f t="shared" si="99"/>
        <v>44480</v>
      </c>
      <c r="B599">
        <f t="shared" si="100"/>
        <v>594</v>
      </c>
      <c r="C599" s="16">
        <f t="shared" si="91"/>
        <v>8372859.1230662856</v>
      </c>
      <c r="D599" s="17">
        <f t="shared" si="97"/>
        <v>-231.42419057943272</v>
      </c>
      <c r="E599" s="16">
        <f t="shared" si="92"/>
        <v>3389.0680730264944</v>
      </c>
      <c r="F599" s="17">
        <f t="shared" si="93"/>
        <v>-5.8105745324219242</v>
      </c>
      <c r="G599" s="16">
        <f t="shared" si="94"/>
        <v>206835.80886069377</v>
      </c>
      <c r="H599" s="17">
        <f t="shared" si="98"/>
        <v>237.23476511185464</v>
      </c>
      <c r="I599" s="5">
        <f t="shared" si="95"/>
        <v>210224.87693372025</v>
      </c>
      <c r="J599" s="5">
        <f t="shared" si="96"/>
        <v>231.42419057943272</v>
      </c>
    </row>
    <row r="600" spans="1:10" x14ac:dyDescent="0.4">
      <c r="A600" s="1">
        <f t="shared" si="99"/>
        <v>44481</v>
      </c>
      <c r="B600">
        <f t="shared" si="100"/>
        <v>595</v>
      </c>
      <c r="C600" s="16">
        <f t="shared" si="91"/>
        <v>8372627.6988757066</v>
      </c>
      <c r="D600" s="17">
        <f t="shared" si="97"/>
        <v>-231.02102706934113</v>
      </c>
      <c r="E600" s="16">
        <f t="shared" si="92"/>
        <v>3383.2574984940725</v>
      </c>
      <c r="F600" s="17">
        <f t="shared" si="93"/>
        <v>-5.8069978252439682</v>
      </c>
      <c r="G600" s="16">
        <f t="shared" si="94"/>
        <v>207073.04362580561</v>
      </c>
      <c r="H600" s="17">
        <f t="shared" si="98"/>
        <v>236.8280248945851</v>
      </c>
      <c r="I600" s="5">
        <f t="shared" si="95"/>
        <v>210456.30112429967</v>
      </c>
      <c r="J600" s="5">
        <f t="shared" si="96"/>
        <v>231.02102706934113</v>
      </c>
    </row>
    <row r="601" spans="1:10" x14ac:dyDescent="0.4">
      <c r="A601" s="1">
        <f t="shared" si="99"/>
        <v>44482</v>
      </c>
      <c r="B601">
        <f t="shared" si="100"/>
        <v>596</v>
      </c>
      <c r="C601" s="16">
        <f t="shared" si="91"/>
        <v>8372396.6778486371</v>
      </c>
      <c r="D601" s="17">
        <f t="shared" si="97"/>
        <v>-230.61814082186015</v>
      </c>
      <c r="E601" s="16">
        <f t="shared" si="92"/>
        <v>3377.4505006688287</v>
      </c>
      <c r="F601" s="17">
        <f t="shared" si="93"/>
        <v>-5.8033942249578843</v>
      </c>
      <c r="G601" s="16">
        <f t="shared" si="94"/>
        <v>207309.8716507002</v>
      </c>
      <c r="H601" s="17">
        <f t="shared" si="98"/>
        <v>236.42153504681804</v>
      </c>
      <c r="I601" s="5">
        <f t="shared" si="95"/>
        <v>210687.32215136904</v>
      </c>
      <c r="J601" s="5">
        <f t="shared" si="96"/>
        <v>230.61814082186015</v>
      </c>
    </row>
    <row r="602" spans="1:10" x14ac:dyDescent="0.4">
      <c r="A602" s="1">
        <f t="shared" si="99"/>
        <v>44483</v>
      </c>
      <c r="B602">
        <f t="shared" si="100"/>
        <v>597</v>
      </c>
      <c r="C602" s="16">
        <f t="shared" si="91"/>
        <v>8372166.0597078148</v>
      </c>
      <c r="D602" s="17">
        <f t="shared" si="97"/>
        <v>-230.21553358812525</v>
      </c>
      <c r="E602" s="16">
        <f t="shared" si="92"/>
        <v>3371.6471064438706</v>
      </c>
      <c r="F602" s="17">
        <f t="shared" si="93"/>
        <v>-5.7997638629457242</v>
      </c>
      <c r="G602" s="16">
        <f t="shared" si="94"/>
        <v>207546.29318574702</v>
      </c>
      <c r="H602" s="17">
        <f t="shared" si="98"/>
        <v>236.01529745107098</v>
      </c>
      <c r="I602" s="5">
        <f t="shared" si="95"/>
        <v>210917.94029219091</v>
      </c>
      <c r="J602" s="5">
        <f t="shared" si="96"/>
        <v>230.21553358812525</v>
      </c>
    </row>
    <row r="603" spans="1:10" x14ac:dyDescent="0.4">
      <c r="A603" s="1">
        <f t="shared" si="99"/>
        <v>44484</v>
      </c>
      <c r="B603">
        <f t="shared" si="100"/>
        <v>598</v>
      </c>
      <c r="C603" s="16">
        <f t="shared" si="91"/>
        <v>8371935.8441742267</v>
      </c>
      <c r="D603" s="17">
        <f t="shared" si="97"/>
        <v>-229.81320711017472</v>
      </c>
      <c r="E603" s="16">
        <f t="shared" si="92"/>
        <v>3365.8473425809248</v>
      </c>
      <c r="F603" s="17">
        <f t="shared" si="93"/>
        <v>-5.7961068704900356</v>
      </c>
      <c r="G603" s="16">
        <f t="shared" si="94"/>
        <v>207782.30848319808</v>
      </c>
      <c r="H603" s="17">
        <f t="shared" si="98"/>
        <v>235.60931398066475</v>
      </c>
      <c r="I603" s="5">
        <f t="shared" si="95"/>
        <v>211148.15582577902</v>
      </c>
      <c r="J603" s="5">
        <f t="shared" si="96"/>
        <v>229.81320711017472</v>
      </c>
    </row>
    <row r="604" spans="1:10" x14ac:dyDescent="0.4">
      <c r="A604" s="1">
        <f t="shared" si="99"/>
        <v>44485</v>
      </c>
      <c r="B604">
        <f t="shared" si="100"/>
        <v>599</v>
      </c>
      <c r="C604" s="16">
        <f t="shared" si="91"/>
        <v>8371706.0309671164</v>
      </c>
      <c r="D604" s="17">
        <f t="shared" si="97"/>
        <v>-229.41116312095852</v>
      </c>
      <c r="E604" s="16">
        <f t="shared" si="92"/>
        <v>3360.0512357104349</v>
      </c>
      <c r="F604" s="17">
        <f t="shared" si="93"/>
        <v>-5.7924233787719572</v>
      </c>
      <c r="G604" s="16">
        <f t="shared" si="94"/>
        <v>208017.91779717876</v>
      </c>
      <c r="H604" s="17">
        <f t="shared" si="98"/>
        <v>235.20358649973048</v>
      </c>
      <c r="I604" s="5">
        <f t="shared" si="95"/>
        <v>211377.9690328892</v>
      </c>
      <c r="J604" s="5">
        <f t="shared" si="96"/>
        <v>229.41116312095852</v>
      </c>
    </row>
    <row r="605" spans="1:10" x14ac:dyDescent="0.4">
      <c r="A605" s="1">
        <f t="shared" si="99"/>
        <v>44486</v>
      </c>
      <c r="B605">
        <f t="shared" si="100"/>
        <v>600</v>
      </c>
      <c r="C605" s="16">
        <f t="shared" si="91"/>
        <v>8371476.6198039958</v>
      </c>
      <c r="D605" s="17">
        <f t="shared" si="97"/>
        <v>-229.00940334434833</v>
      </c>
      <c r="E605" s="16">
        <f t="shared" si="92"/>
        <v>3354.2588123316627</v>
      </c>
      <c r="F605" s="17">
        <f t="shared" si="93"/>
        <v>-5.7887135188680929</v>
      </c>
      <c r="G605" s="16">
        <f t="shared" si="94"/>
        <v>208253.12138367849</v>
      </c>
      <c r="H605" s="17">
        <f t="shared" si="98"/>
        <v>234.79811686321642</v>
      </c>
      <c r="I605" s="5">
        <f t="shared" si="95"/>
        <v>211607.38019601014</v>
      </c>
      <c r="J605" s="5">
        <f t="shared" si="96"/>
        <v>229.00940334434833</v>
      </c>
    </row>
    <row r="606" spans="1:10" x14ac:dyDescent="0.4">
      <c r="A606" s="1">
        <f t="shared" si="99"/>
        <v>44487</v>
      </c>
      <c r="B606">
        <f t="shared" si="100"/>
        <v>601</v>
      </c>
      <c r="C606" s="16">
        <f t="shared" si="91"/>
        <v>8371247.6104006516</v>
      </c>
      <c r="D606" s="17">
        <f t="shared" si="97"/>
        <v>-228.60792949514709</v>
      </c>
      <c r="E606" s="16">
        <f t="shared" si="92"/>
        <v>3348.4700988127947</v>
      </c>
      <c r="F606" s="17">
        <f t="shared" si="93"/>
        <v>-5.7849774217485503</v>
      </c>
      <c r="G606" s="16">
        <f t="shared" si="94"/>
        <v>208487.9195005417</v>
      </c>
      <c r="H606" s="17">
        <f t="shared" si="98"/>
        <v>234.39290691689564</v>
      </c>
      <c r="I606" s="5">
        <f t="shared" si="95"/>
        <v>211836.3895993545</v>
      </c>
      <c r="J606" s="5">
        <f t="shared" si="96"/>
        <v>228.60792949514709</v>
      </c>
    </row>
    <row r="607" spans="1:10" x14ac:dyDescent="0.4">
      <c r="A607" s="1">
        <f t="shared" si="99"/>
        <v>44488</v>
      </c>
      <c r="B607">
        <f t="shared" si="100"/>
        <v>602</v>
      </c>
      <c r="C607" s="16">
        <f t="shared" si="91"/>
        <v>8371019.0024711564</v>
      </c>
      <c r="D607" s="17">
        <f t="shared" si="97"/>
        <v>-228.20674327909921</v>
      </c>
      <c r="E607" s="16">
        <f t="shared" si="92"/>
        <v>3342.6851213910463</v>
      </c>
      <c r="F607" s="17">
        <f t="shared" si="93"/>
        <v>-5.7812152182740419</v>
      </c>
      <c r="G607" s="16">
        <f t="shared" si="94"/>
        <v>208722.31240745861</v>
      </c>
      <c r="H607" s="17">
        <f t="shared" si="98"/>
        <v>233.98795849737326</v>
      </c>
      <c r="I607" s="5">
        <f t="shared" si="95"/>
        <v>212064.99752884966</v>
      </c>
      <c r="J607" s="5">
        <f t="shared" si="96"/>
        <v>228.20674327909921</v>
      </c>
    </row>
    <row r="608" spans="1:10" x14ac:dyDescent="0.4">
      <c r="A608" s="1">
        <f t="shared" si="99"/>
        <v>44489</v>
      </c>
      <c r="B608">
        <f t="shared" si="100"/>
        <v>603</v>
      </c>
      <c r="C608" s="16">
        <f t="shared" si="91"/>
        <v>8370790.7957278769</v>
      </c>
      <c r="D608" s="17">
        <f t="shared" si="97"/>
        <v>-227.80584639290038</v>
      </c>
      <c r="E608" s="16">
        <f t="shared" si="92"/>
        <v>3336.9039061727722</v>
      </c>
      <c r="F608" s="17">
        <f t="shared" si="93"/>
        <v>-5.7774270391936966</v>
      </c>
      <c r="G608" s="16">
        <f t="shared" si="94"/>
        <v>208956.30036595598</v>
      </c>
      <c r="H608" s="17">
        <f t="shared" si="98"/>
        <v>233.58327343209407</v>
      </c>
      <c r="I608" s="5">
        <f t="shared" si="95"/>
        <v>212293.20427212876</v>
      </c>
      <c r="J608" s="5">
        <f t="shared" si="96"/>
        <v>227.80584639290038</v>
      </c>
    </row>
    <row r="609" spans="1:10" x14ac:dyDescent="0.4">
      <c r="A609" s="1">
        <f t="shared" si="99"/>
        <v>44490</v>
      </c>
      <c r="B609">
        <f t="shared" si="100"/>
        <v>604</v>
      </c>
      <c r="C609" s="16">
        <f t="shared" si="91"/>
        <v>8370562.9898814838</v>
      </c>
      <c r="D609" s="17">
        <f t="shared" si="97"/>
        <v>-227.40524052420812</v>
      </c>
      <c r="E609" s="16">
        <f t="shared" si="92"/>
        <v>3331.1264791335784</v>
      </c>
      <c r="F609" s="17">
        <f t="shared" si="93"/>
        <v>-5.7736130151423879</v>
      </c>
      <c r="G609" s="16">
        <f t="shared" si="94"/>
        <v>209189.88363938808</v>
      </c>
      <c r="H609" s="17">
        <f t="shared" si="98"/>
        <v>233.17885353935051</v>
      </c>
      <c r="I609" s="5">
        <f t="shared" si="95"/>
        <v>212521.01011852166</v>
      </c>
      <c r="J609" s="5">
        <f t="shared" si="96"/>
        <v>227.40524052420812</v>
      </c>
    </row>
    <row r="610" spans="1:10" x14ac:dyDescent="0.4">
      <c r="A610" s="1">
        <f t="shared" si="99"/>
        <v>44491</v>
      </c>
      <c r="B610">
        <f t="shared" si="100"/>
        <v>605</v>
      </c>
      <c r="C610" s="16">
        <f t="shared" si="91"/>
        <v>8370335.5846409593</v>
      </c>
      <c r="D610" s="17">
        <f t="shared" si="97"/>
        <v>-227.00492735165199</v>
      </c>
      <c r="E610" s="16">
        <f t="shared" si="92"/>
        <v>3325.3528661184359</v>
      </c>
      <c r="F610" s="17">
        <f t="shared" si="93"/>
        <v>-5.7697732766385457</v>
      </c>
      <c r="G610" s="16">
        <f t="shared" si="94"/>
        <v>209423.06249292742</v>
      </c>
      <c r="H610" s="17">
        <f t="shared" si="98"/>
        <v>232.77470062829053</v>
      </c>
      <c r="I610" s="5">
        <f t="shared" si="95"/>
        <v>212748.41535904584</v>
      </c>
      <c r="J610" s="5">
        <f t="shared" si="96"/>
        <v>227.00492735165199</v>
      </c>
    </row>
    <row r="611" spans="1:10" x14ac:dyDescent="0.4">
      <c r="A611" s="1">
        <f t="shared" si="99"/>
        <v>44492</v>
      </c>
      <c r="B611">
        <f t="shared" si="100"/>
        <v>606</v>
      </c>
      <c r="C611" s="16">
        <f t="shared" ref="C611:C674" si="101">C610+D610</f>
        <v>8370108.5797136072</v>
      </c>
      <c r="D611" s="17">
        <f t="shared" si="97"/>
        <v>-226.60490854484419</v>
      </c>
      <c r="E611" s="16">
        <f t="shared" ref="E611:E674" si="102">E610+F610</f>
        <v>3319.5830928417972</v>
      </c>
      <c r="F611" s="17">
        <f t="shared" ref="F611:F674" si="103">-D611-H611</f>
        <v>-5.7659079540816265</v>
      </c>
      <c r="G611" s="16">
        <f t="shared" ref="G611:G674" si="104">G610+H610</f>
        <v>209655.83719355572</v>
      </c>
      <c r="H611" s="17">
        <f t="shared" si="98"/>
        <v>232.37081649892582</v>
      </c>
      <c r="I611" s="5">
        <f t="shared" ref="I611:I674" si="105">E611+G611</f>
        <v>212975.42028639751</v>
      </c>
      <c r="J611" s="5">
        <f t="shared" ref="J611:J674" si="106">F611+H611</f>
        <v>226.60490854484419</v>
      </c>
    </row>
    <row r="612" spans="1:10" x14ac:dyDescent="0.4">
      <c r="A612" s="1">
        <f t="shared" si="99"/>
        <v>44493</v>
      </c>
      <c r="B612">
        <f t="shared" si="100"/>
        <v>607</v>
      </c>
      <c r="C612" s="16">
        <f t="shared" si="101"/>
        <v>8369881.9748050626</v>
      </c>
      <c r="D612" s="17">
        <f t="shared" si="97"/>
        <v>-226.20518576439031</v>
      </c>
      <c r="E612" s="16">
        <f t="shared" si="102"/>
        <v>3313.8171848877155</v>
      </c>
      <c r="F612" s="17">
        <f t="shared" si="103"/>
        <v>-5.7620171777498115</v>
      </c>
      <c r="G612" s="16">
        <f t="shared" si="104"/>
        <v>209888.20801005466</v>
      </c>
      <c r="H612" s="17">
        <f t="shared" si="98"/>
        <v>231.96720294214012</v>
      </c>
      <c r="I612" s="5">
        <f t="shared" si="105"/>
        <v>213202.02519494237</v>
      </c>
      <c r="J612" s="5">
        <f t="shared" si="106"/>
        <v>226.20518576439031</v>
      </c>
    </row>
    <row r="613" spans="1:10" x14ac:dyDescent="0.4">
      <c r="A613" s="1">
        <f t="shared" si="99"/>
        <v>44494</v>
      </c>
      <c r="B613">
        <f t="shared" si="100"/>
        <v>608</v>
      </c>
      <c r="C613" s="16">
        <f t="shared" si="101"/>
        <v>8369655.7696192982</v>
      </c>
      <c r="D613" s="17">
        <f t="shared" si="97"/>
        <v>-225.80576066190028</v>
      </c>
      <c r="E613" s="16">
        <f t="shared" si="102"/>
        <v>3308.0551677099656</v>
      </c>
      <c r="F613" s="17">
        <f t="shared" si="103"/>
        <v>-5.7581010777973347</v>
      </c>
      <c r="G613" s="16">
        <f t="shared" si="104"/>
        <v>210120.17521299681</v>
      </c>
      <c r="H613" s="17">
        <f t="shared" si="98"/>
        <v>231.56386173969761</v>
      </c>
      <c r="I613" s="5">
        <f t="shared" si="105"/>
        <v>213428.23038070678</v>
      </c>
      <c r="J613" s="5">
        <f t="shared" si="106"/>
        <v>225.80576066190028</v>
      </c>
    </row>
    <row r="614" spans="1:10" x14ac:dyDescent="0.4">
      <c r="A614" s="1">
        <f t="shared" si="99"/>
        <v>44495</v>
      </c>
      <c r="B614">
        <f t="shared" si="100"/>
        <v>609</v>
      </c>
      <c r="C614" s="16">
        <f t="shared" si="101"/>
        <v>8369429.9638586361</v>
      </c>
      <c r="D614" s="17">
        <f t="shared" si="97"/>
        <v>-225.40663487999916</v>
      </c>
      <c r="E614" s="16">
        <f t="shared" si="102"/>
        <v>3302.2970666321685</v>
      </c>
      <c r="F614" s="17">
        <f t="shared" si="103"/>
        <v>-5.7541597842526642</v>
      </c>
      <c r="G614" s="16">
        <f t="shared" si="104"/>
        <v>210351.73907473651</v>
      </c>
      <c r="H614" s="17">
        <f t="shared" si="98"/>
        <v>231.16079466425182</v>
      </c>
      <c r="I614" s="5">
        <f t="shared" si="105"/>
        <v>213654.03614136868</v>
      </c>
      <c r="J614" s="5">
        <f t="shared" si="106"/>
        <v>225.40663487999916</v>
      </c>
    </row>
    <row r="615" spans="1:10" x14ac:dyDescent="0.4">
      <c r="A615" s="1">
        <f t="shared" si="99"/>
        <v>44496</v>
      </c>
      <c r="B615">
        <f t="shared" si="100"/>
        <v>610</v>
      </c>
      <c r="C615" s="16">
        <f t="shared" si="101"/>
        <v>8369204.5572237559</v>
      </c>
      <c r="D615" s="17">
        <f t="shared" si="97"/>
        <v>-225.0078100523385</v>
      </c>
      <c r="E615" s="16">
        <f t="shared" si="102"/>
        <v>3296.5429068479157</v>
      </c>
      <c r="F615" s="17">
        <f t="shared" si="103"/>
        <v>-5.7501934270156312</v>
      </c>
      <c r="G615" s="16">
        <f t="shared" si="104"/>
        <v>210582.89986940078</v>
      </c>
      <c r="H615" s="17">
        <f t="shared" si="98"/>
        <v>230.75800347935413</v>
      </c>
      <c r="I615" s="5">
        <f t="shared" si="105"/>
        <v>213879.4427762487</v>
      </c>
      <c r="J615" s="5">
        <f t="shared" si="106"/>
        <v>225.0078100523385</v>
      </c>
    </row>
    <row r="616" spans="1:10" x14ac:dyDescent="0.4">
      <c r="A616" s="1">
        <f t="shared" si="99"/>
        <v>44497</v>
      </c>
      <c r="B616">
        <f t="shared" si="100"/>
        <v>611</v>
      </c>
      <c r="C616" s="16">
        <f t="shared" si="101"/>
        <v>8368979.5494137034</v>
      </c>
      <c r="D616" s="17">
        <f t="shared" si="97"/>
        <v>-224.60928780360769</v>
      </c>
      <c r="E616" s="16">
        <f t="shared" si="102"/>
        <v>3290.7927134208999</v>
      </c>
      <c r="F616" s="17">
        <f t="shared" si="103"/>
        <v>-5.7462021358553272</v>
      </c>
      <c r="G616" s="16">
        <f t="shared" si="104"/>
        <v>210813.65787288014</v>
      </c>
      <c r="H616" s="17">
        <f t="shared" si="98"/>
        <v>230.35548993946301</v>
      </c>
      <c r="I616" s="5">
        <f t="shared" si="105"/>
        <v>214104.45058630104</v>
      </c>
      <c r="J616" s="5">
        <f t="shared" si="106"/>
        <v>224.60928780360769</v>
      </c>
    </row>
    <row r="617" spans="1:10" x14ac:dyDescent="0.4">
      <c r="A617" s="1">
        <f t="shared" si="99"/>
        <v>44498</v>
      </c>
      <c r="B617">
        <f t="shared" si="100"/>
        <v>612</v>
      </c>
      <c r="C617" s="16">
        <f t="shared" si="101"/>
        <v>8368754.9401258994</v>
      </c>
      <c r="D617" s="17">
        <f t="shared" si="97"/>
        <v>-224.21106974954515</v>
      </c>
      <c r="E617" s="16">
        <f t="shared" si="102"/>
        <v>3285.0465112850447</v>
      </c>
      <c r="F617" s="17">
        <f t="shared" si="103"/>
        <v>-5.7421860404080007</v>
      </c>
      <c r="G617" s="16">
        <f t="shared" si="104"/>
        <v>211044.01336281959</v>
      </c>
      <c r="H617" s="17">
        <f t="shared" si="98"/>
        <v>229.95325578995315</v>
      </c>
      <c r="I617" s="5">
        <f t="shared" si="105"/>
        <v>214329.05987410463</v>
      </c>
      <c r="J617" s="5">
        <f t="shared" si="106"/>
        <v>224.21106974954515</v>
      </c>
    </row>
    <row r="618" spans="1:10" x14ac:dyDescent="0.4">
      <c r="A618" s="1">
        <f t="shared" si="99"/>
        <v>44499</v>
      </c>
      <c r="B618">
        <f t="shared" si="100"/>
        <v>613</v>
      </c>
      <c r="C618" s="16">
        <f t="shared" si="101"/>
        <v>8368530.7290561497</v>
      </c>
      <c r="D618" s="17">
        <f t="shared" si="97"/>
        <v>-223.81315749695028</v>
      </c>
      <c r="E618" s="16">
        <f t="shared" si="102"/>
        <v>3279.3043252446369</v>
      </c>
      <c r="F618" s="17">
        <f t="shared" si="103"/>
        <v>-5.7381452701743285</v>
      </c>
      <c r="G618" s="16">
        <f t="shared" si="104"/>
        <v>211273.96661860956</v>
      </c>
      <c r="H618" s="17">
        <f t="shared" si="98"/>
        <v>229.55130276712461</v>
      </c>
      <c r="I618" s="5">
        <f t="shared" si="105"/>
        <v>214553.27094385418</v>
      </c>
      <c r="J618" s="5">
        <f t="shared" si="106"/>
        <v>223.81315749695028</v>
      </c>
    </row>
    <row r="619" spans="1:10" x14ac:dyDescent="0.4">
      <c r="A619" s="1">
        <f t="shared" si="99"/>
        <v>44500</v>
      </c>
      <c r="B619">
        <f t="shared" si="100"/>
        <v>614</v>
      </c>
      <c r="C619" s="16">
        <f t="shared" si="101"/>
        <v>8368306.9158986527</v>
      </c>
      <c r="D619" s="17">
        <f t="shared" si="97"/>
        <v>-223.41555264369501</v>
      </c>
      <c r="E619" s="16">
        <f t="shared" si="102"/>
        <v>3273.5661799744626</v>
      </c>
      <c r="F619" s="17">
        <f t="shared" si="103"/>
        <v>-5.7340799545173979</v>
      </c>
      <c r="G619" s="16">
        <f t="shared" si="104"/>
        <v>211503.51792137668</v>
      </c>
      <c r="H619" s="17">
        <f t="shared" si="98"/>
        <v>229.14963259821241</v>
      </c>
      <c r="I619" s="5">
        <f t="shared" si="105"/>
        <v>214777.08410135115</v>
      </c>
      <c r="J619" s="5">
        <f t="shared" si="106"/>
        <v>223.41555264369501</v>
      </c>
    </row>
    <row r="620" spans="1:10" x14ac:dyDescent="0.4">
      <c r="A620" s="1">
        <f t="shared" si="99"/>
        <v>44501</v>
      </c>
      <c r="B620">
        <f t="shared" si="100"/>
        <v>615</v>
      </c>
      <c r="C620" s="16">
        <f t="shared" si="101"/>
        <v>8368083.5003460087</v>
      </c>
      <c r="D620" s="17">
        <f t="shared" si="97"/>
        <v>-223.01825677873555</v>
      </c>
      <c r="E620" s="16">
        <f t="shared" si="102"/>
        <v>3267.8321000199453</v>
      </c>
      <c r="F620" s="17">
        <f t="shared" si="103"/>
        <v>-5.7299902226606321</v>
      </c>
      <c r="G620" s="16">
        <f t="shared" si="104"/>
        <v>211732.6675539749</v>
      </c>
      <c r="H620" s="17">
        <f t="shared" si="98"/>
        <v>228.74824700139618</v>
      </c>
      <c r="I620" s="5">
        <f t="shared" si="105"/>
        <v>215000.49965399483</v>
      </c>
      <c r="J620" s="5">
        <f t="shared" si="106"/>
        <v>223.01825677873555</v>
      </c>
    </row>
    <row r="621" spans="1:10" x14ac:dyDescent="0.4">
      <c r="A621" s="1">
        <f t="shared" si="99"/>
        <v>44502</v>
      </c>
      <c r="B621">
        <f t="shared" si="100"/>
        <v>616</v>
      </c>
      <c r="C621" s="16">
        <f t="shared" si="101"/>
        <v>8367860.4820892299</v>
      </c>
      <c r="D621" s="17">
        <f t="shared" si="97"/>
        <v>-222.62127148212491</v>
      </c>
      <c r="E621" s="16">
        <f t="shared" si="102"/>
        <v>3262.1021097972848</v>
      </c>
      <c r="F621" s="17">
        <f t="shared" si="103"/>
        <v>-5.7258762036850612</v>
      </c>
      <c r="G621" s="16">
        <f t="shared" si="104"/>
        <v>211961.41580097631</v>
      </c>
      <c r="H621" s="17">
        <f t="shared" si="98"/>
        <v>228.34714768580997</v>
      </c>
      <c r="I621" s="5">
        <f t="shared" si="105"/>
        <v>215223.5179107736</v>
      </c>
      <c r="J621" s="5">
        <f t="shared" si="106"/>
        <v>222.62127148212491</v>
      </c>
    </row>
    <row r="622" spans="1:10" x14ac:dyDescent="0.4">
      <c r="A622" s="1">
        <f t="shared" si="99"/>
        <v>44503</v>
      </c>
      <c r="B622">
        <f t="shared" si="100"/>
        <v>617</v>
      </c>
      <c r="C622" s="16">
        <f t="shared" si="101"/>
        <v>8367637.8608177481</v>
      </c>
      <c r="D622" s="17">
        <f t="shared" si="97"/>
        <v>-222.22459832502437</v>
      </c>
      <c r="E622" s="16">
        <f t="shared" si="102"/>
        <v>3256.3762335935999</v>
      </c>
      <c r="F622" s="17">
        <f t="shared" si="103"/>
        <v>-5.7217380265276461</v>
      </c>
      <c r="G622" s="16">
        <f t="shared" si="104"/>
        <v>212189.7629486621</v>
      </c>
      <c r="H622" s="17">
        <f t="shared" si="98"/>
        <v>227.94633635155202</v>
      </c>
      <c r="I622" s="5">
        <f t="shared" si="105"/>
        <v>215446.13918225569</v>
      </c>
      <c r="J622" s="5">
        <f t="shared" si="106"/>
        <v>222.22459832502437</v>
      </c>
    </row>
    <row r="623" spans="1:10" x14ac:dyDescent="0.4">
      <c r="A623" s="1">
        <f t="shared" si="99"/>
        <v>44504</v>
      </c>
      <c r="B623">
        <f t="shared" si="100"/>
        <v>618</v>
      </c>
      <c r="C623" s="16">
        <f t="shared" si="101"/>
        <v>8367415.6362194233</v>
      </c>
      <c r="D623" s="17">
        <f t="shared" si="97"/>
        <v>-221.8282388697165</v>
      </c>
      <c r="E623" s="16">
        <f t="shared" si="102"/>
        <v>3250.6544955670724</v>
      </c>
      <c r="F623" s="17">
        <f t="shared" si="103"/>
        <v>-5.717575819978606</v>
      </c>
      <c r="G623" s="16">
        <f t="shared" si="104"/>
        <v>212417.70928501364</v>
      </c>
      <c r="H623" s="17">
        <f t="shared" si="98"/>
        <v>227.54581468969511</v>
      </c>
      <c r="I623" s="5">
        <f t="shared" si="105"/>
        <v>215668.36378058072</v>
      </c>
      <c r="J623" s="5">
        <f t="shared" si="106"/>
        <v>221.8282388697165</v>
      </c>
    </row>
    <row r="624" spans="1:10" x14ac:dyDescent="0.4">
      <c r="A624" s="1">
        <f t="shared" si="99"/>
        <v>44505</v>
      </c>
      <c r="B624">
        <f t="shared" si="100"/>
        <v>619</v>
      </c>
      <c r="C624" s="16">
        <f t="shared" si="101"/>
        <v>8367193.8079805532</v>
      </c>
      <c r="D624" s="17">
        <f t="shared" si="97"/>
        <v>-221.43219466961716</v>
      </c>
      <c r="E624" s="16">
        <f t="shared" si="102"/>
        <v>3244.9369197470937</v>
      </c>
      <c r="F624" s="17">
        <f t="shared" si="103"/>
        <v>-5.7133897126794295</v>
      </c>
      <c r="G624" s="16">
        <f t="shared" si="104"/>
        <v>212645.25509970332</v>
      </c>
      <c r="H624" s="17">
        <f t="shared" si="98"/>
        <v>227.14558438229659</v>
      </c>
      <c r="I624" s="5">
        <f t="shared" si="105"/>
        <v>215890.19201945042</v>
      </c>
      <c r="J624" s="5">
        <f t="shared" si="106"/>
        <v>221.43219466961716</v>
      </c>
    </row>
    <row r="625" spans="1:10" x14ac:dyDescent="0.4">
      <c r="A625" s="1">
        <f t="shared" si="99"/>
        <v>44506</v>
      </c>
      <c r="B625">
        <f t="shared" si="100"/>
        <v>620</v>
      </c>
      <c r="C625" s="16">
        <f t="shared" si="101"/>
        <v>8366972.3757858835</v>
      </c>
      <c r="D625" s="17">
        <f t="shared" si="97"/>
        <v>-221.03646726928812</v>
      </c>
      <c r="E625" s="16">
        <f t="shared" si="102"/>
        <v>3239.2235300344141</v>
      </c>
      <c r="F625" s="17">
        <f t="shared" si="103"/>
        <v>-5.709179833120885</v>
      </c>
      <c r="G625" s="16">
        <f t="shared" si="104"/>
        <v>212872.40068408562</v>
      </c>
      <c r="H625" s="17">
        <f t="shared" si="98"/>
        <v>226.74564710240901</v>
      </c>
      <c r="I625" s="5">
        <f t="shared" si="105"/>
        <v>216111.62421412003</v>
      </c>
      <c r="J625" s="5">
        <f t="shared" si="106"/>
        <v>221.03646726928812</v>
      </c>
    </row>
    <row r="626" spans="1:10" x14ac:dyDescent="0.4">
      <c r="A626" s="1">
        <f t="shared" si="99"/>
        <v>44507</v>
      </c>
      <c r="B626">
        <f t="shared" si="100"/>
        <v>621</v>
      </c>
      <c r="C626" s="16">
        <f t="shared" si="101"/>
        <v>8366751.3393186145</v>
      </c>
      <c r="D626" s="17">
        <f t="shared" si="97"/>
        <v>-220.6410582044501</v>
      </c>
      <c r="E626" s="16">
        <f t="shared" si="102"/>
        <v>3233.5143502012934</v>
      </c>
      <c r="F626" s="17">
        <f t="shared" si="103"/>
        <v>-5.7049463096404622</v>
      </c>
      <c r="G626" s="16">
        <f t="shared" si="104"/>
        <v>213099.14633118804</v>
      </c>
      <c r="H626" s="17">
        <f t="shared" si="98"/>
        <v>226.34600451409057</v>
      </c>
      <c r="I626" s="5">
        <f t="shared" si="105"/>
        <v>216332.66068138933</v>
      </c>
      <c r="J626" s="5">
        <f t="shared" si="106"/>
        <v>220.6410582044501</v>
      </c>
    </row>
    <row r="627" spans="1:10" x14ac:dyDescent="0.4">
      <c r="A627" s="1">
        <f t="shared" si="99"/>
        <v>44508</v>
      </c>
      <c r="B627">
        <f t="shared" si="100"/>
        <v>622</v>
      </c>
      <c r="C627" s="16">
        <f t="shared" si="101"/>
        <v>8366530.6982604098</v>
      </c>
      <c r="D627" s="17">
        <f t="shared" si="97"/>
        <v>-220.24596900199515</v>
      </c>
      <c r="E627" s="16">
        <f t="shared" si="102"/>
        <v>3227.8094038916529</v>
      </c>
      <c r="F627" s="17">
        <f t="shared" si="103"/>
        <v>-5.7006892704205825</v>
      </c>
      <c r="G627" s="16">
        <f t="shared" si="104"/>
        <v>213325.49233570212</v>
      </c>
      <c r="H627" s="17">
        <f t="shared" si="98"/>
        <v>225.94665827241573</v>
      </c>
      <c r="I627" s="5">
        <f t="shared" si="105"/>
        <v>216553.30173959376</v>
      </c>
      <c r="J627" s="5">
        <f t="shared" si="106"/>
        <v>220.24596900199515</v>
      </c>
    </row>
    <row r="628" spans="1:10" x14ac:dyDescent="0.4">
      <c r="A628" s="1">
        <f t="shared" si="99"/>
        <v>44509</v>
      </c>
      <c r="B628">
        <f t="shared" si="100"/>
        <v>623</v>
      </c>
      <c r="C628" s="16">
        <f t="shared" si="101"/>
        <v>8366310.4522914076</v>
      </c>
      <c r="D628" s="17">
        <f t="shared" si="97"/>
        <v>-219.85120118000003</v>
      </c>
      <c r="E628" s="16">
        <f t="shared" si="102"/>
        <v>3222.1087146212321</v>
      </c>
      <c r="F628" s="17">
        <f t="shared" si="103"/>
        <v>-5.696408843486239</v>
      </c>
      <c r="G628" s="16">
        <f t="shared" si="104"/>
        <v>213551.43899397453</v>
      </c>
      <c r="H628" s="17">
        <f t="shared" si="98"/>
        <v>225.54761002348627</v>
      </c>
      <c r="I628" s="5">
        <f t="shared" si="105"/>
        <v>216773.54770859575</v>
      </c>
      <c r="J628" s="5">
        <f t="shared" si="106"/>
        <v>219.85120118000003</v>
      </c>
    </row>
    <row r="629" spans="1:10" x14ac:dyDescent="0.4">
      <c r="A629" s="1">
        <f t="shared" si="99"/>
        <v>44510</v>
      </c>
      <c r="B629">
        <f t="shared" si="100"/>
        <v>624</v>
      </c>
      <c r="C629" s="16">
        <f t="shared" si="101"/>
        <v>8366090.6010902273</v>
      </c>
      <c r="D629" s="17">
        <f t="shared" si="97"/>
        <v>-219.45675624773924</v>
      </c>
      <c r="E629" s="16">
        <f t="shared" si="102"/>
        <v>3216.412305777746</v>
      </c>
      <c r="F629" s="17">
        <f t="shared" si="103"/>
        <v>-5.6921051567030077</v>
      </c>
      <c r="G629" s="16">
        <f t="shared" si="104"/>
        <v>213776.98660399803</v>
      </c>
      <c r="H629" s="17">
        <f t="shared" si="98"/>
        <v>225.14886140444224</v>
      </c>
      <c r="I629" s="5">
        <f t="shared" si="105"/>
        <v>216993.39890977577</v>
      </c>
      <c r="J629" s="5">
        <f t="shared" si="106"/>
        <v>219.45675624773924</v>
      </c>
    </row>
    <row r="630" spans="1:10" x14ac:dyDescent="0.4">
      <c r="A630" s="1">
        <f t="shared" si="99"/>
        <v>44511</v>
      </c>
      <c r="B630">
        <f t="shared" si="100"/>
        <v>625</v>
      </c>
      <c r="C630" s="16">
        <f t="shared" si="101"/>
        <v>8365871.1443339791</v>
      </c>
      <c r="D630" s="17">
        <f t="shared" si="97"/>
        <v>-219.06263570569803</v>
      </c>
      <c r="E630" s="16">
        <f t="shared" si="102"/>
        <v>3210.7202006210432</v>
      </c>
      <c r="F630" s="17">
        <f t="shared" si="103"/>
        <v>-5.6877783377750291</v>
      </c>
      <c r="G630" s="16">
        <f t="shared" si="104"/>
        <v>214002.13546540248</v>
      </c>
      <c r="H630" s="17">
        <f t="shared" si="98"/>
        <v>224.75041404347306</v>
      </c>
      <c r="I630" s="5">
        <f t="shared" si="105"/>
        <v>217212.85566602353</v>
      </c>
      <c r="J630" s="5">
        <f t="shared" si="106"/>
        <v>219.06263570569803</v>
      </c>
    </row>
    <row r="631" spans="1:10" x14ac:dyDescent="0.4">
      <c r="A631" s="1">
        <f t="shared" si="99"/>
        <v>44512</v>
      </c>
      <c r="B631">
        <f t="shared" si="100"/>
        <v>626</v>
      </c>
      <c r="C631" s="16">
        <f t="shared" si="101"/>
        <v>8365652.0816982733</v>
      </c>
      <c r="D631" s="17">
        <f t="shared" si="97"/>
        <v>-218.66884104558619</v>
      </c>
      <c r="E631" s="16">
        <f t="shared" si="102"/>
        <v>3205.0324222832683</v>
      </c>
      <c r="F631" s="17">
        <f t="shared" si="103"/>
        <v>-5.6834285142426211</v>
      </c>
      <c r="G631" s="16">
        <f t="shared" si="104"/>
        <v>214226.88587944594</v>
      </c>
      <c r="H631" s="17">
        <f t="shared" si="98"/>
        <v>224.35226955982881</v>
      </c>
      <c r="I631" s="5">
        <f t="shared" si="105"/>
        <v>217431.91830172919</v>
      </c>
      <c r="J631" s="5">
        <f t="shared" si="106"/>
        <v>218.66884104558619</v>
      </c>
    </row>
    <row r="632" spans="1:10" x14ac:dyDescent="0.4">
      <c r="A632" s="1">
        <f t="shared" si="99"/>
        <v>44513</v>
      </c>
      <c r="B632">
        <f t="shared" si="100"/>
        <v>627</v>
      </c>
      <c r="C632" s="16">
        <f t="shared" si="101"/>
        <v>8365433.412857228</v>
      </c>
      <c r="D632" s="17">
        <f t="shared" si="97"/>
        <v>-218.27537375035118</v>
      </c>
      <c r="E632" s="16">
        <f t="shared" si="102"/>
        <v>3199.3489937690256</v>
      </c>
      <c r="F632" s="17">
        <f t="shared" si="103"/>
        <v>-5.6790558134806304</v>
      </c>
      <c r="G632" s="16">
        <f t="shared" si="104"/>
        <v>214451.23814900577</v>
      </c>
      <c r="H632" s="17">
        <f t="shared" si="98"/>
        <v>223.95442956383181</v>
      </c>
      <c r="I632" s="5">
        <f t="shared" si="105"/>
        <v>217650.58714277481</v>
      </c>
      <c r="J632" s="5">
        <f t="shared" si="106"/>
        <v>218.27537375035118</v>
      </c>
    </row>
    <row r="633" spans="1:10" x14ac:dyDescent="0.4">
      <c r="A633" s="1">
        <f t="shared" si="99"/>
        <v>44514</v>
      </c>
      <c r="B633">
        <f t="shared" si="100"/>
        <v>628</v>
      </c>
      <c r="C633" s="16">
        <f t="shared" si="101"/>
        <v>8365215.1374834776</v>
      </c>
      <c r="D633" s="17">
        <f t="shared" si="97"/>
        <v>-217.88223529419207</v>
      </c>
      <c r="E633" s="16">
        <f t="shared" si="102"/>
        <v>3193.6699379555448</v>
      </c>
      <c r="F633" s="17">
        <f t="shared" si="103"/>
        <v>-5.6746603626960734</v>
      </c>
      <c r="G633" s="16">
        <f t="shared" si="104"/>
        <v>214675.19257856961</v>
      </c>
      <c r="H633" s="17">
        <f t="shared" si="98"/>
        <v>223.55689565688814</v>
      </c>
      <c r="I633" s="5">
        <f t="shared" si="105"/>
        <v>217868.86251652514</v>
      </c>
      <c r="J633" s="5">
        <f t="shared" si="106"/>
        <v>217.88223529419207</v>
      </c>
    </row>
    <row r="634" spans="1:10" x14ac:dyDescent="0.4">
      <c r="A634" s="1">
        <f t="shared" si="99"/>
        <v>44515</v>
      </c>
      <c r="B634">
        <f t="shared" si="100"/>
        <v>629</v>
      </c>
      <c r="C634" s="16">
        <f t="shared" si="101"/>
        <v>8364997.2552481834</v>
      </c>
      <c r="D634" s="17">
        <f t="shared" si="97"/>
        <v>-217.48942714257308</v>
      </c>
      <c r="E634" s="16">
        <f t="shared" si="102"/>
        <v>3187.9952775928487</v>
      </c>
      <c r="F634" s="17">
        <f t="shared" si="103"/>
        <v>-5.670242288926346</v>
      </c>
      <c r="G634" s="16">
        <f t="shared" si="104"/>
        <v>214898.7494742265</v>
      </c>
      <c r="H634" s="17">
        <f t="shared" si="98"/>
        <v>223.15966943149942</v>
      </c>
      <c r="I634" s="5">
        <f t="shared" si="105"/>
        <v>218086.74475181935</v>
      </c>
      <c r="J634" s="5">
        <f t="shared" si="106"/>
        <v>217.48942714257308</v>
      </c>
    </row>
    <row r="635" spans="1:10" x14ac:dyDescent="0.4">
      <c r="A635" s="1">
        <f t="shared" si="99"/>
        <v>44516</v>
      </c>
      <c r="B635">
        <f t="shared" si="100"/>
        <v>630</v>
      </c>
      <c r="C635" s="16">
        <f t="shared" si="101"/>
        <v>8364779.7658210406</v>
      </c>
      <c r="D635" s="17">
        <f t="shared" si="97"/>
        <v>-217.09695075223763</v>
      </c>
      <c r="E635" s="16">
        <f t="shared" si="102"/>
        <v>3182.3250353039225</v>
      </c>
      <c r="F635" s="17">
        <f t="shared" si="103"/>
        <v>-5.6658017190369776</v>
      </c>
      <c r="G635" s="16">
        <f t="shared" si="104"/>
        <v>215121.90914365801</v>
      </c>
      <c r="H635" s="17">
        <f t="shared" si="98"/>
        <v>222.76275247127461</v>
      </c>
      <c r="I635" s="5">
        <f t="shared" si="105"/>
        <v>218304.23417896192</v>
      </c>
      <c r="J635" s="5">
        <f t="shared" si="106"/>
        <v>217.09695075223763</v>
      </c>
    </row>
    <row r="636" spans="1:10" x14ac:dyDescent="0.4">
      <c r="A636" s="1">
        <f t="shared" si="99"/>
        <v>44517</v>
      </c>
      <c r="B636">
        <f t="shared" si="100"/>
        <v>631</v>
      </c>
      <c r="C636" s="16">
        <f t="shared" si="101"/>
        <v>8364562.6688702879</v>
      </c>
      <c r="D636" s="17">
        <f t="shared" si="97"/>
        <v>-216.7048075712222</v>
      </c>
      <c r="E636" s="16">
        <f t="shared" si="102"/>
        <v>3176.6592335848854</v>
      </c>
      <c r="F636" s="17">
        <f t="shared" si="103"/>
        <v>-5.6613387797197845</v>
      </c>
      <c r="G636" s="16">
        <f t="shared" si="104"/>
        <v>215344.67189612929</v>
      </c>
      <c r="H636" s="17">
        <f t="shared" si="98"/>
        <v>222.36614635094199</v>
      </c>
      <c r="I636" s="5">
        <f t="shared" si="105"/>
        <v>218521.33112971418</v>
      </c>
      <c r="J636" s="5">
        <f t="shared" si="106"/>
        <v>216.7048075712222</v>
      </c>
    </row>
    <row r="637" spans="1:10" x14ac:dyDescent="0.4">
      <c r="A637" s="1">
        <f t="shared" si="99"/>
        <v>44518</v>
      </c>
      <c r="B637">
        <f t="shared" si="100"/>
        <v>632</v>
      </c>
      <c r="C637" s="16">
        <f t="shared" si="101"/>
        <v>8364345.9640627168</v>
      </c>
      <c r="D637" s="17">
        <f t="shared" si="97"/>
        <v>-216.31299903887083</v>
      </c>
      <c r="E637" s="16">
        <f t="shared" si="102"/>
        <v>3170.9978948051657</v>
      </c>
      <c r="F637" s="17">
        <f t="shared" si="103"/>
        <v>-5.6568535974907945</v>
      </c>
      <c r="G637" s="16">
        <f t="shared" si="104"/>
        <v>215567.03804248024</v>
      </c>
      <c r="H637" s="17">
        <f t="shared" si="98"/>
        <v>221.96985263636162</v>
      </c>
      <c r="I637" s="5">
        <f t="shared" si="105"/>
        <v>218738.0359372854</v>
      </c>
      <c r="J637" s="5">
        <f t="shared" si="106"/>
        <v>216.31299903887083</v>
      </c>
    </row>
    <row r="638" spans="1:10" x14ac:dyDescent="0.4">
      <c r="A638" s="1">
        <f t="shared" si="99"/>
        <v>44519</v>
      </c>
      <c r="B638">
        <f t="shared" si="100"/>
        <v>633</v>
      </c>
      <c r="C638" s="16">
        <f t="shared" si="101"/>
        <v>8364129.6510636779</v>
      </c>
      <c r="D638" s="17">
        <f t="shared" si="97"/>
        <v>-215.92152658584868</v>
      </c>
      <c r="E638" s="16">
        <f t="shared" si="102"/>
        <v>3165.3410412076751</v>
      </c>
      <c r="F638" s="17">
        <f t="shared" si="103"/>
        <v>-5.6523462986885988</v>
      </c>
      <c r="G638" s="16">
        <f t="shared" si="104"/>
        <v>215789.00789511661</v>
      </c>
      <c r="H638" s="17">
        <f t="shared" si="98"/>
        <v>221.57387288453728</v>
      </c>
      <c r="I638" s="5">
        <f t="shared" si="105"/>
        <v>218954.34893632427</v>
      </c>
      <c r="J638" s="5">
        <f t="shared" si="106"/>
        <v>215.92152658584868</v>
      </c>
    </row>
    <row r="639" spans="1:10" x14ac:dyDescent="0.4">
      <c r="A639" s="1">
        <f t="shared" si="99"/>
        <v>44520</v>
      </c>
      <c r="B639">
        <f t="shared" si="100"/>
        <v>634</v>
      </c>
      <c r="C639" s="16">
        <f t="shared" si="101"/>
        <v>8363913.7295370921</v>
      </c>
      <c r="D639" s="17">
        <f t="shared" si="97"/>
        <v>-215.53039163415724</v>
      </c>
      <c r="E639" s="16">
        <f t="shared" si="102"/>
        <v>3159.6886949089867</v>
      </c>
      <c r="F639" s="17">
        <f t="shared" si="103"/>
        <v>-5.6478170094718507</v>
      </c>
      <c r="G639" s="16">
        <f t="shared" si="104"/>
        <v>216010.58176800114</v>
      </c>
      <c r="H639" s="17">
        <f t="shared" si="98"/>
        <v>221.17820864362909</v>
      </c>
      <c r="I639" s="5">
        <f t="shared" si="105"/>
        <v>219170.27046291012</v>
      </c>
      <c r="J639" s="5">
        <f t="shared" si="106"/>
        <v>215.53039163415724</v>
      </c>
    </row>
    <row r="640" spans="1:10" x14ac:dyDescent="0.4">
      <c r="A640" s="1">
        <f t="shared" si="99"/>
        <v>44521</v>
      </c>
      <c r="B640">
        <f t="shared" si="100"/>
        <v>635</v>
      </c>
      <c r="C640" s="16">
        <f t="shared" si="101"/>
        <v>8363698.1991454577</v>
      </c>
      <c r="D640" s="17">
        <f t="shared" si="97"/>
        <v>-215.13959559714823</v>
      </c>
      <c r="E640" s="16">
        <f t="shared" si="102"/>
        <v>3154.0408778995147</v>
      </c>
      <c r="F640" s="17">
        <f t="shared" si="103"/>
        <v>-5.6432658558178161</v>
      </c>
      <c r="G640" s="16">
        <f t="shared" si="104"/>
        <v>216231.75997664477</v>
      </c>
      <c r="H640" s="17">
        <f t="shared" si="98"/>
        <v>220.78286145296605</v>
      </c>
      <c r="I640" s="5">
        <f t="shared" si="105"/>
        <v>219385.80085454427</v>
      </c>
      <c r="J640" s="5">
        <f t="shared" si="106"/>
        <v>215.13959559714823</v>
      </c>
    </row>
    <row r="641" spans="1:10" x14ac:dyDescent="0.4">
      <c r="A641" s="1">
        <f t="shared" si="99"/>
        <v>44522</v>
      </c>
      <c r="B641">
        <f t="shared" si="100"/>
        <v>636</v>
      </c>
      <c r="C641" s="16">
        <f t="shared" si="101"/>
        <v>8363483.0595498607</v>
      </c>
      <c r="D641" s="17">
        <f t="shared" si="97"/>
        <v>-214.74913987953849</v>
      </c>
      <c r="E641" s="16">
        <f t="shared" si="102"/>
        <v>3148.3976120436969</v>
      </c>
      <c r="F641" s="17">
        <f t="shared" si="103"/>
        <v>-5.6386929635202989</v>
      </c>
      <c r="G641" s="16">
        <f t="shared" si="104"/>
        <v>216452.54283809772</v>
      </c>
      <c r="H641" s="17">
        <f t="shared" si="98"/>
        <v>220.38783284305879</v>
      </c>
      <c r="I641" s="5">
        <f t="shared" si="105"/>
        <v>219600.94045014141</v>
      </c>
      <c r="J641" s="5">
        <f t="shared" si="106"/>
        <v>214.74913987953849</v>
      </c>
    </row>
    <row r="642" spans="1:10" x14ac:dyDescent="0.4">
      <c r="A642" s="1">
        <f t="shared" si="99"/>
        <v>44523</v>
      </c>
      <c r="B642">
        <f t="shared" si="100"/>
        <v>637</v>
      </c>
      <c r="C642" s="16">
        <f t="shared" si="101"/>
        <v>8363268.3104099808</v>
      </c>
      <c r="D642" s="17">
        <f t="shared" si="97"/>
        <v>-214.3590258774247</v>
      </c>
      <c r="E642" s="16">
        <f t="shared" si="102"/>
        <v>3142.7589190801764</v>
      </c>
      <c r="F642" s="17">
        <f t="shared" si="103"/>
        <v>-5.6340984581876796</v>
      </c>
      <c r="G642" s="16">
        <f t="shared" si="104"/>
        <v>216672.93067094078</v>
      </c>
      <c r="H642" s="17">
        <f t="shared" si="98"/>
        <v>219.99312433561238</v>
      </c>
      <c r="I642" s="5">
        <f t="shared" si="105"/>
        <v>219815.68959002095</v>
      </c>
      <c r="J642" s="5">
        <f t="shared" si="106"/>
        <v>214.3590258774247</v>
      </c>
    </row>
    <row r="643" spans="1:10" x14ac:dyDescent="0.4">
      <c r="A643" s="1">
        <f t="shared" si="99"/>
        <v>44524</v>
      </c>
      <c r="B643">
        <f t="shared" si="100"/>
        <v>638</v>
      </c>
      <c r="C643" s="16">
        <f t="shared" si="101"/>
        <v>8363053.9513841039</v>
      </c>
      <c r="D643" s="17">
        <f t="shared" si="97"/>
        <v>-213.96925497829812</v>
      </c>
      <c r="E643" s="16">
        <f t="shared" si="102"/>
        <v>3137.1248206219889</v>
      </c>
      <c r="F643" s="17">
        <f t="shared" si="103"/>
        <v>-5.6294824652411251</v>
      </c>
      <c r="G643" s="16">
        <f t="shared" si="104"/>
        <v>216892.92379527641</v>
      </c>
      <c r="H643" s="17">
        <f t="shared" si="98"/>
        <v>219.59873744353925</v>
      </c>
      <c r="I643" s="5">
        <f t="shared" si="105"/>
        <v>220030.04861589838</v>
      </c>
      <c r="J643" s="5">
        <f t="shared" si="106"/>
        <v>213.96925497829812</v>
      </c>
    </row>
    <row r="644" spans="1:10" x14ac:dyDescent="0.4">
      <c r="A644" s="1">
        <f t="shared" si="99"/>
        <v>44525</v>
      </c>
      <c r="B644">
        <f t="shared" si="100"/>
        <v>639</v>
      </c>
      <c r="C644" s="16">
        <f t="shared" si="101"/>
        <v>8362839.9821291259</v>
      </c>
      <c r="D644" s="17">
        <f t="shared" si="97"/>
        <v>-213.5798285610598</v>
      </c>
      <c r="E644" s="16">
        <f t="shared" si="102"/>
        <v>3131.4953381567479</v>
      </c>
      <c r="F644" s="17">
        <f t="shared" si="103"/>
        <v>-5.6248451099125703</v>
      </c>
      <c r="G644" s="16">
        <f t="shared" si="104"/>
        <v>217112.52253271994</v>
      </c>
      <c r="H644" s="17">
        <f t="shared" si="98"/>
        <v>219.20467367097237</v>
      </c>
      <c r="I644" s="5">
        <f t="shared" si="105"/>
        <v>220244.01787087671</v>
      </c>
      <c r="J644" s="5">
        <f t="shared" si="106"/>
        <v>213.5798285610598</v>
      </c>
    </row>
    <row r="645" spans="1:10" x14ac:dyDescent="0.4">
      <c r="A645" s="1">
        <f t="shared" si="99"/>
        <v>44526</v>
      </c>
      <c r="B645">
        <f t="shared" si="100"/>
        <v>640</v>
      </c>
      <c r="C645" s="16">
        <f t="shared" si="101"/>
        <v>8362626.4023005646</v>
      </c>
      <c r="D645" s="17">
        <f t="shared" ref="D645:D708" si="107">-E$1*C645*E645/B$2</f>
        <v>-213.19074799603527</v>
      </c>
      <c r="E645" s="16">
        <f t="shared" si="102"/>
        <v>3125.8704930468352</v>
      </c>
      <c r="F645" s="17">
        <f t="shared" si="103"/>
        <v>-5.6201865172432122</v>
      </c>
      <c r="G645" s="16">
        <f t="shared" si="104"/>
        <v>217331.7272063909</v>
      </c>
      <c r="H645" s="17">
        <f t="shared" ref="H645:H708" si="108">$G$1*E645</f>
        <v>218.81093451327848</v>
      </c>
      <c r="I645" s="5">
        <f t="shared" si="105"/>
        <v>220457.59769943773</v>
      </c>
      <c r="J645" s="5">
        <f t="shared" si="106"/>
        <v>213.19074799603527</v>
      </c>
    </row>
    <row r="646" spans="1:10" x14ac:dyDescent="0.4">
      <c r="A646" s="1">
        <f t="shared" si="99"/>
        <v>44527</v>
      </c>
      <c r="B646">
        <f t="shared" si="100"/>
        <v>641</v>
      </c>
      <c r="C646" s="16">
        <f t="shared" si="101"/>
        <v>8362413.2115525687</v>
      </c>
      <c r="D646" s="17">
        <f t="shared" si="107"/>
        <v>-212.80201464499018</v>
      </c>
      <c r="E646" s="16">
        <f t="shared" si="102"/>
        <v>3120.2503065295919</v>
      </c>
      <c r="F646" s="17">
        <f t="shared" si="103"/>
        <v>-5.6155068120812643</v>
      </c>
      <c r="G646" s="16">
        <f t="shared" si="104"/>
        <v>217550.53814090419</v>
      </c>
      <c r="H646" s="17">
        <f t="shared" si="108"/>
        <v>218.41752145707144</v>
      </c>
      <c r="I646" s="5">
        <f t="shared" si="105"/>
        <v>220670.78844743379</v>
      </c>
      <c r="J646" s="5">
        <f t="shared" si="106"/>
        <v>212.80201464499018</v>
      </c>
    </row>
    <row r="647" spans="1:10" x14ac:dyDescent="0.4">
      <c r="A647" s="1">
        <f t="shared" ref="A647:A710" si="109">A646+1</f>
        <v>44528</v>
      </c>
      <c r="B647">
        <f t="shared" ref="B647:B710" si="110">B646+1</f>
        <v>642</v>
      </c>
      <c r="C647" s="16">
        <f t="shared" si="101"/>
        <v>8362200.4095379235</v>
      </c>
      <c r="D647" s="17">
        <f t="shared" si="107"/>
        <v>-212.41362986114535</v>
      </c>
      <c r="E647" s="16">
        <f t="shared" si="102"/>
        <v>3114.6347997175108</v>
      </c>
      <c r="F647" s="17">
        <f t="shared" si="103"/>
        <v>-5.6108061190804221</v>
      </c>
      <c r="G647" s="16">
        <f t="shared" si="104"/>
        <v>217768.95566236126</v>
      </c>
      <c r="H647" s="17">
        <f t="shared" si="108"/>
        <v>218.02443598022577</v>
      </c>
      <c r="I647" s="5">
        <f t="shared" si="105"/>
        <v>220883.59046207878</v>
      </c>
      <c r="J647" s="5">
        <f t="shared" si="106"/>
        <v>212.41362986114535</v>
      </c>
    </row>
    <row r="648" spans="1:10" x14ac:dyDescent="0.4">
      <c r="A648" s="1">
        <f t="shared" si="109"/>
        <v>44529</v>
      </c>
      <c r="B648">
        <f t="shared" si="110"/>
        <v>643</v>
      </c>
      <c r="C648" s="16">
        <f t="shared" si="101"/>
        <v>8361987.995908062</v>
      </c>
      <c r="D648" s="17">
        <f t="shared" si="107"/>
        <v>-212.0255949891922</v>
      </c>
      <c r="E648" s="16">
        <f t="shared" si="102"/>
        <v>3109.0239935984305</v>
      </c>
      <c r="F648" s="17">
        <f t="shared" si="103"/>
        <v>-5.6060845626979585</v>
      </c>
      <c r="G648" s="16">
        <f t="shared" si="104"/>
        <v>217986.98009834148</v>
      </c>
      <c r="H648" s="17">
        <f t="shared" si="108"/>
        <v>217.63167955189016</v>
      </c>
      <c r="I648" s="5">
        <f t="shared" si="105"/>
        <v>221096.00409193992</v>
      </c>
      <c r="J648" s="5">
        <f t="shared" si="106"/>
        <v>212.0255949891922</v>
      </c>
    </row>
    <row r="649" spans="1:10" x14ac:dyDescent="0.4">
      <c r="A649" s="1">
        <f t="shared" si="109"/>
        <v>44530</v>
      </c>
      <c r="B649">
        <f t="shared" si="110"/>
        <v>644</v>
      </c>
      <c r="C649" s="16">
        <f t="shared" si="101"/>
        <v>8361775.9703130731</v>
      </c>
      <c r="D649" s="17">
        <f t="shared" si="107"/>
        <v>-211.63791136530836</v>
      </c>
      <c r="E649" s="16">
        <f t="shared" si="102"/>
        <v>3103.4179090357325</v>
      </c>
      <c r="F649" s="17">
        <f t="shared" si="103"/>
        <v>-5.6013422671929334</v>
      </c>
      <c r="G649" s="16">
        <f t="shared" si="104"/>
        <v>218204.61177789335</v>
      </c>
      <c r="H649" s="17">
        <f t="shared" si="108"/>
        <v>217.23925363250129</v>
      </c>
      <c r="I649" s="5">
        <f t="shared" si="105"/>
        <v>221308.02968692908</v>
      </c>
      <c r="J649" s="5">
        <f t="shared" si="106"/>
        <v>211.63791136530836</v>
      </c>
    </row>
    <row r="650" spans="1:10" x14ac:dyDescent="0.4">
      <c r="A650" s="1">
        <f t="shared" si="109"/>
        <v>44531</v>
      </c>
      <c r="B650">
        <f t="shared" si="110"/>
        <v>645</v>
      </c>
      <c r="C650" s="16">
        <f t="shared" si="101"/>
        <v>8361564.3324017078</v>
      </c>
      <c r="D650" s="17">
        <f t="shared" si="107"/>
        <v>-211.25058031717336</v>
      </c>
      <c r="E650" s="16">
        <f t="shared" si="102"/>
        <v>3097.8165667685394</v>
      </c>
      <c r="F650" s="17">
        <f t="shared" si="103"/>
        <v>-5.5965793566244031</v>
      </c>
      <c r="G650" s="16">
        <f t="shared" si="104"/>
        <v>218421.85103152585</v>
      </c>
      <c r="H650" s="17">
        <f t="shared" si="108"/>
        <v>216.84715967379776</v>
      </c>
      <c r="I650" s="5">
        <f t="shared" si="105"/>
        <v>221519.66759829439</v>
      </c>
      <c r="J650" s="5">
        <f t="shared" si="106"/>
        <v>211.25058031717336</v>
      </c>
    </row>
    <row r="651" spans="1:10" x14ac:dyDescent="0.4">
      <c r="A651" s="1">
        <f t="shared" si="109"/>
        <v>44532</v>
      </c>
      <c r="B651">
        <f t="shared" si="110"/>
        <v>646</v>
      </c>
      <c r="C651" s="16">
        <f t="shared" si="101"/>
        <v>8361353.0818213904</v>
      </c>
      <c r="D651" s="17">
        <f t="shared" si="107"/>
        <v>-210.86360316398424</v>
      </c>
      <c r="E651" s="16">
        <f t="shared" si="102"/>
        <v>3092.2199874119151</v>
      </c>
      <c r="F651" s="17">
        <f t="shared" si="103"/>
        <v>-5.5917959548498288</v>
      </c>
      <c r="G651" s="16">
        <f t="shared" si="104"/>
        <v>218638.69819119966</v>
      </c>
      <c r="H651" s="17">
        <f t="shared" si="108"/>
        <v>216.45539911883407</v>
      </c>
      <c r="I651" s="5">
        <f t="shared" si="105"/>
        <v>221730.91817861158</v>
      </c>
      <c r="J651" s="5">
        <f t="shared" si="106"/>
        <v>210.86360316398424</v>
      </c>
    </row>
    <row r="652" spans="1:10" x14ac:dyDescent="0.4">
      <c r="A652" s="1">
        <f t="shared" si="109"/>
        <v>44533</v>
      </c>
      <c r="B652">
        <f t="shared" si="110"/>
        <v>647</v>
      </c>
      <c r="C652" s="16">
        <f t="shared" si="101"/>
        <v>8361142.218218226</v>
      </c>
      <c r="D652" s="17">
        <f t="shared" si="107"/>
        <v>-210.47698121647147</v>
      </c>
      <c r="E652" s="16">
        <f t="shared" si="102"/>
        <v>3086.6281914570654</v>
      </c>
      <c r="F652" s="17">
        <f t="shared" si="103"/>
        <v>-5.5869921855231155</v>
      </c>
      <c r="G652" s="16">
        <f t="shared" si="104"/>
        <v>218855.15359031848</v>
      </c>
      <c r="H652" s="17">
        <f t="shared" si="108"/>
        <v>216.06397340199459</v>
      </c>
      <c r="I652" s="5">
        <f t="shared" si="105"/>
        <v>221941.78178177556</v>
      </c>
      <c r="J652" s="5">
        <f t="shared" si="106"/>
        <v>210.47698121647147</v>
      </c>
    </row>
    <row r="653" spans="1:10" x14ac:dyDescent="0.4">
      <c r="A653" s="1">
        <f t="shared" si="109"/>
        <v>44534</v>
      </c>
      <c r="B653">
        <f t="shared" si="110"/>
        <v>648</v>
      </c>
      <c r="C653" s="16">
        <f t="shared" si="101"/>
        <v>8360931.7412370099</v>
      </c>
      <c r="D653" s="17">
        <f t="shared" si="107"/>
        <v>-210.09071577691498</v>
      </c>
      <c r="E653" s="16">
        <f t="shared" si="102"/>
        <v>3081.0411992715422</v>
      </c>
      <c r="F653" s="17">
        <f t="shared" si="103"/>
        <v>-5.5821681720929917</v>
      </c>
      <c r="G653" s="16">
        <f t="shared" si="104"/>
        <v>219071.21756372048</v>
      </c>
      <c r="H653" s="17">
        <f t="shared" si="108"/>
        <v>215.67288394900797</v>
      </c>
      <c r="I653" s="5">
        <f t="shared" si="105"/>
        <v>222152.25876299202</v>
      </c>
      <c r="J653" s="5">
        <f t="shared" si="106"/>
        <v>210.09071577691498</v>
      </c>
    </row>
    <row r="654" spans="1:10" x14ac:dyDescent="0.4">
      <c r="A654" s="1">
        <f t="shared" si="109"/>
        <v>44535</v>
      </c>
      <c r="B654">
        <f t="shared" si="110"/>
        <v>649</v>
      </c>
      <c r="C654" s="16">
        <f t="shared" si="101"/>
        <v>8360721.6505212327</v>
      </c>
      <c r="D654" s="17">
        <f t="shared" si="107"/>
        <v>-209.70480813916018</v>
      </c>
      <c r="E654" s="16">
        <f t="shared" si="102"/>
        <v>3075.459031099449</v>
      </c>
      <c r="F654" s="17">
        <f t="shared" si="103"/>
        <v>-5.5773240378012758</v>
      </c>
      <c r="G654" s="16">
        <f t="shared" si="104"/>
        <v>219286.89044766949</v>
      </c>
      <c r="H654" s="17">
        <f t="shared" si="108"/>
        <v>215.28213217696145</v>
      </c>
      <c r="I654" s="5">
        <f t="shared" si="105"/>
        <v>222362.34947876894</v>
      </c>
      <c r="J654" s="5">
        <f t="shared" si="106"/>
        <v>209.70480813916018</v>
      </c>
    </row>
    <row r="655" spans="1:10" x14ac:dyDescent="0.4">
      <c r="A655" s="1">
        <f t="shared" si="109"/>
        <v>44536</v>
      </c>
      <c r="B655">
        <f t="shared" si="110"/>
        <v>650</v>
      </c>
      <c r="C655" s="16">
        <f t="shared" si="101"/>
        <v>8360511.9457130935</v>
      </c>
      <c r="D655" s="17">
        <f t="shared" si="107"/>
        <v>-209.31925958863394</v>
      </c>
      <c r="E655" s="16">
        <f t="shared" si="102"/>
        <v>3069.8817070616478</v>
      </c>
      <c r="F655" s="17">
        <f t="shared" si="103"/>
        <v>-5.572459905681427</v>
      </c>
      <c r="G655" s="16">
        <f t="shared" si="104"/>
        <v>219502.17257984646</v>
      </c>
      <c r="H655" s="17">
        <f t="shared" si="108"/>
        <v>214.89171949431537</v>
      </c>
      <c r="I655" s="5">
        <f t="shared" si="105"/>
        <v>222572.0542869081</v>
      </c>
      <c r="J655" s="5">
        <f t="shared" si="106"/>
        <v>209.31925958863394</v>
      </c>
    </row>
    <row r="656" spans="1:10" x14ac:dyDescent="0.4">
      <c r="A656" s="1">
        <f t="shared" si="109"/>
        <v>44537</v>
      </c>
      <c r="B656">
        <f t="shared" si="110"/>
        <v>651</v>
      </c>
      <c r="C656" s="16">
        <f t="shared" si="101"/>
        <v>8360302.6264535049</v>
      </c>
      <c r="D656" s="17">
        <f t="shared" si="107"/>
        <v>-208.93407140236138</v>
      </c>
      <c r="E656" s="16">
        <f t="shared" si="102"/>
        <v>3064.3092471559662</v>
      </c>
      <c r="F656" s="17">
        <f t="shared" si="103"/>
        <v>-5.5675758985562709</v>
      </c>
      <c r="G656" s="16">
        <f t="shared" si="104"/>
        <v>219717.06429934077</v>
      </c>
      <c r="H656" s="17">
        <f t="shared" si="108"/>
        <v>214.50164730091765</v>
      </c>
      <c r="I656" s="5">
        <f t="shared" si="105"/>
        <v>222781.37354649673</v>
      </c>
      <c r="J656" s="5">
        <f t="shared" si="106"/>
        <v>208.93407140236138</v>
      </c>
    </row>
    <row r="657" spans="1:10" x14ac:dyDescent="0.4">
      <c r="A657" s="1">
        <f t="shared" si="109"/>
        <v>44538</v>
      </c>
      <c r="B657">
        <f t="shared" si="110"/>
        <v>652</v>
      </c>
      <c r="C657" s="16">
        <f t="shared" si="101"/>
        <v>8360093.6923821028</v>
      </c>
      <c r="D657" s="17">
        <f t="shared" si="107"/>
        <v>-208.54924484898152</v>
      </c>
      <c r="E657" s="16">
        <f t="shared" si="102"/>
        <v>3058.74167125741</v>
      </c>
      <c r="F657" s="17">
        <f t="shared" si="103"/>
        <v>-5.562672139037204</v>
      </c>
      <c r="G657" s="16">
        <f t="shared" si="104"/>
        <v>219931.5659466417</v>
      </c>
      <c r="H657" s="17">
        <f t="shared" si="108"/>
        <v>214.11191698801872</v>
      </c>
      <c r="I657" s="5">
        <f t="shared" si="105"/>
        <v>222990.30761789912</v>
      </c>
      <c r="J657" s="5">
        <f t="shared" si="106"/>
        <v>208.54924484898152</v>
      </c>
    </row>
    <row r="658" spans="1:10" x14ac:dyDescent="0.4">
      <c r="A658" s="1">
        <f t="shared" si="109"/>
        <v>44539</v>
      </c>
      <c r="B658">
        <f t="shared" si="110"/>
        <v>653</v>
      </c>
      <c r="C658" s="16">
        <f t="shared" si="101"/>
        <v>8359885.1431372538</v>
      </c>
      <c r="D658" s="17">
        <f t="shared" si="107"/>
        <v>-208.16478118876444</v>
      </c>
      <c r="E658" s="16">
        <f t="shared" si="102"/>
        <v>3053.1789991183728</v>
      </c>
      <c r="F658" s="17">
        <f t="shared" si="103"/>
        <v>-5.5577487495216644</v>
      </c>
      <c r="G658" s="16">
        <f t="shared" si="104"/>
        <v>220145.67786362971</v>
      </c>
      <c r="H658" s="17">
        <f t="shared" si="108"/>
        <v>213.7225299382861</v>
      </c>
      <c r="I658" s="5">
        <f t="shared" si="105"/>
        <v>223198.85686274807</v>
      </c>
      <c r="J658" s="5">
        <f t="shared" si="106"/>
        <v>208.16478118876444</v>
      </c>
    </row>
    <row r="659" spans="1:10" x14ac:dyDescent="0.4">
      <c r="A659" s="1">
        <f t="shared" si="109"/>
        <v>44540</v>
      </c>
      <c r="B659">
        <f t="shared" si="110"/>
        <v>654</v>
      </c>
      <c r="C659" s="16">
        <f t="shared" si="101"/>
        <v>8359676.9783560652</v>
      </c>
      <c r="D659" s="17">
        <f t="shared" si="107"/>
        <v>-207.78068167362741</v>
      </c>
      <c r="E659" s="16">
        <f t="shared" si="102"/>
        <v>3047.6212503688512</v>
      </c>
      <c r="F659" s="17">
        <f t="shared" si="103"/>
        <v>-5.5528058521921935</v>
      </c>
      <c r="G659" s="16">
        <f t="shared" si="104"/>
        <v>220359.40039356801</v>
      </c>
      <c r="H659" s="17">
        <f t="shared" si="108"/>
        <v>213.33348752581961</v>
      </c>
      <c r="I659" s="5">
        <f t="shared" si="105"/>
        <v>223407.02164393687</v>
      </c>
      <c r="J659" s="5">
        <f t="shared" si="106"/>
        <v>207.78068167362741</v>
      </c>
    </row>
    <row r="660" spans="1:10" x14ac:dyDescent="0.4">
      <c r="A660" s="1">
        <f t="shared" si="109"/>
        <v>44541</v>
      </c>
      <c r="B660">
        <f t="shared" si="110"/>
        <v>655</v>
      </c>
      <c r="C660" s="16">
        <f t="shared" si="101"/>
        <v>8359469.1976743918</v>
      </c>
      <c r="D660" s="17">
        <f t="shared" si="107"/>
        <v>-207.39694754715188</v>
      </c>
      <c r="E660" s="16">
        <f t="shared" si="102"/>
        <v>3042.0684445166589</v>
      </c>
      <c r="F660" s="17">
        <f t="shared" si="103"/>
        <v>-5.547843569014276</v>
      </c>
      <c r="G660" s="16">
        <f t="shared" si="104"/>
        <v>220572.73388109382</v>
      </c>
      <c r="H660" s="17">
        <f t="shared" si="108"/>
        <v>212.94479111616616</v>
      </c>
      <c r="I660" s="5">
        <f t="shared" si="105"/>
        <v>223614.80232561048</v>
      </c>
      <c r="J660" s="5">
        <f t="shared" si="106"/>
        <v>207.39694754715188</v>
      </c>
    </row>
    <row r="661" spans="1:10" x14ac:dyDescent="0.4">
      <c r="A661" s="1">
        <f t="shared" si="109"/>
        <v>44542</v>
      </c>
      <c r="B661">
        <f t="shared" si="110"/>
        <v>656</v>
      </c>
      <c r="C661" s="16">
        <f t="shared" si="101"/>
        <v>8359261.8007268449</v>
      </c>
      <c r="D661" s="17">
        <f t="shared" si="107"/>
        <v>-207.01358004459982</v>
      </c>
      <c r="E661" s="16">
        <f t="shared" si="102"/>
        <v>3036.5206009476447</v>
      </c>
      <c r="F661" s="17">
        <f t="shared" si="103"/>
        <v>-5.5428620217353171</v>
      </c>
      <c r="G661" s="16">
        <f t="shared" si="104"/>
        <v>220785.67867220999</v>
      </c>
      <c r="H661" s="17">
        <f t="shared" si="108"/>
        <v>212.55644206633514</v>
      </c>
      <c r="I661" s="5">
        <f t="shared" si="105"/>
        <v>223822.19927315763</v>
      </c>
      <c r="J661" s="5">
        <f t="shared" si="106"/>
        <v>207.01358004459982</v>
      </c>
    </row>
    <row r="662" spans="1:10" x14ac:dyDescent="0.4">
      <c r="A662" s="1">
        <f t="shared" si="109"/>
        <v>44543</v>
      </c>
      <c r="B662">
        <f t="shared" si="110"/>
        <v>657</v>
      </c>
      <c r="C662" s="16">
        <f t="shared" si="101"/>
        <v>8359054.7871468002</v>
      </c>
      <c r="D662" s="17">
        <f t="shared" si="107"/>
        <v>-206.63058039293108</v>
      </c>
      <c r="E662" s="16">
        <f t="shared" si="102"/>
        <v>3030.9777389259093</v>
      </c>
      <c r="F662" s="17">
        <f t="shared" si="103"/>
        <v>-5.5378613318825956</v>
      </c>
      <c r="G662" s="16">
        <f t="shared" si="104"/>
        <v>220998.23511427632</v>
      </c>
      <c r="H662" s="17">
        <f t="shared" si="108"/>
        <v>212.16844172481368</v>
      </c>
      <c r="I662" s="5">
        <f t="shared" si="105"/>
        <v>224029.21285320222</v>
      </c>
      <c r="J662" s="5">
        <f t="shared" si="106"/>
        <v>206.63058039293108</v>
      </c>
    </row>
    <row r="663" spans="1:10" x14ac:dyDescent="0.4">
      <c r="A663" s="1">
        <f t="shared" si="109"/>
        <v>44544</v>
      </c>
      <c r="B663">
        <f t="shared" si="110"/>
        <v>658</v>
      </c>
      <c r="C663" s="16">
        <f t="shared" si="101"/>
        <v>8358848.1565664075</v>
      </c>
      <c r="D663" s="17">
        <f t="shared" si="107"/>
        <v>-206.24794981082013</v>
      </c>
      <c r="E663" s="16">
        <f t="shared" si="102"/>
        <v>3025.4398775940267</v>
      </c>
      <c r="F663" s="17">
        <f t="shared" si="103"/>
        <v>-5.5328416207617579</v>
      </c>
      <c r="G663" s="16">
        <f t="shared" si="104"/>
        <v>221210.40355600114</v>
      </c>
      <c r="H663" s="17">
        <f t="shared" si="108"/>
        <v>211.78079143158189</v>
      </c>
      <c r="I663" s="5">
        <f t="shared" si="105"/>
        <v>224235.84343359518</v>
      </c>
      <c r="J663" s="5">
        <f t="shared" si="106"/>
        <v>206.24794981082013</v>
      </c>
    </row>
    <row r="664" spans="1:10" x14ac:dyDescent="0.4">
      <c r="A664" s="1">
        <f t="shared" si="109"/>
        <v>44545</v>
      </c>
      <c r="B664">
        <f t="shared" si="110"/>
        <v>659</v>
      </c>
      <c r="C664" s="16">
        <f t="shared" si="101"/>
        <v>8358641.9086165968</v>
      </c>
      <c r="D664" s="17">
        <f t="shared" si="107"/>
        <v>-205.86568950867294</v>
      </c>
      <c r="E664" s="16">
        <f t="shared" si="102"/>
        <v>3019.907035973265</v>
      </c>
      <c r="F664" s="17">
        <f t="shared" si="103"/>
        <v>-5.5278030094556243</v>
      </c>
      <c r="G664" s="16">
        <f t="shared" si="104"/>
        <v>221422.18434743272</v>
      </c>
      <c r="H664" s="17">
        <f t="shared" si="108"/>
        <v>211.39349251812857</v>
      </c>
      <c r="I664" s="5">
        <f t="shared" si="105"/>
        <v>224442.09138340599</v>
      </c>
      <c r="J664" s="5">
        <f t="shared" si="106"/>
        <v>205.86568950867294</v>
      </c>
    </row>
    <row r="665" spans="1:10" x14ac:dyDescent="0.4">
      <c r="A665" s="1">
        <f t="shared" si="109"/>
        <v>44546</v>
      </c>
      <c r="B665">
        <f t="shared" si="110"/>
        <v>660</v>
      </c>
      <c r="C665" s="16">
        <f t="shared" si="101"/>
        <v>8358436.0429270882</v>
      </c>
      <c r="D665" s="17">
        <f t="shared" si="107"/>
        <v>-205.48380068864446</v>
      </c>
      <c r="E665" s="16">
        <f t="shared" si="102"/>
        <v>3014.3792329638095</v>
      </c>
      <c r="F665" s="17">
        <f t="shared" si="103"/>
        <v>-5.5227456188222277</v>
      </c>
      <c r="G665" s="16">
        <f t="shared" si="104"/>
        <v>221633.57783995086</v>
      </c>
      <c r="H665" s="17">
        <f t="shared" si="108"/>
        <v>211.00654630746669</v>
      </c>
      <c r="I665" s="5">
        <f t="shared" si="105"/>
        <v>224647.95707291467</v>
      </c>
      <c r="J665" s="5">
        <f t="shared" si="106"/>
        <v>205.48380068864446</v>
      </c>
    </row>
    <row r="666" spans="1:10" x14ac:dyDescent="0.4">
      <c r="A666" s="1">
        <f t="shared" si="109"/>
        <v>44547</v>
      </c>
      <c r="B666">
        <f t="shared" si="110"/>
        <v>661</v>
      </c>
      <c r="C666" s="16">
        <f t="shared" si="101"/>
        <v>8358230.5591263995</v>
      </c>
      <c r="D666" s="17">
        <f t="shared" si="107"/>
        <v>-205.10228454465567</v>
      </c>
      <c r="E666" s="16">
        <f t="shared" si="102"/>
        <v>3008.8564873449873</v>
      </c>
      <c r="F666" s="17">
        <f t="shared" si="103"/>
        <v>-5.5176695694934494</v>
      </c>
      <c r="G666" s="16">
        <f t="shared" si="104"/>
        <v>221844.58438625833</v>
      </c>
      <c r="H666" s="17">
        <f t="shared" si="108"/>
        <v>210.61995411414912</v>
      </c>
      <c r="I666" s="5">
        <f t="shared" si="105"/>
        <v>224853.44087360331</v>
      </c>
      <c r="J666" s="5">
        <f t="shared" si="106"/>
        <v>205.10228454465567</v>
      </c>
    </row>
    <row r="667" spans="1:10" x14ac:dyDescent="0.4">
      <c r="A667" s="1">
        <f t="shared" si="109"/>
        <v>44548</v>
      </c>
      <c r="B667">
        <f t="shared" si="110"/>
        <v>662</v>
      </c>
      <c r="C667" s="16">
        <f t="shared" si="101"/>
        <v>8358025.4568418544</v>
      </c>
      <c r="D667" s="17">
        <f t="shared" si="107"/>
        <v>-204.72114226241092</v>
      </c>
      <c r="E667" s="16">
        <f t="shared" si="102"/>
        <v>3003.3388177754937</v>
      </c>
      <c r="F667" s="17">
        <f t="shared" si="103"/>
        <v>-5.5125749818736551</v>
      </c>
      <c r="G667" s="16">
        <f t="shared" si="104"/>
        <v>222055.20434037247</v>
      </c>
      <c r="H667" s="17">
        <f t="shared" si="108"/>
        <v>210.23371724428458</v>
      </c>
      <c r="I667" s="5">
        <f t="shared" si="105"/>
        <v>225058.54315814795</v>
      </c>
      <c r="J667" s="5">
        <f t="shared" si="106"/>
        <v>204.72114226241092</v>
      </c>
    </row>
    <row r="668" spans="1:10" x14ac:dyDescent="0.4">
      <c r="A668" s="1">
        <f t="shared" si="109"/>
        <v>44549</v>
      </c>
      <c r="B668">
        <f t="shared" si="110"/>
        <v>663</v>
      </c>
      <c r="C668" s="16">
        <f t="shared" si="101"/>
        <v>8357820.7356995922</v>
      </c>
      <c r="D668" s="17">
        <f t="shared" si="107"/>
        <v>-204.34037501941546</v>
      </c>
      <c r="E668" s="16">
        <f t="shared" si="102"/>
        <v>2997.8262427936202</v>
      </c>
      <c r="F668" s="17">
        <f t="shared" si="103"/>
        <v>-5.5074619761379608</v>
      </c>
      <c r="G668" s="16">
        <f t="shared" si="104"/>
        <v>222265.43805761676</v>
      </c>
      <c r="H668" s="17">
        <f t="shared" si="108"/>
        <v>209.84783699555342</v>
      </c>
      <c r="I668" s="5">
        <f t="shared" si="105"/>
        <v>225263.26430041037</v>
      </c>
      <c r="J668" s="5">
        <f t="shared" si="106"/>
        <v>204.34037501941546</v>
      </c>
    </row>
    <row r="669" spans="1:10" x14ac:dyDescent="0.4">
      <c r="A669" s="1">
        <f t="shared" si="109"/>
        <v>44550</v>
      </c>
      <c r="B669">
        <f t="shared" si="110"/>
        <v>664</v>
      </c>
      <c r="C669" s="16">
        <f t="shared" si="101"/>
        <v>8357616.3953245729</v>
      </c>
      <c r="D669" s="17">
        <f t="shared" si="107"/>
        <v>-203.95998398499279</v>
      </c>
      <c r="E669" s="16">
        <f t="shared" si="102"/>
        <v>2992.3187808174821</v>
      </c>
      <c r="F669" s="17">
        <f t="shared" si="103"/>
        <v>-5.5023306722309826</v>
      </c>
      <c r="G669" s="16">
        <f t="shared" si="104"/>
        <v>222475.28589461232</v>
      </c>
      <c r="H669" s="17">
        <f t="shared" si="108"/>
        <v>209.46231465722377</v>
      </c>
      <c r="I669" s="5">
        <f t="shared" si="105"/>
        <v>225467.60467542979</v>
      </c>
      <c r="J669" s="5">
        <f t="shared" si="106"/>
        <v>203.95998398499279</v>
      </c>
    </row>
    <row r="670" spans="1:10" x14ac:dyDescent="0.4">
      <c r="A670" s="1">
        <f t="shared" si="109"/>
        <v>44551</v>
      </c>
      <c r="B670">
        <f t="shared" si="110"/>
        <v>665</v>
      </c>
      <c r="C670" s="16">
        <f t="shared" si="101"/>
        <v>8357412.435340588</v>
      </c>
      <c r="D670" s="17">
        <f t="shared" si="107"/>
        <v>-203.57997032030246</v>
      </c>
      <c r="E670" s="16">
        <f t="shared" si="102"/>
        <v>2986.8164501452511</v>
      </c>
      <c r="F670" s="17">
        <f t="shared" si="103"/>
        <v>-5.497181189865131</v>
      </c>
      <c r="G670" s="16">
        <f t="shared" si="104"/>
        <v>222684.74820926954</v>
      </c>
      <c r="H670" s="17">
        <f t="shared" si="108"/>
        <v>209.0771515101676</v>
      </c>
      <c r="I670" s="5">
        <f t="shared" si="105"/>
        <v>225671.56465941478</v>
      </c>
      <c r="J670" s="5">
        <f t="shared" si="106"/>
        <v>203.57997032030246</v>
      </c>
    </row>
    <row r="671" spans="1:10" x14ac:dyDescent="0.4">
      <c r="A671" s="1">
        <f t="shared" si="109"/>
        <v>44552</v>
      </c>
      <c r="B671">
        <f t="shared" si="110"/>
        <v>666</v>
      </c>
      <c r="C671" s="16">
        <f t="shared" si="101"/>
        <v>8357208.8553702673</v>
      </c>
      <c r="D671" s="17">
        <f t="shared" si="107"/>
        <v>-203.20033517835753</v>
      </c>
      <c r="E671" s="16">
        <f t="shared" si="102"/>
        <v>2981.3192689553862</v>
      </c>
      <c r="F671" s="17">
        <f t="shared" si="103"/>
        <v>-5.4920136485195314</v>
      </c>
      <c r="G671" s="16">
        <f t="shared" si="104"/>
        <v>222893.82536077971</v>
      </c>
      <c r="H671" s="17">
        <f t="shared" si="108"/>
        <v>208.69234882687707</v>
      </c>
      <c r="I671" s="5">
        <f t="shared" si="105"/>
        <v>225875.14462973509</v>
      </c>
      <c r="J671" s="5">
        <f t="shared" si="106"/>
        <v>203.20033517835753</v>
      </c>
    </row>
    <row r="672" spans="1:10" x14ac:dyDescent="0.4">
      <c r="A672" s="1">
        <f t="shared" si="109"/>
        <v>44553</v>
      </c>
      <c r="B672">
        <f t="shared" si="110"/>
        <v>667</v>
      </c>
      <c r="C672" s="16">
        <f t="shared" si="101"/>
        <v>8357005.6550350888</v>
      </c>
      <c r="D672" s="17">
        <f t="shared" si="107"/>
        <v>-202.82107970404255</v>
      </c>
      <c r="E672" s="16">
        <f t="shared" si="102"/>
        <v>2975.8272553068668</v>
      </c>
      <c r="F672" s="17">
        <f t="shared" si="103"/>
        <v>-5.4868281674381478</v>
      </c>
      <c r="G672" s="16">
        <f t="shared" si="104"/>
        <v>223102.51770960659</v>
      </c>
      <c r="H672" s="17">
        <f t="shared" si="108"/>
        <v>208.30790787148069</v>
      </c>
      <c r="I672" s="5">
        <f t="shared" si="105"/>
        <v>226078.34496491344</v>
      </c>
      <c r="J672" s="5">
        <f t="shared" si="106"/>
        <v>202.82107970404255</v>
      </c>
    </row>
    <row r="673" spans="1:10" x14ac:dyDescent="0.4">
      <c r="A673" s="1">
        <f t="shared" si="109"/>
        <v>44554</v>
      </c>
      <c r="B673">
        <f t="shared" si="110"/>
        <v>668</v>
      </c>
      <c r="C673" s="16">
        <f t="shared" si="101"/>
        <v>8356802.8339553848</v>
      </c>
      <c r="D673" s="17">
        <f t="shared" si="107"/>
        <v>-202.44220503413132</v>
      </c>
      <c r="E673" s="16">
        <f t="shared" si="102"/>
        <v>2970.3404271394288</v>
      </c>
      <c r="F673" s="17">
        <f t="shared" si="103"/>
        <v>-5.481624865628703</v>
      </c>
      <c r="G673" s="16">
        <f t="shared" si="104"/>
        <v>223310.82561747808</v>
      </c>
      <c r="H673" s="17">
        <f t="shared" si="108"/>
        <v>207.92382989976002</v>
      </c>
      <c r="I673" s="5">
        <f t="shared" si="105"/>
        <v>226281.16604461751</v>
      </c>
      <c r="J673" s="5">
        <f t="shared" si="106"/>
        <v>202.44220503413132</v>
      </c>
    </row>
    <row r="674" spans="1:10" x14ac:dyDescent="0.4">
      <c r="A674" s="1">
        <f t="shared" si="109"/>
        <v>44555</v>
      </c>
      <c r="B674">
        <f t="shared" si="110"/>
        <v>669</v>
      </c>
      <c r="C674" s="16">
        <f t="shared" si="101"/>
        <v>8356600.3917503506</v>
      </c>
      <c r="D674" s="17">
        <f t="shared" si="107"/>
        <v>-202.06371229730482</v>
      </c>
      <c r="E674" s="16">
        <f t="shared" si="102"/>
        <v>2964.8588022737999</v>
      </c>
      <c r="F674" s="17">
        <f t="shared" si="103"/>
        <v>-5.4764038618612005</v>
      </c>
      <c r="G674" s="16">
        <f t="shared" si="104"/>
        <v>223518.74944737784</v>
      </c>
      <c r="H674" s="17">
        <f t="shared" si="108"/>
        <v>207.54011615916602</v>
      </c>
      <c r="I674" s="5">
        <f t="shared" si="105"/>
        <v>226483.60824965165</v>
      </c>
      <c r="J674" s="5">
        <f t="shared" si="106"/>
        <v>202.06371229730482</v>
      </c>
    </row>
    <row r="675" spans="1:10" x14ac:dyDescent="0.4">
      <c r="A675" s="1">
        <f t="shared" si="109"/>
        <v>44556</v>
      </c>
      <c r="B675">
        <f t="shared" si="110"/>
        <v>670</v>
      </c>
      <c r="C675" s="16">
        <f t="shared" ref="C675:C738" si="111">C674+D674</f>
        <v>8356398.3280380536</v>
      </c>
      <c r="D675" s="17">
        <f t="shared" si="107"/>
        <v>-201.6856026141692</v>
      </c>
      <c r="E675" s="16">
        <f t="shared" ref="E675:E738" si="112">E674+F674</f>
        <v>2959.3823984119385</v>
      </c>
      <c r="F675" s="17">
        <f t="shared" ref="F675:F738" si="113">-D675-H675</f>
        <v>-5.4711652746665322</v>
      </c>
      <c r="G675" s="16">
        <f t="shared" ref="G675:G738" si="114">G674+H674</f>
        <v>223726.28956353699</v>
      </c>
      <c r="H675" s="17">
        <f t="shared" si="108"/>
        <v>207.15676788883573</v>
      </c>
      <c r="I675" s="5">
        <f t="shared" ref="I675:I738" si="115">E675+G675</f>
        <v>226685.67196194894</v>
      </c>
      <c r="J675" s="5">
        <f t="shared" ref="J675:J738" si="116">F675+H675</f>
        <v>201.6856026141692</v>
      </c>
    </row>
    <row r="676" spans="1:10" x14ac:dyDescent="0.4">
      <c r="A676" s="1">
        <f t="shared" si="109"/>
        <v>44557</v>
      </c>
      <c r="B676">
        <f t="shared" si="110"/>
        <v>671</v>
      </c>
      <c r="C676" s="16">
        <f t="shared" si="111"/>
        <v>8356196.6424354399</v>
      </c>
      <c r="D676" s="17">
        <f t="shared" si="107"/>
        <v>-201.30787709727417</v>
      </c>
      <c r="E676" s="16">
        <f t="shared" si="112"/>
        <v>2953.9112331372721</v>
      </c>
      <c r="F676" s="17">
        <f t="shared" si="113"/>
        <v>-5.4659092223348864</v>
      </c>
      <c r="G676" s="16">
        <f t="shared" si="114"/>
        <v>223933.44633142583</v>
      </c>
      <c r="H676" s="17">
        <f t="shared" si="108"/>
        <v>206.77378631960906</v>
      </c>
      <c r="I676" s="5">
        <f t="shared" si="115"/>
        <v>226887.35756456311</v>
      </c>
      <c r="J676" s="5">
        <f t="shared" si="116"/>
        <v>201.30787709727417</v>
      </c>
    </row>
    <row r="677" spans="1:10" x14ac:dyDescent="0.4">
      <c r="A677" s="1">
        <f t="shared" si="109"/>
        <v>44558</v>
      </c>
      <c r="B677">
        <f t="shared" si="110"/>
        <v>672</v>
      </c>
      <c r="C677" s="16">
        <f t="shared" si="111"/>
        <v>8355995.3345583426</v>
      </c>
      <c r="D677" s="17">
        <f t="shared" si="107"/>
        <v>-200.93053685113071</v>
      </c>
      <c r="E677" s="16">
        <f t="shared" si="112"/>
        <v>2948.445323914937</v>
      </c>
      <c r="F677" s="17">
        <f t="shared" si="113"/>
        <v>-5.4606358229148952</v>
      </c>
      <c r="G677" s="16">
        <f t="shared" si="114"/>
        <v>224140.22011774546</v>
      </c>
      <c r="H677" s="17">
        <f t="shared" si="108"/>
        <v>206.39117267404561</v>
      </c>
      <c r="I677" s="5">
        <f t="shared" si="115"/>
        <v>227088.66544166039</v>
      </c>
      <c r="J677" s="5">
        <f t="shared" si="116"/>
        <v>200.93053685113071</v>
      </c>
    </row>
    <row r="678" spans="1:10" x14ac:dyDescent="0.4">
      <c r="A678" s="1">
        <f t="shared" si="109"/>
        <v>44559</v>
      </c>
      <c r="B678">
        <f t="shared" si="110"/>
        <v>673</v>
      </c>
      <c r="C678" s="16">
        <f t="shared" si="111"/>
        <v>8355794.4040214913</v>
      </c>
      <c r="D678" s="17">
        <f t="shared" si="107"/>
        <v>-200.5535829722298</v>
      </c>
      <c r="E678" s="16">
        <f t="shared" si="112"/>
        <v>2942.9846880920222</v>
      </c>
      <c r="F678" s="17">
        <f t="shared" si="113"/>
        <v>-5.455345194211759</v>
      </c>
      <c r="G678" s="16">
        <f t="shared" si="114"/>
        <v>224346.6112904195</v>
      </c>
      <c r="H678" s="17">
        <f t="shared" si="108"/>
        <v>206.00892816644156</v>
      </c>
      <c r="I678" s="5">
        <f t="shared" si="115"/>
        <v>227289.59597851153</v>
      </c>
      <c r="J678" s="5">
        <f t="shared" si="116"/>
        <v>200.5535829722298</v>
      </c>
    </row>
    <row r="679" spans="1:10" x14ac:dyDescent="0.4">
      <c r="A679" s="1">
        <f t="shared" si="109"/>
        <v>44560</v>
      </c>
      <c r="B679">
        <f t="shared" si="110"/>
        <v>674</v>
      </c>
      <c r="C679" s="16">
        <f t="shared" si="111"/>
        <v>8355593.8504385194</v>
      </c>
      <c r="D679" s="17">
        <f t="shared" si="107"/>
        <v>-200.1770165490604</v>
      </c>
      <c r="E679" s="16">
        <f t="shared" si="112"/>
        <v>2937.5293428978102</v>
      </c>
      <c r="F679" s="17">
        <f t="shared" si="113"/>
        <v>-5.4500374537863365</v>
      </c>
      <c r="G679" s="16">
        <f t="shared" si="114"/>
        <v>224552.62021858594</v>
      </c>
      <c r="H679" s="17">
        <f t="shared" si="108"/>
        <v>205.62705400284673</v>
      </c>
      <c r="I679" s="5">
        <f t="shared" si="115"/>
        <v>227490.14956148376</v>
      </c>
      <c r="J679" s="5">
        <f t="shared" si="116"/>
        <v>200.1770165490604</v>
      </c>
    </row>
    <row r="680" spans="1:10" x14ac:dyDescent="0.4">
      <c r="A680" s="1">
        <f t="shared" si="109"/>
        <v>44561</v>
      </c>
      <c r="B680">
        <f t="shared" si="110"/>
        <v>675</v>
      </c>
      <c r="C680" s="16">
        <f t="shared" si="111"/>
        <v>8355393.6734219706</v>
      </c>
      <c r="D680" s="17">
        <f t="shared" si="107"/>
        <v>-199.80083866212817</v>
      </c>
      <c r="E680" s="16">
        <f t="shared" si="112"/>
        <v>2932.0793054440237</v>
      </c>
      <c r="F680" s="17">
        <f t="shared" si="113"/>
        <v>-5.4447127189534967</v>
      </c>
      <c r="G680" s="16">
        <f t="shared" si="114"/>
        <v>224758.24727258878</v>
      </c>
      <c r="H680" s="17">
        <f t="shared" si="108"/>
        <v>205.24555138108167</v>
      </c>
      <c r="I680" s="5">
        <f t="shared" si="115"/>
        <v>227690.32657803281</v>
      </c>
      <c r="J680" s="5">
        <f t="shared" si="116"/>
        <v>199.80083866212817</v>
      </c>
    </row>
    <row r="681" spans="1:10" x14ac:dyDescent="0.4">
      <c r="A681" s="1">
        <f t="shared" si="109"/>
        <v>44562</v>
      </c>
      <c r="B681">
        <f t="shared" si="110"/>
        <v>676</v>
      </c>
      <c r="C681" s="16">
        <f t="shared" si="111"/>
        <v>8355193.8725833083</v>
      </c>
      <c r="D681" s="17">
        <f t="shared" si="107"/>
        <v>-199.42505038397383</v>
      </c>
      <c r="E681" s="16">
        <f t="shared" si="112"/>
        <v>2926.6345927250704</v>
      </c>
      <c r="F681" s="17">
        <f t="shared" si="113"/>
        <v>-5.4393711067811239</v>
      </c>
      <c r="G681" s="16">
        <f t="shared" si="114"/>
        <v>224963.49282396986</v>
      </c>
      <c r="H681" s="17">
        <f t="shared" si="108"/>
        <v>204.86442149075495</v>
      </c>
      <c r="I681" s="5">
        <f t="shared" si="115"/>
        <v>227890.12741669494</v>
      </c>
      <c r="J681" s="5">
        <f t="shared" si="116"/>
        <v>199.42505038397383</v>
      </c>
    </row>
    <row r="682" spans="1:10" x14ac:dyDescent="0.4">
      <c r="A682" s="1">
        <f t="shared" si="109"/>
        <v>44563</v>
      </c>
      <c r="B682">
        <f t="shared" si="110"/>
        <v>677</v>
      </c>
      <c r="C682" s="16">
        <f t="shared" si="111"/>
        <v>8354994.4475329239</v>
      </c>
      <c r="D682" s="17">
        <f t="shared" si="107"/>
        <v>-199.04965277919175</v>
      </c>
      <c r="E682" s="16">
        <f t="shared" si="112"/>
        <v>2921.1952216182895</v>
      </c>
      <c r="F682" s="17">
        <f t="shared" si="113"/>
        <v>-5.434012734088526</v>
      </c>
      <c r="G682" s="16">
        <f t="shared" si="114"/>
        <v>225168.35724546062</v>
      </c>
      <c r="H682" s="17">
        <f t="shared" si="108"/>
        <v>204.48366551328027</v>
      </c>
      <c r="I682" s="5">
        <f t="shared" si="115"/>
        <v>228089.5524670789</v>
      </c>
      <c r="J682" s="5">
        <f t="shared" si="116"/>
        <v>199.04965277919175</v>
      </c>
    </row>
    <row r="683" spans="1:10" x14ac:dyDescent="0.4">
      <c r="A683" s="1">
        <f t="shared" si="109"/>
        <v>44564</v>
      </c>
      <c r="B683">
        <f t="shared" si="110"/>
        <v>678</v>
      </c>
      <c r="C683" s="16">
        <f t="shared" si="111"/>
        <v>8354795.3978801444</v>
      </c>
      <c r="D683" s="17">
        <f t="shared" si="107"/>
        <v>-198.67464690444854</v>
      </c>
      <c r="E683" s="16">
        <f t="shared" si="112"/>
        <v>2915.7612088842011</v>
      </c>
      <c r="F683" s="17">
        <f t="shared" si="113"/>
        <v>-5.4286377174455538</v>
      </c>
      <c r="G683" s="16">
        <f t="shared" si="114"/>
        <v>225372.8409109739</v>
      </c>
      <c r="H683" s="17">
        <f t="shared" si="108"/>
        <v>204.10328462189409</v>
      </c>
      <c r="I683" s="5">
        <f t="shared" si="115"/>
        <v>228288.60211985811</v>
      </c>
      <c r="J683" s="5">
        <f t="shared" si="116"/>
        <v>198.67464690444854</v>
      </c>
    </row>
    <row r="684" spans="1:10" x14ac:dyDescent="0.4">
      <c r="A684" s="1">
        <f t="shared" si="109"/>
        <v>44565</v>
      </c>
      <c r="B684">
        <f t="shared" si="110"/>
        <v>679</v>
      </c>
      <c r="C684" s="16">
        <f t="shared" si="111"/>
        <v>8354596.7232332397</v>
      </c>
      <c r="D684" s="17">
        <f t="shared" si="107"/>
        <v>-198.30003380850195</v>
      </c>
      <c r="E684" s="16">
        <f t="shared" si="112"/>
        <v>2910.3325711667558</v>
      </c>
      <c r="F684" s="17">
        <f t="shared" si="113"/>
        <v>-5.4232461731709805</v>
      </c>
      <c r="G684" s="16">
        <f t="shared" si="114"/>
        <v>225576.9441955958</v>
      </c>
      <c r="H684" s="17">
        <f t="shared" si="108"/>
        <v>203.72327998167293</v>
      </c>
      <c r="I684" s="5">
        <f t="shared" si="115"/>
        <v>228487.27676676254</v>
      </c>
      <c r="J684" s="5">
        <f t="shared" si="116"/>
        <v>198.30003380850195</v>
      </c>
    </row>
    <row r="685" spans="1:10" x14ac:dyDescent="0.4">
      <c r="A685" s="1">
        <f t="shared" si="109"/>
        <v>44566</v>
      </c>
      <c r="B685">
        <f t="shared" si="110"/>
        <v>680</v>
      </c>
      <c r="C685" s="16">
        <f t="shared" si="111"/>
        <v>8354398.423199431</v>
      </c>
      <c r="D685" s="17">
        <f t="shared" si="107"/>
        <v>-197.92581453221959</v>
      </c>
      <c r="E685" s="16">
        <f t="shared" si="112"/>
        <v>2904.909324993585</v>
      </c>
      <c r="F685" s="17">
        <f t="shared" si="113"/>
        <v>-5.4178382173313651</v>
      </c>
      <c r="G685" s="16">
        <f t="shared" si="114"/>
        <v>225780.66747557747</v>
      </c>
      <c r="H685" s="17">
        <f t="shared" si="108"/>
        <v>203.34365274955096</v>
      </c>
      <c r="I685" s="5">
        <f t="shared" si="115"/>
        <v>228685.57680057106</v>
      </c>
      <c r="J685" s="5">
        <f t="shared" si="116"/>
        <v>197.92581453221959</v>
      </c>
    </row>
    <row r="686" spans="1:10" x14ac:dyDescent="0.4">
      <c r="A686" s="1">
        <f t="shared" si="109"/>
        <v>44567</v>
      </c>
      <c r="B686">
        <f t="shared" si="110"/>
        <v>681</v>
      </c>
      <c r="C686" s="16">
        <f t="shared" si="111"/>
        <v>8354200.4973848984</v>
      </c>
      <c r="D686" s="17">
        <f t="shared" si="107"/>
        <v>-197.55199010859761</v>
      </c>
      <c r="E686" s="16">
        <f t="shared" si="112"/>
        <v>2899.4914867762536</v>
      </c>
      <c r="F686" s="17">
        <f t="shared" si="113"/>
        <v>-5.4124139657401713</v>
      </c>
      <c r="G686" s="16">
        <f t="shared" si="114"/>
        <v>225984.01112832702</v>
      </c>
      <c r="H686" s="17">
        <f t="shared" si="108"/>
        <v>202.96440407433778</v>
      </c>
      <c r="I686" s="5">
        <f t="shared" si="115"/>
        <v>228883.50261510327</v>
      </c>
      <c r="J686" s="5">
        <f t="shared" si="116"/>
        <v>197.55199010859761</v>
      </c>
    </row>
    <row r="687" spans="1:10" x14ac:dyDescent="0.4">
      <c r="A687" s="1">
        <f t="shared" si="109"/>
        <v>44568</v>
      </c>
      <c r="B687">
        <f t="shared" si="110"/>
        <v>682</v>
      </c>
      <c r="C687" s="16">
        <f t="shared" si="111"/>
        <v>8354002.9453947898</v>
      </c>
      <c r="D687" s="17">
        <f t="shared" si="107"/>
        <v>-197.17856156277998</v>
      </c>
      <c r="E687" s="16">
        <f t="shared" si="112"/>
        <v>2894.0790728105135</v>
      </c>
      <c r="F687" s="17">
        <f t="shared" si="113"/>
        <v>-5.406973533955977</v>
      </c>
      <c r="G687" s="16">
        <f t="shared" si="114"/>
        <v>226186.97553240135</v>
      </c>
      <c r="H687" s="17">
        <f t="shared" si="108"/>
        <v>202.58553509673595</v>
      </c>
      <c r="I687" s="5">
        <f t="shared" si="115"/>
        <v>229081.05460521186</v>
      </c>
      <c r="J687" s="5">
        <f t="shared" si="116"/>
        <v>197.17856156277998</v>
      </c>
    </row>
    <row r="688" spans="1:10" x14ac:dyDescent="0.4">
      <c r="A688" s="1">
        <f t="shared" si="109"/>
        <v>44569</v>
      </c>
      <c r="B688">
        <f t="shared" si="110"/>
        <v>683</v>
      </c>
      <c r="C688" s="16">
        <f t="shared" si="111"/>
        <v>8353805.7668332271</v>
      </c>
      <c r="D688" s="17">
        <f t="shared" si="107"/>
        <v>-196.80552991207739</v>
      </c>
      <c r="E688" s="16">
        <f t="shared" si="112"/>
        <v>2888.6720992765577</v>
      </c>
      <c r="F688" s="17">
        <f t="shared" si="113"/>
        <v>-5.4015170372816783</v>
      </c>
      <c r="G688" s="16">
        <f t="shared" si="114"/>
        <v>226389.56106749809</v>
      </c>
      <c r="H688" s="17">
        <f t="shared" si="108"/>
        <v>202.20704694935907</v>
      </c>
      <c r="I688" s="5">
        <f t="shared" si="115"/>
        <v>229278.23316677465</v>
      </c>
      <c r="J688" s="5">
        <f t="shared" si="116"/>
        <v>196.80552991207739</v>
      </c>
    </row>
    <row r="689" spans="1:10" x14ac:dyDescent="0.4">
      <c r="A689" s="1">
        <f t="shared" si="109"/>
        <v>44570</v>
      </c>
      <c r="B689">
        <f t="shared" si="110"/>
        <v>684</v>
      </c>
      <c r="C689" s="16">
        <f t="shared" si="111"/>
        <v>8353608.9613033151</v>
      </c>
      <c r="D689" s="17">
        <f t="shared" si="107"/>
        <v>-196.43289616598616</v>
      </c>
      <c r="E689" s="16">
        <f t="shared" si="112"/>
        <v>2883.2705822392759</v>
      </c>
      <c r="F689" s="17">
        <f t="shared" si="113"/>
        <v>-5.3960445907631538</v>
      </c>
      <c r="G689" s="16">
        <f t="shared" si="114"/>
        <v>226591.76811444745</v>
      </c>
      <c r="H689" s="17">
        <f t="shared" si="108"/>
        <v>201.82894075674932</v>
      </c>
      <c r="I689" s="5">
        <f t="shared" si="115"/>
        <v>229475.03869668674</v>
      </c>
      <c r="J689" s="5">
        <f t="shared" si="116"/>
        <v>196.43289616598616</v>
      </c>
    </row>
    <row r="690" spans="1:10" x14ac:dyDescent="0.4">
      <c r="A690" s="1">
        <f t="shared" si="109"/>
        <v>44571</v>
      </c>
      <c r="B690">
        <f t="shared" si="110"/>
        <v>685</v>
      </c>
      <c r="C690" s="16">
        <f t="shared" si="111"/>
        <v>8353412.528407149</v>
      </c>
      <c r="D690" s="17">
        <f t="shared" si="107"/>
        <v>-196.06066132620762</v>
      </c>
      <c r="E690" s="16">
        <f t="shared" si="112"/>
        <v>2877.8745376485126</v>
      </c>
      <c r="F690" s="17">
        <f t="shared" si="113"/>
        <v>-5.3905563091882698</v>
      </c>
      <c r="G690" s="16">
        <f t="shared" si="114"/>
        <v>226793.59705520418</v>
      </c>
      <c r="H690" s="17">
        <f t="shared" si="108"/>
        <v>201.45121763539589</v>
      </c>
      <c r="I690" s="5">
        <f t="shared" si="115"/>
        <v>229671.4715928527</v>
      </c>
      <c r="J690" s="5">
        <f t="shared" si="116"/>
        <v>196.06066132620762</v>
      </c>
    </row>
    <row r="691" spans="1:10" x14ac:dyDescent="0.4">
      <c r="A691" s="1">
        <f t="shared" si="109"/>
        <v>44572</v>
      </c>
      <c r="B691">
        <f t="shared" si="110"/>
        <v>686</v>
      </c>
      <c r="C691" s="16">
        <f t="shared" si="111"/>
        <v>8353216.4677458229</v>
      </c>
      <c r="D691" s="17">
        <f t="shared" si="107"/>
        <v>-195.68882638666722</v>
      </c>
      <c r="E691" s="16">
        <f t="shared" si="112"/>
        <v>2872.4839813393241</v>
      </c>
      <c r="F691" s="17">
        <f t="shared" si="113"/>
        <v>-5.3850523070854877</v>
      </c>
      <c r="G691" s="16">
        <f t="shared" si="114"/>
        <v>226995.04827283957</v>
      </c>
      <c r="H691" s="17">
        <f t="shared" si="108"/>
        <v>201.0738786937527</v>
      </c>
      <c r="I691" s="5">
        <f t="shared" si="115"/>
        <v>229867.53225417889</v>
      </c>
      <c r="J691" s="5">
        <f t="shared" si="116"/>
        <v>195.68882638666722</v>
      </c>
    </row>
    <row r="692" spans="1:10" x14ac:dyDescent="0.4">
      <c r="A692" s="1">
        <f t="shared" si="109"/>
        <v>44573</v>
      </c>
      <c r="B692">
        <f t="shared" si="110"/>
        <v>687</v>
      </c>
      <c r="C692" s="16">
        <f t="shared" si="111"/>
        <v>8353020.778919436</v>
      </c>
      <c r="D692" s="17">
        <f t="shared" si="107"/>
        <v>-195.31739233353383</v>
      </c>
      <c r="E692" s="16">
        <f t="shared" si="112"/>
        <v>2867.0989290322386</v>
      </c>
      <c r="F692" s="17">
        <f t="shared" si="113"/>
        <v>-5.3795326987228975</v>
      </c>
      <c r="G692" s="16">
        <f t="shared" si="114"/>
        <v>227196.12215153332</v>
      </c>
      <c r="H692" s="17">
        <f t="shared" si="108"/>
        <v>200.69692503225673</v>
      </c>
      <c r="I692" s="5">
        <f t="shared" si="115"/>
        <v>230063.22108056556</v>
      </c>
      <c r="J692" s="5">
        <f t="shared" si="116"/>
        <v>195.31739233353383</v>
      </c>
    </row>
    <row r="693" spans="1:10" x14ac:dyDescent="0.4">
      <c r="A693" s="1">
        <f t="shared" si="109"/>
        <v>44574</v>
      </c>
      <c r="B693">
        <f t="shared" si="110"/>
        <v>688</v>
      </c>
      <c r="C693" s="16">
        <f t="shared" si="111"/>
        <v>8352825.4615271026</v>
      </c>
      <c r="D693" s="17">
        <f t="shared" si="107"/>
        <v>-194.94636014523908</v>
      </c>
      <c r="E693" s="16">
        <f t="shared" si="112"/>
        <v>2861.7193963335158</v>
      </c>
      <c r="F693" s="17">
        <f t="shared" si="113"/>
        <v>-5.3739975981070529</v>
      </c>
      <c r="G693" s="16">
        <f t="shared" si="114"/>
        <v>227396.81907656556</v>
      </c>
      <c r="H693" s="17">
        <f t="shared" si="108"/>
        <v>200.32035774334614</v>
      </c>
      <c r="I693" s="5">
        <f t="shared" si="115"/>
        <v>230258.53847289906</v>
      </c>
      <c r="J693" s="5">
        <f t="shared" si="116"/>
        <v>194.94636014523908</v>
      </c>
    </row>
    <row r="694" spans="1:10" x14ac:dyDescent="0.4">
      <c r="A694" s="1">
        <f t="shared" si="109"/>
        <v>44575</v>
      </c>
      <c r="B694">
        <f t="shared" si="110"/>
        <v>689</v>
      </c>
      <c r="C694" s="16">
        <f t="shared" si="111"/>
        <v>8352630.5151669569</v>
      </c>
      <c r="D694" s="17">
        <f t="shared" si="107"/>
        <v>-194.5757307924969</v>
      </c>
      <c r="E694" s="16">
        <f t="shared" si="112"/>
        <v>2856.3453987354087</v>
      </c>
      <c r="F694" s="17">
        <f t="shared" si="113"/>
        <v>-5.3684471189817202</v>
      </c>
      <c r="G694" s="16">
        <f t="shared" si="114"/>
        <v>227597.13943430892</v>
      </c>
      <c r="H694" s="17">
        <f t="shared" si="108"/>
        <v>199.94417791147862</v>
      </c>
      <c r="I694" s="5">
        <f t="shared" si="115"/>
        <v>230453.48483304432</v>
      </c>
      <c r="J694" s="5">
        <f t="shared" si="116"/>
        <v>194.5757307924969</v>
      </c>
    </row>
    <row r="695" spans="1:10" x14ac:dyDescent="0.4">
      <c r="A695" s="1">
        <f t="shared" si="109"/>
        <v>44576</v>
      </c>
      <c r="B695">
        <f t="shared" si="110"/>
        <v>690</v>
      </c>
      <c r="C695" s="16">
        <f t="shared" si="111"/>
        <v>8352435.9394361647</v>
      </c>
      <c r="D695" s="17">
        <f t="shared" si="107"/>
        <v>-194.20550523832276</v>
      </c>
      <c r="E695" s="16">
        <f t="shared" si="112"/>
        <v>2850.976951616427</v>
      </c>
      <c r="F695" s="17">
        <f t="shared" si="113"/>
        <v>-5.3628813748271398</v>
      </c>
      <c r="G695" s="16">
        <f t="shared" si="114"/>
        <v>227797.08361222039</v>
      </c>
      <c r="H695" s="17">
        <f t="shared" si="108"/>
        <v>199.5683866131499</v>
      </c>
      <c r="I695" s="5">
        <f t="shared" si="115"/>
        <v>230648.06056383683</v>
      </c>
      <c r="J695" s="5">
        <f t="shared" si="116"/>
        <v>194.20550523832276</v>
      </c>
    </row>
    <row r="696" spans="1:10" x14ac:dyDescent="0.4">
      <c r="A696" s="1">
        <f t="shared" si="109"/>
        <v>44577</v>
      </c>
      <c r="B696">
        <f t="shared" si="110"/>
        <v>691</v>
      </c>
      <c r="C696" s="16">
        <f t="shared" si="111"/>
        <v>8352241.7339309268</v>
      </c>
      <c r="D696" s="17">
        <f t="shared" si="107"/>
        <v>-193.83568443805348</v>
      </c>
      <c r="E696" s="16">
        <f t="shared" si="112"/>
        <v>2845.6140702415996</v>
      </c>
      <c r="F696" s="17">
        <f t="shared" si="113"/>
        <v>-5.3573004788585195</v>
      </c>
      <c r="G696" s="16">
        <f t="shared" si="114"/>
        <v>227996.65199883355</v>
      </c>
      <c r="H696" s="17">
        <f t="shared" si="108"/>
        <v>199.192984916912</v>
      </c>
      <c r="I696" s="5">
        <f t="shared" si="115"/>
        <v>230842.26606907515</v>
      </c>
      <c r="J696" s="5">
        <f t="shared" si="116"/>
        <v>193.83568443805348</v>
      </c>
    </row>
    <row r="697" spans="1:10" x14ac:dyDescent="0.4">
      <c r="A697" s="1">
        <f t="shared" si="109"/>
        <v>44578</v>
      </c>
      <c r="B697">
        <f t="shared" si="110"/>
        <v>692</v>
      </c>
      <c r="C697" s="16">
        <f t="shared" si="111"/>
        <v>8352047.8982464885</v>
      </c>
      <c r="D697" s="17">
        <f t="shared" si="107"/>
        <v>-193.46626933936665</v>
      </c>
      <c r="E697" s="16">
        <f t="shared" si="112"/>
        <v>2840.256769762741</v>
      </c>
      <c r="F697" s="17">
        <f t="shared" si="113"/>
        <v>-5.3517045440252389</v>
      </c>
      <c r="G697" s="16">
        <f t="shared" si="114"/>
        <v>228195.84498375046</v>
      </c>
      <c r="H697" s="17">
        <f t="shared" si="108"/>
        <v>198.81797388339189</v>
      </c>
      <c r="I697" s="5">
        <f t="shared" si="115"/>
        <v>231036.10175351321</v>
      </c>
      <c r="J697" s="5">
        <f t="shared" si="116"/>
        <v>193.46626933936665</v>
      </c>
    </row>
    <row r="698" spans="1:10" x14ac:dyDescent="0.4">
      <c r="A698" s="1">
        <f t="shared" si="109"/>
        <v>44579</v>
      </c>
      <c r="B698">
        <f t="shared" si="110"/>
        <v>693</v>
      </c>
      <c r="C698" s="16">
        <f t="shared" si="111"/>
        <v>8351854.4319771491</v>
      </c>
      <c r="D698" s="17">
        <f t="shared" si="107"/>
        <v>-193.09726088230036</v>
      </c>
      <c r="E698" s="16">
        <f t="shared" si="112"/>
        <v>2834.9050652187157</v>
      </c>
      <c r="F698" s="17">
        <f t="shared" si="113"/>
        <v>-5.346093683009741</v>
      </c>
      <c r="G698" s="16">
        <f t="shared" si="114"/>
        <v>228394.66295763385</v>
      </c>
      <c r="H698" s="17">
        <f t="shared" si="108"/>
        <v>198.4433545653101</v>
      </c>
      <c r="I698" s="5">
        <f t="shared" si="115"/>
        <v>231229.56802285256</v>
      </c>
      <c r="J698" s="5">
        <f t="shared" si="116"/>
        <v>193.09726088230036</v>
      </c>
    </row>
    <row r="699" spans="1:10" x14ac:dyDescent="0.4">
      <c r="A699" s="1">
        <f t="shared" si="109"/>
        <v>44580</v>
      </c>
      <c r="B699">
        <f t="shared" si="110"/>
        <v>694</v>
      </c>
      <c r="C699" s="16">
        <f t="shared" si="111"/>
        <v>8351661.334716267</v>
      </c>
      <c r="D699" s="17">
        <f t="shared" si="107"/>
        <v>-192.72865999927296</v>
      </c>
      <c r="E699" s="16">
        <f t="shared" si="112"/>
        <v>2829.558971535706</v>
      </c>
      <c r="F699" s="17">
        <f t="shared" si="113"/>
        <v>-5.3404680082264804</v>
      </c>
      <c r="G699" s="16">
        <f t="shared" si="114"/>
        <v>228593.10631219915</v>
      </c>
      <c r="H699" s="17">
        <f t="shared" si="108"/>
        <v>198.06912800749944</v>
      </c>
      <c r="I699" s="5">
        <f t="shared" si="115"/>
        <v>231422.66528373485</v>
      </c>
      <c r="J699" s="5">
        <f t="shared" si="116"/>
        <v>192.72865999927296</v>
      </c>
    </row>
    <row r="700" spans="1:10" x14ac:dyDescent="0.4">
      <c r="A700" s="1">
        <f t="shared" si="109"/>
        <v>44581</v>
      </c>
      <c r="B700">
        <f t="shared" si="110"/>
        <v>695</v>
      </c>
      <c r="C700" s="16">
        <f t="shared" si="111"/>
        <v>8351468.6060562674</v>
      </c>
      <c r="D700" s="17">
        <f t="shared" si="107"/>
        <v>-192.36046761510281</v>
      </c>
      <c r="E700" s="16">
        <f t="shared" si="112"/>
        <v>2824.2185035274797</v>
      </c>
      <c r="F700" s="17">
        <f t="shared" si="113"/>
        <v>-5.3348276318207866</v>
      </c>
      <c r="G700" s="16">
        <f t="shared" si="114"/>
        <v>228791.17544020666</v>
      </c>
      <c r="H700" s="17">
        <f t="shared" si="108"/>
        <v>197.69529524692359</v>
      </c>
      <c r="I700" s="5">
        <f t="shared" si="115"/>
        <v>231615.39394373415</v>
      </c>
      <c r="J700" s="5">
        <f t="shared" si="116"/>
        <v>192.36046761510281</v>
      </c>
    </row>
    <row r="701" spans="1:10" x14ac:dyDescent="0.4">
      <c r="A701" s="1">
        <f t="shared" si="109"/>
        <v>44582</v>
      </c>
      <c r="B701">
        <f t="shared" si="110"/>
        <v>696</v>
      </c>
      <c r="C701" s="16">
        <f t="shared" si="111"/>
        <v>8351276.2455886519</v>
      </c>
      <c r="D701" s="17">
        <f t="shared" si="107"/>
        <v>-191.99268464702811</v>
      </c>
      <c r="E701" s="16">
        <f t="shared" si="112"/>
        <v>2818.8836758956591</v>
      </c>
      <c r="F701" s="17">
        <f t="shared" si="113"/>
        <v>-5.3291726656680396</v>
      </c>
      <c r="G701" s="16">
        <f t="shared" si="114"/>
        <v>228988.87073545359</v>
      </c>
      <c r="H701" s="17">
        <f t="shared" si="108"/>
        <v>197.32185731269615</v>
      </c>
      <c r="I701" s="5">
        <f t="shared" si="115"/>
        <v>231807.75441134925</v>
      </c>
      <c r="J701" s="5">
        <f t="shared" si="116"/>
        <v>191.99268464702811</v>
      </c>
    </row>
    <row r="702" spans="1:10" x14ac:dyDescent="0.4">
      <c r="A702" s="1">
        <f t="shared" si="109"/>
        <v>44583</v>
      </c>
      <c r="B702">
        <f t="shared" si="110"/>
        <v>697</v>
      </c>
      <c r="C702" s="16">
        <f t="shared" si="111"/>
        <v>8351084.2529040044</v>
      </c>
      <c r="D702" s="17">
        <f t="shared" si="107"/>
        <v>-191.62531200472685</v>
      </c>
      <c r="E702" s="16">
        <f t="shared" si="112"/>
        <v>2813.554503229991</v>
      </c>
      <c r="F702" s="17">
        <f t="shared" si="113"/>
        <v>-5.3235032213725333</v>
      </c>
      <c r="G702" s="16">
        <f t="shared" si="114"/>
        <v>229186.19259276628</v>
      </c>
      <c r="H702" s="17">
        <f t="shared" si="108"/>
        <v>196.94881522609938</v>
      </c>
      <c r="I702" s="5">
        <f t="shared" si="115"/>
        <v>231999.74709599628</v>
      </c>
      <c r="J702" s="5">
        <f t="shared" si="116"/>
        <v>191.62531200472685</v>
      </c>
    </row>
    <row r="703" spans="1:10" x14ac:dyDescent="0.4">
      <c r="A703" s="1">
        <f t="shared" si="109"/>
        <v>44584</v>
      </c>
      <c r="B703">
        <f t="shared" si="110"/>
        <v>698</v>
      </c>
      <c r="C703" s="16">
        <f t="shared" si="111"/>
        <v>8350892.6275919992</v>
      </c>
      <c r="D703" s="17">
        <f t="shared" si="107"/>
        <v>-191.25835059033676</v>
      </c>
      <c r="E703" s="16">
        <f t="shared" si="112"/>
        <v>2808.2310000086186</v>
      </c>
      <c r="F703" s="17">
        <f t="shared" si="113"/>
        <v>-5.3178194102665657</v>
      </c>
      <c r="G703" s="16">
        <f t="shared" si="114"/>
        <v>229383.14140799237</v>
      </c>
      <c r="H703" s="17">
        <f t="shared" si="108"/>
        <v>196.57617000060333</v>
      </c>
      <c r="I703" s="5">
        <f t="shared" si="115"/>
        <v>232191.37240800099</v>
      </c>
      <c r="J703" s="5">
        <f t="shared" si="116"/>
        <v>191.25835059033676</v>
      </c>
    </row>
    <row r="704" spans="1:10" x14ac:dyDescent="0.4">
      <c r="A704" s="1">
        <f t="shared" si="109"/>
        <v>44585</v>
      </c>
      <c r="B704">
        <f t="shared" si="110"/>
        <v>699</v>
      </c>
      <c r="C704" s="16">
        <f t="shared" si="111"/>
        <v>8350701.369241409</v>
      </c>
      <c r="D704" s="17">
        <f t="shared" si="107"/>
        <v>-190.89180129847523</v>
      </c>
      <c r="E704" s="16">
        <f t="shared" si="112"/>
        <v>2802.913180598352</v>
      </c>
      <c r="F704" s="17">
        <f t="shared" si="113"/>
        <v>-5.3121213434094443</v>
      </c>
      <c r="G704" s="16">
        <f t="shared" si="114"/>
        <v>229579.71757799297</v>
      </c>
      <c r="H704" s="17">
        <f t="shared" si="108"/>
        <v>196.20392264188467</v>
      </c>
      <c r="I704" s="5">
        <f t="shared" si="115"/>
        <v>232382.63075859132</v>
      </c>
      <c r="J704" s="5">
        <f t="shared" si="116"/>
        <v>190.89180129847523</v>
      </c>
    </row>
    <row r="705" spans="1:10" x14ac:dyDescent="0.4">
      <c r="A705" s="1">
        <f t="shared" si="109"/>
        <v>44586</v>
      </c>
      <c r="B705">
        <f t="shared" si="110"/>
        <v>700</v>
      </c>
      <c r="C705" s="16">
        <f t="shared" si="111"/>
        <v>8350510.4774401104</v>
      </c>
      <c r="D705" s="17">
        <f t="shared" si="107"/>
        <v>-190.5256650162595</v>
      </c>
      <c r="E705" s="16">
        <f t="shared" si="112"/>
        <v>2797.6010592549428</v>
      </c>
      <c r="F705" s="17">
        <f t="shared" si="113"/>
        <v>-5.3064091315865198</v>
      </c>
      <c r="G705" s="16">
        <f t="shared" si="114"/>
        <v>229775.92150063484</v>
      </c>
      <c r="H705" s="17">
        <f t="shared" si="108"/>
        <v>195.83207414784601</v>
      </c>
      <c r="I705" s="5">
        <f t="shared" si="115"/>
        <v>232573.52255988977</v>
      </c>
      <c r="J705" s="5">
        <f t="shared" si="116"/>
        <v>190.5256650162595</v>
      </c>
    </row>
    <row r="706" spans="1:10" x14ac:dyDescent="0.4">
      <c r="A706" s="1">
        <f t="shared" si="109"/>
        <v>44587</v>
      </c>
      <c r="B706">
        <f t="shared" si="110"/>
        <v>701</v>
      </c>
      <c r="C706" s="16">
        <f t="shared" si="111"/>
        <v>8350319.9517750945</v>
      </c>
      <c r="D706" s="17">
        <f t="shared" si="107"/>
        <v>-190.15994262332683</v>
      </c>
      <c r="E706" s="16">
        <f t="shared" si="112"/>
        <v>2792.2946501233564</v>
      </c>
      <c r="F706" s="17">
        <f t="shared" si="113"/>
        <v>-5.3006828853081345</v>
      </c>
      <c r="G706" s="16">
        <f t="shared" si="114"/>
        <v>229971.75357478269</v>
      </c>
      <c r="H706" s="17">
        <f t="shared" si="108"/>
        <v>195.46062550863496</v>
      </c>
      <c r="I706" s="5">
        <f t="shared" si="115"/>
        <v>232764.04822490606</v>
      </c>
      <c r="J706" s="5">
        <f t="shared" si="116"/>
        <v>190.15994262332683</v>
      </c>
    </row>
    <row r="707" spans="1:10" x14ac:dyDescent="0.4">
      <c r="A707" s="1">
        <f t="shared" si="109"/>
        <v>44588</v>
      </c>
      <c r="B707">
        <f t="shared" si="110"/>
        <v>702</v>
      </c>
      <c r="C707" s="16">
        <f t="shared" si="111"/>
        <v>8350129.7918324713</v>
      </c>
      <c r="D707" s="17">
        <f t="shared" si="107"/>
        <v>-189.79463499185445</v>
      </c>
      <c r="E707" s="16">
        <f t="shared" si="112"/>
        <v>2786.9939672380483</v>
      </c>
      <c r="F707" s="17">
        <f t="shared" si="113"/>
        <v>-5.2949427148089399</v>
      </c>
      <c r="G707" s="16">
        <f t="shared" si="114"/>
        <v>230167.21420029132</v>
      </c>
      <c r="H707" s="17">
        <f t="shared" si="108"/>
        <v>195.08957770666339</v>
      </c>
      <c r="I707" s="5">
        <f t="shared" si="115"/>
        <v>232954.20816752937</v>
      </c>
      <c r="J707" s="5">
        <f t="shared" si="116"/>
        <v>189.79463499185445</v>
      </c>
    </row>
    <row r="708" spans="1:10" x14ac:dyDescent="0.4">
      <c r="A708" s="1">
        <f t="shared" si="109"/>
        <v>44589</v>
      </c>
      <c r="B708">
        <f t="shared" si="110"/>
        <v>703</v>
      </c>
      <c r="C708" s="16">
        <f t="shared" si="111"/>
        <v>8349939.997197479</v>
      </c>
      <c r="D708" s="17">
        <f t="shared" si="107"/>
        <v>-189.42974298657992</v>
      </c>
      <c r="E708" s="16">
        <f t="shared" si="112"/>
        <v>2781.6990245232391</v>
      </c>
      <c r="F708" s="17">
        <f t="shared" si="113"/>
        <v>-5.2891887300468454</v>
      </c>
      <c r="G708" s="16">
        <f t="shared" si="114"/>
        <v>230362.30377799799</v>
      </c>
      <c r="H708" s="17">
        <f t="shared" si="108"/>
        <v>194.71893171662677</v>
      </c>
      <c r="I708" s="5">
        <f t="shared" si="115"/>
        <v>233144.00280252122</v>
      </c>
      <c r="J708" s="5">
        <f t="shared" si="116"/>
        <v>189.42974298657992</v>
      </c>
    </row>
    <row r="709" spans="1:10" x14ac:dyDescent="0.4">
      <c r="A709" s="1">
        <f t="shared" si="109"/>
        <v>44590</v>
      </c>
      <c r="B709">
        <f t="shared" si="110"/>
        <v>704</v>
      </c>
      <c r="C709" s="16">
        <f t="shared" si="111"/>
        <v>8349750.5674544927</v>
      </c>
      <c r="D709" s="17">
        <f t="shared" ref="D709:D772" si="117">-E$1*C709*E709/B$2</f>
        <v>-189.06526746482163</v>
      </c>
      <c r="E709" s="16">
        <f t="shared" si="112"/>
        <v>2776.4098357931921</v>
      </c>
      <c r="F709" s="17">
        <f t="shared" si="113"/>
        <v>-5.2834210407018247</v>
      </c>
      <c r="G709" s="16">
        <f t="shared" si="114"/>
        <v>230557.02270971463</v>
      </c>
      <c r="H709" s="17">
        <f t="shared" ref="H709:H772" si="118">$G$1*E709</f>
        <v>194.34868850552346</v>
      </c>
      <c r="I709" s="5">
        <f t="shared" si="115"/>
        <v>233333.43254550782</v>
      </c>
      <c r="J709" s="5">
        <f t="shared" si="116"/>
        <v>189.06526746482163</v>
      </c>
    </row>
    <row r="710" spans="1:10" x14ac:dyDescent="0.4">
      <c r="A710" s="1">
        <f t="shared" si="109"/>
        <v>44591</v>
      </c>
      <c r="B710">
        <f t="shared" si="110"/>
        <v>705</v>
      </c>
      <c r="C710" s="16">
        <f t="shared" si="111"/>
        <v>8349561.5021870276</v>
      </c>
      <c r="D710" s="17">
        <f t="shared" si="117"/>
        <v>-188.70120927649864</v>
      </c>
      <c r="E710" s="16">
        <f t="shared" si="112"/>
        <v>2771.1264147524903</v>
      </c>
      <c r="F710" s="17">
        <f t="shared" si="113"/>
        <v>-5.277639756175688</v>
      </c>
      <c r="G710" s="16">
        <f t="shared" si="114"/>
        <v>230751.37139822016</v>
      </c>
      <c r="H710" s="17">
        <f t="shared" si="118"/>
        <v>193.97884903267433</v>
      </c>
      <c r="I710" s="5">
        <f t="shared" si="115"/>
        <v>233522.49781297264</v>
      </c>
      <c r="J710" s="5">
        <f t="shared" si="116"/>
        <v>188.70120927649864</v>
      </c>
    </row>
    <row r="711" spans="1:10" x14ac:dyDescent="0.4">
      <c r="A711" s="1">
        <f t="shared" ref="A711:A774" si="119">A710+1</f>
        <v>44592</v>
      </c>
      <c r="B711">
        <f t="shared" ref="B711:B774" si="120">B710+1</f>
        <v>706</v>
      </c>
      <c r="C711" s="16">
        <f t="shared" si="111"/>
        <v>8349372.8009777507</v>
      </c>
      <c r="D711" s="17">
        <f t="shared" si="117"/>
        <v>-188.33756926415145</v>
      </c>
      <c r="E711" s="16">
        <f t="shared" si="112"/>
        <v>2765.8487749963147</v>
      </c>
      <c r="F711" s="17">
        <f t="shared" si="113"/>
        <v>-5.271844985590576</v>
      </c>
      <c r="G711" s="16">
        <f t="shared" si="114"/>
        <v>230945.35024725282</v>
      </c>
      <c r="H711" s="17">
        <f t="shared" si="118"/>
        <v>193.60941424974203</v>
      </c>
      <c r="I711" s="5">
        <f t="shared" si="115"/>
        <v>233711.19902224914</v>
      </c>
      <c r="J711" s="5">
        <f t="shared" si="116"/>
        <v>188.33756926415145</v>
      </c>
    </row>
    <row r="712" spans="1:10" x14ac:dyDescent="0.4">
      <c r="A712" s="1">
        <f t="shared" si="119"/>
        <v>44593</v>
      </c>
      <c r="B712">
        <f t="shared" si="120"/>
        <v>707</v>
      </c>
      <c r="C712" s="16">
        <f t="shared" si="111"/>
        <v>8349184.4634084869</v>
      </c>
      <c r="D712" s="17">
        <f t="shared" si="117"/>
        <v>-187.97434826296242</v>
      </c>
      <c r="E712" s="16">
        <f t="shared" si="112"/>
        <v>2760.576930010724</v>
      </c>
      <c r="F712" s="17">
        <f t="shared" si="113"/>
        <v>-5.2660368377882776</v>
      </c>
      <c r="G712" s="16">
        <f t="shared" si="114"/>
        <v>231138.95966150257</v>
      </c>
      <c r="H712" s="17">
        <f t="shared" si="118"/>
        <v>193.2403851007507</v>
      </c>
      <c r="I712" s="5">
        <f t="shared" si="115"/>
        <v>233899.53659151329</v>
      </c>
      <c r="J712" s="5">
        <f t="shared" si="116"/>
        <v>187.97434826296242</v>
      </c>
    </row>
    <row r="713" spans="1:10" x14ac:dyDescent="0.4">
      <c r="A713" s="1">
        <f t="shared" si="119"/>
        <v>44594</v>
      </c>
      <c r="B713">
        <f t="shared" si="120"/>
        <v>708</v>
      </c>
      <c r="C713" s="16">
        <f t="shared" si="111"/>
        <v>8348996.489060224</v>
      </c>
      <c r="D713" s="17">
        <f t="shared" si="117"/>
        <v>-187.61154710077594</v>
      </c>
      <c r="E713" s="16">
        <f t="shared" si="112"/>
        <v>2755.3108931729357</v>
      </c>
      <c r="F713" s="17">
        <f t="shared" si="113"/>
        <v>-5.2602154213295762</v>
      </c>
      <c r="G713" s="16">
        <f t="shared" si="114"/>
        <v>231332.20004660331</v>
      </c>
      <c r="H713" s="17">
        <f t="shared" si="118"/>
        <v>192.87176252210551</v>
      </c>
      <c r="I713" s="5">
        <f t="shared" si="115"/>
        <v>234087.51093977623</v>
      </c>
      <c r="J713" s="5">
        <f t="shared" si="116"/>
        <v>187.61154710077594</v>
      </c>
    </row>
    <row r="714" spans="1:10" x14ac:dyDescent="0.4">
      <c r="A714" s="1">
        <f t="shared" si="119"/>
        <v>44595</v>
      </c>
      <c r="B714">
        <f t="shared" si="120"/>
        <v>709</v>
      </c>
      <c r="C714" s="16">
        <f t="shared" si="111"/>
        <v>8348808.8775131237</v>
      </c>
      <c r="D714" s="17">
        <f t="shared" si="117"/>
        <v>-187.24916659811925</v>
      </c>
      <c r="E714" s="16">
        <f t="shared" si="112"/>
        <v>2750.0506777516061</v>
      </c>
      <c r="F714" s="17">
        <f t="shared" si="113"/>
        <v>-5.2543808444931983</v>
      </c>
      <c r="G714" s="16">
        <f t="shared" si="114"/>
        <v>231525.07180912542</v>
      </c>
      <c r="H714" s="17">
        <f t="shared" si="118"/>
        <v>192.50354744261244</v>
      </c>
      <c r="I714" s="5">
        <f t="shared" si="115"/>
        <v>234275.12248687702</v>
      </c>
      <c r="J714" s="5">
        <f t="shared" si="116"/>
        <v>187.24916659811925</v>
      </c>
    </row>
    <row r="715" spans="1:10" x14ac:dyDescent="0.4">
      <c r="A715" s="1">
        <f t="shared" si="119"/>
        <v>44596</v>
      </c>
      <c r="B715">
        <f t="shared" si="120"/>
        <v>710</v>
      </c>
      <c r="C715" s="16">
        <f t="shared" si="111"/>
        <v>8348621.6283465251</v>
      </c>
      <c r="D715" s="17">
        <f t="shared" si="117"/>
        <v>-186.88720756822283</v>
      </c>
      <c r="E715" s="16">
        <f t="shared" si="112"/>
        <v>2744.7962969071132</v>
      </c>
      <c r="F715" s="17">
        <f t="shared" si="113"/>
        <v>-5.2485332152751027</v>
      </c>
      <c r="G715" s="16">
        <f t="shared" si="114"/>
        <v>231717.57535656804</v>
      </c>
      <c r="H715" s="17">
        <f t="shared" si="118"/>
        <v>192.13574078349794</v>
      </c>
      <c r="I715" s="5">
        <f t="shared" si="115"/>
        <v>234462.37165347516</v>
      </c>
      <c r="J715" s="5">
        <f t="shared" si="116"/>
        <v>186.88720756822283</v>
      </c>
    </row>
    <row r="716" spans="1:10" x14ac:dyDescent="0.4">
      <c r="A716" s="1">
        <f t="shared" si="119"/>
        <v>44597</v>
      </c>
      <c r="B716">
        <f t="shared" si="120"/>
        <v>711</v>
      </c>
      <c r="C716" s="16">
        <f t="shared" si="111"/>
        <v>8348434.7411389565</v>
      </c>
      <c r="D716" s="17">
        <f t="shared" si="117"/>
        <v>-186.52567081704123</v>
      </c>
      <c r="E716" s="16">
        <f t="shared" si="112"/>
        <v>2739.5477636918381</v>
      </c>
      <c r="F716" s="17">
        <f t="shared" si="113"/>
        <v>-5.2426726413874576</v>
      </c>
      <c r="G716" s="16">
        <f t="shared" si="114"/>
        <v>231909.71109735154</v>
      </c>
      <c r="H716" s="17">
        <f t="shared" si="118"/>
        <v>191.76834345842869</v>
      </c>
      <c r="I716" s="5">
        <f t="shared" si="115"/>
        <v>234649.25886104337</v>
      </c>
      <c r="J716" s="5">
        <f t="shared" si="116"/>
        <v>186.52567081704123</v>
      </c>
    </row>
    <row r="717" spans="1:10" x14ac:dyDescent="0.4">
      <c r="A717" s="1">
        <f t="shared" si="119"/>
        <v>44598</v>
      </c>
      <c r="B717">
        <f t="shared" si="120"/>
        <v>712</v>
      </c>
      <c r="C717" s="16">
        <f t="shared" si="111"/>
        <v>8348248.2154681394</v>
      </c>
      <c r="D717" s="17">
        <f t="shared" si="117"/>
        <v>-186.16455714327347</v>
      </c>
      <c r="E717" s="16">
        <f t="shared" si="112"/>
        <v>2734.3050910504508</v>
      </c>
      <c r="F717" s="17">
        <f t="shared" si="113"/>
        <v>-5.2367992302581001</v>
      </c>
      <c r="G717" s="16">
        <f t="shared" si="114"/>
        <v>232101.47944080996</v>
      </c>
      <c r="H717" s="17">
        <f t="shared" si="118"/>
        <v>191.40135637353157</v>
      </c>
      <c r="I717" s="5">
        <f t="shared" si="115"/>
        <v>234835.78453186041</v>
      </c>
      <c r="J717" s="5">
        <f t="shared" si="116"/>
        <v>186.16455714327347</v>
      </c>
    </row>
    <row r="718" spans="1:10" x14ac:dyDescent="0.4">
      <c r="A718" s="1">
        <f t="shared" si="119"/>
        <v>44599</v>
      </c>
      <c r="B718">
        <f t="shared" si="120"/>
        <v>713</v>
      </c>
      <c r="C718" s="16">
        <f t="shared" si="111"/>
        <v>8348062.0509109963</v>
      </c>
      <c r="D718" s="17">
        <f t="shared" si="117"/>
        <v>-185.80386733838392</v>
      </c>
      <c r="E718" s="16">
        <f t="shared" si="112"/>
        <v>2729.0682918201928</v>
      </c>
      <c r="F718" s="17">
        <f t="shared" si="113"/>
        <v>-5.230913089029599</v>
      </c>
      <c r="G718" s="16">
        <f t="shared" si="114"/>
        <v>232292.88079718349</v>
      </c>
      <c r="H718" s="17">
        <f t="shared" si="118"/>
        <v>191.03478042741352</v>
      </c>
      <c r="I718" s="5">
        <f t="shared" si="115"/>
        <v>235021.94908900367</v>
      </c>
      <c r="J718" s="5">
        <f t="shared" si="116"/>
        <v>185.80386733838392</v>
      </c>
    </row>
    <row r="719" spans="1:10" x14ac:dyDescent="0.4">
      <c r="A719" s="1">
        <f t="shared" si="119"/>
        <v>44600</v>
      </c>
      <c r="B719">
        <f t="shared" si="120"/>
        <v>714</v>
      </c>
      <c r="C719" s="16">
        <f t="shared" si="111"/>
        <v>8347876.247043658</v>
      </c>
      <c r="D719" s="17">
        <f t="shared" si="117"/>
        <v>-185.44360218662288</v>
      </c>
      <c r="E719" s="16">
        <f t="shared" si="112"/>
        <v>2723.8373787311634</v>
      </c>
      <c r="F719" s="17">
        <f t="shared" si="113"/>
        <v>-5.2250143245585718</v>
      </c>
      <c r="G719" s="16">
        <f t="shared" si="114"/>
        <v>232483.9155776109</v>
      </c>
      <c r="H719" s="17">
        <f t="shared" si="118"/>
        <v>190.66861651118145</v>
      </c>
      <c r="I719" s="5">
        <f t="shared" si="115"/>
        <v>235207.75295634207</v>
      </c>
      <c r="J719" s="5">
        <f t="shared" si="116"/>
        <v>185.44360218662288</v>
      </c>
    </row>
    <row r="720" spans="1:10" x14ac:dyDescent="0.4">
      <c r="A720" s="1">
        <f t="shared" si="119"/>
        <v>44601</v>
      </c>
      <c r="B720">
        <f t="shared" si="120"/>
        <v>715</v>
      </c>
      <c r="C720" s="16">
        <f t="shared" si="111"/>
        <v>8347690.8034414714</v>
      </c>
      <c r="D720" s="17">
        <f t="shared" si="117"/>
        <v>-185.08376246504756</v>
      </c>
      <c r="E720" s="16">
        <f t="shared" si="112"/>
        <v>2718.6123644066047</v>
      </c>
      <c r="F720" s="17">
        <f t="shared" si="113"/>
        <v>-5.2191030434147763</v>
      </c>
      <c r="G720" s="16">
        <f t="shared" si="114"/>
        <v>232674.58419412209</v>
      </c>
      <c r="H720" s="17">
        <f t="shared" si="118"/>
        <v>190.30286550846233</v>
      </c>
      <c r="I720" s="5">
        <f t="shared" si="115"/>
        <v>235393.1965585287</v>
      </c>
      <c r="J720" s="5">
        <f t="shared" si="116"/>
        <v>185.08376246504756</v>
      </c>
    </row>
    <row r="721" spans="1:10" x14ac:dyDescent="0.4">
      <c r="A721" s="1">
        <f t="shared" si="119"/>
        <v>44602</v>
      </c>
      <c r="B721">
        <f t="shared" si="120"/>
        <v>716</v>
      </c>
      <c r="C721" s="16">
        <f t="shared" si="111"/>
        <v>8347505.7196790064</v>
      </c>
      <c r="D721" s="17">
        <f t="shared" si="117"/>
        <v>-184.72434894354282</v>
      </c>
      <c r="E721" s="16">
        <f t="shared" si="112"/>
        <v>2713.39326136319</v>
      </c>
      <c r="F721" s="17">
        <f t="shared" si="113"/>
        <v>-5.2131793518805125</v>
      </c>
      <c r="G721" s="16">
        <f t="shared" si="114"/>
        <v>232864.88705963054</v>
      </c>
      <c r="H721" s="17">
        <f t="shared" si="118"/>
        <v>189.93752829542333</v>
      </c>
      <c r="I721" s="5">
        <f t="shared" si="115"/>
        <v>235578.28032099371</v>
      </c>
      <c r="J721" s="5">
        <f t="shared" si="116"/>
        <v>184.72434894354282</v>
      </c>
    </row>
    <row r="722" spans="1:10" x14ac:dyDescent="0.4">
      <c r="A722" s="1">
        <f t="shared" si="119"/>
        <v>44603</v>
      </c>
      <c r="B722">
        <f t="shared" si="120"/>
        <v>717</v>
      </c>
      <c r="C722" s="16">
        <f t="shared" si="111"/>
        <v>8347320.9953300627</v>
      </c>
      <c r="D722" s="17">
        <f t="shared" si="117"/>
        <v>-184.36536238484197</v>
      </c>
      <c r="E722" s="16">
        <f t="shared" si="112"/>
        <v>2708.1800820113094</v>
      </c>
      <c r="F722" s="17">
        <f t="shared" si="113"/>
        <v>-5.2072433559497142</v>
      </c>
      <c r="G722" s="16">
        <f t="shared" si="114"/>
        <v>233054.82458792595</v>
      </c>
      <c r="H722" s="17">
        <f t="shared" si="118"/>
        <v>189.57260574079169</v>
      </c>
      <c r="I722" s="5">
        <f t="shared" si="115"/>
        <v>235763.00466993725</v>
      </c>
      <c r="J722" s="5">
        <f t="shared" si="116"/>
        <v>184.36536238484197</v>
      </c>
    </row>
    <row r="723" spans="1:10" x14ac:dyDescent="0.4">
      <c r="A723" s="1">
        <f t="shared" si="119"/>
        <v>44604</v>
      </c>
      <c r="B723">
        <f t="shared" si="120"/>
        <v>718</v>
      </c>
      <c r="C723" s="16">
        <f t="shared" si="111"/>
        <v>8347136.6299676774</v>
      </c>
      <c r="D723" s="17">
        <f t="shared" si="117"/>
        <v>-184.00680354454772</v>
      </c>
      <c r="E723" s="16">
        <f t="shared" si="112"/>
        <v>2702.9728386553597</v>
      </c>
      <c r="F723" s="17">
        <f t="shared" si="113"/>
        <v>-5.2012951613274652</v>
      </c>
      <c r="G723" s="16">
        <f t="shared" si="114"/>
        <v>233244.39719366675</v>
      </c>
      <c r="H723" s="17">
        <f t="shared" si="118"/>
        <v>189.20809870587519</v>
      </c>
      <c r="I723" s="5">
        <f t="shared" si="115"/>
        <v>235947.3700323221</v>
      </c>
      <c r="J723" s="5">
        <f t="shared" si="116"/>
        <v>184.00680354454772</v>
      </c>
    </row>
    <row r="724" spans="1:10" x14ac:dyDescent="0.4">
      <c r="A724" s="1">
        <f t="shared" si="119"/>
        <v>44605</v>
      </c>
      <c r="B724">
        <f t="shared" si="120"/>
        <v>719</v>
      </c>
      <c r="C724" s="16">
        <f t="shared" si="111"/>
        <v>8346952.6231641332</v>
      </c>
      <c r="D724" s="17">
        <f t="shared" si="117"/>
        <v>-183.64867317115323</v>
      </c>
      <c r="E724" s="16">
        <f t="shared" si="112"/>
        <v>2697.7715434940324</v>
      </c>
      <c r="F724" s="17">
        <f t="shared" si="113"/>
        <v>-5.1953348734290614</v>
      </c>
      <c r="G724" s="16">
        <f t="shared" si="114"/>
        <v>233433.60529237264</v>
      </c>
      <c r="H724" s="17">
        <f t="shared" si="118"/>
        <v>188.8440080445823</v>
      </c>
      <c r="I724" s="5">
        <f t="shared" si="115"/>
        <v>236131.37683586666</v>
      </c>
      <c r="J724" s="5">
        <f t="shared" si="116"/>
        <v>183.64867317115323</v>
      </c>
    </row>
    <row r="725" spans="1:10" x14ac:dyDescent="0.4">
      <c r="A725" s="1">
        <f t="shared" si="119"/>
        <v>44606</v>
      </c>
      <c r="B725">
        <f t="shared" si="120"/>
        <v>720</v>
      </c>
      <c r="C725" s="16">
        <f t="shared" si="111"/>
        <v>8346768.974490962</v>
      </c>
      <c r="D725" s="17">
        <f t="shared" si="117"/>
        <v>-183.29097200606299</v>
      </c>
      <c r="E725" s="16">
        <f t="shared" si="112"/>
        <v>2692.5762086206032</v>
      </c>
      <c r="F725" s="17">
        <f t="shared" si="113"/>
        <v>-5.1893625973792439</v>
      </c>
      <c r="G725" s="16">
        <f t="shared" si="114"/>
        <v>233622.44930041721</v>
      </c>
      <c r="H725" s="17">
        <f t="shared" si="118"/>
        <v>188.48033460344223</v>
      </c>
      <c r="I725" s="5">
        <f t="shared" si="115"/>
        <v>236315.02550903781</v>
      </c>
      <c r="J725" s="5">
        <f t="shared" si="116"/>
        <v>183.29097200606299</v>
      </c>
    </row>
    <row r="726" spans="1:10" x14ac:dyDescent="0.4">
      <c r="A726" s="1">
        <f t="shared" si="119"/>
        <v>44607</v>
      </c>
      <c r="B726">
        <f t="shared" si="120"/>
        <v>721</v>
      </c>
      <c r="C726" s="16">
        <f t="shared" si="111"/>
        <v>8346585.6835189555</v>
      </c>
      <c r="D726" s="17">
        <f t="shared" si="117"/>
        <v>-182.93370078361369</v>
      </c>
      <c r="E726" s="16">
        <f t="shared" si="112"/>
        <v>2687.3868460232238</v>
      </c>
      <c r="F726" s="17">
        <f t="shared" si="113"/>
        <v>-5.1833784380119994</v>
      </c>
      <c r="G726" s="16">
        <f t="shared" si="114"/>
        <v>233810.92963502064</v>
      </c>
      <c r="H726" s="17">
        <f t="shared" si="118"/>
        <v>188.11707922162569</v>
      </c>
      <c r="I726" s="5">
        <f t="shared" si="115"/>
        <v>236498.31648104388</v>
      </c>
      <c r="J726" s="5">
        <f t="shared" si="116"/>
        <v>182.93370078361369</v>
      </c>
    </row>
    <row r="727" spans="1:10" x14ac:dyDescent="0.4">
      <c r="A727" s="1">
        <f t="shared" si="119"/>
        <v>44608</v>
      </c>
      <c r="B727">
        <f t="shared" si="120"/>
        <v>722</v>
      </c>
      <c r="C727" s="16">
        <f t="shared" si="111"/>
        <v>8346402.7498181723</v>
      </c>
      <c r="D727" s="17">
        <f t="shared" si="117"/>
        <v>-182.57686023109568</v>
      </c>
      <c r="E727" s="16">
        <f t="shared" si="112"/>
        <v>2682.2034675852119</v>
      </c>
      <c r="F727" s="17">
        <f t="shared" si="113"/>
        <v>-5.177382499869168</v>
      </c>
      <c r="G727" s="16">
        <f t="shared" si="114"/>
        <v>233999.04671424226</v>
      </c>
      <c r="H727" s="17">
        <f t="shared" si="118"/>
        <v>187.75424273096485</v>
      </c>
      <c r="I727" s="5">
        <f t="shared" si="115"/>
        <v>236681.25018182746</v>
      </c>
      <c r="J727" s="5">
        <f t="shared" si="116"/>
        <v>182.57686023109568</v>
      </c>
    </row>
    <row r="728" spans="1:10" x14ac:dyDescent="0.4">
      <c r="A728" s="1">
        <f t="shared" si="119"/>
        <v>44609</v>
      </c>
      <c r="B728">
        <f t="shared" si="120"/>
        <v>723</v>
      </c>
      <c r="C728" s="16">
        <f t="shared" si="111"/>
        <v>8346220.172957941</v>
      </c>
      <c r="D728" s="17">
        <f t="shared" si="117"/>
        <v>-182.2204510687736</v>
      </c>
      <c r="E728" s="16">
        <f t="shared" si="112"/>
        <v>2677.0260850853429</v>
      </c>
      <c r="F728" s="17">
        <f t="shared" si="113"/>
        <v>-5.1713748872004146</v>
      </c>
      <c r="G728" s="16">
        <f t="shared" si="114"/>
        <v>234186.80095697322</v>
      </c>
      <c r="H728" s="17">
        <f t="shared" si="118"/>
        <v>187.39182595597401</v>
      </c>
      <c r="I728" s="5">
        <f t="shared" si="115"/>
        <v>236863.82704205858</v>
      </c>
      <c r="J728" s="5">
        <f t="shared" si="116"/>
        <v>182.2204510687736</v>
      </c>
    </row>
    <row r="729" spans="1:10" x14ac:dyDescent="0.4">
      <c r="A729" s="1">
        <f t="shared" si="119"/>
        <v>44610</v>
      </c>
      <c r="B729">
        <f t="shared" si="120"/>
        <v>724</v>
      </c>
      <c r="C729" s="16">
        <f t="shared" si="111"/>
        <v>8346037.9525068719</v>
      </c>
      <c r="D729" s="17">
        <f t="shared" si="117"/>
        <v>-181.86447400990792</v>
      </c>
      <c r="E729" s="16">
        <f t="shared" si="112"/>
        <v>2671.8547101981426</v>
      </c>
      <c r="F729" s="17">
        <f t="shared" si="113"/>
        <v>-5.1653557039620637</v>
      </c>
      <c r="G729" s="16">
        <f t="shared" si="114"/>
        <v>234374.1927829292</v>
      </c>
      <c r="H729" s="17">
        <f t="shared" si="118"/>
        <v>187.02982971386999</v>
      </c>
      <c r="I729" s="5">
        <f t="shared" si="115"/>
        <v>237046.04749312735</v>
      </c>
      <c r="J729" s="5">
        <f t="shared" si="116"/>
        <v>181.86447400990792</v>
      </c>
    </row>
    <row r="730" spans="1:10" x14ac:dyDescent="0.4">
      <c r="A730" s="1">
        <f t="shared" si="119"/>
        <v>44611</v>
      </c>
      <c r="B730">
        <f t="shared" si="120"/>
        <v>725</v>
      </c>
      <c r="C730" s="16">
        <f t="shared" si="111"/>
        <v>8345856.0880328622</v>
      </c>
      <c r="D730" s="17">
        <f t="shared" si="117"/>
        <v>-181.50892976077569</v>
      </c>
      <c r="E730" s="16">
        <f t="shared" si="112"/>
        <v>2666.6893544941804</v>
      </c>
      <c r="F730" s="17">
        <f t="shared" si="113"/>
        <v>-5.1593250538169571</v>
      </c>
      <c r="G730" s="16">
        <f t="shared" si="114"/>
        <v>234561.22261264306</v>
      </c>
      <c r="H730" s="17">
        <f t="shared" si="118"/>
        <v>186.66825481459264</v>
      </c>
      <c r="I730" s="5">
        <f t="shared" si="115"/>
        <v>237227.91196713725</v>
      </c>
      <c r="J730" s="5">
        <f t="shared" si="116"/>
        <v>181.50892976077569</v>
      </c>
    </row>
    <row r="731" spans="1:10" x14ac:dyDescent="0.4">
      <c r="A731" s="1">
        <f t="shared" si="119"/>
        <v>44612</v>
      </c>
      <c r="B731">
        <f t="shared" si="120"/>
        <v>726</v>
      </c>
      <c r="C731" s="16">
        <f t="shared" si="111"/>
        <v>8345674.579103101</v>
      </c>
      <c r="D731" s="17">
        <f t="shared" si="117"/>
        <v>-181.15381902069205</v>
      </c>
      <c r="E731" s="16">
        <f t="shared" si="112"/>
        <v>2661.5300294403633</v>
      </c>
      <c r="F731" s="17">
        <f t="shared" si="113"/>
        <v>-5.1532830401334024</v>
      </c>
      <c r="G731" s="16">
        <f t="shared" si="114"/>
        <v>234747.89086745767</v>
      </c>
      <c r="H731" s="17">
        <f t="shared" si="118"/>
        <v>186.30710206082546</v>
      </c>
      <c r="I731" s="5">
        <f t="shared" si="115"/>
        <v>237409.42089689802</v>
      </c>
      <c r="J731" s="5">
        <f t="shared" si="116"/>
        <v>181.15381902069205</v>
      </c>
    </row>
    <row r="732" spans="1:10" x14ac:dyDescent="0.4">
      <c r="A732" s="1">
        <f t="shared" si="119"/>
        <v>44613</v>
      </c>
      <c r="B732">
        <f t="shared" si="120"/>
        <v>727</v>
      </c>
      <c r="C732" s="16">
        <f t="shared" si="111"/>
        <v>8345493.4252840802</v>
      </c>
      <c r="D732" s="17">
        <f t="shared" si="117"/>
        <v>-180.7991424820315</v>
      </c>
      <c r="E732" s="16">
        <f t="shared" si="112"/>
        <v>2656.3767464002299</v>
      </c>
      <c r="F732" s="17">
        <f t="shared" si="113"/>
        <v>-5.1472297659846049</v>
      </c>
      <c r="G732" s="16">
        <f t="shared" si="114"/>
        <v>234934.19796951849</v>
      </c>
      <c r="H732" s="17">
        <f t="shared" si="118"/>
        <v>185.9463722480161</v>
      </c>
      <c r="I732" s="5">
        <f t="shared" si="115"/>
        <v>237590.57471591872</v>
      </c>
      <c r="J732" s="5">
        <f t="shared" si="116"/>
        <v>180.7991424820315</v>
      </c>
    </row>
    <row r="733" spans="1:10" x14ac:dyDescent="0.4">
      <c r="A733" s="1">
        <f t="shared" si="119"/>
        <v>44614</v>
      </c>
      <c r="B733">
        <f t="shared" si="120"/>
        <v>728</v>
      </c>
      <c r="C733" s="16">
        <f t="shared" si="111"/>
        <v>8345312.6261415984</v>
      </c>
      <c r="D733" s="17">
        <f t="shared" si="117"/>
        <v>-180.44490083024863</v>
      </c>
      <c r="E733" s="16">
        <f t="shared" si="112"/>
        <v>2651.2295166342451</v>
      </c>
      <c r="F733" s="17">
        <f t="shared" si="113"/>
        <v>-5.1411653341485533</v>
      </c>
      <c r="G733" s="16">
        <f t="shared" si="114"/>
        <v>235120.14434176651</v>
      </c>
      <c r="H733" s="17">
        <f t="shared" si="118"/>
        <v>185.58606616439718</v>
      </c>
      <c r="I733" s="5">
        <f t="shared" si="115"/>
        <v>237771.37385840077</v>
      </c>
      <c r="J733" s="5">
        <f t="shared" si="116"/>
        <v>180.44490083024863</v>
      </c>
    </row>
    <row r="734" spans="1:10" x14ac:dyDescent="0.4">
      <c r="A734" s="1">
        <f t="shared" si="119"/>
        <v>44615</v>
      </c>
      <c r="B734">
        <f t="shared" si="120"/>
        <v>729</v>
      </c>
      <c r="C734" s="16">
        <f t="shared" si="111"/>
        <v>8345132.1812407682</v>
      </c>
      <c r="D734" s="17">
        <f t="shared" si="117"/>
        <v>-180.09109474390019</v>
      </c>
      <c r="E734" s="16">
        <f t="shared" si="112"/>
        <v>2646.0883513000967</v>
      </c>
      <c r="F734" s="17">
        <f t="shared" si="113"/>
        <v>-5.1350898471065989</v>
      </c>
      <c r="G734" s="16">
        <f t="shared" si="114"/>
        <v>235305.73040793091</v>
      </c>
      <c r="H734" s="17">
        <f t="shared" si="118"/>
        <v>185.22618459100678</v>
      </c>
      <c r="I734" s="5">
        <f t="shared" si="115"/>
        <v>237951.81875923101</v>
      </c>
      <c r="J734" s="5">
        <f t="shared" si="116"/>
        <v>180.09109474390019</v>
      </c>
    </row>
    <row r="735" spans="1:10" x14ac:dyDescent="0.4">
      <c r="A735" s="1">
        <f t="shared" si="119"/>
        <v>44616</v>
      </c>
      <c r="B735">
        <f t="shared" si="120"/>
        <v>730</v>
      </c>
      <c r="C735" s="16">
        <f t="shared" si="111"/>
        <v>8344952.0901460247</v>
      </c>
      <c r="D735" s="17">
        <f t="shared" si="117"/>
        <v>-179.73772489466566</v>
      </c>
      <c r="E735" s="16">
        <f t="shared" si="112"/>
        <v>2640.9532614529903</v>
      </c>
      <c r="F735" s="17">
        <f t="shared" si="113"/>
        <v>-5.1290034070436832</v>
      </c>
      <c r="G735" s="16">
        <f t="shared" si="114"/>
        <v>235490.95659252192</v>
      </c>
      <c r="H735" s="17">
        <f t="shared" si="118"/>
        <v>184.86672830170934</v>
      </c>
      <c r="I735" s="5">
        <f t="shared" si="115"/>
        <v>238131.90985397491</v>
      </c>
      <c r="J735" s="5">
        <f t="shared" si="116"/>
        <v>179.73772489466566</v>
      </c>
    </row>
    <row r="736" spans="1:10" x14ac:dyDescent="0.4">
      <c r="A736" s="1">
        <f t="shared" si="119"/>
        <v>44617</v>
      </c>
      <c r="B736">
        <f t="shared" si="120"/>
        <v>731</v>
      </c>
      <c r="C736" s="16">
        <f t="shared" si="111"/>
        <v>8344772.3524211301</v>
      </c>
      <c r="D736" s="17">
        <f t="shared" si="117"/>
        <v>-179.38479194736911</v>
      </c>
      <c r="E736" s="16">
        <f t="shared" si="112"/>
        <v>2635.8242580459464</v>
      </c>
      <c r="F736" s="17">
        <f t="shared" si="113"/>
        <v>-5.1229061158471438</v>
      </c>
      <c r="G736" s="16">
        <f t="shared" si="114"/>
        <v>235675.82332082363</v>
      </c>
      <c r="H736" s="17">
        <f t="shared" si="118"/>
        <v>184.50769806321625</v>
      </c>
      <c r="I736" s="5">
        <f t="shared" si="115"/>
        <v>238311.64757886957</v>
      </c>
      <c r="J736" s="5">
        <f t="shared" si="116"/>
        <v>179.38479194736911</v>
      </c>
    </row>
    <row r="737" spans="1:10" x14ac:dyDescent="0.4">
      <c r="A737" s="1">
        <f t="shared" si="119"/>
        <v>44618</v>
      </c>
      <c r="B737">
        <f t="shared" si="120"/>
        <v>732</v>
      </c>
      <c r="C737" s="16">
        <f t="shared" si="111"/>
        <v>8344592.9676291831</v>
      </c>
      <c r="D737" s="17">
        <f t="shared" si="117"/>
        <v>-179.03229656000039</v>
      </c>
      <c r="E737" s="16">
        <f t="shared" si="112"/>
        <v>2630.7013519300995</v>
      </c>
      <c r="F737" s="17">
        <f t="shared" si="113"/>
        <v>-5.1167980751066011</v>
      </c>
      <c r="G737" s="16">
        <f t="shared" si="114"/>
        <v>235860.33101888685</v>
      </c>
      <c r="H737" s="17">
        <f t="shared" si="118"/>
        <v>184.14909463510699</v>
      </c>
      <c r="I737" s="5">
        <f t="shared" si="115"/>
        <v>238491.03237081695</v>
      </c>
      <c r="J737" s="5">
        <f t="shared" si="116"/>
        <v>179.03229656000039</v>
      </c>
    </row>
    <row r="738" spans="1:10" x14ac:dyDescent="0.4">
      <c r="A738" s="1">
        <f t="shared" si="119"/>
        <v>44619</v>
      </c>
      <c r="B738">
        <f t="shared" si="120"/>
        <v>733</v>
      </c>
      <c r="C738" s="16">
        <f t="shared" si="111"/>
        <v>8344413.9353326233</v>
      </c>
      <c r="D738" s="17">
        <f t="shared" si="117"/>
        <v>-178.68023938373651</v>
      </c>
      <c r="E738" s="16">
        <f t="shared" si="112"/>
        <v>2625.5845538549929</v>
      </c>
      <c r="F738" s="17">
        <f t="shared" si="113"/>
        <v>-5.11067938611302</v>
      </c>
      <c r="G738" s="16">
        <f t="shared" si="114"/>
        <v>236044.48011352195</v>
      </c>
      <c r="H738" s="17">
        <f t="shared" si="118"/>
        <v>183.79091876984953</v>
      </c>
      <c r="I738" s="5">
        <f t="shared" si="115"/>
        <v>238670.06466737695</v>
      </c>
      <c r="J738" s="5">
        <f t="shared" si="116"/>
        <v>178.68023938373651</v>
      </c>
    </row>
    <row r="739" spans="1:10" x14ac:dyDescent="0.4">
      <c r="A739" s="1">
        <f t="shared" si="119"/>
        <v>44620</v>
      </c>
      <c r="B739">
        <f t="shared" si="120"/>
        <v>734</v>
      </c>
      <c r="C739" s="16">
        <f t="shared" ref="C739:C802" si="121">C738+D738</f>
        <v>8344235.2550932392</v>
      </c>
      <c r="D739" s="17">
        <f t="shared" si="117"/>
        <v>-178.32862106296295</v>
      </c>
      <c r="E739" s="16">
        <f t="shared" ref="E739:E802" si="122">E738+F738</f>
        <v>2620.4738744688798</v>
      </c>
      <c r="F739" s="17">
        <f t="shared" ref="F739:F802" si="123">-D739-H739</f>
        <v>-5.1045501498586532</v>
      </c>
      <c r="G739" s="16">
        <f t="shared" ref="G739:G802" si="124">G738+H738</f>
        <v>236228.27103229178</v>
      </c>
      <c r="H739" s="17">
        <f t="shared" si="118"/>
        <v>183.43317121282161</v>
      </c>
      <c r="I739" s="5">
        <f t="shared" ref="I739:I802" si="125">E739+G739</f>
        <v>238848.74490676066</v>
      </c>
      <c r="J739" s="5">
        <f t="shared" ref="J739:J802" si="126">F739+H739</f>
        <v>178.32862106296295</v>
      </c>
    </row>
    <row r="740" spans="1:10" x14ac:dyDescent="0.4">
      <c r="A740" s="1">
        <f t="shared" si="119"/>
        <v>44621</v>
      </c>
      <c r="B740">
        <f t="shared" si="120"/>
        <v>735</v>
      </c>
      <c r="C740" s="16">
        <f t="shared" si="121"/>
        <v>8344056.9264721759</v>
      </c>
      <c r="D740" s="17">
        <f t="shared" si="117"/>
        <v>-177.97744223529548</v>
      </c>
      <c r="E740" s="16">
        <f t="shared" si="122"/>
        <v>2615.369324319021</v>
      </c>
      <c r="F740" s="17">
        <f t="shared" si="123"/>
        <v>-5.0984104670359898</v>
      </c>
      <c r="G740" s="16">
        <f t="shared" si="124"/>
        <v>236411.7042035046</v>
      </c>
      <c r="H740" s="17">
        <f t="shared" si="118"/>
        <v>183.07585270233147</v>
      </c>
      <c r="I740" s="5">
        <f t="shared" si="125"/>
        <v>239027.07352782361</v>
      </c>
      <c r="J740" s="5">
        <f t="shared" si="126"/>
        <v>177.97744223529548</v>
      </c>
    </row>
    <row r="741" spans="1:10" x14ac:dyDescent="0.4">
      <c r="A741" s="1">
        <f t="shared" si="119"/>
        <v>44622</v>
      </c>
      <c r="B741">
        <f t="shared" si="120"/>
        <v>736</v>
      </c>
      <c r="C741" s="16">
        <f t="shared" si="121"/>
        <v>8343878.9490299402</v>
      </c>
      <c r="D741" s="17">
        <f t="shared" si="117"/>
        <v>-177.62670353160132</v>
      </c>
      <c r="E741" s="16">
        <f t="shared" si="122"/>
        <v>2610.2709138519849</v>
      </c>
      <c r="F741" s="17">
        <f t="shared" si="123"/>
        <v>-5.0922604380376413</v>
      </c>
      <c r="G741" s="16">
        <f t="shared" si="124"/>
        <v>236594.78005620695</v>
      </c>
      <c r="H741" s="17">
        <f t="shared" si="118"/>
        <v>182.71896396963896</v>
      </c>
      <c r="I741" s="5">
        <f t="shared" si="125"/>
        <v>239205.05097005892</v>
      </c>
      <c r="J741" s="5">
        <f t="shared" si="126"/>
        <v>177.62670353160132</v>
      </c>
    </row>
    <row r="742" spans="1:10" x14ac:dyDescent="0.4">
      <c r="A742" s="1">
        <f t="shared" si="119"/>
        <v>44623</v>
      </c>
      <c r="B742">
        <f t="shared" si="120"/>
        <v>737</v>
      </c>
      <c r="C742" s="16">
        <f t="shared" si="121"/>
        <v>8343701.3223264087</v>
      </c>
      <c r="D742" s="17">
        <f t="shared" si="117"/>
        <v>-177.27640557602072</v>
      </c>
      <c r="E742" s="16">
        <f t="shared" si="122"/>
        <v>2605.1786534139474</v>
      </c>
      <c r="F742" s="17">
        <f t="shared" si="123"/>
        <v>-5.0861001629556029</v>
      </c>
      <c r="G742" s="16">
        <f t="shared" si="124"/>
        <v>236777.49902017659</v>
      </c>
      <c r="H742" s="17">
        <f t="shared" si="118"/>
        <v>182.36250573897632</v>
      </c>
      <c r="I742" s="5">
        <f t="shared" si="125"/>
        <v>239382.67767359054</v>
      </c>
      <c r="J742" s="5">
        <f t="shared" si="126"/>
        <v>177.27640557602072</v>
      </c>
    </row>
    <row r="743" spans="1:10" x14ac:dyDescent="0.4">
      <c r="A743" s="1">
        <f t="shared" si="119"/>
        <v>44624</v>
      </c>
      <c r="B743">
        <f t="shared" si="120"/>
        <v>738</v>
      </c>
      <c r="C743" s="16">
        <f t="shared" si="121"/>
        <v>8343524.045920833</v>
      </c>
      <c r="D743" s="17">
        <f t="shared" si="117"/>
        <v>-176.92654898598852</v>
      </c>
      <c r="E743" s="16">
        <f t="shared" si="122"/>
        <v>2600.0925532509918</v>
      </c>
      <c r="F743" s="17">
        <f t="shared" si="123"/>
        <v>-5.0799297415809406</v>
      </c>
      <c r="G743" s="16">
        <f t="shared" si="124"/>
        <v>236959.86152591556</v>
      </c>
      <c r="H743" s="17">
        <f t="shared" si="118"/>
        <v>182.00647872756946</v>
      </c>
      <c r="I743" s="5">
        <f t="shared" si="125"/>
        <v>239559.95407916655</v>
      </c>
      <c r="J743" s="5">
        <f t="shared" si="126"/>
        <v>176.92654898598852</v>
      </c>
    </row>
    <row r="744" spans="1:10" x14ac:dyDescent="0.4">
      <c r="A744" s="1">
        <f t="shared" si="119"/>
        <v>44625</v>
      </c>
      <c r="B744">
        <f t="shared" si="120"/>
        <v>739</v>
      </c>
      <c r="C744" s="16">
        <f t="shared" si="121"/>
        <v>8343347.1193718472</v>
      </c>
      <c r="D744" s="17">
        <f t="shared" si="117"/>
        <v>-176.57713437225567</v>
      </c>
      <c r="E744" s="16">
        <f t="shared" si="122"/>
        <v>2595.0126235094108</v>
      </c>
      <c r="F744" s="17">
        <f t="shared" si="123"/>
        <v>-5.0737492734031093</v>
      </c>
      <c r="G744" s="16">
        <f t="shared" si="124"/>
        <v>237141.86800464313</v>
      </c>
      <c r="H744" s="17">
        <f t="shared" si="118"/>
        <v>181.65088364565878</v>
      </c>
      <c r="I744" s="5">
        <f t="shared" si="125"/>
        <v>239736.88062815255</v>
      </c>
      <c r="J744" s="5">
        <f t="shared" si="126"/>
        <v>176.57713437225567</v>
      </c>
    </row>
    <row r="745" spans="1:10" x14ac:dyDescent="0.4">
      <c r="A745" s="1">
        <f t="shared" si="119"/>
        <v>44626</v>
      </c>
      <c r="B745">
        <f t="shared" si="120"/>
        <v>740</v>
      </c>
      <c r="C745" s="16">
        <f t="shared" si="121"/>
        <v>8343170.5422374746</v>
      </c>
      <c r="D745" s="17">
        <f t="shared" si="117"/>
        <v>-176.22816233891086</v>
      </c>
      <c r="E745" s="16">
        <f t="shared" si="122"/>
        <v>2589.9388742360079</v>
      </c>
      <c r="F745" s="17">
        <f t="shared" si="123"/>
        <v>-5.067558857609697</v>
      </c>
      <c r="G745" s="16">
        <f t="shared" si="124"/>
        <v>237323.51888828879</v>
      </c>
      <c r="H745" s="17">
        <f t="shared" si="118"/>
        <v>181.29572119652056</v>
      </c>
      <c r="I745" s="5">
        <f t="shared" si="125"/>
        <v>239913.45776252481</v>
      </c>
      <c r="J745" s="5">
        <f t="shared" si="126"/>
        <v>176.22816233891086</v>
      </c>
    </row>
    <row r="746" spans="1:10" x14ac:dyDescent="0.4">
      <c r="A746" s="1">
        <f t="shared" si="119"/>
        <v>44627</v>
      </c>
      <c r="B746">
        <f t="shared" si="120"/>
        <v>741</v>
      </c>
      <c r="C746" s="16">
        <f t="shared" si="121"/>
        <v>8342994.3140751356</v>
      </c>
      <c r="D746" s="17">
        <f t="shared" si="117"/>
        <v>-175.8796334834021</v>
      </c>
      <c r="E746" s="16">
        <f t="shared" si="122"/>
        <v>2584.8713153783983</v>
      </c>
      <c r="F746" s="17">
        <f t="shared" si="123"/>
        <v>-5.0613585930857994</v>
      </c>
      <c r="G746" s="16">
        <f t="shared" si="124"/>
        <v>237504.8146094853</v>
      </c>
      <c r="H746" s="17">
        <f t="shared" si="118"/>
        <v>180.9409920764879</v>
      </c>
      <c r="I746" s="5">
        <f t="shared" si="125"/>
        <v>240089.6859248637</v>
      </c>
      <c r="J746" s="5">
        <f t="shared" si="126"/>
        <v>175.8796334834021</v>
      </c>
    </row>
    <row r="747" spans="1:10" x14ac:dyDescent="0.4">
      <c r="A747" s="1">
        <f t="shared" si="119"/>
        <v>44628</v>
      </c>
      <c r="B747">
        <f t="shared" si="120"/>
        <v>742</v>
      </c>
      <c r="C747" s="16">
        <f t="shared" si="121"/>
        <v>8342818.4344416521</v>
      </c>
      <c r="D747" s="17">
        <f t="shared" si="117"/>
        <v>-175.53154839655815</v>
      </c>
      <c r="E747" s="16">
        <f t="shared" si="122"/>
        <v>2579.8099567853124</v>
      </c>
      <c r="F747" s="17">
        <f t="shared" si="123"/>
        <v>-5.0551485784137355</v>
      </c>
      <c r="G747" s="16">
        <f t="shared" si="124"/>
        <v>237685.75560156177</v>
      </c>
      <c r="H747" s="17">
        <f t="shared" si="118"/>
        <v>180.58669697497189</v>
      </c>
      <c r="I747" s="5">
        <f t="shared" si="125"/>
        <v>240265.56555834709</v>
      </c>
      <c r="J747" s="5">
        <f t="shared" si="126"/>
        <v>175.53154839655815</v>
      </c>
    </row>
    <row r="748" spans="1:10" x14ac:dyDescent="0.4">
      <c r="A748" s="1">
        <f t="shared" si="119"/>
        <v>44629</v>
      </c>
      <c r="B748">
        <f t="shared" si="120"/>
        <v>743</v>
      </c>
      <c r="C748" s="16">
        <f t="shared" si="121"/>
        <v>8342642.9028932555</v>
      </c>
      <c r="D748" s="17">
        <f t="shared" si="117"/>
        <v>-175.18390766261058</v>
      </c>
      <c r="E748" s="16">
        <f t="shared" si="122"/>
        <v>2574.7548082068988</v>
      </c>
      <c r="F748" s="17">
        <f t="shared" si="123"/>
        <v>-5.0489289118723661</v>
      </c>
      <c r="G748" s="16">
        <f t="shared" si="124"/>
        <v>237866.34229853674</v>
      </c>
      <c r="H748" s="17">
        <f t="shared" si="118"/>
        <v>180.23283657448295</v>
      </c>
      <c r="I748" s="5">
        <f t="shared" si="125"/>
        <v>240441.09710674363</v>
      </c>
      <c r="J748" s="5">
        <f t="shared" si="126"/>
        <v>175.18390766261058</v>
      </c>
    </row>
    <row r="749" spans="1:10" x14ac:dyDescent="0.4">
      <c r="A749" s="1">
        <f t="shared" si="119"/>
        <v>44630</v>
      </c>
      <c r="B749">
        <f t="shared" si="120"/>
        <v>744</v>
      </c>
      <c r="C749" s="16">
        <f t="shared" si="121"/>
        <v>8342467.7189855929</v>
      </c>
      <c r="D749" s="17">
        <f t="shared" si="117"/>
        <v>-174.83671185921489</v>
      </c>
      <c r="E749" s="16">
        <f t="shared" si="122"/>
        <v>2569.7058792950265</v>
      </c>
      <c r="F749" s="17">
        <f t="shared" si="123"/>
        <v>-5.0426996914369795</v>
      </c>
      <c r="G749" s="16">
        <f t="shared" si="124"/>
        <v>238046.57513511123</v>
      </c>
      <c r="H749" s="17">
        <f t="shared" si="118"/>
        <v>179.87941155065187</v>
      </c>
      <c r="I749" s="5">
        <f t="shared" si="125"/>
        <v>240616.28101440624</v>
      </c>
      <c r="J749" s="5">
        <f t="shared" si="126"/>
        <v>174.83671185921489</v>
      </c>
    </row>
    <row r="750" spans="1:10" x14ac:dyDescent="0.4">
      <c r="A750" s="1">
        <f t="shared" si="119"/>
        <v>44631</v>
      </c>
      <c r="B750">
        <f t="shared" si="120"/>
        <v>745</v>
      </c>
      <c r="C750" s="16">
        <f t="shared" si="121"/>
        <v>8342292.8822737336</v>
      </c>
      <c r="D750" s="17">
        <f t="shared" si="117"/>
        <v>-174.48996155747264</v>
      </c>
      <c r="E750" s="16">
        <f t="shared" si="122"/>
        <v>2564.6631796035895</v>
      </c>
      <c r="F750" s="17">
        <f t="shared" si="123"/>
        <v>-5.0364610147786379</v>
      </c>
      <c r="G750" s="16">
        <f t="shared" si="124"/>
        <v>238226.45454666187</v>
      </c>
      <c r="H750" s="17">
        <f t="shared" si="118"/>
        <v>179.52642257225128</v>
      </c>
      <c r="I750" s="5">
        <f t="shared" si="125"/>
        <v>240791.11772626545</v>
      </c>
      <c r="J750" s="5">
        <f t="shared" si="126"/>
        <v>174.48996155747264</v>
      </c>
    </row>
    <row r="751" spans="1:10" x14ac:dyDescent="0.4">
      <c r="A751" s="1">
        <f t="shared" si="119"/>
        <v>44632</v>
      </c>
      <c r="B751">
        <f t="shared" si="120"/>
        <v>746</v>
      </c>
      <c r="C751" s="16">
        <f t="shared" si="121"/>
        <v>8342118.3923121765</v>
      </c>
      <c r="D751" s="17">
        <f t="shared" si="117"/>
        <v>-174.14365732195293</v>
      </c>
      <c r="E751" s="16">
        <f t="shared" si="122"/>
        <v>2559.6267185888109</v>
      </c>
      <c r="F751" s="17">
        <f t="shared" si="123"/>
        <v>-5.0302129792638652</v>
      </c>
      <c r="G751" s="16">
        <f t="shared" si="124"/>
        <v>238405.98096923414</v>
      </c>
      <c r="H751" s="17">
        <f t="shared" si="118"/>
        <v>179.17387030121679</v>
      </c>
      <c r="I751" s="5">
        <f t="shared" si="125"/>
        <v>240965.60768782295</v>
      </c>
      <c r="J751" s="5">
        <f t="shared" si="126"/>
        <v>174.14365732195293</v>
      </c>
    </row>
    <row r="752" spans="1:10" x14ac:dyDescent="0.4">
      <c r="A752" s="1">
        <f t="shared" si="119"/>
        <v>44633</v>
      </c>
      <c r="B752">
        <f t="shared" si="120"/>
        <v>747</v>
      </c>
      <c r="C752" s="16">
        <f t="shared" si="121"/>
        <v>8341944.2486548545</v>
      </c>
      <c r="D752" s="17">
        <f t="shared" si="117"/>
        <v>-173.79779971071406</v>
      </c>
      <c r="E752" s="16">
        <f t="shared" si="122"/>
        <v>2554.596505609547</v>
      </c>
      <c r="F752" s="17">
        <f t="shared" si="123"/>
        <v>-5.0239556819542486</v>
      </c>
      <c r="G752" s="16">
        <f t="shared" si="124"/>
        <v>238585.15483953536</v>
      </c>
      <c r="H752" s="17">
        <f t="shared" si="118"/>
        <v>178.82175539266831</v>
      </c>
      <c r="I752" s="5">
        <f t="shared" si="125"/>
        <v>241139.7513451449</v>
      </c>
      <c r="J752" s="5">
        <f t="shared" si="126"/>
        <v>173.79779971071406</v>
      </c>
    </row>
    <row r="753" spans="1:10" x14ac:dyDescent="0.4">
      <c r="A753" s="1">
        <f t="shared" si="119"/>
        <v>44634</v>
      </c>
      <c r="B753">
        <f t="shared" si="120"/>
        <v>748</v>
      </c>
      <c r="C753" s="16">
        <f t="shared" si="121"/>
        <v>8341770.4508551434</v>
      </c>
      <c r="D753" s="17">
        <f t="shared" si="117"/>
        <v>-173.45238927532546</v>
      </c>
      <c r="E753" s="16">
        <f t="shared" si="122"/>
        <v>2549.5725499275927</v>
      </c>
      <c r="F753" s="17">
        <f t="shared" si="123"/>
        <v>-5.0176892196060408</v>
      </c>
      <c r="G753" s="16">
        <f t="shared" si="124"/>
        <v>238763.97659492804</v>
      </c>
      <c r="H753" s="17">
        <f t="shared" si="118"/>
        <v>178.4700784949315</v>
      </c>
      <c r="I753" s="5">
        <f t="shared" si="125"/>
        <v>241313.54914485564</v>
      </c>
      <c r="J753" s="5">
        <f t="shared" si="126"/>
        <v>173.45238927532546</v>
      </c>
    </row>
    <row r="754" spans="1:10" x14ac:dyDescent="0.4">
      <c r="A754" s="1">
        <f t="shared" si="119"/>
        <v>44635</v>
      </c>
      <c r="B754">
        <f t="shared" si="120"/>
        <v>749</v>
      </c>
      <c r="C754" s="16">
        <f t="shared" si="121"/>
        <v>8341596.9984658677</v>
      </c>
      <c r="D754" s="17">
        <f t="shared" si="117"/>
        <v>-173.10742656088922</v>
      </c>
      <c r="E754" s="16">
        <f t="shared" si="122"/>
        <v>2544.5548607079868</v>
      </c>
      <c r="F754" s="17">
        <f t="shared" si="123"/>
        <v>-5.0114136886698759</v>
      </c>
      <c r="G754" s="16">
        <f t="shared" si="124"/>
        <v>238942.44667342296</v>
      </c>
      <c r="H754" s="17">
        <f t="shared" si="118"/>
        <v>178.1188402495591</v>
      </c>
      <c r="I754" s="5">
        <f t="shared" si="125"/>
        <v>241487.00153413095</v>
      </c>
      <c r="J754" s="5">
        <f t="shared" si="126"/>
        <v>173.10742656088922</v>
      </c>
    </row>
    <row r="755" spans="1:10" x14ac:dyDescent="0.4">
      <c r="A755" s="1">
        <f t="shared" si="119"/>
        <v>44636</v>
      </c>
      <c r="B755">
        <f t="shared" si="120"/>
        <v>750</v>
      </c>
      <c r="C755" s="16">
        <f t="shared" si="121"/>
        <v>8341423.8910393072</v>
      </c>
      <c r="D755" s="17">
        <f t="shared" si="117"/>
        <v>-172.762912106062</v>
      </c>
      <c r="E755" s="16">
        <f t="shared" si="122"/>
        <v>2539.5434470193168</v>
      </c>
      <c r="F755" s="17">
        <f t="shared" si="123"/>
        <v>-5.0051291852902011</v>
      </c>
      <c r="G755" s="16">
        <f t="shared" si="124"/>
        <v>239120.56551367251</v>
      </c>
      <c r="H755" s="17">
        <f t="shared" si="118"/>
        <v>177.7680412913522</v>
      </c>
      <c r="I755" s="5">
        <f t="shared" si="125"/>
        <v>241660.10896069184</v>
      </c>
      <c r="J755" s="5">
        <f t="shared" si="126"/>
        <v>172.762912106062</v>
      </c>
    </row>
    <row r="756" spans="1:10" x14ac:dyDescent="0.4">
      <c r="A756" s="1">
        <f t="shared" si="119"/>
        <v>44637</v>
      </c>
      <c r="B756">
        <f t="shared" si="120"/>
        <v>751</v>
      </c>
      <c r="C756" s="16">
        <f t="shared" si="121"/>
        <v>8341251.1281272015</v>
      </c>
      <c r="D756" s="17">
        <f t="shared" si="117"/>
        <v>-172.41884644307675</v>
      </c>
      <c r="E756" s="16">
        <f t="shared" si="122"/>
        <v>2534.5383178340267</v>
      </c>
      <c r="F756" s="17">
        <f t="shared" si="123"/>
        <v>-4.9988358053051343</v>
      </c>
      <c r="G756" s="16">
        <f t="shared" si="124"/>
        <v>239298.33355496387</v>
      </c>
      <c r="H756" s="17">
        <f t="shared" si="118"/>
        <v>177.41768224838188</v>
      </c>
      <c r="I756" s="5">
        <f t="shared" si="125"/>
        <v>241832.8718727979</v>
      </c>
      <c r="J756" s="5">
        <f t="shared" si="126"/>
        <v>172.41884644307675</v>
      </c>
    </row>
    <row r="757" spans="1:10" x14ac:dyDescent="0.4">
      <c r="A757" s="1">
        <f t="shared" si="119"/>
        <v>44638</v>
      </c>
      <c r="B757">
        <f t="shared" si="120"/>
        <v>752</v>
      </c>
      <c r="C757" s="16">
        <f t="shared" si="121"/>
        <v>8341078.7092807582</v>
      </c>
      <c r="D757" s="17">
        <f t="shared" si="117"/>
        <v>-172.07523009776432</v>
      </c>
      <c r="E757" s="16">
        <f t="shared" si="122"/>
        <v>2529.5394820287215</v>
      </c>
      <c r="F757" s="17">
        <f t="shared" si="123"/>
        <v>-4.9925336442462083</v>
      </c>
      <c r="G757" s="16">
        <f t="shared" si="124"/>
        <v>239475.75123721224</v>
      </c>
      <c r="H757" s="17">
        <f t="shared" si="118"/>
        <v>177.06776374201053</v>
      </c>
      <c r="I757" s="5">
        <f t="shared" si="125"/>
        <v>242005.29071924096</v>
      </c>
      <c r="J757" s="5">
        <f t="shared" si="126"/>
        <v>172.07523009776432</v>
      </c>
    </row>
    <row r="758" spans="1:10" x14ac:dyDescent="0.4">
      <c r="A758" s="1">
        <f t="shared" si="119"/>
        <v>44639</v>
      </c>
      <c r="B758">
        <f t="shared" si="120"/>
        <v>753</v>
      </c>
      <c r="C758" s="16">
        <f t="shared" si="121"/>
        <v>8340906.6340506608</v>
      </c>
      <c r="D758" s="17">
        <f t="shared" si="117"/>
        <v>-171.73206358957569</v>
      </c>
      <c r="E758" s="16">
        <f t="shared" si="122"/>
        <v>2524.5469483844754</v>
      </c>
      <c r="F758" s="17">
        <f t="shared" si="123"/>
        <v>-4.9862227973376037</v>
      </c>
      <c r="G758" s="16">
        <f t="shared" si="124"/>
        <v>239652.81900095424</v>
      </c>
      <c r="H758" s="17">
        <f t="shared" si="118"/>
        <v>176.71828638691329</v>
      </c>
      <c r="I758" s="5">
        <f t="shared" si="125"/>
        <v>242177.36594933871</v>
      </c>
      <c r="J758" s="5">
        <f t="shared" si="126"/>
        <v>171.73206358957569</v>
      </c>
    </row>
    <row r="759" spans="1:10" x14ac:dyDescent="0.4">
      <c r="A759" s="1">
        <f t="shared" si="119"/>
        <v>44640</v>
      </c>
      <c r="B759">
        <f t="shared" si="120"/>
        <v>754</v>
      </c>
      <c r="C759" s="16">
        <f t="shared" si="121"/>
        <v>8340734.9019870711</v>
      </c>
      <c r="D759" s="17">
        <f t="shared" si="117"/>
        <v>-171.38934743160337</v>
      </c>
      <c r="E759" s="16">
        <f t="shared" si="122"/>
        <v>2519.5607255871378</v>
      </c>
      <c r="F759" s="17">
        <f t="shared" si="123"/>
        <v>-4.9799033594962907</v>
      </c>
      <c r="G759" s="16">
        <f t="shared" si="124"/>
        <v>239829.53728734117</v>
      </c>
      <c r="H759" s="17">
        <f t="shared" si="118"/>
        <v>176.36925079109966</v>
      </c>
      <c r="I759" s="5">
        <f t="shared" si="125"/>
        <v>242349.0980129283</v>
      </c>
      <c r="J759" s="5">
        <f t="shared" si="126"/>
        <v>171.38934743160337</v>
      </c>
    </row>
    <row r="760" spans="1:10" x14ac:dyDescent="0.4">
      <c r="A760" s="1">
        <f t="shared" si="119"/>
        <v>44641</v>
      </c>
      <c r="B760">
        <f t="shared" si="120"/>
        <v>755</v>
      </c>
      <c r="C760" s="16">
        <f t="shared" si="121"/>
        <v>8340563.5126396399</v>
      </c>
      <c r="D760" s="17">
        <f t="shared" si="117"/>
        <v>-171.0470821306034</v>
      </c>
      <c r="E760" s="16">
        <f t="shared" si="122"/>
        <v>2514.5808222276414</v>
      </c>
      <c r="F760" s="17">
        <f t="shared" si="123"/>
        <v>-4.9735754253315179</v>
      </c>
      <c r="G760" s="16">
        <f t="shared" si="124"/>
        <v>240005.90653813226</v>
      </c>
      <c r="H760" s="17">
        <f t="shared" si="118"/>
        <v>176.02065755593492</v>
      </c>
      <c r="I760" s="5">
        <f t="shared" si="125"/>
        <v>242520.4873603599</v>
      </c>
      <c r="J760" s="5">
        <f t="shared" si="126"/>
        <v>171.0470821306034</v>
      </c>
    </row>
    <row r="761" spans="1:10" x14ac:dyDescent="0.4">
      <c r="A761" s="1">
        <f t="shared" si="119"/>
        <v>44642</v>
      </c>
      <c r="B761">
        <f t="shared" si="120"/>
        <v>756</v>
      </c>
      <c r="C761" s="16">
        <f t="shared" si="121"/>
        <v>8340392.4655575091</v>
      </c>
      <c r="D761" s="17">
        <f t="shared" si="117"/>
        <v>-170.70526818701717</v>
      </c>
      <c r="E761" s="16">
        <f t="shared" si="122"/>
        <v>2509.6072468023099</v>
      </c>
      <c r="F761" s="17">
        <f t="shared" si="123"/>
        <v>-4.9672390891445275</v>
      </c>
      <c r="G761" s="16">
        <f t="shared" si="124"/>
        <v>240181.92719568819</v>
      </c>
      <c r="H761" s="17">
        <f t="shared" si="118"/>
        <v>175.6725072761617</v>
      </c>
      <c r="I761" s="5">
        <f t="shared" si="125"/>
        <v>242691.53444249049</v>
      </c>
      <c r="J761" s="5">
        <f t="shared" si="126"/>
        <v>170.70526818701717</v>
      </c>
    </row>
    <row r="762" spans="1:10" x14ac:dyDescent="0.4">
      <c r="A762" s="1">
        <f t="shared" si="119"/>
        <v>44643</v>
      </c>
      <c r="B762">
        <f t="shared" si="120"/>
        <v>757</v>
      </c>
      <c r="C762" s="16">
        <f t="shared" si="121"/>
        <v>8340221.7602893217</v>
      </c>
      <c r="D762" s="17">
        <f t="shared" si="117"/>
        <v>-170.36390609499324</v>
      </c>
      <c r="E762" s="16">
        <f t="shared" si="122"/>
        <v>2504.6400077131652</v>
      </c>
      <c r="F762" s="17">
        <f t="shared" si="123"/>
        <v>-4.960894444928357</v>
      </c>
      <c r="G762" s="16">
        <f t="shared" si="124"/>
        <v>240357.59970296433</v>
      </c>
      <c r="H762" s="17">
        <f t="shared" si="118"/>
        <v>175.3248005399216</v>
      </c>
      <c r="I762" s="5">
        <f t="shared" si="125"/>
        <v>242862.2397106775</v>
      </c>
      <c r="J762" s="5">
        <f t="shared" si="126"/>
        <v>170.36390609499324</v>
      </c>
    </row>
    <row r="763" spans="1:10" x14ac:dyDescent="0.4">
      <c r="A763" s="1">
        <f t="shared" si="119"/>
        <v>44644</v>
      </c>
      <c r="B763">
        <f t="shared" si="120"/>
        <v>758</v>
      </c>
      <c r="C763" s="16">
        <f t="shared" si="121"/>
        <v>8340051.3963832268</v>
      </c>
      <c r="D763" s="17">
        <f t="shared" si="117"/>
        <v>-170.02299634240936</v>
      </c>
      <c r="E763" s="16">
        <f t="shared" si="122"/>
        <v>2499.679113268237</v>
      </c>
      <c r="F763" s="17">
        <f t="shared" si="123"/>
        <v>-4.9545415863672417</v>
      </c>
      <c r="G763" s="16">
        <f t="shared" si="124"/>
        <v>240532.92450350424</v>
      </c>
      <c r="H763" s="17">
        <f t="shared" si="118"/>
        <v>174.9775379287766</v>
      </c>
      <c r="I763" s="5">
        <f t="shared" si="125"/>
        <v>243032.60361677248</v>
      </c>
      <c r="J763" s="5">
        <f t="shared" si="126"/>
        <v>170.02299634240936</v>
      </c>
    </row>
    <row r="764" spans="1:10" x14ac:dyDescent="0.4">
      <c r="A764" s="1">
        <f t="shared" si="119"/>
        <v>44645</v>
      </c>
      <c r="B764">
        <f t="shared" si="120"/>
        <v>759</v>
      </c>
      <c r="C764" s="16">
        <f t="shared" si="121"/>
        <v>8339881.3733868841</v>
      </c>
      <c r="D764" s="17">
        <f t="shared" si="117"/>
        <v>-169.68253941089404</v>
      </c>
      <c r="E764" s="16">
        <f t="shared" si="122"/>
        <v>2494.7245716818697</v>
      </c>
      <c r="F764" s="17">
        <f t="shared" si="123"/>
        <v>-4.9481806068368712</v>
      </c>
      <c r="G764" s="16">
        <f t="shared" si="124"/>
        <v>240707.90204143303</v>
      </c>
      <c r="H764" s="17">
        <f t="shared" si="118"/>
        <v>174.63072001773091</v>
      </c>
      <c r="I764" s="5">
        <f t="shared" si="125"/>
        <v>243202.6266131149</v>
      </c>
      <c r="J764" s="5">
        <f t="shared" si="126"/>
        <v>169.68253941089404</v>
      </c>
    </row>
    <row r="765" spans="1:10" x14ac:dyDescent="0.4">
      <c r="A765" s="1">
        <f t="shared" si="119"/>
        <v>44646</v>
      </c>
      <c r="B765">
        <f t="shared" si="120"/>
        <v>760</v>
      </c>
      <c r="C765" s="16">
        <f t="shared" si="121"/>
        <v>8339711.6908474732</v>
      </c>
      <c r="D765" s="17">
        <f t="shared" si="117"/>
        <v>-169.34253577584863</v>
      </c>
      <c r="E765" s="16">
        <f t="shared" si="122"/>
        <v>2489.7763910750327</v>
      </c>
      <c r="F765" s="17">
        <f t="shared" si="123"/>
        <v>-4.9418115994036782</v>
      </c>
      <c r="G765" s="16">
        <f t="shared" si="124"/>
        <v>240882.53276145077</v>
      </c>
      <c r="H765" s="17">
        <f t="shared" si="118"/>
        <v>174.28434737525231</v>
      </c>
      <c r="I765" s="5">
        <f t="shared" si="125"/>
        <v>243372.30915252579</v>
      </c>
      <c r="J765" s="5">
        <f t="shared" si="126"/>
        <v>169.34253577584863</v>
      </c>
    </row>
    <row r="766" spans="1:10" x14ac:dyDescent="0.4">
      <c r="A766" s="1">
        <f t="shared" si="119"/>
        <v>44647</v>
      </c>
      <c r="B766">
        <f t="shared" si="120"/>
        <v>761</v>
      </c>
      <c r="C766" s="16">
        <f t="shared" si="121"/>
        <v>8339542.3483116971</v>
      </c>
      <c r="D766" s="17">
        <f t="shared" si="117"/>
        <v>-169.00298590646918</v>
      </c>
      <c r="E766" s="16">
        <f t="shared" si="122"/>
        <v>2484.8345794756292</v>
      </c>
      <c r="F766" s="17">
        <f t="shared" si="123"/>
        <v>-4.9354346568248957</v>
      </c>
      <c r="G766" s="16">
        <f t="shared" si="124"/>
        <v>241056.81710882601</v>
      </c>
      <c r="H766" s="17">
        <f t="shared" si="118"/>
        <v>173.93842056329407</v>
      </c>
      <c r="I766" s="5">
        <f t="shared" si="125"/>
        <v>243541.65168830164</v>
      </c>
      <c r="J766" s="5">
        <f t="shared" si="126"/>
        <v>169.00298590646918</v>
      </c>
    </row>
    <row r="767" spans="1:10" x14ac:dyDescent="0.4">
      <c r="A767" s="1">
        <f t="shared" si="119"/>
        <v>44648</v>
      </c>
      <c r="B767">
        <f t="shared" si="120"/>
        <v>762</v>
      </c>
      <c r="C767" s="16">
        <f t="shared" si="121"/>
        <v>8339373.3453257903</v>
      </c>
      <c r="D767" s="17">
        <f t="shared" si="117"/>
        <v>-168.66389026576826</v>
      </c>
      <c r="E767" s="16">
        <f t="shared" si="122"/>
        <v>2479.8991448188044</v>
      </c>
      <c r="F767" s="17">
        <f t="shared" si="123"/>
        <v>-4.9290498715480737</v>
      </c>
      <c r="G767" s="16">
        <f t="shared" si="124"/>
        <v>241230.75552938931</v>
      </c>
      <c r="H767" s="17">
        <f t="shared" si="118"/>
        <v>173.59294013731633</v>
      </c>
      <c r="I767" s="5">
        <f t="shared" si="125"/>
        <v>243710.65467420811</v>
      </c>
      <c r="J767" s="5">
        <f t="shared" si="126"/>
        <v>168.66389026576826</v>
      </c>
    </row>
    <row r="768" spans="1:10" x14ac:dyDescent="0.4">
      <c r="A768" s="1">
        <f t="shared" si="119"/>
        <v>44649</v>
      </c>
      <c r="B768">
        <f t="shared" si="120"/>
        <v>763</v>
      </c>
      <c r="C768" s="16">
        <f t="shared" si="121"/>
        <v>8339204.6814355245</v>
      </c>
      <c r="D768" s="17">
        <f t="shared" si="117"/>
        <v>-168.32524931059697</v>
      </c>
      <c r="E768" s="16">
        <f t="shared" si="122"/>
        <v>2474.9700949472563</v>
      </c>
      <c r="F768" s="17">
        <f t="shared" si="123"/>
        <v>-4.9226573357109942</v>
      </c>
      <c r="G768" s="16">
        <f t="shared" si="124"/>
        <v>241404.34846952662</v>
      </c>
      <c r="H768" s="17">
        <f t="shared" si="118"/>
        <v>173.24790664630797</v>
      </c>
      <c r="I768" s="5">
        <f t="shared" si="125"/>
        <v>243879.31856447388</v>
      </c>
      <c r="J768" s="5">
        <f t="shared" si="126"/>
        <v>168.32524931059697</v>
      </c>
    </row>
    <row r="769" spans="1:10" x14ac:dyDescent="0.4">
      <c r="A769" s="1">
        <f t="shared" si="119"/>
        <v>44650</v>
      </c>
      <c r="B769">
        <f t="shared" si="120"/>
        <v>764</v>
      </c>
      <c r="C769" s="16">
        <f t="shared" si="121"/>
        <v>8339036.3561862139</v>
      </c>
      <c r="D769" s="17">
        <f t="shared" si="117"/>
        <v>-167.98706349166679</v>
      </c>
      <c r="E769" s="16">
        <f t="shared" si="122"/>
        <v>2470.0474376115453</v>
      </c>
      <c r="F769" s="17">
        <f t="shared" si="123"/>
        <v>-4.9162571411413865</v>
      </c>
      <c r="G769" s="16">
        <f t="shared" si="124"/>
        <v>241577.59637617294</v>
      </c>
      <c r="H769" s="17">
        <f t="shared" si="118"/>
        <v>172.90332063280817</v>
      </c>
      <c r="I769" s="5">
        <f t="shared" si="125"/>
        <v>244047.64381378447</v>
      </c>
      <c r="J769" s="5">
        <f t="shared" si="126"/>
        <v>167.98706349166679</v>
      </c>
    </row>
    <row r="770" spans="1:10" x14ac:dyDescent="0.4">
      <c r="A770" s="1">
        <f t="shared" si="119"/>
        <v>44651</v>
      </c>
      <c r="B770">
        <f t="shared" si="120"/>
        <v>765</v>
      </c>
      <c r="C770" s="16">
        <f t="shared" si="121"/>
        <v>8338868.3691227222</v>
      </c>
      <c r="D770" s="17">
        <f t="shared" si="117"/>
        <v>-167.64933325357137</v>
      </c>
      <c r="E770" s="16">
        <f t="shared" si="122"/>
        <v>2465.1311804704037</v>
      </c>
      <c r="F770" s="17">
        <f t="shared" si="123"/>
        <v>-4.9098493793568991</v>
      </c>
      <c r="G770" s="16">
        <f t="shared" si="124"/>
        <v>241750.49969680575</v>
      </c>
      <c r="H770" s="17">
        <f t="shared" si="118"/>
        <v>172.55918263292827</v>
      </c>
      <c r="I770" s="5">
        <f t="shared" si="125"/>
        <v>244215.63087727615</v>
      </c>
      <c r="J770" s="5">
        <f t="shared" si="126"/>
        <v>167.64933325357137</v>
      </c>
    </row>
    <row r="771" spans="1:10" x14ac:dyDescent="0.4">
      <c r="A771" s="1">
        <f t="shared" si="119"/>
        <v>44652</v>
      </c>
      <c r="B771">
        <f t="shared" si="120"/>
        <v>766</v>
      </c>
      <c r="C771" s="16">
        <f t="shared" si="121"/>
        <v>8338700.7197894687</v>
      </c>
      <c r="D771" s="17">
        <f t="shared" si="117"/>
        <v>-167.31205903480875</v>
      </c>
      <c r="E771" s="16">
        <f t="shared" si="122"/>
        <v>2460.221331091047</v>
      </c>
      <c r="F771" s="17">
        <f t="shared" si="123"/>
        <v>-4.9034341415645599</v>
      </c>
      <c r="G771" s="16">
        <f t="shared" si="124"/>
        <v>241923.05887943867</v>
      </c>
      <c r="H771" s="17">
        <f t="shared" si="118"/>
        <v>172.21549317637331</v>
      </c>
      <c r="I771" s="5">
        <f t="shared" si="125"/>
        <v>244383.28021052972</v>
      </c>
      <c r="J771" s="5">
        <f t="shared" si="126"/>
        <v>167.31205903480875</v>
      </c>
    </row>
    <row r="772" spans="1:10" x14ac:dyDescent="0.4">
      <c r="A772" s="1">
        <f t="shared" si="119"/>
        <v>44653</v>
      </c>
      <c r="B772">
        <f t="shared" si="120"/>
        <v>767</v>
      </c>
      <c r="C772" s="16">
        <f t="shared" si="121"/>
        <v>8338533.4077304341</v>
      </c>
      <c r="D772" s="17">
        <f t="shared" si="117"/>
        <v>-166.97524126780286</v>
      </c>
      <c r="E772" s="16">
        <f t="shared" si="122"/>
        <v>2455.3178969494825</v>
      </c>
      <c r="F772" s="17">
        <f t="shared" si="123"/>
        <v>-4.8970115186609178</v>
      </c>
      <c r="G772" s="16">
        <f t="shared" si="124"/>
        <v>242095.27437261504</v>
      </c>
      <c r="H772" s="17">
        <f t="shared" si="118"/>
        <v>171.87225278646378</v>
      </c>
      <c r="I772" s="5">
        <f t="shared" si="125"/>
        <v>244550.59226956451</v>
      </c>
      <c r="J772" s="5">
        <f t="shared" si="126"/>
        <v>166.97524126780286</v>
      </c>
    </row>
    <row r="773" spans="1:10" x14ac:dyDescent="0.4">
      <c r="A773" s="1">
        <f t="shared" si="119"/>
        <v>44654</v>
      </c>
      <c r="B773">
        <f t="shared" si="120"/>
        <v>768</v>
      </c>
      <c r="C773" s="16">
        <f t="shared" si="121"/>
        <v>8338366.432489166</v>
      </c>
      <c r="D773" s="17">
        <f t="shared" ref="D773:D836" si="127">-E$1*C773*E773/B$2</f>
        <v>-166.63888037892582</v>
      </c>
      <c r="E773" s="16">
        <f t="shared" si="122"/>
        <v>2450.4208854308217</v>
      </c>
      <c r="F773" s="17">
        <f t="shared" si="123"/>
        <v>-4.8905816012317302</v>
      </c>
      <c r="G773" s="16">
        <f t="shared" si="124"/>
        <v>242267.14662540151</v>
      </c>
      <c r="H773" s="17">
        <f t="shared" ref="H773:H836" si="128">$G$1*E773</f>
        <v>171.52946198015755</v>
      </c>
      <c r="I773" s="5">
        <f t="shared" si="125"/>
        <v>244717.56751083233</v>
      </c>
      <c r="J773" s="5">
        <f t="shared" si="126"/>
        <v>166.63888037892582</v>
      </c>
    </row>
    <row r="774" spans="1:10" x14ac:dyDescent="0.4">
      <c r="A774" s="1">
        <f t="shared" si="119"/>
        <v>44655</v>
      </c>
      <c r="B774">
        <f t="shared" si="120"/>
        <v>769</v>
      </c>
      <c r="C774" s="16">
        <f t="shared" si="121"/>
        <v>8338199.7936087875</v>
      </c>
      <c r="D774" s="17">
        <f t="shared" si="127"/>
        <v>-166.30297678851969</v>
      </c>
      <c r="E774" s="16">
        <f t="shared" si="122"/>
        <v>2445.5303038295901</v>
      </c>
      <c r="F774" s="17">
        <f t="shared" si="123"/>
        <v>-4.8841444795516509</v>
      </c>
      <c r="G774" s="16">
        <f t="shared" si="124"/>
        <v>242438.67608738167</v>
      </c>
      <c r="H774" s="17">
        <f t="shared" si="128"/>
        <v>171.18712126807134</v>
      </c>
      <c r="I774" s="5">
        <f t="shared" si="125"/>
        <v>244884.20639121125</v>
      </c>
      <c r="J774" s="5">
        <f t="shared" si="126"/>
        <v>166.30297678851969</v>
      </c>
    </row>
    <row r="775" spans="1:10" x14ac:dyDescent="0.4">
      <c r="A775" s="1">
        <f t="shared" ref="A775:A838" si="129">A774+1</f>
        <v>44656</v>
      </c>
      <c r="B775">
        <f t="shared" ref="B775:B838" si="130">B774+1</f>
        <v>770</v>
      </c>
      <c r="C775" s="16">
        <f t="shared" si="121"/>
        <v>8338033.4906319985</v>
      </c>
      <c r="D775" s="17">
        <f t="shared" si="127"/>
        <v>-165.96753091091838</v>
      </c>
      <c r="E775" s="16">
        <f t="shared" si="122"/>
        <v>2440.6461593500385</v>
      </c>
      <c r="F775" s="17">
        <f t="shared" si="123"/>
        <v>-4.8777002435843144</v>
      </c>
      <c r="G775" s="16">
        <f t="shared" si="124"/>
        <v>242609.86320864974</v>
      </c>
      <c r="H775" s="17">
        <f t="shared" si="128"/>
        <v>170.8452311545027</v>
      </c>
      <c r="I775" s="5">
        <f t="shared" si="125"/>
        <v>245050.50936799977</v>
      </c>
      <c r="J775" s="5">
        <f t="shared" si="126"/>
        <v>165.96753091091838</v>
      </c>
    </row>
    <row r="776" spans="1:10" x14ac:dyDescent="0.4">
      <c r="A776" s="1">
        <f t="shared" si="129"/>
        <v>44657</v>
      </c>
      <c r="B776">
        <f t="shared" si="130"/>
        <v>771</v>
      </c>
      <c r="C776" s="16">
        <f t="shared" si="121"/>
        <v>8337867.5231010877</v>
      </c>
      <c r="D776" s="17">
        <f t="shared" si="127"/>
        <v>-165.63254315446963</v>
      </c>
      <c r="E776" s="16">
        <f t="shared" si="122"/>
        <v>2435.768459106454</v>
      </c>
      <c r="F776" s="17">
        <f t="shared" si="123"/>
        <v>-4.8712489829821664</v>
      </c>
      <c r="G776" s="16">
        <f t="shared" si="124"/>
        <v>242780.70843980424</v>
      </c>
      <c r="H776" s="17">
        <f t="shared" si="128"/>
        <v>170.5037921374518</v>
      </c>
      <c r="I776" s="5">
        <f t="shared" si="125"/>
        <v>245216.47689891068</v>
      </c>
      <c r="J776" s="5">
        <f t="shared" si="126"/>
        <v>165.63254315446963</v>
      </c>
    </row>
    <row r="777" spans="1:10" x14ac:dyDescent="0.4">
      <c r="A777" s="1">
        <f t="shared" si="129"/>
        <v>44658</v>
      </c>
      <c r="B777">
        <f t="shared" si="130"/>
        <v>772</v>
      </c>
      <c r="C777" s="16">
        <f t="shared" si="121"/>
        <v>8337701.8905579336</v>
      </c>
      <c r="D777" s="17">
        <f t="shared" si="127"/>
        <v>-165.29801392155704</v>
      </c>
      <c r="E777" s="16">
        <f t="shared" si="122"/>
        <v>2430.8972101234717</v>
      </c>
      <c r="F777" s="17">
        <f t="shared" si="123"/>
        <v>-4.8647907870859797</v>
      </c>
      <c r="G777" s="16">
        <f t="shared" si="124"/>
        <v>242951.2122319417</v>
      </c>
      <c r="H777" s="17">
        <f t="shared" si="128"/>
        <v>170.16280470864302</v>
      </c>
      <c r="I777" s="5">
        <f t="shared" si="125"/>
        <v>245382.10944206518</v>
      </c>
      <c r="J777" s="5">
        <f t="shared" si="126"/>
        <v>165.29801392155704</v>
      </c>
    </row>
    <row r="778" spans="1:10" x14ac:dyDescent="0.4">
      <c r="A778" s="1">
        <f t="shared" si="129"/>
        <v>44659</v>
      </c>
      <c r="B778">
        <f t="shared" si="130"/>
        <v>773</v>
      </c>
      <c r="C778" s="16">
        <f t="shared" si="121"/>
        <v>8337536.5925440118</v>
      </c>
      <c r="D778" s="17">
        <f t="shared" si="127"/>
        <v>-164.96394360862178</v>
      </c>
      <c r="E778" s="16">
        <f t="shared" si="122"/>
        <v>2426.0324193363858</v>
      </c>
      <c r="F778" s="17">
        <f t="shared" si="123"/>
        <v>-4.8583257449252528</v>
      </c>
      <c r="G778" s="16">
        <f t="shared" si="124"/>
        <v>243121.37503665034</v>
      </c>
      <c r="H778" s="17">
        <f t="shared" si="128"/>
        <v>169.82226935354703</v>
      </c>
      <c r="I778" s="5">
        <f t="shared" si="125"/>
        <v>245547.40745598671</v>
      </c>
      <c r="J778" s="5">
        <f t="shared" si="126"/>
        <v>164.96394360862178</v>
      </c>
    </row>
    <row r="779" spans="1:10" x14ac:dyDescent="0.4">
      <c r="A779" s="1">
        <f t="shared" si="129"/>
        <v>44660</v>
      </c>
      <c r="B779">
        <f t="shared" si="130"/>
        <v>774</v>
      </c>
      <c r="C779" s="16">
        <f t="shared" si="121"/>
        <v>8337371.6286004027</v>
      </c>
      <c r="D779" s="17">
        <f t="shared" si="127"/>
        <v>-164.63033260618468</v>
      </c>
      <c r="E779" s="16">
        <f t="shared" si="122"/>
        <v>2421.1740935914604</v>
      </c>
      <c r="F779" s="17">
        <f t="shared" si="123"/>
        <v>-4.851853945217556</v>
      </c>
      <c r="G779" s="16">
        <f t="shared" si="124"/>
        <v>243291.19730600389</v>
      </c>
      <c r="H779" s="17">
        <f t="shared" si="128"/>
        <v>169.48218655140224</v>
      </c>
      <c r="I779" s="5">
        <f t="shared" si="125"/>
        <v>245712.37139959534</v>
      </c>
      <c r="J779" s="5">
        <f t="shared" si="126"/>
        <v>164.63033260618468</v>
      </c>
    </row>
    <row r="780" spans="1:10" x14ac:dyDescent="0.4">
      <c r="A780" s="1">
        <f t="shared" si="129"/>
        <v>44661</v>
      </c>
      <c r="B780">
        <f t="shared" si="130"/>
        <v>775</v>
      </c>
      <c r="C780" s="16">
        <f t="shared" si="121"/>
        <v>8337206.9982677968</v>
      </c>
      <c r="D780" s="17">
        <f t="shared" si="127"/>
        <v>-164.29718129886814</v>
      </c>
      <c r="E780" s="16">
        <f t="shared" si="122"/>
        <v>2416.3222396462429</v>
      </c>
      <c r="F780" s="17">
        <f t="shared" si="123"/>
        <v>-4.8453754763688721</v>
      </c>
      <c r="G780" s="16">
        <f t="shared" si="124"/>
        <v>243460.6794925553</v>
      </c>
      <c r="H780" s="17">
        <f t="shared" si="128"/>
        <v>169.14255677523701</v>
      </c>
      <c r="I780" s="5">
        <f t="shared" si="125"/>
        <v>245877.00173220155</v>
      </c>
      <c r="J780" s="5">
        <f t="shared" si="126"/>
        <v>164.29718129886814</v>
      </c>
    </row>
    <row r="781" spans="1:10" x14ac:dyDescent="0.4">
      <c r="A781" s="1">
        <f t="shared" si="129"/>
        <v>44662</v>
      </c>
      <c r="B781">
        <f t="shared" si="130"/>
        <v>776</v>
      </c>
      <c r="C781" s="16">
        <f t="shared" si="121"/>
        <v>8337042.7010864979</v>
      </c>
      <c r="D781" s="17">
        <f t="shared" si="127"/>
        <v>-163.964490065418</v>
      </c>
      <c r="E781" s="16">
        <f t="shared" si="122"/>
        <v>2411.4768641698738</v>
      </c>
      <c r="F781" s="17">
        <f t="shared" si="123"/>
        <v>-4.8388904264731707</v>
      </c>
      <c r="G781" s="16">
        <f t="shared" si="124"/>
        <v>243629.82204933054</v>
      </c>
      <c r="H781" s="17">
        <f t="shared" si="128"/>
        <v>168.80338049189118</v>
      </c>
      <c r="I781" s="5">
        <f t="shared" si="125"/>
        <v>246041.29891350042</v>
      </c>
      <c r="J781" s="5">
        <f t="shared" si="126"/>
        <v>163.964490065418</v>
      </c>
    </row>
    <row r="782" spans="1:10" x14ac:dyDescent="0.4">
      <c r="A782" s="1">
        <f t="shared" si="129"/>
        <v>44663</v>
      </c>
      <c r="B782">
        <f t="shared" si="130"/>
        <v>777</v>
      </c>
      <c r="C782" s="16">
        <f t="shared" si="121"/>
        <v>8336878.7365964325</v>
      </c>
      <c r="D782" s="17">
        <f t="shared" si="127"/>
        <v>-163.63225927872568</v>
      </c>
      <c r="E782" s="16">
        <f t="shared" si="122"/>
        <v>2406.6379737434008</v>
      </c>
      <c r="F782" s="17">
        <f t="shared" si="123"/>
        <v>-4.8323988833123792</v>
      </c>
      <c r="G782" s="16">
        <f t="shared" si="124"/>
        <v>243798.62542982242</v>
      </c>
      <c r="H782" s="17">
        <f t="shared" si="128"/>
        <v>168.46465816203806</v>
      </c>
      <c r="I782" s="5">
        <f t="shared" si="125"/>
        <v>246205.26340356583</v>
      </c>
      <c r="J782" s="5">
        <f t="shared" si="126"/>
        <v>163.63225927872568</v>
      </c>
    </row>
    <row r="783" spans="1:10" x14ac:dyDescent="0.4">
      <c r="A783" s="1">
        <f t="shared" si="129"/>
        <v>44664</v>
      </c>
      <c r="B783">
        <f t="shared" si="130"/>
        <v>778</v>
      </c>
      <c r="C783" s="16">
        <f t="shared" si="121"/>
        <v>8336715.104337154</v>
      </c>
      <c r="D783" s="17">
        <f t="shared" si="127"/>
        <v>-163.30048930584974</v>
      </c>
      <c r="E783" s="16">
        <f t="shared" si="122"/>
        <v>2401.8055748600887</v>
      </c>
      <c r="F783" s="17">
        <f t="shared" si="123"/>
        <v>-4.8259009343564969</v>
      </c>
      <c r="G783" s="16">
        <f t="shared" si="124"/>
        <v>243967.09008798446</v>
      </c>
      <c r="H783" s="17">
        <f t="shared" si="128"/>
        <v>168.12639024020623</v>
      </c>
      <c r="I783" s="5">
        <f t="shared" si="125"/>
        <v>246368.89566284453</v>
      </c>
      <c r="J783" s="5">
        <f t="shared" si="126"/>
        <v>163.30048930584974</v>
      </c>
    </row>
    <row r="784" spans="1:10" x14ac:dyDescent="0.4">
      <c r="A784" s="1">
        <f t="shared" si="129"/>
        <v>44665</v>
      </c>
      <c r="B784">
        <f t="shared" si="130"/>
        <v>779</v>
      </c>
      <c r="C784" s="16">
        <f t="shared" si="121"/>
        <v>8336551.8038478484</v>
      </c>
      <c r="D784" s="17">
        <f t="shared" si="127"/>
        <v>-162.96918050803808</v>
      </c>
      <c r="E784" s="16">
        <f t="shared" si="122"/>
        <v>2396.9796739257322</v>
      </c>
      <c r="F784" s="17">
        <f t="shared" si="123"/>
        <v>-4.8193966667631969</v>
      </c>
      <c r="G784" s="16">
        <f t="shared" si="124"/>
        <v>244135.21647822467</v>
      </c>
      <c r="H784" s="17">
        <f t="shared" si="128"/>
        <v>167.78857717480128</v>
      </c>
      <c r="I784" s="5">
        <f t="shared" si="125"/>
        <v>246532.1961521504</v>
      </c>
      <c r="J784" s="5">
        <f t="shared" si="126"/>
        <v>162.96918050803808</v>
      </c>
    </row>
    <row r="785" spans="1:10" x14ac:dyDescent="0.4">
      <c r="A785" s="1">
        <f t="shared" si="129"/>
        <v>44666</v>
      </c>
      <c r="B785">
        <f t="shared" si="130"/>
        <v>780</v>
      </c>
      <c r="C785" s="16">
        <f t="shared" si="121"/>
        <v>8336388.8346673409</v>
      </c>
      <c r="D785" s="17">
        <f t="shared" si="127"/>
        <v>-162.63833324074986</v>
      </c>
      <c r="E785" s="16">
        <f t="shared" si="122"/>
        <v>2392.160277258969</v>
      </c>
      <c r="F785" s="17">
        <f t="shared" si="123"/>
        <v>-4.8128861673779966</v>
      </c>
      <c r="G785" s="16">
        <f t="shared" si="124"/>
        <v>244303.00505539947</v>
      </c>
      <c r="H785" s="17">
        <f t="shared" si="128"/>
        <v>167.45121940812786</v>
      </c>
      <c r="I785" s="5">
        <f t="shared" si="125"/>
        <v>246695.16533265845</v>
      </c>
      <c r="J785" s="5">
        <f t="shared" si="126"/>
        <v>162.63833324074986</v>
      </c>
    </row>
    <row r="786" spans="1:10" x14ac:dyDescent="0.4">
      <c r="A786" s="1">
        <f t="shared" si="129"/>
        <v>44667</v>
      </c>
      <c r="B786">
        <f t="shared" si="130"/>
        <v>781</v>
      </c>
      <c r="C786" s="16">
        <f t="shared" si="121"/>
        <v>8336226.1963341003</v>
      </c>
      <c r="D786" s="17">
        <f t="shared" si="127"/>
        <v>-162.30794785367726</v>
      </c>
      <c r="E786" s="16">
        <f t="shared" si="122"/>
        <v>2387.3473910915909</v>
      </c>
      <c r="F786" s="17">
        <f t="shared" si="123"/>
        <v>-4.8063695227341157</v>
      </c>
      <c r="G786" s="16">
        <f t="shared" si="124"/>
        <v>244470.4562748076</v>
      </c>
      <c r="H786" s="17">
        <f t="shared" si="128"/>
        <v>167.11431737641138</v>
      </c>
      <c r="I786" s="5">
        <f t="shared" si="125"/>
        <v>246857.80366589918</v>
      </c>
      <c r="J786" s="5">
        <f t="shared" si="126"/>
        <v>162.30794785367726</v>
      </c>
    </row>
    <row r="787" spans="1:10" x14ac:dyDescent="0.4">
      <c r="A787" s="1">
        <f t="shared" si="129"/>
        <v>44668</v>
      </c>
      <c r="B787">
        <f t="shared" si="130"/>
        <v>782</v>
      </c>
      <c r="C787" s="16">
        <f t="shared" si="121"/>
        <v>8336063.8883862467</v>
      </c>
      <c r="D787" s="17">
        <f t="shared" si="127"/>
        <v>-161.97802469076754</v>
      </c>
      <c r="E787" s="16">
        <f t="shared" si="122"/>
        <v>2382.5410215688566</v>
      </c>
      <c r="F787" s="17">
        <f t="shared" si="123"/>
        <v>-4.7998468190524477</v>
      </c>
      <c r="G787" s="16">
        <f t="shared" si="124"/>
        <v>244637.570592184</v>
      </c>
      <c r="H787" s="17">
        <f t="shared" si="128"/>
        <v>166.77787150981999</v>
      </c>
      <c r="I787" s="5">
        <f t="shared" si="125"/>
        <v>247020.11161375284</v>
      </c>
      <c r="J787" s="5">
        <f t="shared" si="126"/>
        <v>161.97802469076754</v>
      </c>
    </row>
    <row r="788" spans="1:10" x14ac:dyDescent="0.4">
      <c r="A788" s="1">
        <f t="shared" si="129"/>
        <v>44669</v>
      </c>
      <c r="B788">
        <f t="shared" si="130"/>
        <v>783</v>
      </c>
      <c r="C788" s="16">
        <f t="shared" si="121"/>
        <v>8335901.9103615563</v>
      </c>
      <c r="D788" s="17">
        <f t="shared" si="127"/>
        <v>-161.64856409024495</v>
      </c>
      <c r="E788" s="16">
        <f t="shared" si="122"/>
        <v>2377.741174749804</v>
      </c>
      <c r="F788" s="17">
        <f t="shared" si="123"/>
        <v>-4.7933181422413611</v>
      </c>
      <c r="G788" s="16">
        <f t="shared" si="124"/>
        <v>244804.34846369381</v>
      </c>
      <c r="H788" s="17">
        <f t="shared" si="128"/>
        <v>166.44188223248631</v>
      </c>
      <c r="I788" s="5">
        <f t="shared" si="125"/>
        <v>247182.08963844361</v>
      </c>
      <c r="J788" s="5">
        <f t="shared" si="126"/>
        <v>161.64856409024495</v>
      </c>
    </row>
    <row r="789" spans="1:10" x14ac:dyDescent="0.4">
      <c r="A789" s="1">
        <f t="shared" si="129"/>
        <v>44670</v>
      </c>
      <c r="B789">
        <f t="shared" si="130"/>
        <v>784</v>
      </c>
      <c r="C789" s="16">
        <f t="shared" si="121"/>
        <v>8335740.2617974663</v>
      </c>
      <c r="D789" s="17">
        <f t="shared" si="127"/>
        <v>-161.31956638463242</v>
      </c>
      <c r="E789" s="16">
        <f t="shared" si="122"/>
        <v>2372.9478566075627</v>
      </c>
      <c r="F789" s="17">
        <f t="shared" si="123"/>
        <v>-4.7867835778969834</v>
      </c>
      <c r="G789" s="16">
        <f t="shared" si="124"/>
        <v>244970.7903459263</v>
      </c>
      <c r="H789" s="17">
        <f t="shared" si="128"/>
        <v>166.10634996252941</v>
      </c>
      <c r="I789" s="5">
        <f t="shared" si="125"/>
        <v>247343.73820253386</v>
      </c>
      <c r="J789" s="5">
        <f t="shared" si="126"/>
        <v>161.31956638463242</v>
      </c>
    </row>
    <row r="790" spans="1:10" x14ac:dyDescent="0.4">
      <c r="A790" s="1">
        <f t="shared" si="129"/>
        <v>44671</v>
      </c>
      <c r="B790">
        <f t="shared" si="130"/>
        <v>785</v>
      </c>
      <c r="C790" s="16">
        <f t="shared" si="121"/>
        <v>8335578.9422310814</v>
      </c>
      <c r="D790" s="17">
        <f t="shared" si="127"/>
        <v>-160.99103190077378</v>
      </c>
      <c r="E790" s="16">
        <f t="shared" si="122"/>
        <v>2368.1610730296657</v>
      </c>
      <c r="F790" s="17">
        <f t="shared" si="123"/>
        <v>-4.7802432113028317</v>
      </c>
      <c r="G790" s="16">
        <f t="shared" si="124"/>
        <v>245136.89669588883</v>
      </c>
      <c r="H790" s="17">
        <f t="shared" si="128"/>
        <v>165.77127511207661</v>
      </c>
      <c r="I790" s="5">
        <f t="shared" si="125"/>
        <v>247505.05776891849</v>
      </c>
      <c r="J790" s="5">
        <f t="shared" si="126"/>
        <v>160.99103190077378</v>
      </c>
    </row>
    <row r="791" spans="1:10" x14ac:dyDescent="0.4">
      <c r="A791" s="1">
        <f t="shared" si="129"/>
        <v>44672</v>
      </c>
      <c r="B791">
        <f t="shared" si="130"/>
        <v>786</v>
      </c>
      <c r="C791" s="16">
        <f t="shared" si="121"/>
        <v>8335417.9511991804</v>
      </c>
      <c r="D791" s="17">
        <f t="shared" si="127"/>
        <v>-160.66296095985547</v>
      </c>
      <c r="E791" s="16">
        <f t="shared" si="122"/>
        <v>2363.3808298183631</v>
      </c>
      <c r="F791" s="17">
        <f t="shared" si="123"/>
        <v>-4.7736971274299549</v>
      </c>
      <c r="G791" s="16">
        <f t="shared" si="124"/>
        <v>245302.66797100092</v>
      </c>
      <c r="H791" s="17">
        <f t="shared" si="128"/>
        <v>165.43665808728542</v>
      </c>
      <c r="I791" s="5">
        <f t="shared" si="125"/>
        <v>247666.04880081929</v>
      </c>
      <c r="J791" s="5">
        <f t="shared" si="126"/>
        <v>160.66296095985547</v>
      </c>
    </row>
    <row r="792" spans="1:10" x14ac:dyDescent="0.4">
      <c r="A792" s="1">
        <f t="shared" si="129"/>
        <v>44673</v>
      </c>
      <c r="B792">
        <f t="shared" si="130"/>
        <v>787</v>
      </c>
      <c r="C792" s="16">
        <f t="shared" si="121"/>
        <v>8335257.2882382208</v>
      </c>
      <c r="D792" s="17">
        <f t="shared" si="127"/>
        <v>-160.3353538774283</v>
      </c>
      <c r="E792" s="16">
        <f t="shared" si="122"/>
        <v>2358.6071326909332</v>
      </c>
      <c r="F792" s="17">
        <f t="shared" si="123"/>
        <v>-4.7671454109370472</v>
      </c>
      <c r="G792" s="16">
        <f t="shared" si="124"/>
        <v>245468.10462908819</v>
      </c>
      <c r="H792" s="17">
        <f t="shared" si="128"/>
        <v>165.10249928836535</v>
      </c>
      <c r="I792" s="5">
        <f t="shared" si="125"/>
        <v>247826.71176177912</v>
      </c>
      <c r="J792" s="5">
        <f t="shared" si="126"/>
        <v>160.3353538774283</v>
      </c>
    </row>
    <row r="793" spans="1:10" x14ac:dyDescent="0.4">
      <c r="A793" s="1">
        <f t="shared" si="129"/>
        <v>44674</v>
      </c>
      <c r="B793">
        <f t="shared" si="130"/>
        <v>788</v>
      </c>
      <c r="C793" s="16">
        <f t="shared" si="121"/>
        <v>8335096.9528843435</v>
      </c>
      <c r="D793" s="17">
        <f t="shared" si="127"/>
        <v>-160.0082109634296</v>
      </c>
      <c r="E793" s="16">
        <f t="shared" si="122"/>
        <v>2353.839987279996</v>
      </c>
      <c r="F793" s="17">
        <f t="shared" si="123"/>
        <v>-4.7605881461701358</v>
      </c>
      <c r="G793" s="16">
        <f t="shared" si="124"/>
        <v>245633.20712837655</v>
      </c>
      <c r="H793" s="17">
        <f t="shared" si="128"/>
        <v>164.76879910959974</v>
      </c>
      <c r="I793" s="5">
        <f t="shared" si="125"/>
        <v>247987.04711565655</v>
      </c>
      <c r="J793" s="5">
        <f t="shared" si="126"/>
        <v>160.0082109634296</v>
      </c>
    </row>
    <row r="794" spans="1:10" x14ac:dyDescent="0.4">
      <c r="A794" s="1">
        <f t="shared" si="129"/>
        <v>44675</v>
      </c>
      <c r="B794">
        <f t="shared" si="130"/>
        <v>789</v>
      </c>
      <c r="C794" s="16">
        <f t="shared" si="121"/>
        <v>8334936.9446733799</v>
      </c>
      <c r="D794" s="17">
        <f t="shared" si="127"/>
        <v>-159.68153252220495</v>
      </c>
      <c r="E794" s="16">
        <f t="shared" si="122"/>
        <v>2349.079399133826</v>
      </c>
      <c r="F794" s="17">
        <f t="shared" si="123"/>
        <v>-4.7540254171628931</v>
      </c>
      <c r="G794" s="16">
        <f t="shared" si="124"/>
        <v>245797.97592748614</v>
      </c>
      <c r="H794" s="17">
        <f t="shared" si="128"/>
        <v>164.43555793936784</v>
      </c>
      <c r="I794" s="5">
        <f t="shared" si="125"/>
        <v>248147.05532661997</v>
      </c>
      <c r="J794" s="5">
        <f t="shared" si="126"/>
        <v>159.68153252220495</v>
      </c>
    </row>
    <row r="795" spans="1:10" x14ac:dyDescent="0.4">
      <c r="A795" s="1">
        <f t="shared" si="129"/>
        <v>44676</v>
      </c>
      <c r="B795">
        <f t="shared" si="130"/>
        <v>790</v>
      </c>
      <c r="C795" s="16">
        <f t="shared" si="121"/>
        <v>8334777.2631408572</v>
      </c>
      <c r="D795" s="17">
        <f t="shared" si="127"/>
        <v>-159.35531885253002</v>
      </c>
      <c r="E795" s="16">
        <f t="shared" si="122"/>
        <v>2344.3253737166633</v>
      </c>
      <c r="F795" s="17">
        <f t="shared" si="123"/>
        <v>-4.7474573076364379</v>
      </c>
      <c r="G795" s="16">
        <f t="shared" si="124"/>
        <v>245962.41148542552</v>
      </c>
      <c r="H795" s="17">
        <f t="shared" si="128"/>
        <v>164.10277616016646</v>
      </c>
      <c r="I795" s="5">
        <f t="shared" si="125"/>
        <v>248306.73685914217</v>
      </c>
      <c r="J795" s="5">
        <f t="shared" si="126"/>
        <v>159.35531885253002</v>
      </c>
    </row>
    <row r="796" spans="1:10" x14ac:dyDescent="0.4">
      <c r="A796" s="1">
        <f t="shared" si="129"/>
        <v>44677</v>
      </c>
      <c r="B796">
        <f t="shared" si="130"/>
        <v>791</v>
      </c>
      <c r="C796" s="16">
        <f t="shared" si="121"/>
        <v>8334617.9078220045</v>
      </c>
      <c r="D796" s="17">
        <f t="shared" si="127"/>
        <v>-159.02957024763242</v>
      </c>
      <c r="E796" s="16">
        <f t="shared" si="122"/>
        <v>2339.5779164090268</v>
      </c>
      <c r="F796" s="17">
        <f t="shared" si="123"/>
        <v>-4.7408839009994779</v>
      </c>
      <c r="G796" s="16">
        <f t="shared" si="124"/>
        <v>246126.51426158569</v>
      </c>
      <c r="H796" s="17">
        <f t="shared" si="128"/>
        <v>163.7704541486319</v>
      </c>
      <c r="I796" s="5">
        <f t="shared" si="125"/>
        <v>248466.09217799472</v>
      </c>
      <c r="J796" s="5">
        <f t="shared" si="126"/>
        <v>159.02957024763242</v>
      </c>
    </row>
    <row r="797" spans="1:10" x14ac:dyDescent="0.4">
      <c r="A797" s="1">
        <f t="shared" si="129"/>
        <v>44678</v>
      </c>
      <c r="B797">
        <f t="shared" si="130"/>
        <v>792</v>
      </c>
      <c r="C797" s="16">
        <f t="shared" si="121"/>
        <v>8334458.8782517565</v>
      </c>
      <c r="D797" s="17">
        <f t="shared" si="127"/>
        <v>-158.70428699521361</v>
      </c>
      <c r="E797" s="16">
        <f t="shared" si="122"/>
        <v>2334.8370325080273</v>
      </c>
      <c r="F797" s="17">
        <f t="shared" si="123"/>
        <v>-4.734305280348309</v>
      </c>
      <c r="G797" s="16">
        <f t="shared" si="124"/>
        <v>246290.28471573433</v>
      </c>
      <c r="H797" s="17">
        <f t="shared" si="128"/>
        <v>163.43859227556192</v>
      </c>
      <c r="I797" s="5">
        <f t="shared" si="125"/>
        <v>248625.12174824235</v>
      </c>
      <c r="J797" s="5">
        <f t="shared" si="126"/>
        <v>158.70428699521361</v>
      </c>
    </row>
    <row r="798" spans="1:10" x14ac:dyDescent="0.4">
      <c r="A798" s="1">
        <f t="shared" si="129"/>
        <v>44679</v>
      </c>
      <c r="B798">
        <f t="shared" si="130"/>
        <v>793</v>
      </c>
      <c r="C798" s="16">
        <f t="shared" si="121"/>
        <v>8334300.1739647612</v>
      </c>
      <c r="D798" s="17">
        <f t="shared" si="127"/>
        <v>-158.37946937747071</v>
      </c>
      <c r="E798" s="16">
        <f t="shared" si="122"/>
        <v>2330.1027272276788</v>
      </c>
      <c r="F798" s="17">
        <f t="shared" si="123"/>
        <v>-4.7277215284668159</v>
      </c>
      <c r="G798" s="16">
        <f t="shared" si="124"/>
        <v>246453.72330800991</v>
      </c>
      <c r="H798" s="17">
        <f t="shared" si="128"/>
        <v>163.10719090593753</v>
      </c>
      <c r="I798" s="5">
        <f t="shared" si="125"/>
        <v>248783.82603523758</v>
      </c>
      <c r="J798" s="5">
        <f t="shared" si="126"/>
        <v>158.37946937747071</v>
      </c>
    </row>
    <row r="799" spans="1:10" x14ac:dyDescent="0.4">
      <c r="A799" s="1">
        <f t="shared" si="129"/>
        <v>44680</v>
      </c>
      <c r="B799">
        <f t="shared" si="130"/>
        <v>794</v>
      </c>
      <c r="C799" s="16">
        <f t="shared" si="121"/>
        <v>8334141.7944953833</v>
      </c>
      <c r="D799" s="17">
        <f t="shared" si="127"/>
        <v>-158.05511767111824</v>
      </c>
      <c r="E799" s="16">
        <f t="shared" si="122"/>
        <v>2325.3750056992121</v>
      </c>
      <c r="F799" s="17">
        <f t="shared" si="123"/>
        <v>-4.721132727826614</v>
      </c>
      <c r="G799" s="16">
        <f t="shared" si="124"/>
        <v>246616.83049891584</v>
      </c>
      <c r="H799" s="17">
        <f t="shared" si="128"/>
        <v>162.77625039894485</v>
      </c>
      <c r="I799" s="5">
        <f t="shared" si="125"/>
        <v>248942.20550461503</v>
      </c>
      <c r="J799" s="5">
        <f t="shared" si="126"/>
        <v>158.05511767111824</v>
      </c>
    </row>
    <row r="800" spans="1:10" x14ac:dyDescent="0.4">
      <c r="A800" s="1">
        <f t="shared" si="129"/>
        <v>44681</v>
      </c>
      <c r="B800">
        <f t="shared" si="130"/>
        <v>795</v>
      </c>
      <c r="C800" s="16">
        <f t="shared" si="121"/>
        <v>8333983.7393777119</v>
      </c>
      <c r="D800" s="17">
        <f t="shared" si="127"/>
        <v>-157.73123214741003</v>
      </c>
      <c r="E800" s="16">
        <f t="shared" si="122"/>
        <v>2320.6538729713857</v>
      </c>
      <c r="F800" s="17">
        <f t="shared" si="123"/>
        <v>-4.7145389605869923</v>
      </c>
      <c r="G800" s="16">
        <f t="shared" si="124"/>
        <v>246779.60674931479</v>
      </c>
      <c r="H800" s="17">
        <f t="shared" si="128"/>
        <v>162.44577110799702</v>
      </c>
      <c r="I800" s="5">
        <f t="shared" si="125"/>
        <v>249100.26062228618</v>
      </c>
      <c r="J800" s="5">
        <f t="shared" si="126"/>
        <v>157.73123214741003</v>
      </c>
    </row>
    <row r="801" spans="1:10" x14ac:dyDescent="0.4">
      <c r="A801" s="1">
        <f t="shared" si="129"/>
        <v>44682</v>
      </c>
      <c r="B801">
        <f t="shared" si="130"/>
        <v>796</v>
      </c>
      <c r="C801" s="16">
        <f t="shared" si="121"/>
        <v>8333826.0081455642</v>
      </c>
      <c r="D801" s="17">
        <f t="shared" si="127"/>
        <v>-157.40781307216099</v>
      </c>
      <c r="E801" s="16">
        <f t="shared" si="122"/>
        <v>2315.9393340107986</v>
      </c>
      <c r="F801" s="17">
        <f t="shared" si="123"/>
        <v>-4.7079403085949139</v>
      </c>
      <c r="G801" s="16">
        <f t="shared" si="124"/>
        <v>246942.05252042279</v>
      </c>
      <c r="H801" s="17">
        <f t="shared" si="128"/>
        <v>162.1157533807559</v>
      </c>
      <c r="I801" s="5">
        <f t="shared" si="125"/>
        <v>249257.99185443358</v>
      </c>
      <c r="J801" s="5">
        <f t="shared" si="126"/>
        <v>157.40781307216099</v>
      </c>
    </row>
    <row r="802" spans="1:10" x14ac:dyDescent="0.4">
      <c r="A802" s="1">
        <f t="shared" si="129"/>
        <v>44683</v>
      </c>
      <c r="B802">
        <f t="shared" si="130"/>
        <v>797</v>
      </c>
      <c r="C802" s="16">
        <f t="shared" si="121"/>
        <v>8333668.600332492</v>
      </c>
      <c r="D802" s="17">
        <f t="shared" si="127"/>
        <v>-157.08486070576885</v>
      </c>
      <c r="E802" s="16">
        <f t="shared" si="122"/>
        <v>2311.2313937022036</v>
      </c>
      <c r="F802" s="17">
        <f t="shared" si="123"/>
        <v>-4.7013368533854134</v>
      </c>
      <c r="G802" s="16">
        <f t="shared" si="124"/>
        <v>247104.16827380355</v>
      </c>
      <c r="H802" s="17">
        <f t="shared" si="128"/>
        <v>161.78619755915426</v>
      </c>
      <c r="I802" s="5">
        <f t="shared" si="125"/>
        <v>249415.39966750576</v>
      </c>
      <c r="J802" s="5">
        <f t="shared" si="126"/>
        <v>157.08486070576885</v>
      </c>
    </row>
    <row r="803" spans="1:10" x14ac:dyDescent="0.4">
      <c r="A803" s="1">
        <f t="shared" si="129"/>
        <v>44684</v>
      </c>
      <c r="B803">
        <f t="shared" si="130"/>
        <v>798</v>
      </c>
      <c r="C803" s="16">
        <f t="shared" ref="C803:C866" si="131">C802+D802</f>
        <v>8333511.5154717863</v>
      </c>
      <c r="D803" s="17">
        <f t="shared" si="127"/>
        <v>-156.76237530323593</v>
      </c>
      <c r="E803" s="16">
        <f t="shared" ref="E803:E866" si="132">E802+F802</f>
        <v>2306.5300568488183</v>
      </c>
      <c r="F803" s="17">
        <f t="shared" ref="F803:F866" si="133">-D803-H803</f>
        <v>-4.69472867618137</v>
      </c>
      <c r="G803" s="16">
        <f t="shared" ref="G803:G866" si="134">G802+H802</f>
        <v>247265.9544713627</v>
      </c>
      <c r="H803" s="17">
        <f t="shared" si="128"/>
        <v>161.4571039794173</v>
      </c>
      <c r="I803" s="5">
        <f t="shared" ref="I803:I866" si="135">E803+G803</f>
        <v>249572.48452821153</v>
      </c>
      <c r="J803" s="5">
        <f t="shared" ref="J803:J866" si="136">F803+H803</f>
        <v>156.76237530323593</v>
      </c>
    </row>
    <row r="804" spans="1:10" x14ac:dyDescent="0.4">
      <c r="A804" s="1">
        <f t="shared" si="129"/>
        <v>44685</v>
      </c>
      <c r="B804">
        <f t="shared" si="130"/>
        <v>799</v>
      </c>
      <c r="C804" s="16">
        <f t="shared" si="131"/>
        <v>8333354.7530964827</v>
      </c>
      <c r="D804" s="17">
        <f t="shared" si="127"/>
        <v>-156.44035711419104</v>
      </c>
      <c r="E804" s="16">
        <f t="shared" si="132"/>
        <v>2301.8353281726368</v>
      </c>
      <c r="F804" s="17">
        <f t="shared" si="133"/>
        <v>-4.6881158578935356</v>
      </c>
      <c r="G804" s="16">
        <f t="shared" si="134"/>
        <v>247427.41157534212</v>
      </c>
      <c r="H804" s="17">
        <f t="shared" si="128"/>
        <v>161.12847297208458</v>
      </c>
      <c r="I804" s="5">
        <f t="shared" si="135"/>
        <v>249729.24690351475</v>
      </c>
      <c r="J804" s="5">
        <f t="shared" si="136"/>
        <v>156.44035711419104</v>
      </c>
    </row>
    <row r="805" spans="1:10" x14ac:dyDescent="0.4">
      <c r="A805" s="1">
        <f t="shared" si="129"/>
        <v>44686</v>
      </c>
      <c r="B805">
        <f t="shared" si="130"/>
        <v>800</v>
      </c>
      <c r="C805" s="16">
        <f t="shared" si="131"/>
        <v>8333198.3127393685</v>
      </c>
      <c r="D805" s="17">
        <f t="shared" si="127"/>
        <v>-156.11880638291103</v>
      </c>
      <c r="E805" s="16">
        <f t="shared" si="132"/>
        <v>2297.1472123147432</v>
      </c>
      <c r="F805" s="17">
        <f t="shared" si="133"/>
        <v>-4.6814984791210179</v>
      </c>
      <c r="G805" s="16">
        <f t="shared" si="134"/>
        <v>247588.5400483142</v>
      </c>
      <c r="H805" s="17">
        <f t="shared" si="128"/>
        <v>160.80030486203205</v>
      </c>
      <c r="I805" s="5">
        <f t="shared" si="135"/>
        <v>249885.68726062894</v>
      </c>
      <c r="J805" s="5">
        <f t="shared" si="136"/>
        <v>156.11880638291103</v>
      </c>
    </row>
    <row r="806" spans="1:10" x14ac:dyDescent="0.4">
      <c r="A806" s="1">
        <f t="shared" si="129"/>
        <v>44687</v>
      </c>
      <c r="B806">
        <f t="shared" si="130"/>
        <v>801</v>
      </c>
      <c r="C806" s="16">
        <f t="shared" si="131"/>
        <v>8333042.1939329859</v>
      </c>
      <c r="D806" s="17">
        <f t="shared" si="127"/>
        <v>-155.79772334834263</v>
      </c>
      <c r="E806" s="16">
        <f t="shared" si="132"/>
        <v>2292.4657138356224</v>
      </c>
      <c r="F806" s="17">
        <f t="shared" si="133"/>
        <v>-4.6748766201509682</v>
      </c>
      <c r="G806" s="16">
        <f t="shared" si="134"/>
        <v>247749.34035317623</v>
      </c>
      <c r="H806" s="17">
        <f t="shared" si="128"/>
        <v>160.4725999684936</v>
      </c>
      <c r="I806" s="5">
        <f t="shared" si="135"/>
        <v>250041.80606701184</v>
      </c>
      <c r="J806" s="5">
        <f t="shared" si="136"/>
        <v>155.79772334834263</v>
      </c>
    </row>
    <row r="807" spans="1:10" x14ac:dyDescent="0.4">
      <c r="A807" s="1">
        <f t="shared" si="129"/>
        <v>44688</v>
      </c>
      <c r="B807">
        <f t="shared" si="130"/>
        <v>802</v>
      </c>
      <c r="C807" s="16">
        <f t="shared" si="131"/>
        <v>8332886.3962096376</v>
      </c>
      <c r="D807" s="17">
        <f t="shared" si="127"/>
        <v>-155.47710824412417</v>
      </c>
      <c r="E807" s="16">
        <f t="shared" si="132"/>
        <v>2287.7908372154716</v>
      </c>
      <c r="F807" s="17">
        <f t="shared" si="133"/>
        <v>-4.668250360958865</v>
      </c>
      <c r="G807" s="16">
        <f t="shared" si="134"/>
        <v>247909.81295314472</v>
      </c>
      <c r="H807" s="17">
        <f t="shared" si="128"/>
        <v>160.14535860508303</v>
      </c>
      <c r="I807" s="5">
        <f t="shared" si="135"/>
        <v>250197.60379036018</v>
      </c>
      <c r="J807" s="5">
        <f t="shared" si="136"/>
        <v>155.47710824412417</v>
      </c>
    </row>
    <row r="808" spans="1:10" x14ac:dyDescent="0.4">
      <c r="A808" s="1">
        <f t="shared" si="129"/>
        <v>44689</v>
      </c>
      <c r="B808">
        <f t="shared" si="130"/>
        <v>803</v>
      </c>
      <c r="C808" s="16">
        <f t="shared" si="131"/>
        <v>8332730.9191013938</v>
      </c>
      <c r="D808" s="17">
        <f t="shared" si="127"/>
        <v>-155.15696129860723</v>
      </c>
      <c r="E808" s="16">
        <f t="shared" si="132"/>
        <v>2283.1225868545125</v>
      </c>
      <c r="F808" s="17">
        <f t="shared" si="133"/>
        <v>-4.6616197812086568</v>
      </c>
      <c r="G808" s="16">
        <f t="shared" si="134"/>
        <v>248069.9583117498</v>
      </c>
      <c r="H808" s="17">
        <f t="shared" si="128"/>
        <v>159.81858107981589</v>
      </c>
      <c r="I808" s="5">
        <f t="shared" si="135"/>
        <v>250353.0808986043</v>
      </c>
      <c r="J808" s="5">
        <f t="shared" si="136"/>
        <v>155.15696129860723</v>
      </c>
    </row>
    <row r="809" spans="1:10" x14ac:dyDescent="0.4">
      <c r="A809" s="1">
        <f t="shared" si="129"/>
        <v>44690</v>
      </c>
      <c r="B809">
        <f t="shared" si="130"/>
        <v>804</v>
      </c>
      <c r="C809" s="16">
        <f t="shared" si="131"/>
        <v>8332575.7621400952</v>
      </c>
      <c r="D809" s="17">
        <f t="shared" si="127"/>
        <v>-154.83728273487836</v>
      </c>
      <c r="E809" s="16">
        <f t="shared" si="132"/>
        <v>2278.4609670733039</v>
      </c>
      <c r="F809" s="17">
        <f t="shared" si="133"/>
        <v>-4.6549849602529321</v>
      </c>
      <c r="G809" s="16">
        <f t="shared" si="134"/>
        <v>248229.7768928296</v>
      </c>
      <c r="H809" s="17">
        <f t="shared" si="128"/>
        <v>159.49226769513129</v>
      </c>
      <c r="I809" s="5">
        <f t="shared" si="135"/>
        <v>250508.2378599029</v>
      </c>
      <c r="J809" s="5">
        <f t="shared" si="136"/>
        <v>154.83728273487836</v>
      </c>
    </row>
    <row r="810" spans="1:10" x14ac:dyDescent="0.4">
      <c r="A810" s="1">
        <f t="shared" si="129"/>
        <v>44691</v>
      </c>
      <c r="B810">
        <f t="shared" si="130"/>
        <v>805</v>
      </c>
      <c r="C810" s="16">
        <f t="shared" si="131"/>
        <v>8332420.9248573603</v>
      </c>
      <c r="D810" s="17">
        <f t="shared" si="127"/>
        <v>-154.51807277078078</v>
      </c>
      <c r="E810" s="16">
        <f t="shared" si="132"/>
        <v>2273.805982113051</v>
      </c>
      <c r="F810" s="17">
        <f t="shared" si="133"/>
        <v>-4.6483459771328057</v>
      </c>
      <c r="G810" s="16">
        <f t="shared" si="134"/>
        <v>248389.26916052474</v>
      </c>
      <c r="H810" s="17">
        <f t="shared" si="128"/>
        <v>159.16641874791358</v>
      </c>
      <c r="I810" s="5">
        <f t="shared" si="135"/>
        <v>250663.0751426378</v>
      </c>
      <c r="J810" s="5">
        <f t="shared" si="136"/>
        <v>154.51807277078078</v>
      </c>
    </row>
    <row r="811" spans="1:10" x14ac:dyDescent="0.4">
      <c r="A811" s="1">
        <f t="shared" si="129"/>
        <v>44692</v>
      </c>
      <c r="B811">
        <f t="shared" si="130"/>
        <v>806</v>
      </c>
      <c r="C811" s="16">
        <f t="shared" si="131"/>
        <v>8332266.4067845894</v>
      </c>
      <c r="D811" s="17">
        <f t="shared" si="127"/>
        <v>-154.1993316189359</v>
      </c>
      <c r="E811" s="16">
        <f t="shared" si="132"/>
        <v>2269.157636135918</v>
      </c>
      <c r="F811" s="17">
        <f t="shared" si="133"/>
        <v>-4.641702910578374</v>
      </c>
      <c r="G811" s="16">
        <f t="shared" si="134"/>
        <v>248548.43557927266</v>
      </c>
      <c r="H811" s="17">
        <f t="shared" si="128"/>
        <v>158.84103452951427</v>
      </c>
      <c r="I811" s="5">
        <f t="shared" si="135"/>
        <v>250817.59321540856</v>
      </c>
      <c r="J811" s="5">
        <f t="shared" si="136"/>
        <v>154.1993316189359</v>
      </c>
    </row>
    <row r="812" spans="1:10" x14ac:dyDescent="0.4">
      <c r="A812" s="1">
        <f t="shared" si="129"/>
        <v>44693</v>
      </c>
      <c r="B812">
        <f t="shared" si="130"/>
        <v>807</v>
      </c>
      <c r="C812" s="16">
        <f t="shared" si="131"/>
        <v>8332112.2074529706</v>
      </c>
      <c r="D812" s="17">
        <f t="shared" si="127"/>
        <v>-153.88105948676522</v>
      </c>
      <c r="E812" s="16">
        <f t="shared" si="132"/>
        <v>2264.5159332253397</v>
      </c>
      <c r="F812" s="17">
        <f t="shared" si="133"/>
        <v>-4.6350558390085723</v>
      </c>
      <c r="G812" s="16">
        <f t="shared" si="134"/>
        <v>248707.27661380218</v>
      </c>
      <c r="H812" s="17">
        <f t="shared" si="128"/>
        <v>158.5161153257738</v>
      </c>
      <c r="I812" s="5">
        <f t="shared" si="135"/>
        <v>250971.79254702752</v>
      </c>
      <c r="J812" s="5">
        <f t="shared" si="136"/>
        <v>153.88105948676522</v>
      </c>
    </row>
    <row r="813" spans="1:10" x14ac:dyDescent="0.4">
      <c r="A813" s="1">
        <f t="shared" si="129"/>
        <v>44694</v>
      </c>
      <c r="B813">
        <f t="shared" si="130"/>
        <v>808</v>
      </c>
      <c r="C813" s="16">
        <f t="shared" si="131"/>
        <v>8331958.3263934841</v>
      </c>
      <c r="D813" s="17">
        <f t="shared" si="127"/>
        <v>-153.56325657651166</v>
      </c>
      <c r="E813" s="16">
        <f t="shared" si="132"/>
        <v>2259.8808773863311</v>
      </c>
      <c r="F813" s="17">
        <f t="shared" si="133"/>
        <v>-4.6284048405315446</v>
      </c>
      <c r="G813" s="16">
        <f t="shared" si="134"/>
        <v>248865.79272912795</v>
      </c>
      <c r="H813" s="17">
        <f t="shared" si="128"/>
        <v>158.19166141704321</v>
      </c>
      <c r="I813" s="5">
        <f t="shared" si="135"/>
        <v>251125.67360651429</v>
      </c>
      <c r="J813" s="5">
        <f t="shared" si="136"/>
        <v>153.56325657651166</v>
      </c>
    </row>
    <row r="814" spans="1:10" x14ac:dyDescent="0.4">
      <c r="A814" s="1">
        <f t="shared" si="129"/>
        <v>44695</v>
      </c>
      <c r="B814">
        <f t="shared" si="130"/>
        <v>809</v>
      </c>
      <c r="C814" s="16">
        <f t="shared" si="131"/>
        <v>8331804.7631369075</v>
      </c>
      <c r="D814" s="17">
        <f t="shared" si="127"/>
        <v>-153.24592308526132</v>
      </c>
      <c r="E814" s="16">
        <f t="shared" si="132"/>
        <v>2255.2524725457997</v>
      </c>
      <c r="F814" s="17">
        <f t="shared" si="133"/>
        <v>-4.6217499929446717</v>
      </c>
      <c r="G814" s="16">
        <f t="shared" si="134"/>
        <v>249023.984390545</v>
      </c>
      <c r="H814" s="17">
        <f t="shared" si="128"/>
        <v>157.867673078206</v>
      </c>
      <c r="I814" s="5">
        <f t="shared" si="135"/>
        <v>251279.2368630908</v>
      </c>
      <c r="J814" s="5">
        <f t="shared" si="136"/>
        <v>153.24592308526132</v>
      </c>
    </row>
    <row r="815" spans="1:10" x14ac:dyDescent="0.4">
      <c r="A815" s="1">
        <f t="shared" si="129"/>
        <v>44696</v>
      </c>
      <c r="B815">
        <f t="shared" si="130"/>
        <v>810</v>
      </c>
      <c r="C815" s="16">
        <f t="shared" si="131"/>
        <v>8331651.5172138223</v>
      </c>
      <c r="D815" s="17">
        <f t="shared" si="127"/>
        <v>-152.92905920496494</v>
      </c>
      <c r="E815" s="16">
        <f t="shared" si="132"/>
        <v>2250.6307225528549</v>
      </c>
      <c r="F815" s="17">
        <f t="shared" si="133"/>
        <v>-4.6150913737349128</v>
      </c>
      <c r="G815" s="16">
        <f t="shared" si="134"/>
        <v>249181.8520636232</v>
      </c>
      <c r="H815" s="17">
        <f t="shared" si="128"/>
        <v>157.54415057869986</v>
      </c>
      <c r="I815" s="5">
        <f t="shared" si="135"/>
        <v>251432.48278617606</v>
      </c>
      <c r="J815" s="5">
        <f t="shared" si="136"/>
        <v>152.92905920496494</v>
      </c>
    </row>
    <row r="816" spans="1:10" x14ac:dyDescent="0.4">
      <c r="A816" s="1">
        <f t="shared" si="129"/>
        <v>44697</v>
      </c>
      <c r="B816">
        <f t="shared" si="130"/>
        <v>811</v>
      </c>
      <c r="C816" s="16">
        <f t="shared" si="131"/>
        <v>8331498.5881546177</v>
      </c>
      <c r="D816" s="17">
        <f t="shared" si="127"/>
        <v>-152.61266512245982</v>
      </c>
      <c r="E816" s="16">
        <f t="shared" si="132"/>
        <v>2246.0156311791197</v>
      </c>
      <c r="F816" s="17">
        <f t="shared" si="133"/>
        <v>-4.6084290600785778</v>
      </c>
      <c r="G816" s="16">
        <f t="shared" si="134"/>
        <v>249339.3962142019</v>
      </c>
      <c r="H816" s="17">
        <f t="shared" si="128"/>
        <v>157.22109418253839</v>
      </c>
      <c r="I816" s="5">
        <f t="shared" si="135"/>
        <v>251585.41184538102</v>
      </c>
      <c r="J816" s="5">
        <f t="shared" si="136"/>
        <v>152.61266512245982</v>
      </c>
    </row>
    <row r="817" spans="1:10" x14ac:dyDescent="0.4">
      <c r="A817" s="1">
        <f t="shared" si="129"/>
        <v>44698</v>
      </c>
      <c r="B817">
        <f t="shared" si="130"/>
        <v>812</v>
      </c>
      <c r="C817" s="16">
        <f t="shared" si="131"/>
        <v>8331345.9754894953</v>
      </c>
      <c r="D817" s="17">
        <f t="shared" si="127"/>
        <v>-152.29674101949081</v>
      </c>
      <c r="E817" s="16">
        <f t="shared" si="132"/>
        <v>2241.4072021190414</v>
      </c>
      <c r="F817" s="17">
        <f t="shared" si="133"/>
        <v>-4.6017631288420944</v>
      </c>
      <c r="G817" s="16">
        <f t="shared" si="134"/>
        <v>249496.61730838445</v>
      </c>
      <c r="H817" s="17">
        <f t="shared" si="128"/>
        <v>156.8985041483329</v>
      </c>
      <c r="I817" s="5">
        <f t="shared" si="135"/>
        <v>251738.02451050348</v>
      </c>
      <c r="J817" s="5">
        <f t="shared" si="136"/>
        <v>152.29674101949081</v>
      </c>
    </row>
    <row r="818" spans="1:10" x14ac:dyDescent="0.4">
      <c r="A818" s="1">
        <f t="shared" si="129"/>
        <v>44699</v>
      </c>
      <c r="B818">
        <f t="shared" si="130"/>
        <v>813</v>
      </c>
      <c r="C818" s="16">
        <f t="shared" si="131"/>
        <v>8331193.6787484754</v>
      </c>
      <c r="D818" s="17">
        <f t="shared" si="127"/>
        <v>-151.98128707273224</v>
      </c>
      <c r="E818" s="16">
        <f t="shared" si="132"/>
        <v>2236.805438990199</v>
      </c>
      <c r="F818" s="17">
        <f t="shared" si="133"/>
        <v>-4.595093656581696</v>
      </c>
      <c r="G818" s="16">
        <f t="shared" si="134"/>
        <v>249653.51581253277</v>
      </c>
      <c r="H818" s="17">
        <f t="shared" si="128"/>
        <v>156.57638072931394</v>
      </c>
      <c r="I818" s="5">
        <f t="shared" si="135"/>
        <v>251890.32125152298</v>
      </c>
      <c r="J818" s="5">
        <f t="shared" si="136"/>
        <v>151.98128707273224</v>
      </c>
    </row>
    <row r="819" spans="1:10" x14ac:dyDescent="0.4">
      <c r="A819" s="1">
        <f t="shared" si="129"/>
        <v>44700</v>
      </c>
      <c r="B819">
        <f t="shared" si="130"/>
        <v>814</v>
      </c>
      <c r="C819" s="16">
        <f t="shared" si="131"/>
        <v>8331041.697461403</v>
      </c>
      <c r="D819" s="17">
        <f t="shared" si="127"/>
        <v>-151.66630345380938</v>
      </c>
      <c r="E819" s="16">
        <f t="shared" si="132"/>
        <v>2232.2103453336172</v>
      </c>
      <c r="F819" s="17">
        <f t="shared" si="133"/>
        <v>-4.5884207195438478</v>
      </c>
      <c r="G819" s="16">
        <f t="shared" si="134"/>
        <v>249810.0921932621</v>
      </c>
      <c r="H819" s="17">
        <f t="shared" si="128"/>
        <v>156.25472417335322</v>
      </c>
      <c r="I819" s="5">
        <f t="shared" si="135"/>
        <v>252042.30253859572</v>
      </c>
      <c r="J819" s="5">
        <f t="shared" si="136"/>
        <v>151.66630345380938</v>
      </c>
    </row>
    <row r="820" spans="1:10" x14ac:dyDescent="0.4">
      <c r="A820" s="1">
        <f t="shared" si="129"/>
        <v>44701</v>
      </c>
      <c r="B820">
        <f t="shared" si="130"/>
        <v>815</v>
      </c>
      <c r="C820" s="16">
        <f t="shared" si="131"/>
        <v>8330890.031157949</v>
      </c>
      <c r="D820" s="17">
        <f t="shared" si="127"/>
        <v>-151.35179032931973</v>
      </c>
      <c r="E820" s="16">
        <f t="shared" si="132"/>
        <v>2227.6219246140731</v>
      </c>
      <c r="F820" s="17">
        <f t="shared" si="133"/>
        <v>-4.5817443936654172</v>
      </c>
      <c r="G820" s="16">
        <f t="shared" si="134"/>
        <v>249966.34691743544</v>
      </c>
      <c r="H820" s="17">
        <f t="shared" si="128"/>
        <v>155.93353472298514</v>
      </c>
      <c r="I820" s="5">
        <f t="shared" si="135"/>
        <v>252193.96884204951</v>
      </c>
      <c r="J820" s="5">
        <f t="shared" si="136"/>
        <v>151.35179032931973</v>
      </c>
    </row>
    <row r="821" spans="1:10" x14ac:dyDescent="0.4">
      <c r="A821" s="1">
        <f t="shared" si="129"/>
        <v>44702</v>
      </c>
      <c r="B821">
        <f t="shared" si="130"/>
        <v>816</v>
      </c>
      <c r="C821" s="16">
        <f t="shared" si="131"/>
        <v>8330738.6793676196</v>
      </c>
      <c r="D821" s="17">
        <f t="shared" si="127"/>
        <v>-151.03774786085469</v>
      </c>
      <c r="E821" s="16">
        <f t="shared" si="132"/>
        <v>2223.0401802204078</v>
      </c>
      <c r="F821" s="17">
        <f t="shared" si="133"/>
        <v>-4.575064754573873</v>
      </c>
      <c r="G821" s="16">
        <f t="shared" si="134"/>
        <v>250122.28045215842</v>
      </c>
      <c r="H821" s="17">
        <f t="shared" si="128"/>
        <v>155.61281261542857</v>
      </c>
      <c r="I821" s="5">
        <f t="shared" si="135"/>
        <v>252345.32063237883</v>
      </c>
      <c r="J821" s="5">
        <f t="shared" si="136"/>
        <v>151.03774786085469</v>
      </c>
    </row>
    <row r="822" spans="1:10" x14ac:dyDescent="0.4">
      <c r="A822" s="1">
        <f t="shared" si="129"/>
        <v>44703</v>
      </c>
      <c r="B822">
        <f t="shared" si="130"/>
        <v>817</v>
      </c>
      <c r="C822" s="16">
        <f t="shared" si="131"/>
        <v>8330587.6416197587</v>
      </c>
      <c r="D822" s="17">
        <f t="shared" si="127"/>
        <v>-150.72417620502097</v>
      </c>
      <c r="E822" s="16">
        <f t="shared" si="132"/>
        <v>2218.4651154658341</v>
      </c>
      <c r="F822" s="17">
        <f t="shared" si="133"/>
        <v>-4.5683818775874272</v>
      </c>
      <c r="G822" s="16">
        <f t="shared" si="134"/>
        <v>250277.89326477385</v>
      </c>
      <c r="H822" s="17">
        <f t="shared" si="128"/>
        <v>155.29255808260839</v>
      </c>
      <c r="I822" s="5">
        <f t="shared" si="135"/>
        <v>252496.35838023969</v>
      </c>
      <c r="J822" s="5">
        <f t="shared" si="136"/>
        <v>150.72417620502097</v>
      </c>
    </row>
    <row r="823" spans="1:10" x14ac:dyDescent="0.4">
      <c r="A823" s="1">
        <f t="shared" si="129"/>
        <v>44704</v>
      </c>
      <c r="B823">
        <f t="shared" si="130"/>
        <v>818</v>
      </c>
      <c r="C823" s="16">
        <f t="shared" si="131"/>
        <v>8330436.9174435539</v>
      </c>
      <c r="D823" s="17">
        <f t="shared" si="127"/>
        <v>-150.41107551346181</v>
      </c>
      <c r="E823" s="16">
        <f t="shared" si="132"/>
        <v>2213.8967335882467</v>
      </c>
      <c r="F823" s="17">
        <f t="shared" si="133"/>
        <v>-4.5616958377154617</v>
      </c>
      <c r="G823" s="16">
        <f t="shared" si="134"/>
        <v>250433.18582285647</v>
      </c>
      <c r="H823" s="17">
        <f t="shared" si="128"/>
        <v>154.97277135117727</v>
      </c>
      <c r="I823" s="5">
        <f t="shared" si="135"/>
        <v>252647.08255644472</v>
      </c>
      <c r="J823" s="5">
        <f t="shared" si="136"/>
        <v>150.41107551346181</v>
      </c>
    </row>
    <row r="824" spans="1:10" x14ac:dyDescent="0.4">
      <c r="A824" s="1">
        <f t="shared" si="129"/>
        <v>44705</v>
      </c>
      <c r="B824">
        <f t="shared" si="130"/>
        <v>819</v>
      </c>
      <c r="C824" s="16">
        <f t="shared" si="131"/>
        <v>8330286.5063680401</v>
      </c>
      <c r="D824" s="17">
        <f t="shared" si="127"/>
        <v>-150.09844593287869</v>
      </c>
      <c r="E824" s="16">
        <f t="shared" si="132"/>
        <v>2209.3350377505312</v>
      </c>
      <c r="F824" s="17">
        <f t="shared" si="133"/>
        <v>-4.5550067096584996</v>
      </c>
      <c r="G824" s="16">
        <f t="shared" si="134"/>
        <v>250588.15859420763</v>
      </c>
      <c r="H824" s="17">
        <f t="shared" si="128"/>
        <v>154.65345264253719</v>
      </c>
      <c r="I824" s="5">
        <f t="shared" si="135"/>
        <v>252797.49363195818</v>
      </c>
      <c r="J824" s="5">
        <f t="shared" si="136"/>
        <v>150.09844593287869</v>
      </c>
    </row>
    <row r="825" spans="1:10" x14ac:dyDescent="0.4">
      <c r="A825" s="1">
        <f t="shared" si="129"/>
        <v>44706</v>
      </c>
      <c r="B825">
        <f t="shared" si="130"/>
        <v>820</v>
      </c>
      <c r="C825" s="16">
        <f t="shared" si="131"/>
        <v>8330136.4079221068</v>
      </c>
      <c r="D825" s="17">
        <f t="shared" si="127"/>
        <v>-149.78628760505251</v>
      </c>
      <c r="E825" s="16">
        <f t="shared" si="132"/>
        <v>2204.7800310408729</v>
      </c>
      <c r="F825" s="17">
        <f t="shared" si="133"/>
        <v>-4.5483145678086032</v>
      </c>
      <c r="G825" s="16">
        <f t="shared" si="134"/>
        <v>250742.81204685016</v>
      </c>
      <c r="H825" s="17">
        <f t="shared" si="128"/>
        <v>154.33460217286111</v>
      </c>
      <c r="I825" s="5">
        <f t="shared" si="135"/>
        <v>252947.59207789102</v>
      </c>
      <c r="J825" s="5">
        <f t="shared" si="136"/>
        <v>149.78628760505251</v>
      </c>
    </row>
    <row r="826" spans="1:10" x14ac:dyDescent="0.4">
      <c r="A826" s="1">
        <f t="shared" si="129"/>
        <v>44707</v>
      </c>
      <c r="B826">
        <f t="shared" si="130"/>
        <v>821</v>
      </c>
      <c r="C826" s="16">
        <f t="shared" si="131"/>
        <v>8329986.621634502</v>
      </c>
      <c r="D826" s="17">
        <f t="shared" si="127"/>
        <v>-149.47460066686497</v>
      </c>
      <c r="E826" s="16">
        <f t="shared" si="132"/>
        <v>2200.2317164730644</v>
      </c>
      <c r="F826" s="17">
        <f t="shared" si="133"/>
        <v>-4.5416194862495445</v>
      </c>
      <c r="G826" s="16">
        <f t="shared" si="134"/>
        <v>250897.14664902302</v>
      </c>
      <c r="H826" s="17">
        <f t="shared" si="128"/>
        <v>154.01622015311452</v>
      </c>
      <c r="I826" s="5">
        <f t="shared" si="135"/>
        <v>253097.37836549609</v>
      </c>
      <c r="J826" s="5">
        <f t="shared" si="136"/>
        <v>149.47460066686497</v>
      </c>
    </row>
    <row r="827" spans="1:10" x14ac:dyDescent="0.4">
      <c r="A827" s="1">
        <f t="shared" si="129"/>
        <v>44708</v>
      </c>
      <c r="B827">
        <f t="shared" si="130"/>
        <v>822</v>
      </c>
      <c r="C827" s="16">
        <f t="shared" si="131"/>
        <v>8329837.1470338348</v>
      </c>
      <c r="D827" s="17">
        <f t="shared" si="127"/>
        <v>-149.16338525031989</v>
      </c>
      <c r="E827" s="16">
        <f t="shared" si="132"/>
        <v>2195.6900969868148</v>
      </c>
      <c r="F827" s="17">
        <f t="shared" si="133"/>
        <v>-4.5349215387571462</v>
      </c>
      <c r="G827" s="16">
        <f t="shared" si="134"/>
        <v>251051.16286917613</v>
      </c>
      <c r="H827" s="17">
        <f t="shared" si="128"/>
        <v>153.69830678907704</v>
      </c>
      <c r="I827" s="5">
        <f t="shared" si="135"/>
        <v>253246.85296616296</v>
      </c>
      <c r="J827" s="5">
        <f t="shared" si="136"/>
        <v>149.16338525031989</v>
      </c>
    </row>
    <row r="828" spans="1:10" x14ac:dyDescent="0.4">
      <c r="A828" s="1">
        <f t="shared" si="129"/>
        <v>44709</v>
      </c>
      <c r="B828">
        <f t="shared" si="130"/>
        <v>823</v>
      </c>
      <c r="C828" s="16">
        <f t="shared" si="131"/>
        <v>8329687.9836485842</v>
      </c>
      <c r="D828" s="17">
        <f t="shared" si="127"/>
        <v>-148.85264148256459</v>
      </c>
      <c r="E828" s="16">
        <f t="shared" si="132"/>
        <v>2191.1551754480574</v>
      </c>
      <c r="F828" s="17">
        <f t="shared" si="133"/>
        <v>-4.5282207987994525</v>
      </c>
      <c r="G828" s="16">
        <f t="shared" si="134"/>
        <v>251204.8611759652</v>
      </c>
      <c r="H828" s="17">
        <f t="shared" si="128"/>
        <v>153.38086228136405</v>
      </c>
      <c r="I828" s="5">
        <f t="shared" si="135"/>
        <v>253396.01635141324</v>
      </c>
      <c r="J828" s="5">
        <f t="shared" si="136"/>
        <v>148.85264148256459</v>
      </c>
    </row>
    <row r="829" spans="1:10" x14ac:dyDescent="0.4">
      <c r="A829" s="1">
        <f t="shared" si="129"/>
        <v>44710</v>
      </c>
      <c r="B829">
        <f t="shared" si="130"/>
        <v>824</v>
      </c>
      <c r="C829" s="16">
        <f t="shared" si="131"/>
        <v>8329539.1310071014</v>
      </c>
      <c r="D829" s="17">
        <f t="shared" si="127"/>
        <v>-148.54236948591114</v>
      </c>
      <c r="E829" s="16">
        <f t="shared" si="132"/>
        <v>2186.6269546492581</v>
      </c>
      <c r="F829" s="17">
        <f t="shared" si="133"/>
        <v>-4.5215173395369561</v>
      </c>
      <c r="G829" s="16">
        <f t="shared" si="134"/>
        <v>251358.24203824656</v>
      </c>
      <c r="H829" s="17">
        <f t="shared" si="128"/>
        <v>153.06388682544809</v>
      </c>
      <c r="I829" s="5">
        <f t="shared" si="135"/>
        <v>253544.86899289582</v>
      </c>
      <c r="J829" s="5">
        <f t="shared" si="136"/>
        <v>148.54236948591114</v>
      </c>
    </row>
    <row r="830" spans="1:10" x14ac:dyDescent="0.4">
      <c r="A830" s="1">
        <f t="shared" si="129"/>
        <v>44711</v>
      </c>
      <c r="B830">
        <f t="shared" si="130"/>
        <v>825</v>
      </c>
      <c r="C830" s="16">
        <f t="shared" si="131"/>
        <v>8329390.5886376156</v>
      </c>
      <c r="D830" s="17">
        <f t="shared" si="127"/>
        <v>-148.23256937785757</v>
      </c>
      <c r="E830" s="16">
        <f t="shared" si="132"/>
        <v>2182.1054373097213</v>
      </c>
      <c r="F830" s="17">
        <f t="shared" si="133"/>
        <v>-4.5148112338229396</v>
      </c>
      <c r="G830" s="16">
        <f t="shared" si="134"/>
        <v>251511.30592507203</v>
      </c>
      <c r="H830" s="17">
        <f t="shared" si="128"/>
        <v>152.74738061168051</v>
      </c>
      <c r="I830" s="5">
        <f t="shared" si="135"/>
        <v>253693.41136238174</v>
      </c>
      <c r="J830" s="5">
        <f t="shared" si="136"/>
        <v>148.23256937785757</v>
      </c>
    </row>
    <row r="831" spans="1:10" x14ac:dyDescent="0.4">
      <c r="A831" s="1">
        <f t="shared" si="129"/>
        <v>44712</v>
      </c>
      <c r="B831">
        <f t="shared" si="130"/>
        <v>826</v>
      </c>
      <c r="C831" s="16">
        <f t="shared" si="131"/>
        <v>8329242.3560682377</v>
      </c>
      <c r="D831" s="17">
        <f t="shared" si="127"/>
        <v>-147.92324127110919</v>
      </c>
      <c r="E831" s="16">
        <f t="shared" si="132"/>
        <v>2177.5906260758984</v>
      </c>
      <c r="F831" s="17">
        <f t="shared" si="133"/>
        <v>-4.5081025542037025</v>
      </c>
      <c r="G831" s="16">
        <f t="shared" si="134"/>
        <v>251664.05330568372</v>
      </c>
      <c r="H831" s="17">
        <f t="shared" si="128"/>
        <v>152.43134382531289</v>
      </c>
      <c r="I831" s="5">
        <f t="shared" si="135"/>
        <v>253841.64393175961</v>
      </c>
      <c r="J831" s="5">
        <f t="shared" si="136"/>
        <v>147.92324127110919</v>
      </c>
    </row>
    <row r="832" spans="1:10" x14ac:dyDescent="0.4">
      <c r="A832" s="1">
        <f t="shared" si="129"/>
        <v>44713</v>
      </c>
      <c r="B832">
        <f t="shared" si="130"/>
        <v>827</v>
      </c>
      <c r="C832" s="16">
        <f t="shared" si="131"/>
        <v>8329094.432826967</v>
      </c>
      <c r="D832" s="17">
        <f t="shared" si="127"/>
        <v>-147.61438527359965</v>
      </c>
      <c r="E832" s="16">
        <f t="shared" si="132"/>
        <v>2173.0825235216948</v>
      </c>
      <c r="F832" s="17">
        <f t="shared" si="133"/>
        <v>-4.5013913729189881</v>
      </c>
      <c r="G832" s="16">
        <f t="shared" si="134"/>
        <v>251816.48464950902</v>
      </c>
      <c r="H832" s="17">
        <f t="shared" si="128"/>
        <v>152.11577664651864</v>
      </c>
      <c r="I832" s="5">
        <f t="shared" si="135"/>
        <v>253989.56717303072</v>
      </c>
      <c r="J832" s="5">
        <f t="shared" si="136"/>
        <v>147.61438527359965</v>
      </c>
    </row>
    <row r="833" spans="1:10" x14ac:dyDescent="0.4">
      <c r="A833" s="1">
        <f t="shared" si="129"/>
        <v>44714</v>
      </c>
      <c r="B833">
        <f t="shared" si="130"/>
        <v>828</v>
      </c>
      <c r="C833" s="16">
        <f t="shared" si="131"/>
        <v>8328946.8184416937</v>
      </c>
      <c r="D833" s="17">
        <f t="shared" si="127"/>
        <v>-147.30600148851235</v>
      </c>
      <c r="E833" s="16">
        <f t="shared" si="132"/>
        <v>2168.5811321487759</v>
      </c>
      <c r="F833" s="17">
        <f t="shared" si="133"/>
        <v>-4.4946777619019826</v>
      </c>
      <c r="G833" s="16">
        <f t="shared" si="134"/>
        <v>251968.60042615555</v>
      </c>
      <c r="H833" s="17">
        <f t="shared" si="128"/>
        <v>151.80067925041433</v>
      </c>
      <c r="I833" s="5">
        <f t="shared" si="135"/>
        <v>254137.18155830432</v>
      </c>
      <c r="J833" s="5">
        <f t="shared" si="136"/>
        <v>147.30600148851235</v>
      </c>
    </row>
    <row r="834" spans="1:10" x14ac:dyDescent="0.4">
      <c r="A834" s="1">
        <f t="shared" si="129"/>
        <v>44715</v>
      </c>
      <c r="B834">
        <f t="shared" si="130"/>
        <v>829</v>
      </c>
      <c r="C834" s="16">
        <f t="shared" si="131"/>
        <v>8328799.5124402056</v>
      </c>
      <c r="D834" s="17">
        <f t="shared" si="127"/>
        <v>-146.99809001430131</v>
      </c>
      <c r="E834" s="16">
        <f t="shared" si="132"/>
        <v>2164.0864543868738</v>
      </c>
      <c r="F834" s="17">
        <f t="shared" si="133"/>
        <v>-4.4879617927798563</v>
      </c>
      <c r="G834" s="16">
        <f t="shared" si="134"/>
        <v>252120.40110540597</v>
      </c>
      <c r="H834" s="17">
        <f t="shared" si="128"/>
        <v>151.48605180708117</v>
      </c>
      <c r="I834" s="5">
        <f t="shared" si="135"/>
        <v>254284.48755979285</v>
      </c>
      <c r="J834" s="5">
        <f t="shared" si="136"/>
        <v>146.99809001430131</v>
      </c>
    </row>
    <row r="835" spans="1:10" x14ac:dyDescent="0.4">
      <c r="A835" s="1">
        <f t="shared" si="129"/>
        <v>44716</v>
      </c>
      <c r="B835">
        <f t="shared" si="130"/>
        <v>830</v>
      </c>
      <c r="C835" s="16">
        <f t="shared" si="131"/>
        <v>8328652.5143501917</v>
      </c>
      <c r="D835" s="17">
        <f t="shared" si="127"/>
        <v>-146.69065094471264</v>
      </c>
      <c r="E835" s="16">
        <f t="shared" si="132"/>
        <v>2159.5984925940938</v>
      </c>
      <c r="F835" s="17">
        <f t="shared" si="133"/>
        <v>-4.481243536873933</v>
      </c>
      <c r="G835" s="16">
        <f t="shared" si="134"/>
        <v>252271.88715721306</v>
      </c>
      <c r="H835" s="17">
        <f t="shared" si="128"/>
        <v>151.17189448158658</v>
      </c>
      <c r="I835" s="5">
        <f t="shared" si="135"/>
        <v>254431.48564980715</v>
      </c>
      <c r="J835" s="5">
        <f t="shared" si="136"/>
        <v>146.69065094471264</v>
      </c>
    </row>
    <row r="836" spans="1:10" x14ac:dyDescent="0.4">
      <c r="A836" s="1">
        <f t="shared" si="129"/>
        <v>44717</v>
      </c>
      <c r="B836">
        <f t="shared" si="130"/>
        <v>831</v>
      </c>
      <c r="C836" s="16">
        <f t="shared" si="131"/>
        <v>8328505.8236992471</v>
      </c>
      <c r="D836" s="17">
        <f t="shared" si="127"/>
        <v>-146.38368436880532</v>
      </c>
      <c r="E836" s="16">
        <f t="shared" si="132"/>
        <v>2155.1172490572199</v>
      </c>
      <c r="F836" s="17">
        <f t="shared" si="133"/>
        <v>-4.4745230652000885</v>
      </c>
      <c r="G836" s="16">
        <f t="shared" si="134"/>
        <v>252423.05905169464</v>
      </c>
      <c r="H836" s="17">
        <f t="shared" si="128"/>
        <v>150.85820743400541</v>
      </c>
      <c r="I836" s="5">
        <f t="shared" si="135"/>
        <v>254578.17630075186</v>
      </c>
      <c r="J836" s="5">
        <f t="shared" si="136"/>
        <v>146.38368436880532</v>
      </c>
    </row>
    <row r="837" spans="1:10" x14ac:dyDescent="0.4">
      <c r="A837" s="1">
        <f t="shared" si="129"/>
        <v>44718</v>
      </c>
      <c r="B837">
        <f t="shared" si="130"/>
        <v>832</v>
      </c>
      <c r="C837" s="16">
        <f t="shared" si="131"/>
        <v>8328359.4400148783</v>
      </c>
      <c r="D837" s="17">
        <f t="shared" ref="D837:D900" si="137">-E$1*C837*E837/B$2</f>
        <v>-146.07719037097246</v>
      </c>
      <c r="E837" s="16">
        <f t="shared" si="132"/>
        <v>2150.6427259920197</v>
      </c>
      <c r="F837" s="17">
        <f t="shared" si="133"/>
        <v>-4.4678004484689211</v>
      </c>
      <c r="G837" s="16">
        <f t="shared" si="134"/>
        <v>252573.91725912865</v>
      </c>
      <c r="H837" s="17">
        <f t="shared" ref="H837:H900" si="138">$G$1*E837</f>
        <v>150.54499081944138</v>
      </c>
      <c r="I837" s="5">
        <f t="shared" si="135"/>
        <v>254724.55998512066</v>
      </c>
      <c r="J837" s="5">
        <f t="shared" si="136"/>
        <v>146.07719037097246</v>
      </c>
    </row>
    <row r="838" spans="1:10" x14ac:dyDescent="0.4">
      <c r="A838" s="1">
        <f t="shared" si="129"/>
        <v>44719</v>
      </c>
      <c r="B838">
        <f t="shared" si="130"/>
        <v>833</v>
      </c>
      <c r="C838" s="16">
        <f t="shared" si="131"/>
        <v>8328213.3628245071</v>
      </c>
      <c r="D838" s="17">
        <f t="shared" si="137"/>
        <v>-145.77116903096234</v>
      </c>
      <c r="E838" s="16">
        <f t="shared" si="132"/>
        <v>2146.1749255435507</v>
      </c>
      <c r="F838" s="17">
        <f t="shared" si="133"/>
        <v>-4.4610757570862347</v>
      </c>
      <c r="G838" s="16">
        <f t="shared" si="134"/>
        <v>252724.46224994809</v>
      </c>
      <c r="H838" s="17">
        <f t="shared" si="138"/>
        <v>150.23224478804858</v>
      </c>
      <c r="I838" s="5">
        <f t="shared" si="135"/>
        <v>254870.63717549163</v>
      </c>
      <c r="J838" s="5">
        <f t="shared" si="136"/>
        <v>145.77116903096234</v>
      </c>
    </row>
    <row r="839" spans="1:10" x14ac:dyDescent="0.4">
      <c r="A839" s="1">
        <f t="shared" ref="A839:A902" si="139">A838+1</f>
        <v>44720</v>
      </c>
      <c r="B839">
        <f t="shared" ref="B839:B902" si="140">B838+1</f>
        <v>834</v>
      </c>
      <c r="C839" s="16">
        <f t="shared" si="131"/>
        <v>8328067.591655476</v>
      </c>
      <c r="D839" s="17">
        <f t="shared" si="137"/>
        <v>-145.46562042389937</v>
      </c>
      <c r="E839" s="16">
        <f t="shared" si="132"/>
        <v>2141.7138497864644</v>
      </c>
      <c r="F839" s="17">
        <f t="shared" si="133"/>
        <v>-4.4543490611531524</v>
      </c>
      <c r="G839" s="16">
        <f t="shared" si="134"/>
        <v>252874.69449473615</v>
      </c>
      <c r="H839" s="17">
        <f t="shared" si="138"/>
        <v>149.91996948505252</v>
      </c>
      <c r="I839" s="5">
        <f t="shared" si="135"/>
        <v>255016.40834452261</v>
      </c>
      <c r="J839" s="5">
        <f t="shared" si="136"/>
        <v>145.46562042389937</v>
      </c>
    </row>
    <row r="840" spans="1:10" x14ac:dyDescent="0.4">
      <c r="A840" s="1">
        <f t="shared" si="139"/>
        <v>44721</v>
      </c>
      <c r="B840">
        <f t="shared" si="140"/>
        <v>835</v>
      </c>
      <c r="C840" s="16">
        <f t="shared" si="131"/>
        <v>8327922.1260350524</v>
      </c>
      <c r="D840" s="17">
        <f t="shared" si="137"/>
        <v>-145.16054462030507</v>
      </c>
      <c r="E840" s="16">
        <f t="shared" si="132"/>
        <v>2137.2595007253112</v>
      </c>
      <c r="F840" s="17">
        <f t="shared" si="133"/>
        <v>-4.4476204304667135</v>
      </c>
      <c r="G840" s="16">
        <f t="shared" si="134"/>
        <v>253024.6144642212</v>
      </c>
      <c r="H840" s="17">
        <f t="shared" si="138"/>
        <v>149.60816505077179</v>
      </c>
      <c r="I840" s="5">
        <f t="shared" si="135"/>
        <v>255161.87396494651</v>
      </c>
      <c r="J840" s="5">
        <f t="shared" si="136"/>
        <v>145.16054462030507</v>
      </c>
    </row>
    <row r="841" spans="1:10" x14ac:dyDescent="0.4">
      <c r="A841" s="1">
        <f t="shared" si="139"/>
        <v>44722</v>
      </c>
      <c r="B841">
        <f t="shared" si="140"/>
        <v>836</v>
      </c>
      <c r="C841" s="16">
        <f t="shared" si="131"/>
        <v>8327776.9654904325</v>
      </c>
      <c r="D841" s="17">
        <f t="shared" si="137"/>
        <v>-144.85594168611914</v>
      </c>
      <c r="E841" s="16">
        <f t="shared" si="132"/>
        <v>2132.8118802948447</v>
      </c>
      <c r="F841" s="17">
        <f t="shared" si="133"/>
        <v>-4.4408899345200155</v>
      </c>
      <c r="G841" s="16">
        <f t="shared" si="134"/>
        <v>253174.22262927197</v>
      </c>
      <c r="H841" s="17">
        <f t="shared" si="138"/>
        <v>149.29683162063915</v>
      </c>
      <c r="I841" s="5">
        <f t="shared" si="135"/>
        <v>255307.03450956682</v>
      </c>
      <c r="J841" s="5">
        <f t="shared" si="136"/>
        <v>144.85594168611914</v>
      </c>
    </row>
    <row r="842" spans="1:10" x14ac:dyDescent="0.4">
      <c r="A842" s="1">
        <f t="shared" si="139"/>
        <v>44723</v>
      </c>
      <c r="B842">
        <f t="shared" si="140"/>
        <v>837</v>
      </c>
      <c r="C842" s="16">
        <f t="shared" si="131"/>
        <v>8327632.1095487466</v>
      </c>
      <c r="D842" s="17">
        <f t="shared" si="137"/>
        <v>-144.55181168272028</v>
      </c>
      <c r="E842" s="16">
        <f t="shared" si="132"/>
        <v>2128.3709903603249</v>
      </c>
      <c r="F842" s="17">
        <f t="shared" si="133"/>
        <v>-4.4341576425024698</v>
      </c>
      <c r="G842" s="16">
        <f t="shared" si="134"/>
        <v>253323.51946089262</v>
      </c>
      <c r="H842" s="17">
        <f t="shared" si="138"/>
        <v>148.98596932522275</v>
      </c>
      <c r="I842" s="5">
        <f t="shared" si="135"/>
        <v>255451.89045125296</v>
      </c>
      <c r="J842" s="5">
        <f t="shared" si="136"/>
        <v>144.55181168272028</v>
      </c>
    </row>
    <row r="843" spans="1:10" x14ac:dyDescent="0.4">
      <c r="A843" s="1">
        <f t="shared" si="139"/>
        <v>44724</v>
      </c>
      <c r="B843">
        <f t="shared" si="140"/>
        <v>838</v>
      </c>
      <c r="C843" s="16">
        <f t="shared" si="131"/>
        <v>8327487.5577370636</v>
      </c>
      <c r="D843" s="17">
        <f t="shared" si="137"/>
        <v>-144.24815466694713</v>
      </c>
      <c r="E843" s="16">
        <f t="shared" si="132"/>
        <v>2123.9368327178222</v>
      </c>
      <c r="F843" s="17">
        <f t="shared" si="133"/>
        <v>-4.4274236233004274</v>
      </c>
      <c r="G843" s="16">
        <f t="shared" si="134"/>
        <v>253472.50543021786</v>
      </c>
      <c r="H843" s="17">
        <f t="shared" si="138"/>
        <v>148.67557829024756</v>
      </c>
      <c r="I843" s="5">
        <f t="shared" si="135"/>
        <v>255596.44226293568</v>
      </c>
      <c r="J843" s="5">
        <f t="shared" si="136"/>
        <v>144.24815466694713</v>
      </c>
    </row>
    <row r="844" spans="1:10" x14ac:dyDescent="0.4">
      <c r="A844" s="1">
        <f t="shared" si="139"/>
        <v>44725</v>
      </c>
      <c r="B844">
        <f t="shared" si="140"/>
        <v>839</v>
      </c>
      <c r="C844" s="16">
        <f t="shared" si="131"/>
        <v>8327343.3095823964</v>
      </c>
      <c r="D844" s="17">
        <f t="shared" si="137"/>
        <v>-143.94497069111924</v>
      </c>
      <c r="E844" s="16">
        <f t="shared" si="132"/>
        <v>2119.5094090945217</v>
      </c>
      <c r="F844" s="17">
        <f t="shared" si="133"/>
        <v>-4.420687945497292</v>
      </c>
      <c r="G844" s="16">
        <f t="shared" si="134"/>
        <v>253621.18100850811</v>
      </c>
      <c r="H844" s="17">
        <f t="shared" si="138"/>
        <v>148.36565863661653</v>
      </c>
      <c r="I844" s="5">
        <f t="shared" si="135"/>
        <v>255740.69041760263</v>
      </c>
      <c r="J844" s="5">
        <f t="shared" si="136"/>
        <v>143.94497069111924</v>
      </c>
    </row>
    <row r="845" spans="1:10" x14ac:dyDescent="0.4">
      <c r="A845" s="1">
        <f t="shared" si="139"/>
        <v>44726</v>
      </c>
      <c r="B845">
        <f t="shared" si="140"/>
        <v>840</v>
      </c>
      <c r="C845" s="16">
        <f t="shared" si="131"/>
        <v>8327199.3646117048</v>
      </c>
      <c r="D845" s="17">
        <f t="shared" si="137"/>
        <v>-143.64225980305773</v>
      </c>
      <c r="E845" s="16">
        <f t="shared" si="132"/>
        <v>2115.0887211490244</v>
      </c>
      <c r="F845" s="17">
        <f t="shared" si="133"/>
        <v>-4.4139506773740038</v>
      </c>
      <c r="G845" s="16">
        <f t="shared" si="134"/>
        <v>253769.54666714472</v>
      </c>
      <c r="H845" s="17">
        <f t="shared" si="138"/>
        <v>148.05621048043173</v>
      </c>
      <c r="I845" s="5">
        <f t="shared" si="135"/>
        <v>255884.63538829374</v>
      </c>
      <c r="J845" s="5">
        <f t="shared" si="136"/>
        <v>143.64225980305773</v>
      </c>
    </row>
    <row r="846" spans="1:10" x14ac:dyDescent="0.4">
      <c r="A846" s="1">
        <f t="shared" si="139"/>
        <v>44727</v>
      </c>
      <c r="B846">
        <f t="shared" si="140"/>
        <v>841</v>
      </c>
      <c r="C846" s="16">
        <f t="shared" si="131"/>
        <v>8327055.7223519022</v>
      </c>
      <c r="D846" s="17">
        <f t="shared" si="137"/>
        <v>-143.3400220461063</v>
      </c>
      <c r="E846" s="16">
        <f t="shared" si="132"/>
        <v>2110.6747704716504</v>
      </c>
      <c r="F846" s="17">
        <f t="shared" si="133"/>
        <v>-4.4072118869092378</v>
      </c>
      <c r="G846" s="16">
        <f t="shared" si="134"/>
        <v>253917.60287762515</v>
      </c>
      <c r="H846" s="17">
        <f t="shared" si="138"/>
        <v>147.74723393301554</v>
      </c>
      <c r="I846" s="5">
        <f t="shared" si="135"/>
        <v>256028.27764809679</v>
      </c>
      <c r="J846" s="5">
        <f t="shared" si="136"/>
        <v>143.3400220461063</v>
      </c>
    </row>
    <row r="847" spans="1:10" x14ac:dyDescent="0.4">
      <c r="A847" s="1">
        <f t="shared" si="139"/>
        <v>44728</v>
      </c>
      <c r="B847">
        <f t="shared" si="140"/>
        <v>842</v>
      </c>
      <c r="C847" s="16">
        <f t="shared" si="131"/>
        <v>8326912.382329856</v>
      </c>
      <c r="D847" s="17">
        <f t="shared" si="137"/>
        <v>-143.03825745915188</v>
      </c>
      <c r="E847" s="16">
        <f t="shared" si="132"/>
        <v>2106.267558584741</v>
      </c>
      <c r="F847" s="17">
        <f t="shared" si="133"/>
        <v>-4.4004716417800012</v>
      </c>
      <c r="G847" s="16">
        <f t="shared" si="134"/>
        <v>254065.35011155816</v>
      </c>
      <c r="H847" s="17">
        <f t="shared" si="138"/>
        <v>147.43872910093188</v>
      </c>
      <c r="I847" s="5">
        <f t="shared" si="135"/>
        <v>256171.61767014291</v>
      </c>
      <c r="J847" s="5">
        <f t="shared" si="136"/>
        <v>143.03825745915188</v>
      </c>
    </row>
    <row r="848" spans="1:10" x14ac:dyDescent="0.4">
      <c r="A848" s="1">
        <f t="shared" si="139"/>
        <v>44729</v>
      </c>
      <c r="B848">
        <f t="shared" si="140"/>
        <v>843</v>
      </c>
      <c r="C848" s="16">
        <f t="shared" si="131"/>
        <v>8326769.3440723969</v>
      </c>
      <c r="D848" s="17">
        <f t="shared" si="137"/>
        <v>-142.73696607664544</v>
      </c>
      <c r="E848" s="16">
        <f t="shared" si="132"/>
        <v>2101.8670869429611</v>
      </c>
      <c r="F848" s="17">
        <f t="shared" si="133"/>
        <v>-4.3937300093618603</v>
      </c>
      <c r="G848" s="16">
        <f t="shared" si="134"/>
        <v>254212.78884065908</v>
      </c>
      <c r="H848" s="17">
        <f t="shared" si="138"/>
        <v>147.1306960860073</v>
      </c>
      <c r="I848" s="5">
        <f t="shared" si="135"/>
        <v>256314.65592760203</v>
      </c>
      <c r="J848" s="5">
        <f t="shared" si="136"/>
        <v>142.73696607664544</v>
      </c>
    </row>
    <row r="849" spans="1:10" x14ac:dyDescent="0.4">
      <c r="A849" s="1">
        <f t="shared" si="139"/>
        <v>44730</v>
      </c>
      <c r="B849">
        <f t="shared" si="140"/>
        <v>844</v>
      </c>
      <c r="C849" s="16">
        <f t="shared" si="131"/>
        <v>8326626.6071063206</v>
      </c>
      <c r="D849" s="17">
        <f t="shared" si="137"/>
        <v>-142.43614792862269</v>
      </c>
      <c r="E849" s="16">
        <f t="shared" si="132"/>
        <v>2097.4733569335995</v>
      </c>
      <c r="F849" s="17">
        <f t="shared" si="133"/>
        <v>-4.3869870567292821</v>
      </c>
      <c r="G849" s="16">
        <f t="shared" si="134"/>
        <v>254359.91953674509</v>
      </c>
      <c r="H849" s="17">
        <f t="shared" si="138"/>
        <v>146.82313498535197</v>
      </c>
      <c r="I849" s="5">
        <f t="shared" si="135"/>
        <v>256457.39289367868</v>
      </c>
      <c r="J849" s="5">
        <f t="shared" si="136"/>
        <v>142.43614792862269</v>
      </c>
    </row>
    <row r="850" spans="1:10" x14ac:dyDescent="0.4">
      <c r="A850" s="1">
        <f t="shared" si="139"/>
        <v>44731</v>
      </c>
      <c r="B850">
        <f t="shared" si="140"/>
        <v>845</v>
      </c>
      <c r="C850" s="16">
        <f t="shared" si="131"/>
        <v>8326484.1709583923</v>
      </c>
      <c r="D850" s="17">
        <f t="shared" si="137"/>
        <v>-142.13580304072485</v>
      </c>
      <c r="E850" s="16">
        <f t="shared" si="132"/>
        <v>2093.0863698768703</v>
      </c>
      <c r="F850" s="17">
        <f t="shared" si="133"/>
        <v>-4.3802428506560886</v>
      </c>
      <c r="G850" s="16">
        <f t="shared" si="134"/>
        <v>254506.74267173043</v>
      </c>
      <c r="H850" s="17">
        <f t="shared" si="138"/>
        <v>146.51604589138094</v>
      </c>
      <c r="I850" s="5">
        <f t="shared" si="135"/>
        <v>256599.8290416073</v>
      </c>
      <c r="J850" s="5">
        <f t="shared" si="136"/>
        <v>142.13580304072485</v>
      </c>
    </row>
    <row r="851" spans="1:10" x14ac:dyDescent="0.4">
      <c r="A851" s="1">
        <f t="shared" si="139"/>
        <v>44732</v>
      </c>
      <c r="B851">
        <f t="shared" si="140"/>
        <v>846</v>
      </c>
      <c r="C851" s="16">
        <f t="shared" si="131"/>
        <v>8326342.0351553513</v>
      </c>
      <c r="D851" s="17">
        <f t="shared" si="137"/>
        <v>-141.83593143421913</v>
      </c>
      <c r="E851" s="16">
        <f t="shared" si="132"/>
        <v>2088.7061270262143</v>
      </c>
      <c r="F851" s="17">
        <f t="shared" si="133"/>
        <v>-4.3734974576158834</v>
      </c>
      <c r="G851" s="16">
        <f t="shared" si="134"/>
        <v>254653.25871762182</v>
      </c>
      <c r="H851" s="17">
        <f t="shared" si="138"/>
        <v>146.20942889183502</v>
      </c>
      <c r="I851" s="5">
        <f t="shared" si="135"/>
        <v>256741.96484464803</v>
      </c>
      <c r="J851" s="5">
        <f t="shared" si="136"/>
        <v>141.83593143421913</v>
      </c>
    </row>
    <row r="852" spans="1:10" x14ac:dyDescent="0.4">
      <c r="A852" s="1">
        <f t="shared" si="139"/>
        <v>44733</v>
      </c>
      <c r="B852">
        <f t="shared" si="140"/>
        <v>847</v>
      </c>
      <c r="C852" s="16">
        <f t="shared" si="131"/>
        <v>8326200.199223917</v>
      </c>
      <c r="D852" s="17">
        <f t="shared" si="137"/>
        <v>-141.53653312601955</v>
      </c>
      <c r="E852" s="16">
        <f t="shared" si="132"/>
        <v>2084.3326295685983</v>
      </c>
      <c r="F852" s="17">
        <f t="shared" si="133"/>
        <v>-4.3667509437823355</v>
      </c>
      <c r="G852" s="16">
        <f t="shared" si="134"/>
        <v>254799.46814651365</v>
      </c>
      <c r="H852" s="17">
        <f t="shared" si="138"/>
        <v>145.90328406980188</v>
      </c>
      <c r="I852" s="5">
        <f t="shared" si="135"/>
        <v>256883.80077608227</v>
      </c>
      <c r="J852" s="5">
        <f t="shared" si="136"/>
        <v>141.53653312601955</v>
      </c>
    </row>
    <row r="853" spans="1:10" x14ac:dyDescent="0.4">
      <c r="A853" s="1">
        <f t="shared" si="139"/>
        <v>44734</v>
      </c>
      <c r="B853">
        <f t="shared" si="140"/>
        <v>848</v>
      </c>
      <c r="C853" s="16">
        <f t="shared" si="131"/>
        <v>8326058.6626907913</v>
      </c>
      <c r="D853" s="17">
        <f t="shared" si="137"/>
        <v>-141.23760812870748</v>
      </c>
      <c r="E853" s="16">
        <f t="shared" si="132"/>
        <v>2079.965878624816</v>
      </c>
      <c r="F853" s="17">
        <f t="shared" si="133"/>
        <v>-4.3600033750296632</v>
      </c>
      <c r="G853" s="16">
        <f t="shared" si="134"/>
        <v>254945.37143058344</v>
      </c>
      <c r="H853" s="17">
        <f t="shared" si="138"/>
        <v>145.59761150373714</v>
      </c>
      <c r="I853" s="5">
        <f t="shared" si="135"/>
        <v>257025.33730920826</v>
      </c>
      <c r="J853" s="5">
        <f t="shared" si="136"/>
        <v>141.23760812870748</v>
      </c>
    </row>
    <row r="854" spans="1:10" x14ac:dyDescent="0.4">
      <c r="A854" s="1">
        <f t="shared" si="139"/>
        <v>44735</v>
      </c>
      <c r="B854">
        <f t="shared" si="140"/>
        <v>849</v>
      </c>
      <c r="C854" s="16">
        <f t="shared" si="131"/>
        <v>8325917.4250826621</v>
      </c>
      <c r="D854" s="17">
        <f t="shared" si="137"/>
        <v>-140.93915645055208</v>
      </c>
      <c r="E854" s="16">
        <f t="shared" si="132"/>
        <v>2075.6058752497865</v>
      </c>
      <c r="F854" s="17">
        <f t="shared" si="133"/>
        <v>-4.3532548169330028</v>
      </c>
      <c r="G854" s="16">
        <f t="shared" si="134"/>
        <v>255090.96904208718</v>
      </c>
      <c r="H854" s="17">
        <f t="shared" si="138"/>
        <v>145.29241126748508</v>
      </c>
      <c r="I854" s="5">
        <f t="shared" si="135"/>
        <v>257166.57491733695</v>
      </c>
      <c r="J854" s="5">
        <f t="shared" si="136"/>
        <v>140.93915645055208</v>
      </c>
    </row>
    <row r="855" spans="1:10" x14ac:dyDescent="0.4">
      <c r="A855" s="1">
        <f t="shared" si="139"/>
        <v>44736</v>
      </c>
      <c r="B855">
        <f t="shared" si="140"/>
        <v>850</v>
      </c>
      <c r="C855" s="16">
        <f t="shared" si="131"/>
        <v>8325776.4859262118</v>
      </c>
      <c r="D855" s="17">
        <f t="shared" si="137"/>
        <v>-140.64117809553107</v>
      </c>
      <c r="E855" s="16">
        <f t="shared" si="132"/>
        <v>2071.2526204328537</v>
      </c>
      <c r="F855" s="17">
        <f t="shared" si="133"/>
        <v>-4.3465053347686933</v>
      </c>
      <c r="G855" s="16">
        <f t="shared" si="134"/>
        <v>255236.26145335467</v>
      </c>
      <c r="H855" s="17">
        <f t="shared" si="138"/>
        <v>144.98768343029977</v>
      </c>
      <c r="I855" s="5">
        <f t="shared" si="135"/>
        <v>257307.51407378752</v>
      </c>
      <c r="J855" s="5">
        <f t="shared" si="136"/>
        <v>140.64117809553107</v>
      </c>
    </row>
    <row r="856" spans="1:10" x14ac:dyDescent="0.4">
      <c r="A856" s="1">
        <f t="shared" si="139"/>
        <v>44737</v>
      </c>
      <c r="B856">
        <f t="shared" si="140"/>
        <v>851</v>
      </c>
      <c r="C856" s="16">
        <f t="shared" si="131"/>
        <v>8325635.8447481161</v>
      </c>
      <c r="D856" s="17">
        <f t="shared" si="137"/>
        <v>-140.34367306335096</v>
      </c>
      <c r="E856" s="16">
        <f t="shared" si="132"/>
        <v>2066.9061150980851</v>
      </c>
      <c r="F856" s="17">
        <f t="shared" si="133"/>
        <v>-4.3397549935150153</v>
      </c>
      <c r="G856" s="16">
        <f t="shared" si="134"/>
        <v>255381.24913678499</v>
      </c>
      <c r="H856" s="17">
        <f t="shared" si="138"/>
        <v>144.68342805686598</v>
      </c>
      <c r="I856" s="5">
        <f t="shared" si="135"/>
        <v>257448.15525188309</v>
      </c>
      <c r="J856" s="5">
        <f t="shared" si="136"/>
        <v>140.34367306335096</v>
      </c>
    </row>
    <row r="857" spans="1:10" x14ac:dyDescent="0.4">
      <c r="A857" s="1">
        <f t="shared" si="139"/>
        <v>44738</v>
      </c>
      <c r="B857">
        <f t="shared" si="140"/>
        <v>852</v>
      </c>
      <c r="C857" s="16">
        <f t="shared" si="131"/>
        <v>8325495.5010750527</v>
      </c>
      <c r="D857" s="17">
        <f t="shared" si="137"/>
        <v>-140.04664134946768</v>
      </c>
      <c r="E857" s="16">
        <f t="shared" si="132"/>
        <v>2062.5663601045703</v>
      </c>
      <c r="F857" s="17">
        <f t="shared" si="133"/>
        <v>-4.3330038578522476</v>
      </c>
      <c r="G857" s="16">
        <f t="shared" si="134"/>
        <v>255525.93256484185</v>
      </c>
      <c r="H857" s="17">
        <f t="shared" si="138"/>
        <v>144.37964520731992</v>
      </c>
      <c r="I857" s="5">
        <f t="shared" si="135"/>
        <v>257588.49892494641</v>
      </c>
      <c r="J857" s="5">
        <f t="shared" si="136"/>
        <v>140.04664134946768</v>
      </c>
    </row>
    <row r="858" spans="1:10" x14ac:dyDescent="0.4">
      <c r="A858" s="1">
        <f t="shared" si="139"/>
        <v>44739</v>
      </c>
      <c r="B858">
        <f t="shared" si="140"/>
        <v>853</v>
      </c>
      <c r="C858" s="16">
        <f t="shared" si="131"/>
        <v>8325355.4544337029</v>
      </c>
      <c r="D858" s="17">
        <f t="shared" si="137"/>
        <v>-139.75008294510693</v>
      </c>
      <c r="E858" s="16">
        <f t="shared" si="132"/>
        <v>2058.2333562467179</v>
      </c>
      <c r="F858" s="17">
        <f t="shared" si="133"/>
        <v>-4.3262519921633498</v>
      </c>
      <c r="G858" s="16">
        <f t="shared" si="134"/>
        <v>255670.31221004916</v>
      </c>
      <c r="H858" s="17">
        <f t="shared" si="138"/>
        <v>144.07633493727027</v>
      </c>
      <c r="I858" s="5">
        <f t="shared" si="135"/>
        <v>257728.54556629588</v>
      </c>
      <c r="J858" s="5">
        <f t="shared" si="136"/>
        <v>139.75008294510693</v>
      </c>
    </row>
    <row r="859" spans="1:10" x14ac:dyDescent="0.4">
      <c r="A859" s="1">
        <f t="shared" si="139"/>
        <v>44740</v>
      </c>
      <c r="B859">
        <f t="shared" si="140"/>
        <v>854</v>
      </c>
      <c r="C859" s="16">
        <f t="shared" si="131"/>
        <v>8325215.7043507574</v>
      </c>
      <c r="D859" s="17">
        <f t="shared" si="137"/>
        <v>-139.45399783728467</v>
      </c>
      <c r="E859" s="16">
        <f t="shared" si="132"/>
        <v>2053.9071042545547</v>
      </c>
      <c r="F859" s="17">
        <f t="shared" si="133"/>
        <v>-4.3194994605341606</v>
      </c>
      <c r="G859" s="16">
        <f t="shared" si="134"/>
        <v>255814.38854498643</v>
      </c>
      <c r="H859" s="17">
        <f t="shared" si="138"/>
        <v>143.77349729781884</v>
      </c>
      <c r="I859" s="5">
        <f t="shared" si="135"/>
        <v>257868.29564924099</v>
      </c>
      <c r="J859" s="5">
        <f t="shared" si="136"/>
        <v>139.45399783728467</v>
      </c>
    </row>
    <row r="860" spans="1:10" x14ac:dyDescent="0.4">
      <c r="A860" s="1">
        <f t="shared" si="139"/>
        <v>44741</v>
      </c>
      <c r="B860">
        <f t="shared" si="140"/>
        <v>855</v>
      </c>
      <c r="C860" s="16">
        <f t="shared" si="131"/>
        <v>8325076.25035292</v>
      </c>
      <c r="D860" s="17">
        <f t="shared" si="137"/>
        <v>-139.15838600882736</v>
      </c>
      <c r="E860" s="16">
        <f t="shared" si="132"/>
        <v>2049.5876047940205</v>
      </c>
      <c r="F860" s="17">
        <f t="shared" si="133"/>
        <v>-4.3127463267540804</v>
      </c>
      <c r="G860" s="16">
        <f t="shared" si="134"/>
        <v>255958.16204228424</v>
      </c>
      <c r="H860" s="17">
        <f t="shared" si="138"/>
        <v>143.47113233558144</v>
      </c>
      <c r="I860" s="5">
        <f t="shared" si="135"/>
        <v>258007.74964707825</v>
      </c>
      <c r="J860" s="5">
        <f t="shared" si="136"/>
        <v>139.15838600882736</v>
      </c>
    </row>
    <row r="861" spans="1:10" x14ac:dyDescent="0.4">
      <c r="A861" s="1">
        <f t="shared" si="139"/>
        <v>44742</v>
      </c>
      <c r="B861">
        <f t="shared" si="140"/>
        <v>856</v>
      </c>
      <c r="C861" s="16">
        <f t="shared" si="131"/>
        <v>8324937.0919669112</v>
      </c>
      <c r="D861" s="17">
        <f t="shared" si="137"/>
        <v>-138.86324743839239</v>
      </c>
      <c r="E861" s="16">
        <f t="shared" si="132"/>
        <v>2045.2748584672665</v>
      </c>
      <c r="F861" s="17">
        <f t="shared" si="133"/>
        <v>-4.3059926543162703</v>
      </c>
      <c r="G861" s="16">
        <f t="shared" si="134"/>
        <v>256101.63317461981</v>
      </c>
      <c r="H861" s="17">
        <f t="shared" si="138"/>
        <v>143.16924009270866</v>
      </c>
      <c r="I861" s="5">
        <f t="shared" si="135"/>
        <v>258146.90803308709</v>
      </c>
      <c r="J861" s="5">
        <f t="shared" si="136"/>
        <v>138.86324743839239</v>
      </c>
    </row>
    <row r="862" spans="1:10" x14ac:dyDescent="0.4">
      <c r="A862" s="1">
        <f t="shared" si="139"/>
        <v>44743</v>
      </c>
      <c r="B862">
        <f t="shared" si="140"/>
        <v>857</v>
      </c>
      <c r="C862" s="16">
        <f t="shared" si="131"/>
        <v>8324798.2287194729</v>
      </c>
      <c r="D862" s="17">
        <f t="shared" si="137"/>
        <v>-138.56858210048821</v>
      </c>
      <c r="E862" s="16">
        <f t="shared" si="132"/>
        <v>2040.9688658129503</v>
      </c>
      <c r="F862" s="17">
        <f t="shared" si="133"/>
        <v>-4.2992385064183338</v>
      </c>
      <c r="G862" s="16">
        <f t="shared" si="134"/>
        <v>256244.80241471253</v>
      </c>
      <c r="H862" s="17">
        <f t="shared" si="138"/>
        <v>142.86782060690655</v>
      </c>
      <c r="I862" s="5">
        <f t="shared" si="135"/>
        <v>258285.77128052549</v>
      </c>
      <c r="J862" s="5">
        <f t="shared" si="136"/>
        <v>138.56858210048821</v>
      </c>
    </row>
    <row r="863" spans="1:10" x14ac:dyDescent="0.4">
      <c r="A863" s="1">
        <f t="shared" si="139"/>
        <v>44744</v>
      </c>
      <c r="B863">
        <f t="shared" si="140"/>
        <v>858</v>
      </c>
      <c r="C863" s="16">
        <f t="shared" si="131"/>
        <v>8324659.6601373721</v>
      </c>
      <c r="D863" s="17">
        <f t="shared" si="137"/>
        <v>-138.27438996549483</v>
      </c>
      <c r="E863" s="16">
        <f t="shared" si="132"/>
        <v>2036.669627306532</v>
      </c>
      <c r="F863" s="17">
        <f t="shared" si="133"/>
        <v>-4.2924839459624309</v>
      </c>
      <c r="G863" s="16">
        <f t="shared" si="134"/>
        <v>256387.67023531944</v>
      </c>
      <c r="H863" s="17">
        <f t="shared" si="138"/>
        <v>142.56687391145726</v>
      </c>
      <c r="I863" s="5">
        <f t="shared" si="135"/>
        <v>258424.33986262599</v>
      </c>
      <c r="J863" s="5">
        <f t="shared" si="136"/>
        <v>138.27438996549483</v>
      </c>
    </row>
    <row r="864" spans="1:10" x14ac:dyDescent="0.4">
      <c r="A864" s="1">
        <f t="shared" si="139"/>
        <v>44745</v>
      </c>
      <c r="B864">
        <f t="shared" si="140"/>
        <v>859</v>
      </c>
      <c r="C864" s="16">
        <f t="shared" si="131"/>
        <v>8324521.3857474066</v>
      </c>
      <c r="D864" s="17">
        <f t="shared" si="137"/>
        <v>-137.98067099968378</v>
      </c>
      <c r="E864" s="16">
        <f t="shared" si="132"/>
        <v>2032.3771433605696</v>
      </c>
      <c r="F864" s="17">
        <f t="shared" si="133"/>
        <v>-4.285729035556102</v>
      </c>
      <c r="G864" s="16">
        <f t="shared" si="134"/>
        <v>256530.23710923089</v>
      </c>
      <c r="H864" s="17">
        <f t="shared" si="138"/>
        <v>142.26640003523988</v>
      </c>
      <c r="I864" s="5">
        <f t="shared" si="135"/>
        <v>258562.61425259145</v>
      </c>
      <c r="J864" s="5">
        <f t="shared" si="136"/>
        <v>137.98067099968378</v>
      </c>
    </row>
    <row r="865" spans="1:10" x14ac:dyDescent="0.4">
      <c r="A865" s="1">
        <f t="shared" si="139"/>
        <v>44746</v>
      </c>
      <c r="B865">
        <f t="shared" si="140"/>
        <v>860</v>
      </c>
      <c r="C865" s="16">
        <f t="shared" si="131"/>
        <v>8324383.4050764069</v>
      </c>
      <c r="D865" s="17">
        <f t="shared" si="137"/>
        <v>-137.68742516523849</v>
      </c>
      <c r="E865" s="16">
        <f t="shared" si="132"/>
        <v>2028.0914143250134</v>
      </c>
      <c r="F865" s="17">
        <f t="shared" si="133"/>
        <v>-4.2789738375124671</v>
      </c>
      <c r="G865" s="16">
        <f t="shared" si="134"/>
        <v>256672.50350926613</v>
      </c>
      <c r="H865" s="17">
        <f t="shared" si="138"/>
        <v>141.96639900275096</v>
      </c>
      <c r="I865" s="5">
        <f t="shared" si="135"/>
        <v>258700.59492359115</v>
      </c>
      <c r="J865" s="5">
        <f t="shared" si="136"/>
        <v>137.68742516523849</v>
      </c>
    </row>
    <row r="866" spans="1:10" x14ac:dyDescent="0.4">
      <c r="A866" s="1">
        <f t="shared" si="139"/>
        <v>44747</v>
      </c>
      <c r="B866">
        <f t="shared" si="140"/>
        <v>861</v>
      </c>
      <c r="C866" s="16">
        <f t="shared" si="131"/>
        <v>8324245.7176512415</v>
      </c>
      <c r="D866" s="17">
        <f t="shared" si="137"/>
        <v>-137.39465242027427</v>
      </c>
      <c r="E866" s="16">
        <f t="shared" si="132"/>
        <v>2023.8124404875009</v>
      </c>
      <c r="F866" s="17">
        <f t="shared" si="133"/>
        <v>-4.2722184138507941</v>
      </c>
      <c r="G866" s="16">
        <f t="shared" si="134"/>
        <v>256814.46990826889</v>
      </c>
      <c r="H866" s="17">
        <f t="shared" si="138"/>
        <v>141.66687083412506</v>
      </c>
      <c r="I866" s="5">
        <f t="shared" si="135"/>
        <v>258838.28234875639</v>
      </c>
      <c r="J866" s="5">
        <f t="shared" si="136"/>
        <v>137.39465242027427</v>
      </c>
    </row>
    <row r="867" spans="1:10" x14ac:dyDescent="0.4">
      <c r="A867" s="1">
        <f t="shared" si="139"/>
        <v>44748</v>
      </c>
      <c r="B867">
        <f t="shared" si="140"/>
        <v>862</v>
      </c>
      <c r="C867" s="16">
        <f t="shared" ref="C867:C930" si="141">C866+D866</f>
        <v>8324108.3229988208</v>
      </c>
      <c r="D867" s="17">
        <f t="shared" si="137"/>
        <v>-137.10235271885853</v>
      </c>
      <c r="E867" s="16">
        <f t="shared" ref="E867:E930" si="142">E866+F866</f>
        <v>2019.5402220736501</v>
      </c>
      <c r="F867" s="17">
        <f t="shared" ref="F867:F930" si="143">-D867-H867</f>
        <v>-4.2654628262969823</v>
      </c>
      <c r="G867" s="16">
        <f t="shared" ref="G867:G930" si="144">G866+H866</f>
        <v>256956.13677910302</v>
      </c>
      <c r="H867" s="17">
        <f t="shared" si="138"/>
        <v>141.36781554515551</v>
      </c>
      <c r="I867" s="5">
        <f t="shared" ref="I867:I930" si="145">E867+G867</f>
        <v>258975.67700117666</v>
      </c>
      <c r="J867" s="5">
        <f t="shared" ref="J867:J930" si="146">F867+H867</f>
        <v>137.10235271885853</v>
      </c>
    </row>
    <row r="868" spans="1:10" x14ac:dyDescent="0.4">
      <c r="A868" s="1">
        <f t="shared" si="139"/>
        <v>44749</v>
      </c>
      <c r="B868">
        <f t="shared" si="140"/>
        <v>863</v>
      </c>
      <c r="C868" s="16">
        <f t="shared" si="141"/>
        <v>8323971.220646102</v>
      </c>
      <c r="D868" s="17">
        <f t="shared" si="137"/>
        <v>-136.8105260110309</v>
      </c>
      <c r="E868" s="16">
        <f t="shared" si="142"/>
        <v>2015.2747592473531</v>
      </c>
      <c r="F868" s="17">
        <f t="shared" si="143"/>
        <v>-4.2587071362838174</v>
      </c>
      <c r="G868" s="16">
        <f t="shared" si="144"/>
        <v>257097.50459464817</v>
      </c>
      <c r="H868" s="17">
        <f t="shared" si="138"/>
        <v>141.06923314731472</v>
      </c>
      <c r="I868" s="5">
        <f t="shared" si="145"/>
        <v>259112.77935389552</v>
      </c>
      <c r="J868" s="5">
        <f t="shared" si="146"/>
        <v>136.8105260110309</v>
      </c>
    </row>
    <row r="869" spans="1:10" x14ac:dyDescent="0.4">
      <c r="A869" s="1">
        <f t="shared" si="139"/>
        <v>44750</v>
      </c>
      <c r="B869">
        <f t="shared" si="140"/>
        <v>864</v>
      </c>
      <c r="C869" s="16">
        <f t="shared" si="141"/>
        <v>8323834.4101200914</v>
      </c>
      <c r="D869" s="17">
        <f t="shared" si="137"/>
        <v>-136.51917224282303</v>
      </c>
      <c r="E869" s="16">
        <f t="shared" si="142"/>
        <v>2011.0160521110693</v>
      </c>
      <c r="F869" s="17">
        <f t="shared" si="143"/>
        <v>-4.251951404951825</v>
      </c>
      <c r="G869" s="16">
        <f t="shared" si="144"/>
        <v>257238.57382779548</v>
      </c>
      <c r="H869" s="17">
        <f t="shared" si="138"/>
        <v>140.77112364777486</v>
      </c>
      <c r="I869" s="5">
        <f t="shared" si="145"/>
        <v>259249.58987990656</v>
      </c>
      <c r="J869" s="5">
        <f t="shared" si="146"/>
        <v>136.51917224282303</v>
      </c>
    </row>
    <row r="870" spans="1:10" x14ac:dyDescent="0.4">
      <c r="A870" s="1">
        <f t="shared" si="139"/>
        <v>44751</v>
      </c>
      <c r="B870">
        <f t="shared" si="140"/>
        <v>865</v>
      </c>
      <c r="C870" s="16">
        <f t="shared" si="141"/>
        <v>8323697.8909478486</v>
      </c>
      <c r="D870" s="17">
        <f t="shared" si="137"/>
        <v>-136.2282913562789</v>
      </c>
      <c r="E870" s="16">
        <f t="shared" si="142"/>
        <v>2006.7641007061175</v>
      </c>
      <c r="F870" s="17">
        <f t="shared" si="143"/>
        <v>-4.2451956931493271</v>
      </c>
      <c r="G870" s="16">
        <f t="shared" si="144"/>
        <v>257379.34495144326</v>
      </c>
      <c r="H870" s="17">
        <f t="shared" si="138"/>
        <v>140.47348704942823</v>
      </c>
      <c r="I870" s="5">
        <f t="shared" si="145"/>
        <v>259386.10905214938</v>
      </c>
      <c r="J870" s="5">
        <f t="shared" si="146"/>
        <v>136.2282913562789</v>
      </c>
    </row>
    <row r="871" spans="1:10" x14ac:dyDescent="0.4">
      <c r="A871" s="1">
        <f t="shared" si="139"/>
        <v>44752</v>
      </c>
      <c r="B871">
        <f t="shared" si="140"/>
        <v>866</v>
      </c>
      <c r="C871" s="16">
        <f t="shared" si="141"/>
        <v>8323561.6626564926</v>
      </c>
      <c r="D871" s="17">
        <f t="shared" si="137"/>
        <v>-135.93788328947451</v>
      </c>
      <c r="E871" s="16">
        <f t="shared" si="142"/>
        <v>2002.5189050129682</v>
      </c>
      <c r="F871" s="17">
        <f t="shared" si="143"/>
        <v>-4.2384400614332662</v>
      </c>
      <c r="G871" s="16">
        <f t="shared" si="144"/>
        <v>257519.81843849269</v>
      </c>
      <c r="H871" s="17">
        <f t="shared" si="138"/>
        <v>140.17632335090778</v>
      </c>
      <c r="I871" s="5">
        <f t="shared" si="145"/>
        <v>259522.33734350564</v>
      </c>
      <c r="J871" s="5">
        <f t="shared" si="146"/>
        <v>135.93788328947451</v>
      </c>
    </row>
    <row r="872" spans="1:10" x14ac:dyDescent="0.4">
      <c r="A872" s="1">
        <f t="shared" si="139"/>
        <v>44753</v>
      </c>
      <c r="B872">
        <f t="shared" si="140"/>
        <v>867</v>
      </c>
      <c r="C872" s="16">
        <f t="shared" si="141"/>
        <v>8323425.724773203</v>
      </c>
      <c r="D872" s="17">
        <f t="shared" si="137"/>
        <v>-135.64794797653798</v>
      </c>
      <c r="E872" s="16">
        <f t="shared" si="142"/>
        <v>1998.2804649515349</v>
      </c>
      <c r="F872" s="17">
        <f t="shared" si="143"/>
        <v>-4.2316845700694898</v>
      </c>
      <c r="G872" s="16">
        <f t="shared" si="144"/>
        <v>257659.99476184358</v>
      </c>
      <c r="H872" s="17">
        <f t="shared" si="138"/>
        <v>139.87963254660747</v>
      </c>
      <c r="I872" s="5">
        <f t="shared" si="145"/>
        <v>259658.27522679511</v>
      </c>
      <c r="J872" s="5">
        <f t="shared" si="146"/>
        <v>135.64794797653798</v>
      </c>
    </row>
    <row r="873" spans="1:10" x14ac:dyDescent="0.4">
      <c r="A873" s="1">
        <f t="shared" si="139"/>
        <v>44754</v>
      </c>
      <c r="B873">
        <f t="shared" si="140"/>
        <v>868</v>
      </c>
      <c r="C873" s="16">
        <f t="shared" si="141"/>
        <v>8323290.0768252267</v>
      </c>
      <c r="D873" s="17">
        <f t="shared" si="137"/>
        <v>-135.3584853476693</v>
      </c>
      <c r="E873" s="16">
        <f t="shared" si="142"/>
        <v>1994.0487803814653</v>
      </c>
      <c r="F873" s="17">
        <f t="shared" si="143"/>
        <v>-4.2249292790332902</v>
      </c>
      <c r="G873" s="16">
        <f t="shared" si="144"/>
        <v>257799.87439439018</v>
      </c>
      <c r="H873" s="17">
        <f t="shared" si="138"/>
        <v>139.58341462670259</v>
      </c>
      <c r="I873" s="5">
        <f t="shared" si="145"/>
        <v>259793.92317477165</v>
      </c>
      <c r="J873" s="5">
        <f t="shared" si="146"/>
        <v>135.3584853476693</v>
      </c>
    </row>
    <row r="874" spans="1:10" x14ac:dyDescent="0.4">
      <c r="A874" s="1">
        <f t="shared" si="139"/>
        <v>44755</v>
      </c>
      <c r="B874">
        <f t="shared" si="140"/>
        <v>869</v>
      </c>
      <c r="C874" s="16">
        <f t="shared" si="141"/>
        <v>8323154.7183398791</v>
      </c>
      <c r="D874" s="17">
        <f t="shared" si="137"/>
        <v>-135.0694953291603</v>
      </c>
      <c r="E874" s="16">
        <f t="shared" si="142"/>
        <v>1989.8238511024319</v>
      </c>
      <c r="F874" s="17">
        <f t="shared" si="143"/>
        <v>-4.2181742480099444</v>
      </c>
      <c r="G874" s="16">
        <f t="shared" si="144"/>
        <v>257939.45780901689</v>
      </c>
      <c r="H874" s="17">
        <f t="shared" si="138"/>
        <v>139.28766957717025</v>
      </c>
      <c r="I874" s="5">
        <f t="shared" si="145"/>
        <v>259929.28166011933</v>
      </c>
      <c r="J874" s="5">
        <f t="shared" si="146"/>
        <v>135.0694953291603</v>
      </c>
    </row>
    <row r="875" spans="1:10" x14ac:dyDescent="0.4">
      <c r="A875" s="1">
        <f t="shared" si="139"/>
        <v>44756</v>
      </c>
      <c r="B875">
        <f t="shared" si="140"/>
        <v>870</v>
      </c>
      <c r="C875" s="16">
        <f t="shared" si="141"/>
        <v>8323019.6488445504</v>
      </c>
      <c r="D875" s="17">
        <f t="shared" si="137"/>
        <v>-134.78097784341441</v>
      </c>
      <c r="E875" s="16">
        <f t="shared" si="142"/>
        <v>1985.605676854422</v>
      </c>
      <c r="F875" s="17">
        <f t="shared" si="143"/>
        <v>-4.211419536395141</v>
      </c>
      <c r="G875" s="16">
        <f t="shared" si="144"/>
        <v>258078.74547859406</v>
      </c>
      <c r="H875" s="17">
        <f t="shared" si="138"/>
        <v>138.99239737980955</v>
      </c>
      <c r="I875" s="5">
        <f t="shared" si="145"/>
        <v>260064.35115544847</v>
      </c>
      <c r="J875" s="5">
        <f t="shared" si="146"/>
        <v>134.78097784341441</v>
      </c>
    </row>
    <row r="876" spans="1:10" x14ac:dyDescent="0.4">
      <c r="A876" s="1">
        <f t="shared" si="139"/>
        <v>44757</v>
      </c>
      <c r="B876">
        <f t="shared" si="140"/>
        <v>871</v>
      </c>
      <c r="C876" s="16">
        <f t="shared" si="141"/>
        <v>8322884.867866707</v>
      </c>
      <c r="D876" s="17">
        <f t="shared" si="137"/>
        <v>-134.49293280896634</v>
      </c>
      <c r="E876" s="16">
        <f t="shared" si="142"/>
        <v>1981.3942573180268</v>
      </c>
      <c r="F876" s="17">
        <f t="shared" si="143"/>
        <v>-4.2046652032955478</v>
      </c>
      <c r="G876" s="16">
        <f t="shared" si="144"/>
        <v>258217.73787597386</v>
      </c>
      <c r="H876" s="17">
        <f t="shared" si="138"/>
        <v>138.69759801226189</v>
      </c>
      <c r="I876" s="5">
        <f t="shared" si="145"/>
        <v>260199.13213329189</v>
      </c>
      <c r="J876" s="5">
        <f t="shared" si="146"/>
        <v>134.49293280896634</v>
      </c>
    </row>
    <row r="877" spans="1:10" x14ac:dyDescent="0.4">
      <c r="A877" s="1">
        <f t="shared" si="139"/>
        <v>44758</v>
      </c>
      <c r="B877">
        <f t="shared" si="140"/>
        <v>872</v>
      </c>
      <c r="C877" s="16">
        <f t="shared" si="141"/>
        <v>8322750.3749338984</v>
      </c>
      <c r="D877" s="17">
        <f t="shared" si="137"/>
        <v>-134.20536014050194</v>
      </c>
      <c r="E877" s="16">
        <f t="shared" si="142"/>
        <v>1977.1895921147313</v>
      </c>
      <c r="F877" s="17">
        <f t="shared" si="143"/>
        <v>-4.1979113075292673</v>
      </c>
      <c r="G877" s="16">
        <f t="shared" si="144"/>
        <v>258356.43547398612</v>
      </c>
      <c r="H877" s="17">
        <f t="shared" si="138"/>
        <v>138.40327144803121</v>
      </c>
      <c r="I877" s="5">
        <f t="shared" si="145"/>
        <v>260333.62506610085</v>
      </c>
      <c r="J877" s="5">
        <f t="shared" si="146"/>
        <v>134.20536014050194</v>
      </c>
    </row>
    <row r="878" spans="1:10" x14ac:dyDescent="0.4">
      <c r="A878" s="1">
        <f t="shared" si="139"/>
        <v>44759</v>
      </c>
      <c r="B878">
        <f t="shared" si="140"/>
        <v>873</v>
      </c>
      <c r="C878" s="16">
        <f t="shared" si="141"/>
        <v>8322616.1695737578</v>
      </c>
      <c r="D878" s="17">
        <f t="shared" si="137"/>
        <v>-133.9182597488778</v>
      </c>
      <c r="E878" s="16">
        <f t="shared" si="142"/>
        <v>1972.9916808072021</v>
      </c>
      <c r="F878" s="17">
        <f t="shared" si="143"/>
        <v>-4.1911579076263479</v>
      </c>
      <c r="G878" s="16">
        <f t="shared" si="144"/>
        <v>258494.83874543416</v>
      </c>
      <c r="H878" s="17">
        <f t="shared" si="138"/>
        <v>138.10941765650415</v>
      </c>
      <c r="I878" s="5">
        <f t="shared" si="145"/>
        <v>260467.83042624136</v>
      </c>
      <c r="J878" s="5">
        <f t="shared" si="146"/>
        <v>133.9182597488778</v>
      </c>
    </row>
    <row r="879" spans="1:10" x14ac:dyDescent="0.4">
      <c r="A879" s="1">
        <f t="shared" si="139"/>
        <v>44760</v>
      </c>
      <c r="B879">
        <f t="shared" si="140"/>
        <v>874</v>
      </c>
      <c r="C879" s="16">
        <f t="shared" si="141"/>
        <v>8322482.2513140086</v>
      </c>
      <c r="D879" s="17">
        <f t="shared" si="137"/>
        <v>-133.63163154114093</v>
      </c>
      <c r="E879" s="16">
        <f t="shared" si="142"/>
        <v>1968.8005228995758</v>
      </c>
      <c r="F879" s="17">
        <f t="shared" si="143"/>
        <v>-4.1844050618293807</v>
      </c>
      <c r="G879" s="16">
        <f t="shared" si="144"/>
        <v>258632.94816309065</v>
      </c>
      <c r="H879" s="17">
        <f t="shared" si="138"/>
        <v>137.81603660297031</v>
      </c>
      <c r="I879" s="5">
        <f t="shared" si="145"/>
        <v>260601.74868599023</v>
      </c>
      <c r="J879" s="5">
        <f t="shared" si="146"/>
        <v>133.63163154114093</v>
      </c>
    </row>
    <row r="880" spans="1:10" x14ac:dyDescent="0.4">
      <c r="A880" s="1">
        <f t="shared" si="139"/>
        <v>44761</v>
      </c>
      <c r="B880">
        <f t="shared" si="140"/>
        <v>875</v>
      </c>
      <c r="C880" s="16">
        <f t="shared" si="141"/>
        <v>8322348.6196824675</v>
      </c>
      <c r="D880" s="17">
        <f t="shared" si="137"/>
        <v>-133.34547542054847</v>
      </c>
      <c r="E880" s="16">
        <f t="shared" si="142"/>
        <v>1964.6161178377463</v>
      </c>
      <c r="F880" s="17">
        <f t="shared" si="143"/>
        <v>-4.1776528280937839</v>
      </c>
      <c r="G880" s="16">
        <f t="shared" si="144"/>
        <v>258770.76419969363</v>
      </c>
      <c r="H880" s="17">
        <f t="shared" si="138"/>
        <v>137.52312824864225</v>
      </c>
      <c r="I880" s="5">
        <f t="shared" si="145"/>
        <v>260735.38031753138</v>
      </c>
      <c r="J880" s="5">
        <f t="shared" si="146"/>
        <v>133.34547542054847</v>
      </c>
    </row>
    <row r="881" spans="1:10" x14ac:dyDescent="0.4">
      <c r="A881" s="1">
        <f t="shared" si="139"/>
        <v>44762</v>
      </c>
      <c r="B881">
        <f t="shared" si="140"/>
        <v>876</v>
      </c>
      <c r="C881" s="16">
        <f t="shared" si="141"/>
        <v>8322215.2742070472</v>
      </c>
      <c r="D881" s="17">
        <f t="shared" si="137"/>
        <v>-133.059791286587</v>
      </c>
      <c r="E881" s="16">
        <f t="shared" si="142"/>
        <v>1960.4384650096524</v>
      </c>
      <c r="F881" s="17">
        <f t="shared" si="143"/>
        <v>-4.170901264088684</v>
      </c>
      <c r="G881" s="16">
        <f t="shared" si="144"/>
        <v>258908.28732794226</v>
      </c>
      <c r="H881" s="17">
        <f t="shared" si="138"/>
        <v>137.23069255067568</v>
      </c>
      <c r="I881" s="5">
        <f t="shared" si="145"/>
        <v>260868.72579295191</v>
      </c>
      <c r="J881" s="5">
        <f t="shared" si="146"/>
        <v>133.059791286587</v>
      </c>
    </row>
    <row r="882" spans="1:10" x14ac:dyDescent="0.4">
      <c r="A882" s="1">
        <f t="shared" si="139"/>
        <v>44763</v>
      </c>
      <c r="B882">
        <f t="shared" si="140"/>
        <v>877</v>
      </c>
      <c r="C882" s="16">
        <f t="shared" si="141"/>
        <v>8322082.2144157607</v>
      </c>
      <c r="D882" s="17">
        <f t="shared" si="137"/>
        <v>-132.77457903499237</v>
      </c>
      <c r="E882" s="16">
        <f t="shared" si="142"/>
        <v>1956.2675637455636</v>
      </c>
      <c r="F882" s="17">
        <f t="shared" si="143"/>
        <v>-4.1641504271970859</v>
      </c>
      <c r="G882" s="16">
        <f t="shared" si="144"/>
        <v>259045.51802049295</v>
      </c>
      <c r="H882" s="17">
        <f t="shared" si="138"/>
        <v>136.93872946218946</v>
      </c>
      <c r="I882" s="5">
        <f t="shared" si="145"/>
        <v>261001.7855842385</v>
      </c>
      <c r="J882" s="5">
        <f t="shared" si="146"/>
        <v>132.77457903499237</v>
      </c>
    </row>
    <row r="883" spans="1:10" x14ac:dyDescent="0.4">
      <c r="A883" s="1">
        <f t="shared" si="139"/>
        <v>44764</v>
      </c>
      <c r="B883">
        <f t="shared" si="140"/>
        <v>878</v>
      </c>
      <c r="C883" s="16">
        <f t="shared" si="141"/>
        <v>8321949.4398367256</v>
      </c>
      <c r="D883" s="17">
        <f t="shared" si="137"/>
        <v>-132.48983855776896</v>
      </c>
      <c r="E883" s="16">
        <f t="shared" si="142"/>
        <v>1952.1034133183666</v>
      </c>
      <c r="F883" s="17">
        <f t="shared" si="143"/>
        <v>-4.1574003745167261</v>
      </c>
      <c r="G883" s="16">
        <f t="shared" si="144"/>
        <v>259182.45674995513</v>
      </c>
      <c r="H883" s="17">
        <f t="shared" si="138"/>
        <v>136.64723893228569</v>
      </c>
      <c r="I883" s="5">
        <f t="shared" si="145"/>
        <v>261134.56016327351</v>
      </c>
      <c r="J883" s="5">
        <f t="shared" si="146"/>
        <v>132.48983855776896</v>
      </c>
    </row>
    <row r="884" spans="1:10" x14ac:dyDescent="0.4">
      <c r="A884" s="1">
        <f t="shared" si="139"/>
        <v>44765</v>
      </c>
      <c r="B884">
        <f t="shared" si="140"/>
        <v>879</v>
      </c>
      <c r="C884" s="16">
        <f t="shared" si="141"/>
        <v>8321816.9499981683</v>
      </c>
      <c r="D884" s="17">
        <f t="shared" si="137"/>
        <v>-132.20556974320928</v>
      </c>
      <c r="E884" s="16">
        <f t="shared" si="142"/>
        <v>1947.9460129438498</v>
      </c>
      <c r="F884" s="17">
        <f t="shared" si="143"/>
        <v>-4.1506511628602141</v>
      </c>
      <c r="G884" s="16">
        <f t="shared" si="144"/>
        <v>259319.10398888742</v>
      </c>
      <c r="H884" s="17">
        <f t="shared" si="138"/>
        <v>136.3562209060695</v>
      </c>
      <c r="I884" s="5">
        <f t="shared" si="145"/>
        <v>261267.05000183126</v>
      </c>
      <c r="J884" s="5">
        <f t="shared" si="146"/>
        <v>132.20556974320928</v>
      </c>
    </row>
    <row r="885" spans="1:10" x14ac:dyDescent="0.4">
      <c r="A885" s="1">
        <f t="shared" si="139"/>
        <v>44766</v>
      </c>
      <c r="B885">
        <f t="shared" si="140"/>
        <v>880</v>
      </c>
      <c r="C885" s="16">
        <f t="shared" si="141"/>
        <v>8321684.7444284251</v>
      </c>
      <c r="D885" s="17">
        <f t="shared" si="137"/>
        <v>-131.92177247591326</v>
      </c>
      <c r="E885" s="16">
        <f t="shared" si="142"/>
        <v>1943.7953617809897</v>
      </c>
      <c r="F885" s="17">
        <f t="shared" si="143"/>
        <v>-4.1439028487560279</v>
      </c>
      <c r="G885" s="16">
        <f t="shared" si="144"/>
        <v>259455.4602097935</v>
      </c>
      <c r="H885" s="17">
        <f t="shared" si="138"/>
        <v>136.06567532466929</v>
      </c>
      <c r="I885" s="5">
        <f t="shared" si="145"/>
        <v>261399.2555715745</v>
      </c>
      <c r="J885" s="5">
        <f t="shared" si="146"/>
        <v>131.92177247591326</v>
      </c>
    </row>
    <row r="886" spans="1:10" x14ac:dyDescent="0.4">
      <c r="A886" s="1">
        <f t="shared" si="139"/>
        <v>44767</v>
      </c>
      <c r="B886">
        <f t="shared" si="140"/>
        <v>881</v>
      </c>
      <c r="C886" s="16">
        <f t="shared" si="141"/>
        <v>8321552.8226559488</v>
      </c>
      <c r="D886" s="17">
        <f t="shared" si="137"/>
        <v>-131.63844663680774</v>
      </c>
      <c r="E886" s="16">
        <f t="shared" si="142"/>
        <v>1939.6514589322337</v>
      </c>
      <c r="F886" s="17">
        <f t="shared" si="143"/>
        <v>-4.1371554884486272</v>
      </c>
      <c r="G886" s="16">
        <f t="shared" si="144"/>
        <v>259591.52588511817</v>
      </c>
      <c r="H886" s="17">
        <f t="shared" si="138"/>
        <v>135.77560212525637</v>
      </c>
      <c r="I886" s="5">
        <f t="shared" si="145"/>
        <v>261531.1773440504</v>
      </c>
      <c r="J886" s="5">
        <f t="shared" si="146"/>
        <v>131.63844663680774</v>
      </c>
    </row>
    <row r="887" spans="1:10" x14ac:dyDescent="0.4">
      <c r="A887" s="1">
        <f t="shared" si="139"/>
        <v>44768</v>
      </c>
      <c r="B887">
        <f t="shared" si="140"/>
        <v>882</v>
      </c>
      <c r="C887" s="16">
        <f t="shared" si="141"/>
        <v>8321421.1842093123</v>
      </c>
      <c r="D887" s="17">
        <f t="shared" si="137"/>
        <v>-131.35559210316563</v>
      </c>
      <c r="E887" s="16">
        <f t="shared" si="142"/>
        <v>1935.5143034437851</v>
      </c>
      <c r="F887" s="17">
        <f t="shared" si="143"/>
        <v>-4.1304091378993348</v>
      </c>
      <c r="G887" s="16">
        <f t="shared" si="144"/>
        <v>259727.30148724341</v>
      </c>
      <c r="H887" s="17">
        <f t="shared" si="138"/>
        <v>135.48600124106497</v>
      </c>
      <c r="I887" s="5">
        <f t="shared" si="145"/>
        <v>261662.81579068719</v>
      </c>
      <c r="J887" s="5">
        <f t="shared" si="146"/>
        <v>131.35559210316563</v>
      </c>
    </row>
    <row r="888" spans="1:10" x14ac:dyDescent="0.4">
      <c r="A888" s="1">
        <f t="shared" si="139"/>
        <v>44769</v>
      </c>
      <c r="B888">
        <f t="shared" si="140"/>
        <v>883</v>
      </c>
      <c r="C888" s="16">
        <f t="shared" si="141"/>
        <v>8321289.8286172096</v>
      </c>
      <c r="D888" s="17">
        <f t="shared" si="137"/>
        <v>-131.0732087486254</v>
      </c>
      <c r="E888" s="16">
        <f t="shared" si="142"/>
        <v>1931.3838943058859</v>
      </c>
      <c r="F888" s="17">
        <f t="shared" si="143"/>
        <v>-4.1236638527866205</v>
      </c>
      <c r="G888" s="16">
        <f t="shared" si="144"/>
        <v>259862.78748848449</v>
      </c>
      <c r="H888" s="17">
        <f t="shared" si="138"/>
        <v>135.19687260141203</v>
      </c>
      <c r="I888" s="5">
        <f t="shared" si="145"/>
        <v>261794.17138279037</v>
      </c>
      <c r="J888" s="5">
        <f t="shared" si="146"/>
        <v>131.0732087486254</v>
      </c>
    </row>
    <row r="889" spans="1:10" x14ac:dyDescent="0.4">
      <c r="A889" s="1">
        <f t="shared" si="139"/>
        <v>44770</v>
      </c>
      <c r="B889">
        <f t="shared" si="140"/>
        <v>884</v>
      </c>
      <c r="C889" s="16">
        <f t="shared" si="141"/>
        <v>8321158.7554084612</v>
      </c>
      <c r="D889" s="17">
        <f t="shared" si="137"/>
        <v>-130.79129644321011</v>
      </c>
      <c r="E889" s="16">
        <f t="shared" si="142"/>
        <v>1927.2602304530992</v>
      </c>
      <c r="F889" s="17">
        <f t="shared" si="143"/>
        <v>-4.1169196885068402</v>
      </c>
      <c r="G889" s="16">
        <f t="shared" si="144"/>
        <v>259997.9843610859</v>
      </c>
      <c r="H889" s="17">
        <f t="shared" si="138"/>
        <v>134.90821613171696</v>
      </c>
      <c r="I889" s="5">
        <f t="shared" si="145"/>
        <v>261925.244591539</v>
      </c>
      <c r="J889" s="5">
        <f t="shared" si="146"/>
        <v>130.79129644321011</v>
      </c>
    </row>
    <row r="890" spans="1:10" x14ac:dyDescent="0.4">
      <c r="A890" s="1">
        <f t="shared" si="139"/>
        <v>44771</v>
      </c>
      <c r="B890">
        <f t="shared" si="140"/>
        <v>885</v>
      </c>
      <c r="C890" s="16">
        <f t="shared" si="141"/>
        <v>8321027.9641120182</v>
      </c>
      <c r="D890" s="17">
        <f t="shared" si="137"/>
        <v>-130.50985505334683</v>
      </c>
      <c r="E890" s="16">
        <f t="shared" si="142"/>
        <v>1923.1433107645923</v>
      </c>
      <c r="F890" s="17">
        <f t="shared" si="143"/>
        <v>-4.1101767001746623</v>
      </c>
      <c r="G890" s="16">
        <f t="shared" si="144"/>
        <v>260132.8925772176</v>
      </c>
      <c r="H890" s="17">
        <f t="shared" si="138"/>
        <v>134.62003175352149</v>
      </c>
      <c r="I890" s="5">
        <f t="shared" si="145"/>
        <v>262056.0358879822</v>
      </c>
      <c r="J890" s="5">
        <f t="shared" si="146"/>
        <v>130.50985505334683</v>
      </c>
    </row>
    <row r="891" spans="1:10" x14ac:dyDescent="0.4">
      <c r="A891" s="1">
        <f t="shared" si="139"/>
        <v>44772</v>
      </c>
      <c r="B891">
        <f t="shared" si="140"/>
        <v>886</v>
      </c>
      <c r="C891" s="16">
        <f t="shared" si="141"/>
        <v>8320897.4542569648</v>
      </c>
      <c r="D891" s="17">
        <f t="shared" si="137"/>
        <v>-130.2288844418855</v>
      </c>
      <c r="E891" s="16">
        <f t="shared" si="142"/>
        <v>1919.0331340644177</v>
      </c>
      <c r="F891" s="17">
        <f t="shared" si="143"/>
        <v>-4.1034349426237497</v>
      </c>
      <c r="G891" s="16">
        <f t="shared" si="144"/>
        <v>260267.51260897113</v>
      </c>
      <c r="H891" s="17">
        <f t="shared" si="138"/>
        <v>134.33231938450925</v>
      </c>
      <c r="I891" s="5">
        <f t="shared" si="145"/>
        <v>262186.54574303556</v>
      </c>
      <c r="J891" s="5">
        <f t="shared" si="146"/>
        <v>130.2288844418855</v>
      </c>
    </row>
    <row r="892" spans="1:10" x14ac:dyDescent="0.4">
      <c r="A892" s="1">
        <f t="shared" si="139"/>
        <v>44773</v>
      </c>
      <c r="B892">
        <f t="shared" si="140"/>
        <v>887</v>
      </c>
      <c r="C892" s="16">
        <f t="shared" si="141"/>
        <v>8320767.2253725231</v>
      </c>
      <c r="D892" s="17">
        <f t="shared" si="137"/>
        <v>-129.94838446811849</v>
      </c>
      <c r="E892" s="16">
        <f t="shared" si="142"/>
        <v>1914.9296991217939</v>
      </c>
      <c r="F892" s="17">
        <f t="shared" si="143"/>
        <v>-4.0966944704071011</v>
      </c>
      <c r="G892" s="16">
        <f t="shared" si="144"/>
        <v>260401.84492835563</v>
      </c>
      <c r="H892" s="17">
        <f t="shared" si="138"/>
        <v>134.04507893852559</v>
      </c>
      <c r="I892" s="5">
        <f t="shared" si="145"/>
        <v>262316.7746274774</v>
      </c>
      <c r="J892" s="5">
        <f t="shared" si="146"/>
        <v>129.94838446811849</v>
      </c>
    </row>
    <row r="893" spans="1:10" x14ac:dyDescent="0.4">
      <c r="A893" s="1">
        <f t="shared" si="139"/>
        <v>44774</v>
      </c>
      <c r="B893">
        <f t="shared" si="140"/>
        <v>888</v>
      </c>
      <c r="C893" s="16">
        <f t="shared" si="141"/>
        <v>8320637.2769880546</v>
      </c>
      <c r="D893" s="17">
        <f t="shared" si="137"/>
        <v>-129.66835498779918</v>
      </c>
      <c r="E893" s="16">
        <f t="shared" si="142"/>
        <v>1910.8330046513868</v>
      </c>
      <c r="F893" s="17">
        <f t="shared" si="143"/>
        <v>-4.0899553377979032</v>
      </c>
      <c r="G893" s="16">
        <f t="shared" si="144"/>
        <v>260535.89000729416</v>
      </c>
      <c r="H893" s="17">
        <f t="shared" si="138"/>
        <v>133.75831032559708</v>
      </c>
      <c r="I893" s="5">
        <f t="shared" si="145"/>
        <v>262446.72301194555</v>
      </c>
      <c r="J893" s="5">
        <f t="shared" si="146"/>
        <v>129.66835498779918</v>
      </c>
    </row>
    <row r="894" spans="1:10" x14ac:dyDescent="0.4">
      <c r="A894" s="1">
        <f t="shared" si="139"/>
        <v>44775</v>
      </c>
      <c r="B894">
        <f t="shared" si="140"/>
        <v>889</v>
      </c>
      <c r="C894" s="16">
        <f t="shared" si="141"/>
        <v>8320507.6086330665</v>
      </c>
      <c r="D894" s="17">
        <f t="shared" si="137"/>
        <v>-129.38879585316133</v>
      </c>
      <c r="E894" s="16">
        <f t="shared" si="142"/>
        <v>1906.7430493135889</v>
      </c>
      <c r="F894" s="17">
        <f t="shared" si="143"/>
        <v>-4.0832175987899006</v>
      </c>
      <c r="G894" s="16">
        <f t="shared" si="144"/>
        <v>260669.64831761975</v>
      </c>
      <c r="H894" s="17">
        <f t="shared" si="138"/>
        <v>133.47201345195123</v>
      </c>
      <c r="I894" s="5">
        <f t="shared" si="145"/>
        <v>262576.39136693336</v>
      </c>
      <c r="J894" s="5">
        <f t="shared" si="146"/>
        <v>129.38879585316133</v>
      </c>
    </row>
    <row r="895" spans="1:10" x14ac:dyDescent="0.4">
      <c r="A895" s="1">
        <f t="shared" si="139"/>
        <v>44776</v>
      </c>
      <c r="B895">
        <f t="shared" si="140"/>
        <v>890</v>
      </c>
      <c r="C895" s="16">
        <f t="shared" si="141"/>
        <v>8320378.2198372129</v>
      </c>
      <c r="D895" s="17">
        <f t="shared" si="137"/>
        <v>-129.1097069129379</v>
      </c>
      <c r="E895" s="16">
        <f t="shared" si="142"/>
        <v>1902.6598317147991</v>
      </c>
      <c r="F895" s="17">
        <f t="shared" si="143"/>
        <v>-4.0764813070980495</v>
      </c>
      <c r="G895" s="16">
        <f t="shared" si="144"/>
        <v>260803.1203310717</v>
      </c>
      <c r="H895" s="17">
        <f t="shared" si="138"/>
        <v>133.18618822003594</v>
      </c>
      <c r="I895" s="5">
        <f t="shared" si="145"/>
        <v>262705.78016278648</v>
      </c>
      <c r="J895" s="5">
        <f t="shared" si="146"/>
        <v>129.1097069129379</v>
      </c>
    </row>
    <row r="896" spans="1:10" x14ac:dyDescent="0.4">
      <c r="A896" s="1">
        <f t="shared" si="139"/>
        <v>44777</v>
      </c>
      <c r="B896">
        <f t="shared" si="140"/>
        <v>891</v>
      </c>
      <c r="C896" s="16">
        <f t="shared" si="141"/>
        <v>8320249.1101302998</v>
      </c>
      <c r="D896" s="17">
        <f t="shared" si="137"/>
        <v>-128.83108801238012</v>
      </c>
      <c r="E896" s="16">
        <f t="shared" si="142"/>
        <v>1898.5833504077011</v>
      </c>
      <c r="F896" s="17">
        <f t="shared" si="143"/>
        <v>-4.0697465161589719</v>
      </c>
      <c r="G896" s="16">
        <f t="shared" si="144"/>
        <v>260936.30651929174</v>
      </c>
      <c r="H896" s="17">
        <f t="shared" si="138"/>
        <v>132.90083452853909</v>
      </c>
      <c r="I896" s="5">
        <f t="shared" si="145"/>
        <v>262834.88986969943</v>
      </c>
      <c r="J896" s="5">
        <f t="shared" si="146"/>
        <v>128.83108801238012</v>
      </c>
    </row>
    <row r="897" spans="1:10" x14ac:dyDescent="0.4">
      <c r="A897" s="1">
        <f t="shared" si="139"/>
        <v>44778</v>
      </c>
      <c r="B897">
        <f t="shared" si="140"/>
        <v>892</v>
      </c>
      <c r="C897" s="16">
        <f t="shared" si="141"/>
        <v>8320120.2790422877</v>
      </c>
      <c r="D897" s="17">
        <f t="shared" si="137"/>
        <v>-128.55293899327626</v>
      </c>
      <c r="E897" s="16">
        <f t="shared" si="142"/>
        <v>1894.5136038915421</v>
      </c>
      <c r="F897" s="17">
        <f t="shared" si="143"/>
        <v>-4.0630132791316953</v>
      </c>
      <c r="G897" s="16">
        <f t="shared" si="144"/>
        <v>261069.20735382027</v>
      </c>
      <c r="H897" s="17">
        <f t="shared" si="138"/>
        <v>132.61595227240795</v>
      </c>
      <c r="I897" s="5">
        <f t="shared" si="145"/>
        <v>262963.7209577118</v>
      </c>
      <c r="J897" s="5">
        <f t="shared" si="146"/>
        <v>128.55293899327626</v>
      </c>
    </row>
    <row r="898" spans="1:10" x14ac:dyDescent="0.4">
      <c r="A898" s="1">
        <f t="shared" si="139"/>
        <v>44779</v>
      </c>
      <c r="B898">
        <f t="shared" si="140"/>
        <v>893</v>
      </c>
      <c r="C898" s="16">
        <f t="shared" si="141"/>
        <v>8319991.7261032946</v>
      </c>
      <c r="D898" s="17">
        <f t="shared" si="137"/>
        <v>-128.27525969397061</v>
      </c>
      <c r="E898" s="16">
        <f t="shared" si="142"/>
        <v>1890.4505906124105</v>
      </c>
      <c r="F898" s="17">
        <f t="shared" si="143"/>
        <v>-4.0562816488981355</v>
      </c>
      <c r="G898" s="16">
        <f t="shared" si="144"/>
        <v>261201.82330609267</v>
      </c>
      <c r="H898" s="17">
        <f t="shared" si="138"/>
        <v>132.33154134286875</v>
      </c>
      <c r="I898" s="5">
        <f t="shared" si="145"/>
        <v>263092.27389670507</v>
      </c>
      <c r="J898" s="5">
        <f t="shared" si="146"/>
        <v>128.27525969397061</v>
      </c>
    </row>
    <row r="899" spans="1:10" x14ac:dyDescent="0.4">
      <c r="A899" s="1">
        <f t="shared" si="139"/>
        <v>44780</v>
      </c>
      <c r="B899">
        <f t="shared" si="140"/>
        <v>894</v>
      </c>
      <c r="C899" s="16">
        <f t="shared" si="141"/>
        <v>8319863.4508436006</v>
      </c>
      <c r="D899" s="17">
        <f t="shared" si="137"/>
        <v>-127.99804994938215</v>
      </c>
      <c r="E899" s="16">
        <f t="shared" si="142"/>
        <v>1886.3943089635122</v>
      </c>
      <c r="F899" s="17">
        <f t="shared" si="143"/>
        <v>-4.0495516780637075</v>
      </c>
      <c r="G899" s="16">
        <f t="shared" si="144"/>
        <v>261334.15484743554</v>
      </c>
      <c r="H899" s="17">
        <f t="shared" si="138"/>
        <v>132.04760162744586</v>
      </c>
      <c r="I899" s="5">
        <f t="shared" si="145"/>
        <v>263220.54915639904</v>
      </c>
      <c r="J899" s="5">
        <f t="shared" si="146"/>
        <v>127.99804994938215</v>
      </c>
    </row>
    <row r="900" spans="1:10" x14ac:dyDescent="0.4">
      <c r="A900" s="1">
        <f t="shared" si="139"/>
        <v>44781</v>
      </c>
      <c r="B900">
        <f t="shared" si="140"/>
        <v>895</v>
      </c>
      <c r="C900" s="16">
        <f t="shared" si="141"/>
        <v>8319735.4527936513</v>
      </c>
      <c r="D900" s="17">
        <f t="shared" si="137"/>
        <v>-127.72130959102353</v>
      </c>
      <c r="E900" s="16">
        <f t="shared" si="142"/>
        <v>1882.3447572854486</v>
      </c>
      <c r="F900" s="17">
        <f t="shared" si="143"/>
        <v>-4.0428234189578802</v>
      </c>
      <c r="G900" s="16">
        <f t="shared" si="144"/>
        <v>261466.20244906298</v>
      </c>
      <c r="H900" s="17">
        <f t="shared" si="138"/>
        <v>131.76413300998141</v>
      </c>
      <c r="I900" s="5">
        <f t="shared" si="145"/>
        <v>263348.54720634845</v>
      </c>
      <c r="J900" s="5">
        <f t="shared" si="146"/>
        <v>127.72130959102353</v>
      </c>
    </row>
    <row r="901" spans="1:10" x14ac:dyDescent="0.4">
      <c r="A901" s="1">
        <f t="shared" si="139"/>
        <v>44782</v>
      </c>
      <c r="B901">
        <f t="shared" si="140"/>
        <v>896</v>
      </c>
      <c r="C901" s="16">
        <f t="shared" si="141"/>
        <v>8319607.7314840602</v>
      </c>
      <c r="D901" s="17">
        <f t="shared" ref="D901:D964" si="147">-E$1*C901*E901/B$2</f>
        <v>-127.44503844701956</v>
      </c>
      <c r="E901" s="16">
        <f t="shared" si="142"/>
        <v>1878.3019338664908</v>
      </c>
      <c r="F901" s="17">
        <f t="shared" si="143"/>
        <v>-4.0360969236348012</v>
      </c>
      <c r="G901" s="16">
        <f t="shared" si="144"/>
        <v>261597.96658207296</v>
      </c>
      <c r="H901" s="17">
        <f t="shared" ref="H901:H964" si="148">$G$1*E901</f>
        <v>131.48113537065436</v>
      </c>
      <c r="I901" s="5">
        <f t="shared" si="145"/>
        <v>263476.26851593948</v>
      </c>
      <c r="J901" s="5">
        <f t="shared" si="146"/>
        <v>127.44503844701956</v>
      </c>
    </row>
    <row r="902" spans="1:10" x14ac:dyDescent="0.4">
      <c r="A902" s="1">
        <f t="shared" si="139"/>
        <v>44783</v>
      </c>
      <c r="B902">
        <f t="shared" si="140"/>
        <v>897</v>
      </c>
      <c r="C902" s="16">
        <f t="shared" si="141"/>
        <v>8319480.286445613</v>
      </c>
      <c r="D902" s="17">
        <f t="shared" si="147"/>
        <v>-127.16923634212603</v>
      </c>
      <c r="E902" s="16">
        <f t="shared" si="142"/>
        <v>1874.2658369428559</v>
      </c>
      <c r="F902" s="17">
        <f t="shared" si="143"/>
        <v>-4.0293722438738939</v>
      </c>
      <c r="G902" s="16">
        <f t="shared" si="144"/>
        <v>261729.4477174436</v>
      </c>
      <c r="H902" s="17">
        <f t="shared" si="148"/>
        <v>131.19860858599992</v>
      </c>
      <c r="I902" s="5">
        <f t="shared" si="145"/>
        <v>263603.71355438646</v>
      </c>
      <c r="J902" s="5">
        <f t="shared" si="146"/>
        <v>127.16923634212603</v>
      </c>
    </row>
    <row r="903" spans="1:10" x14ac:dyDescent="0.4">
      <c r="A903" s="1">
        <f t="shared" ref="A903:A966" si="149">A902+1</f>
        <v>44784</v>
      </c>
      <c r="B903">
        <f t="shared" ref="B903:B966" si="150">B902+1</f>
        <v>898</v>
      </c>
      <c r="C903" s="16">
        <f t="shared" si="141"/>
        <v>8319353.1172092706</v>
      </c>
      <c r="D903" s="17">
        <f t="shared" si="147"/>
        <v>-126.89390309774839</v>
      </c>
      <c r="E903" s="16">
        <f t="shared" si="142"/>
        <v>1870.236464698982</v>
      </c>
      <c r="F903" s="17">
        <f t="shared" si="143"/>
        <v>-4.0226494311803549</v>
      </c>
      <c r="G903" s="16">
        <f t="shared" si="144"/>
        <v>261860.64632602962</v>
      </c>
      <c r="H903" s="17">
        <f t="shared" si="148"/>
        <v>130.91655252892875</v>
      </c>
      <c r="I903" s="5">
        <f t="shared" si="145"/>
        <v>263730.88279072859</v>
      </c>
      <c r="J903" s="5">
        <f t="shared" si="146"/>
        <v>126.89390309774839</v>
      </c>
    </row>
    <row r="904" spans="1:10" x14ac:dyDescent="0.4">
      <c r="A904" s="1">
        <f t="shared" si="149"/>
        <v>44785</v>
      </c>
      <c r="B904">
        <f t="shared" si="150"/>
        <v>899</v>
      </c>
      <c r="C904" s="16">
        <f t="shared" si="141"/>
        <v>8319226.2233061725</v>
      </c>
      <c r="D904" s="17">
        <f t="shared" si="147"/>
        <v>-126.6190385319602</v>
      </c>
      <c r="E904" s="16">
        <f t="shared" si="142"/>
        <v>1866.2138152678017</v>
      </c>
      <c r="F904" s="17">
        <f t="shared" si="143"/>
        <v>-4.0159285367859354</v>
      </c>
      <c r="G904" s="16">
        <f t="shared" si="144"/>
        <v>261991.56287855856</v>
      </c>
      <c r="H904" s="17">
        <f t="shared" si="148"/>
        <v>130.63496706874614</v>
      </c>
      <c r="I904" s="5">
        <f t="shared" si="145"/>
        <v>263857.77669382637</v>
      </c>
      <c r="J904" s="5">
        <f t="shared" si="146"/>
        <v>126.6190385319602</v>
      </c>
    </row>
    <row r="905" spans="1:10" x14ac:dyDescent="0.4">
      <c r="A905" s="1">
        <f t="shared" si="149"/>
        <v>44786</v>
      </c>
      <c r="B905">
        <f t="shared" si="150"/>
        <v>900</v>
      </c>
      <c r="C905" s="16">
        <f t="shared" si="141"/>
        <v>8319099.604267641</v>
      </c>
      <c r="D905" s="17">
        <f t="shared" si="147"/>
        <v>-126.34464245952181</v>
      </c>
      <c r="E905" s="16">
        <f t="shared" si="142"/>
        <v>1862.1978867310158</v>
      </c>
      <c r="F905" s="17">
        <f t="shared" si="143"/>
        <v>-4.0092096116493252</v>
      </c>
      <c r="G905" s="16">
        <f t="shared" si="144"/>
        <v>262122.19784562729</v>
      </c>
      <c r="H905" s="17">
        <f t="shared" si="148"/>
        <v>130.35385207117113</v>
      </c>
      <c r="I905" s="5">
        <f t="shared" si="145"/>
        <v>263984.39573235833</v>
      </c>
      <c r="J905" s="5">
        <f t="shared" si="146"/>
        <v>126.34464245952181</v>
      </c>
    </row>
    <row r="906" spans="1:10" x14ac:dyDescent="0.4">
      <c r="A906" s="1">
        <f t="shared" si="149"/>
        <v>44787</v>
      </c>
      <c r="B906">
        <f t="shared" si="150"/>
        <v>901</v>
      </c>
      <c r="C906" s="16">
        <f t="shared" si="141"/>
        <v>8318973.2596251816</v>
      </c>
      <c r="D906" s="17">
        <f t="shared" si="147"/>
        <v>-126.07071469189876</v>
      </c>
      <c r="E906" s="16">
        <f t="shared" si="142"/>
        <v>1858.1886771193665</v>
      </c>
      <c r="F906" s="17">
        <f t="shared" si="143"/>
        <v>-4.0024927064569056</v>
      </c>
      <c r="G906" s="16">
        <f t="shared" si="144"/>
        <v>262252.55169769848</v>
      </c>
      <c r="H906" s="17">
        <f t="shared" si="148"/>
        <v>130.07320739835566</v>
      </c>
      <c r="I906" s="5">
        <f t="shared" si="145"/>
        <v>264110.74037481786</v>
      </c>
      <c r="J906" s="5">
        <f t="shared" si="146"/>
        <v>126.07071469189876</v>
      </c>
    </row>
    <row r="907" spans="1:10" x14ac:dyDescent="0.4">
      <c r="A907" s="1">
        <f t="shared" si="149"/>
        <v>44788</v>
      </c>
      <c r="B907">
        <f t="shared" si="150"/>
        <v>902</v>
      </c>
      <c r="C907" s="16">
        <f t="shared" si="141"/>
        <v>8318847.1889104899</v>
      </c>
      <c r="D907" s="17">
        <f t="shared" si="147"/>
        <v>-125.79725503728031</v>
      </c>
      <c r="E907" s="16">
        <f t="shared" si="142"/>
        <v>1854.1861844129096</v>
      </c>
      <c r="F907" s="17">
        <f t="shared" si="143"/>
        <v>-3.9957778716233747</v>
      </c>
      <c r="G907" s="16">
        <f t="shared" si="144"/>
        <v>262382.62490509683</v>
      </c>
      <c r="H907" s="17">
        <f t="shared" si="148"/>
        <v>129.79303290890368</v>
      </c>
      <c r="I907" s="5">
        <f t="shared" si="145"/>
        <v>264236.81108950975</v>
      </c>
      <c r="J907" s="5">
        <f t="shared" si="146"/>
        <v>125.79725503728031</v>
      </c>
    </row>
    <row r="908" spans="1:10" x14ac:dyDescent="0.4">
      <c r="A908" s="1">
        <f t="shared" si="149"/>
        <v>44789</v>
      </c>
      <c r="B908">
        <f t="shared" si="150"/>
        <v>903</v>
      </c>
      <c r="C908" s="16">
        <f t="shared" si="141"/>
        <v>8318721.3916554525</v>
      </c>
      <c r="D908" s="17">
        <f t="shared" si="147"/>
        <v>-125.52426330059788</v>
      </c>
      <c r="E908" s="16">
        <f t="shared" si="142"/>
        <v>1850.1904065412862</v>
      </c>
      <c r="F908" s="17">
        <f t="shared" si="143"/>
        <v>-3.989065157292174</v>
      </c>
      <c r="G908" s="16">
        <f t="shared" si="144"/>
        <v>262512.41793800576</v>
      </c>
      <c r="H908" s="17">
        <f t="shared" si="148"/>
        <v>129.51332845789005</v>
      </c>
      <c r="I908" s="5">
        <f t="shared" si="145"/>
        <v>264362.60834454704</v>
      </c>
      <c r="J908" s="5">
        <f t="shared" si="146"/>
        <v>125.52426330059788</v>
      </c>
    </row>
    <row r="909" spans="1:10" x14ac:dyDescent="0.4">
      <c r="A909" s="1">
        <f t="shared" si="149"/>
        <v>44790</v>
      </c>
      <c r="B909">
        <f t="shared" si="150"/>
        <v>904</v>
      </c>
      <c r="C909" s="16">
        <f t="shared" si="141"/>
        <v>8318595.8673921516</v>
      </c>
      <c r="D909" s="17">
        <f t="shared" si="147"/>
        <v>-125.25173928354332</v>
      </c>
      <c r="E909" s="16">
        <f t="shared" si="142"/>
        <v>1846.2013413839941</v>
      </c>
      <c r="F909" s="17">
        <f t="shared" si="143"/>
        <v>-3.9823546133362697</v>
      </c>
      <c r="G909" s="16">
        <f t="shared" si="144"/>
        <v>262641.93126646365</v>
      </c>
      <c r="H909" s="17">
        <f t="shared" si="148"/>
        <v>129.23409389687959</v>
      </c>
      <c r="I909" s="5">
        <f t="shared" si="145"/>
        <v>264488.13260784763</v>
      </c>
      <c r="J909" s="5">
        <f t="shared" si="146"/>
        <v>125.25173928354332</v>
      </c>
    </row>
    <row r="910" spans="1:10" x14ac:dyDescent="0.4">
      <c r="A910" s="1">
        <f t="shared" si="149"/>
        <v>44791</v>
      </c>
      <c r="B910">
        <f t="shared" si="150"/>
        <v>905</v>
      </c>
      <c r="C910" s="16">
        <f t="shared" si="141"/>
        <v>8318470.6156528685</v>
      </c>
      <c r="D910" s="17">
        <f t="shared" si="147"/>
        <v>-124.97968278458725</v>
      </c>
      <c r="E910" s="16">
        <f t="shared" si="142"/>
        <v>1842.2189867706579</v>
      </c>
      <c r="F910" s="17">
        <f t="shared" si="143"/>
        <v>-3.9756462893588207</v>
      </c>
      <c r="G910" s="16">
        <f t="shared" si="144"/>
        <v>262771.16536036052</v>
      </c>
      <c r="H910" s="17">
        <f t="shared" si="148"/>
        <v>128.95532907394607</v>
      </c>
      <c r="I910" s="5">
        <f t="shared" si="145"/>
        <v>264613.38434713118</v>
      </c>
      <c r="J910" s="5">
        <f t="shared" si="146"/>
        <v>124.97968278458725</v>
      </c>
    </row>
    <row r="911" spans="1:10" x14ac:dyDescent="0.4">
      <c r="A911" s="1">
        <f t="shared" si="149"/>
        <v>44792</v>
      </c>
      <c r="B911">
        <f t="shared" si="150"/>
        <v>906</v>
      </c>
      <c r="C911" s="16">
        <f t="shared" si="141"/>
        <v>8318345.635970084</v>
      </c>
      <c r="D911" s="17">
        <f t="shared" si="147"/>
        <v>-124.70809359899751</v>
      </c>
      <c r="E911" s="16">
        <f t="shared" si="142"/>
        <v>1838.2433404812991</v>
      </c>
      <c r="F911" s="17">
        <f t="shared" si="143"/>
        <v>-3.9689402346934486</v>
      </c>
      <c r="G911" s="16">
        <f t="shared" si="144"/>
        <v>262900.12068943447</v>
      </c>
      <c r="H911" s="17">
        <f t="shared" si="148"/>
        <v>128.67703383369096</v>
      </c>
      <c r="I911" s="5">
        <f t="shared" si="145"/>
        <v>264738.36402991577</v>
      </c>
      <c r="J911" s="5">
        <f t="shared" si="146"/>
        <v>124.70809359899751</v>
      </c>
    </row>
    <row r="912" spans="1:10" x14ac:dyDescent="0.4">
      <c r="A912" s="1">
        <f t="shared" si="149"/>
        <v>44793</v>
      </c>
      <c r="B912">
        <f t="shared" si="150"/>
        <v>907</v>
      </c>
      <c r="C912" s="16">
        <f t="shared" si="141"/>
        <v>8318220.9278764846</v>
      </c>
      <c r="D912" s="17">
        <f t="shared" si="147"/>
        <v>-124.43697151885712</v>
      </c>
      <c r="E912" s="16">
        <f t="shared" si="142"/>
        <v>1834.2744002466056</v>
      </c>
      <c r="F912" s="17">
        <f t="shared" si="143"/>
        <v>-3.9622364984052751</v>
      </c>
      <c r="G912" s="16">
        <f t="shared" si="144"/>
        <v>263028.79772326816</v>
      </c>
      <c r="H912" s="17">
        <f t="shared" si="148"/>
        <v>128.3992080172624</v>
      </c>
      <c r="I912" s="5">
        <f t="shared" si="145"/>
        <v>264863.07212351478</v>
      </c>
      <c r="J912" s="5">
        <f t="shared" si="146"/>
        <v>124.43697151885712</v>
      </c>
    </row>
    <row r="913" spans="1:10" x14ac:dyDescent="0.4">
      <c r="A913" s="1">
        <f t="shared" si="149"/>
        <v>44794</v>
      </c>
      <c r="B913">
        <f t="shared" si="150"/>
        <v>908</v>
      </c>
      <c r="C913" s="16">
        <f t="shared" si="141"/>
        <v>8318096.4909049654</v>
      </c>
      <c r="D913" s="17">
        <f t="shared" si="147"/>
        <v>-124.16631633308269</v>
      </c>
      <c r="E913" s="16">
        <f t="shared" si="142"/>
        <v>1830.3121637482004</v>
      </c>
      <c r="F913" s="17">
        <f t="shared" si="143"/>
        <v>-3.9555351292913628</v>
      </c>
      <c r="G913" s="16">
        <f t="shared" si="144"/>
        <v>263157.19693128543</v>
      </c>
      <c r="H913" s="17">
        <f t="shared" si="148"/>
        <v>128.12185146237405</v>
      </c>
      <c r="I913" s="5">
        <f t="shared" si="145"/>
        <v>264987.50909503363</v>
      </c>
      <c r="J913" s="5">
        <f t="shared" si="146"/>
        <v>124.16631633308269</v>
      </c>
    </row>
    <row r="914" spans="1:10" x14ac:dyDescent="0.4">
      <c r="A914" s="1">
        <f t="shared" si="149"/>
        <v>44795</v>
      </c>
      <c r="B914">
        <f t="shared" si="150"/>
        <v>909</v>
      </c>
      <c r="C914" s="16">
        <f t="shared" si="141"/>
        <v>8317972.3245886322</v>
      </c>
      <c r="D914" s="17">
        <f t="shared" si="147"/>
        <v>-123.89612782744246</v>
      </c>
      <c r="E914" s="16">
        <f t="shared" si="142"/>
        <v>1826.3566286189091</v>
      </c>
      <c r="F914" s="17">
        <f t="shared" si="143"/>
        <v>-3.9488361758811976</v>
      </c>
      <c r="G914" s="16">
        <f t="shared" si="144"/>
        <v>263285.31878274778</v>
      </c>
      <c r="H914" s="17">
        <f t="shared" si="148"/>
        <v>127.84496400332365</v>
      </c>
      <c r="I914" s="5">
        <f t="shared" si="145"/>
        <v>265111.67541136668</v>
      </c>
      <c r="J914" s="5">
        <f t="shared" si="146"/>
        <v>123.89612782744246</v>
      </c>
    </row>
    <row r="915" spans="1:10" x14ac:dyDescent="0.4">
      <c r="A915" s="1">
        <f t="shared" si="149"/>
        <v>44796</v>
      </c>
      <c r="B915">
        <f t="shared" si="150"/>
        <v>910</v>
      </c>
      <c r="C915" s="16">
        <f t="shared" si="141"/>
        <v>8317848.4284608047</v>
      </c>
      <c r="D915" s="17">
        <f t="shared" si="147"/>
        <v>-123.62640578457436</v>
      </c>
      <c r="E915" s="16">
        <f t="shared" si="142"/>
        <v>1822.4077924430278</v>
      </c>
      <c r="F915" s="17">
        <f t="shared" si="143"/>
        <v>-3.9421396864375993</v>
      </c>
      <c r="G915" s="16">
        <f t="shared" si="144"/>
        <v>263413.16374675109</v>
      </c>
      <c r="H915" s="17">
        <f t="shared" si="148"/>
        <v>127.56854547101196</v>
      </c>
      <c r="I915" s="5">
        <f t="shared" si="145"/>
        <v>265235.57153919409</v>
      </c>
      <c r="J915" s="5">
        <f t="shared" si="146"/>
        <v>123.62640578457436</v>
      </c>
    </row>
    <row r="916" spans="1:10" x14ac:dyDescent="0.4">
      <c r="A916" s="1">
        <f t="shared" si="149"/>
        <v>44797</v>
      </c>
      <c r="B916">
        <f t="shared" si="150"/>
        <v>911</v>
      </c>
      <c r="C916" s="16">
        <f t="shared" si="141"/>
        <v>8317724.8020550199</v>
      </c>
      <c r="D916" s="17">
        <f t="shared" si="147"/>
        <v>-123.35714998400417</v>
      </c>
      <c r="E916" s="16">
        <f t="shared" si="142"/>
        <v>1818.4656527565903</v>
      </c>
      <c r="F916" s="17">
        <f t="shared" si="143"/>
        <v>-3.9354457089571611</v>
      </c>
      <c r="G916" s="16">
        <f t="shared" si="144"/>
        <v>263540.73229222209</v>
      </c>
      <c r="H916" s="17">
        <f t="shared" si="148"/>
        <v>127.29259569296133</v>
      </c>
      <c r="I916" s="5">
        <f t="shared" si="145"/>
        <v>265359.19794497866</v>
      </c>
      <c r="J916" s="5">
        <f t="shared" si="146"/>
        <v>123.35714998400417</v>
      </c>
    </row>
    <row r="917" spans="1:10" x14ac:dyDescent="0.4">
      <c r="A917" s="1">
        <f t="shared" si="149"/>
        <v>44798</v>
      </c>
      <c r="B917">
        <f t="shared" si="150"/>
        <v>912</v>
      </c>
      <c r="C917" s="16">
        <f t="shared" si="141"/>
        <v>8317601.4449050361</v>
      </c>
      <c r="D917" s="17">
        <f t="shared" si="147"/>
        <v>-123.08836020216347</v>
      </c>
      <c r="E917" s="16">
        <f t="shared" si="142"/>
        <v>1814.5302070476332</v>
      </c>
      <c r="F917" s="17">
        <f t="shared" si="143"/>
        <v>-3.9287542911708613</v>
      </c>
      <c r="G917" s="16">
        <f t="shared" si="144"/>
        <v>263668.02488791506</v>
      </c>
      <c r="H917" s="17">
        <f t="shared" si="148"/>
        <v>127.01711449333433</v>
      </c>
      <c r="I917" s="5">
        <f t="shared" si="145"/>
        <v>265482.55509496271</v>
      </c>
      <c r="J917" s="5">
        <f t="shared" si="146"/>
        <v>123.08836020216347</v>
      </c>
    </row>
    <row r="918" spans="1:10" x14ac:dyDescent="0.4">
      <c r="A918" s="1">
        <f t="shared" si="149"/>
        <v>44799</v>
      </c>
      <c r="B918">
        <f t="shared" si="150"/>
        <v>913</v>
      </c>
      <c r="C918" s="16">
        <f t="shared" si="141"/>
        <v>8317478.3565448336</v>
      </c>
      <c r="D918" s="17">
        <f t="shared" si="147"/>
        <v>-122.82003621240754</v>
      </c>
      <c r="E918" s="16">
        <f t="shared" si="142"/>
        <v>1810.6014527564623</v>
      </c>
      <c r="F918" s="17">
        <f t="shared" si="143"/>
        <v>-3.9220654805448305</v>
      </c>
      <c r="G918" s="16">
        <f t="shared" si="144"/>
        <v>263795.04200240842</v>
      </c>
      <c r="H918" s="17">
        <f t="shared" si="148"/>
        <v>126.74210169295237</v>
      </c>
      <c r="I918" s="5">
        <f t="shared" si="145"/>
        <v>265605.64345516486</v>
      </c>
      <c r="J918" s="5">
        <f t="shared" si="146"/>
        <v>122.82003621240754</v>
      </c>
    </row>
    <row r="919" spans="1:10" x14ac:dyDescent="0.4">
      <c r="A919" s="1">
        <f t="shared" si="149"/>
        <v>44800</v>
      </c>
      <c r="B919">
        <f t="shared" si="150"/>
        <v>914</v>
      </c>
      <c r="C919" s="16">
        <f t="shared" si="141"/>
        <v>8317355.5365086216</v>
      </c>
      <c r="D919" s="17">
        <f t="shared" si="147"/>
        <v>-122.55217778503331</v>
      </c>
      <c r="E919" s="16">
        <f t="shared" si="142"/>
        <v>1806.6793872759174</v>
      </c>
      <c r="F919" s="17">
        <f t="shared" si="143"/>
        <v>-3.9153793242809201</v>
      </c>
      <c r="G919" s="16">
        <f t="shared" si="144"/>
        <v>263921.78410410136</v>
      </c>
      <c r="H919" s="17">
        <f t="shared" si="148"/>
        <v>126.46755710931423</v>
      </c>
      <c r="I919" s="5">
        <f t="shared" si="145"/>
        <v>265728.4634913773</v>
      </c>
      <c r="J919" s="5">
        <f t="shared" si="146"/>
        <v>122.55217778503331</v>
      </c>
    </row>
    <row r="920" spans="1:10" x14ac:dyDescent="0.4">
      <c r="A920" s="1">
        <f t="shared" si="149"/>
        <v>44801</v>
      </c>
      <c r="B920">
        <f t="shared" si="150"/>
        <v>915</v>
      </c>
      <c r="C920" s="16">
        <f t="shared" si="141"/>
        <v>8317232.9843308367</v>
      </c>
      <c r="D920" s="17">
        <f t="shared" si="147"/>
        <v>-122.28478468729735</v>
      </c>
      <c r="E920" s="16">
        <f t="shared" si="142"/>
        <v>1802.7640079516366</v>
      </c>
      <c r="F920" s="17">
        <f t="shared" si="143"/>
        <v>-3.9086958693172278</v>
      </c>
      <c r="G920" s="16">
        <f t="shared" si="144"/>
        <v>264048.25166121067</v>
      </c>
      <c r="H920" s="17">
        <f t="shared" si="148"/>
        <v>126.19348055661457</v>
      </c>
      <c r="I920" s="5">
        <f t="shared" si="145"/>
        <v>265851.01566916233</v>
      </c>
      <c r="J920" s="5">
        <f t="shared" si="146"/>
        <v>122.28478468729735</v>
      </c>
    </row>
    <row r="921" spans="1:10" x14ac:dyDescent="0.4">
      <c r="A921" s="1">
        <f t="shared" si="149"/>
        <v>44802</v>
      </c>
      <c r="B921">
        <f t="shared" si="150"/>
        <v>916</v>
      </c>
      <c r="C921" s="16">
        <f t="shared" si="141"/>
        <v>8317110.699546149</v>
      </c>
      <c r="D921" s="17">
        <f t="shared" si="147"/>
        <v>-122.01785668343337</v>
      </c>
      <c r="E921" s="16">
        <f t="shared" si="142"/>
        <v>1798.8553120823194</v>
      </c>
      <c r="F921" s="17">
        <f t="shared" si="143"/>
        <v>-3.9020151623290076</v>
      </c>
      <c r="G921" s="16">
        <f t="shared" si="144"/>
        <v>264174.44514176727</v>
      </c>
      <c r="H921" s="17">
        <f t="shared" si="148"/>
        <v>125.91987184576237</v>
      </c>
      <c r="I921" s="5">
        <f t="shared" si="145"/>
        <v>265973.3004538496</v>
      </c>
      <c r="J921" s="5">
        <f t="shared" si="146"/>
        <v>122.01785668343337</v>
      </c>
    </row>
    <row r="922" spans="1:10" x14ac:dyDescent="0.4">
      <c r="A922" s="1">
        <f t="shared" si="149"/>
        <v>44803</v>
      </c>
      <c r="B922">
        <f t="shared" si="150"/>
        <v>917</v>
      </c>
      <c r="C922" s="16">
        <f t="shared" si="141"/>
        <v>8316988.6816894654</v>
      </c>
      <c r="D922" s="17">
        <f t="shared" si="147"/>
        <v>-121.75139353467037</v>
      </c>
      <c r="E922" s="16">
        <f t="shared" si="142"/>
        <v>1794.9532969199904</v>
      </c>
      <c r="F922" s="17">
        <f t="shared" si="143"/>
        <v>-3.8953372497289678</v>
      </c>
      <c r="G922" s="16">
        <f t="shared" si="144"/>
        <v>264300.36501361302</v>
      </c>
      <c r="H922" s="17">
        <f t="shared" si="148"/>
        <v>125.64673078439934</v>
      </c>
      <c r="I922" s="5">
        <f t="shared" si="145"/>
        <v>266095.31831053301</v>
      </c>
      <c r="J922" s="5">
        <f t="shared" si="146"/>
        <v>121.75139353467037</v>
      </c>
    </row>
    <row r="923" spans="1:10" x14ac:dyDescent="0.4">
      <c r="A923" s="1">
        <f t="shared" si="149"/>
        <v>44804</v>
      </c>
      <c r="B923">
        <f t="shared" si="150"/>
        <v>918</v>
      </c>
      <c r="C923" s="16">
        <f t="shared" si="141"/>
        <v>8316866.9302959312</v>
      </c>
      <c r="D923" s="17">
        <f t="shared" si="147"/>
        <v>-121.48539499925006</v>
      </c>
      <c r="E923" s="16">
        <f t="shared" si="142"/>
        <v>1791.0579596702614</v>
      </c>
      <c r="F923" s="17">
        <f t="shared" si="143"/>
        <v>-3.8886621776682517</v>
      </c>
      <c r="G923" s="16">
        <f t="shared" si="144"/>
        <v>264426.0117443974</v>
      </c>
      <c r="H923" s="17">
        <f t="shared" si="148"/>
        <v>125.37405717691831</v>
      </c>
      <c r="I923" s="5">
        <f t="shared" si="145"/>
        <v>266217.06970406766</v>
      </c>
      <c r="J923" s="5">
        <f t="shared" si="146"/>
        <v>121.48539499925006</v>
      </c>
    </row>
    <row r="924" spans="1:10" x14ac:dyDescent="0.4">
      <c r="A924" s="1">
        <f t="shared" si="149"/>
        <v>44805</v>
      </c>
      <c r="B924">
        <f t="shared" si="150"/>
        <v>919</v>
      </c>
      <c r="C924" s="16">
        <f t="shared" si="141"/>
        <v>8316745.4449009318</v>
      </c>
      <c r="D924" s="17">
        <f t="shared" si="147"/>
        <v>-121.2198608324447</v>
      </c>
      <c r="E924" s="16">
        <f t="shared" si="142"/>
        <v>1787.1692974925932</v>
      </c>
      <c r="F924" s="17">
        <f t="shared" si="143"/>
        <v>-3.8819899920368357</v>
      </c>
      <c r="G924" s="16">
        <f t="shared" si="144"/>
        <v>264551.38580157433</v>
      </c>
      <c r="H924" s="17">
        <f t="shared" si="148"/>
        <v>125.10185082448153</v>
      </c>
      <c r="I924" s="5">
        <f t="shared" si="145"/>
        <v>266338.55509906693</v>
      </c>
      <c r="J924" s="5">
        <f t="shared" si="146"/>
        <v>121.2198608324447</v>
      </c>
    </row>
    <row r="925" spans="1:10" x14ac:dyDescent="0.4">
      <c r="A925" s="1">
        <f t="shared" si="149"/>
        <v>44806</v>
      </c>
      <c r="B925">
        <f t="shared" si="150"/>
        <v>920</v>
      </c>
      <c r="C925" s="16">
        <f t="shared" si="141"/>
        <v>8316624.2250400996</v>
      </c>
      <c r="D925" s="17">
        <f t="shared" si="147"/>
        <v>-120.95479078657466</v>
      </c>
      <c r="E925" s="16">
        <f t="shared" si="142"/>
        <v>1783.2873075005564</v>
      </c>
      <c r="F925" s="17">
        <f t="shared" si="143"/>
        <v>-3.8753207384642963</v>
      </c>
      <c r="G925" s="16">
        <f t="shared" si="144"/>
        <v>264676.48765239882</v>
      </c>
      <c r="H925" s="17">
        <f t="shared" si="148"/>
        <v>124.83011152503896</v>
      </c>
      <c r="I925" s="5">
        <f t="shared" si="145"/>
        <v>266459.77495989937</v>
      </c>
      <c r="J925" s="5">
        <f t="shared" si="146"/>
        <v>120.95479078657466</v>
      </c>
    </row>
    <row r="926" spans="1:10" x14ac:dyDescent="0.4">
      <c r="A926" s="1">
        <f t="shared" si="149"/>
        <v>44807</v>
      </c>
      <c r="B926">
        <f t="shared" si="150"/>
        <v>921</v>
      </c>
      <c r="C926" s="16">
        <f t="shared" si="141"/>
        <v>8316503.2702493127</v>
      </c>
      <c r="D926" s="17">
        <f t="shared" si="147"/>
        <v>-120.69018461102601</v>
      </c>
      <c r="E926" s="16">
        <f t="shared" si="142"/>
        <v>1779.4119867620921</v>
      </c>
      <c r="F926" s="17">
        <f t="shared" si="143"/>
        <v>-3.8686544623204497</v>
      </c>
      <c r="G926" s="16">
        <f t="shared" si="144"/>
        <v>264801.31776392384</v>
      </c>
      <c r="H926" s="17">
        <f t="shared" si="148"/>
        <v>124.55883907334646</v>
      </c>
      <c r="I926" s="5">
        <f t="shared" si="145"/>
        <v>266580.72975068592</v>
      </c>
      <c r="J926" s="5">
        <f t="shared" si="146"/>
        <v>120.69018461102601</v>
      </c>
    </row>
    <row r="927" spans="1:10" x14ac:dyDescent="0.4">
      <c r="A927" s="1">
        <f t="shared" si="149"/>
        <v>44808</v>
      </c>
      <c r="B927">
        <f t="shared" si="150"/>
        <v>922</v>
      </c>
      <c r="C927" s="16">
        <f t="shared" si="141"/>
        <v>8316382.5800647018</v>
      </c>
      <c r="D927" s="17">
        <f t="shared" si="147"/>
        <v>-120.42604205226814</v>
      </c>
      <c r="E927" s="16">
        <f t="shared" si="142"/>
        <v>1775.5433322997717</v>
      </c>
      <c r="F927" s="17">
        <f t="shared" si="143"/>
        <v>-3.8619912087158923</v>
      </c>
      <c r="G927" s="16">
        <f t="shared" si="144"/>
        <v>264925.87660299719</v>
      </c>
      <c r="H927" s="17">
        <f t="shared" si="148"/>
        <v>124.28803326098404</v>
      </c>
      <c r="I927" s="5">
        <f t="shared" si="145"/>
        <v>266701.41993529699</v>
      </c>
      <c r="J927" s="5">
        <f t="shared" si="146"/>
        <v>120.42604205226814</v>
      </c>
    </row>
    <row r="928" spans="1:10" x14ac:dyDescent="0.4">
      <c r="A928" s="1">
        <f t="shared" si="149"/>
        <v>44809</v>
      </c>
      <c r="B928">
        <f t="shared" si="150"/>
        <v>923</v>
      </c>
      <c r="C928" s="16">
        <f t="shared" si="141"/>
        <v>8316262.1540226499</v>
      </c>
      <c r="D928" s="17">
        <f t="shared" si="147"/>
        <v>-120.16236285387106</v>
      </c>
      <c r="E928" s="16">
        <f t="shared" si="142"/>
        <v>1771.6813410910559</v>
      </c>
      <c r="F928" s="17">
        <f t="shared" si="143"/>
        <v>-3.8553310225028667</v>
      </c>
      <c r="G928" s="16">
        <f t="shared" si="144"/>
        <v>265050.16463625815</v>
      </c>
      <c r="H928" s="17">
        <f t="shared" si="148"/>
        <v>124.01769387637393</v>
      </c>
      <c r="I928" s="5">
        <f t="shared" si="145"/>
        <v>266821.84597734921</v>
      </c>
      <c r="J928" s="5">
        <f t="shared" si="146"/>
        <v>120.16236285387106</v>
      </c>
    </row>
    <row r="929" spans="1:10" x14ac:dyDescent="0.4">
      <c r="A929" s="1">
        <f t="shared" si="149"/>
        <v>44810</v>
      </c>
      <c r="B929">
        <f t="shared" si="150"/>
        <v>924</v>
      </c>
      <c r="C929" s="16">
        <f t="shared" si="141"/>
        <v>8316141.9916597959</v>
      </c>
      <c r="D929" s="17">
        <f t="shared" si="147"/>
        <v>-119.89914675652295</v>
      </c>
      <c r="E929" s="16">
        <f t="shared" si="142"/>
        <v>1767.8260100685529</v>
      </c>
      <c r="F929" s="17">
        <f t="shared" si="143"/>
        <v>-3.8486739482757599</v>
      </c>
      <c r="G929" s="16">
        <f t="shared" si="144"/>
        <v>265174.1823301345</v>
      </c>
      <c r="H929" s="17">
        <f t="shared" si="148"/>
        <v>123.74782070479871</v>
      </c>
      <c r="I929" s="5">
        <f t="shared" si="145"/>
        <v>266942.00834020303</v>
      </c>
      <c r="J929" s="5">
        <f t="shared" si="146"/>
        <v>119.89914675652295</v>
      </c>
    </row>
    <row r="930" spans="1:10" x14ac:dyDescent="0.4">
      <c r="A930" s="1">
        <f t="shared" si="149"/>
        <v>44811</v>
      </c>
      <c r="B930">
        <f t="shared" si="150"/>
        <v>925</v>
      </c>
      <c r="C930" s="16">
        <f t="shared" si="141"/>
        <v>8316022.0925130397</v>
      </c>
      <c r="D930" s="17">
        <f t="shared" si="147"/>
        <v>-119.63639349804765</v>
      </c>
      <c r="E930" s="16">
        <f t="shared" si="142"/>
        <v>1763.9773361202772</v>
      </c>
      <c r="F930" s="17">
        <f t="shared" si="143"/>
        <v>-3.8420200303717564</v>
      </c>
      <c r="G930" s="16">
        <f t="shared" si="144"/>
        <v>265297.93015083933</v>
      </c>
      <c r="H930" s="17">
        <f t="shared" si="148"/>
        <v>123.47841352841941</v>
      </c>
      <c r="I930" s="5">
        <f t="shared" si="145"/>
        <v>267061.90748695959</v>
      </c>
      <c r="J930" s="5">
        <f t="shared" si="146"/>
        <v>119.63639349804765</v>
      </c>
    </row>
    <row r="931" spans="1:10" x14ac:dyDescent="0.4">
      <c r="A931" s="1">
        <f t="shared" si="149"/>
        <v>44812</v>
      </c>
      <c r="B931">
        <f t="shared" si="150"/>
        <v>926</v>
      </c>
      <c r="C931" s="16">
        <f t="shared" ref="C931:C994" si="151">C930+D930</f>
        <v>8315902.456119542</v>
      </c>
      <c r="D931" s="17">
        <f t="shared" si="147"/>
        <v>-119.37410281342179</v>
      </c>
      <c r="E931" s="16">
        <f t="shared" ref="E931:E994" si="152">E930+F930</f>
        <v>1760.1353160899055</v>
      </c>
      <c r="F931" s="17">
        <f t="shared" ref="F931:F994" si="153">-D931-H931</f>
        <v>-3.835369312871606</v>
      </c>
      <c r="G931" s="16">
        <f t="shared" ref="G931:G994" si="154">G930+H930</f>
        <v>265421.40856436774</v>
      </c>
      <c r="H931" s="17">
        <f t="shared" si="148"/>
        <v>123.20947212629339</v>
      </c>
      <c r="I931" s="5">
        <f t="shared" ref="I931:I994" si="155">E931+G931</f>
        <v>267181.54388045764</v>
      </c>
      <c r="J931" s="5">
        <f t="shared" ref="J931:J994" si="156">F931+H931</f>
        <v>119.37410281342179</v>
      </c>
    </row>
    <row r="932" spans="1:10" x14ac:dyDescent="0.4">
      <c r="A932" s="1">
        <f t="shared" si="149"/>
        <v>44813</v>
      </c>
      <c r="B932">
        <f t="shared" si="150"/>
        <v>927</v>
      </c>
      <c r="C932" s="16">
        <f t="shared" si="151"/>
        <v>8315783.0820167288</v>
      </c>
      <c r="D932" s="17">
        <f t="shared" si="147"/>
        <v>-119.1122744347922</v>
      </c>
      <c r="E932" s="16">
        <f t="shared" si="152"/>
        <v>1756.2999467770339</v>
      </c>
      <c r="F932" s="17">
        <f t="shared" si="153"/>
        <v>-3.8287218396001919</v>
      </c>
      <c r="G932" s="16">
        <f t="shared" si="154"/>
        <v>265544.61803649401</v>
      </c>
      <c r="H932" s="17">
        <f t="shared" si="148"/>
        <v>122.94099627439239</v>
      </c>
      <c r="I932" s="5">
        <f t="shared" si="155"/>
        <v>267300.91798327107</v>
      </c>
      <c r="J932" s="5">
        <f t="shared" si="156"/>
        <v>119.1122744347922</v>
      </c>
    </row>
    <row r="933" spans="1:10" x14ac:dyDescent="0.4">
      <c r="A933" s="1">
        <f t="shared" si="149"/>
        <v>44814</v>
      </c>
      <c r="B933">
        <f t="shared" si="150"/>
        <v>928</v>
      </c>
      <c r="C933" s="16">
        <f t="shared" si="151"/>
        <v>8315663.9697422944</v>
      </c>
      <c r="D933" s="17">
        <f t="shared" si="147"/>
        <v>-118.85090809149317</v>
      </c>
      <c r="E933" s="16">
        <f t="shared" si="152"/>
        <v>1752.4712249374338</v>
      </c>
      <c r="F933" s="17">
        <f t="shared" si="153"/>
        <v>-3.822077654127213</v>
      </c>
      <c r="G933" s="16">
        <f t="shared" si="154"/>
        <v>265667.55903276842</v>
      </c>
      <c r="H933" s="17">
        <f t="shared" si="148"/>
        <v>122.67298574562038</v>
      </c>
      <c r="I933" s="5">
        <f t="shared" si="155"/>
        <v>267420.03025770583</v>
      </c>
      <c r="J933" s="5">
        <f t="shared" si="156"/>
        <v>118.85090809149317</v>
      </c>
    </row>
    <row r="934" spans="1:10" x14ac:dyDescent="0.4">
      <c r="A934" s="1">
        <f t="shared" si="149"/>
        <v>44815</v>
      </c>
      <c r="B934">
        <f t="shared" si="150"/>
        <v>929</v>
      </c>
      <c r="C934" s="16">
        <f t="shared" si="151"/>
        <v>8315545.1188342031</v>
      </c>
      <c r="D934" s="17">
        <f t="shared" si="147"/>
        <v>-118.59000351006358</v>
      </c>
      <c r="E934" s="16">
        <f t="shared" si="152"/>
        <v>1748.6491472833065</v>
      </c>
      <c r="F934" s="17">
        <f t="shared" si="153"/>
        <v>-3.8154367997678946</v>
      </c>
      <c r="G934" s="16">
        <f t="shared" si="154"/>
        <v>265790.23201851401</v>
      </c>
      <c r="H934" s="17">
        <f t="shared" si="148"/>
        <v>122.40544030983148</v>
      </c>
      <c r="I934" s="5">
        <f t="shared" si="155"/>
        <v>267538.8811657973</v>
      </c>
      <c r="J934" s="5">
        <f t="shared" si="156"/>
        <v>118.59000351006358</v>
      </c>
    </row>
    <row r="935" spans="1:10" x14ac:dyDescent="0.4">
      <c r="A935" s="1">
        <f t="shared" si="149"/>
        <v>44816</v>
      </c>
      <c r="B935">
        <f t="shared" si="150"/>
        <v>930</v>
      </c>
      <c r="C935" s="16">
        <f t="shared" si="151"/>
        <v>8315426.5288306931</v>
      </c>
      <c r="D935" s="17">
        <f t="shared" si="147"/>
        <v>-118.32956041426412</v>
      </c>
      <c r="E935" s="16">
        <f t="shared" si="152"/>
        <v>1744.8337104835387</v>
      </c>
      <c r="F935" s="17">
        <f t="shared" si="153"/>
        <v>-3.8087993195835992</v>
      </c>
      <c r="G935" s="16">
        <f t="shared" si="154"/>
        <v>265912.63745882385</v>
      </c>
      <c r="H935" s="17">
        <f t="shared" si="148"/>
        <v>122.13835973384772</v>
      </c>
      <c r="I935" s="5">
        <f t="shared" si="155"/>
        <v>267657.47116930742</v>
      </c>
      <c r="J935" s="5">
        <f t="shared" si="156"/>
        <v>118.32956041426412</v>
      </c>
    </row>
    <row r="936" spans="1:10" x14ac:dyDescent="0.4">
      <c r="A936" s="1">
        <f t="shared" si="149"/>
        <v>44817</v>
      </c>
      <c r="B936">
        <f t="shared" si="150"/>
        <v>931</v>
      </c>
      <c r="C936" s="16">
        <f t="shared" si="151"/>
        <v>8315308.1992702791</v>
      </c>
      <c r="D936" s="17">
        <f t="shared" si="147"/>
        <v>-118.06957852509439</v>
      </c>
      <c r="E936" s="16">
        <f t="shared" si="152"/>
        <v>1741.024911163955</v>
      </c>
      <c r="F936" s="17">
        <f t="shared" si="153"/>
        <v>-3.8021652563824802</v>
      </c>
      <c r="G936" s="16">
        <f t="shared" si="154"/>
        <v>266034.77581855771</v>
      </c>
      <c r="H936" s="17">
        <f t="shared" si="148"/>
        <v>121.87174378147687</v>
      </c>
      <c r="I936" s="5">
        <f t="shared" si="155"/>
        <v>267775.80072972167</v>
      </c>
      <c r="J936" s="5">
        <f t="shared" si="156"/>
        <v>118.06957852509439</v>
      </c>
    </row>
    <row r="937" spans="1:10" x14ac:dyDescent="0.4">
      <c r="A937" s="1">
        <f t="shared" si="149"/>
        <v>44818</v>
      </c>
      <c r="B937">
        <f t="shared" si="150"/>
        <v>932</v>
      </c>
      <c r="C937" s="16">
        <f t="shared" si="151"/>
        <v>8315190.1296917545</v>
      </c>
      <c r="D937" s="17">
        <f t="shared" si="147"/>
        <v>-117.81005756080982</v>
      </c>
      <c r="E937" s="16">
        <f t="shared" si="152"/>
        <v>1737.2227459075725</v>
      </c>
      <c r="F937" s="17">
        <f t="shared" si="153"/>
        <v>-3.7955346527202636</v>
      </c>
      <c r="G937" s="16">
        <f t="shared" si="154"/>
        <v>266156.6475623392</v>
      </c>
      <c r="H937" s="17">
        <f t="shared" si="148"/>
        <v>121.60559221353009</v>
      </c>
      <c r="I937" s="5">
        <f t="shared" si="155"/>
        <v>267893.87030824675</v>
      </c>
      <c r="J937" s="5">
        <f t="shared" si="156"/>
        <v>117.81005756080982</v>
      </c>
    </row>
    <row r="938" spans="1:10" x14ac:dyDescent="0.4">
      <c r="A938" s="1">
        <f t="shared" si="149"/>
        <v>44819</v>
      </c>
      <c r="B938">
        <f t="shared" si="150"/>
        <v>933</v>
      </c>
      <c r="C938" s="16">
        <f t="shared" si="151"/>
        <v>8315072.3196341936</v>
      </c>
      <c r="D938" s="17">
        <f t="shared" si="147"/>
        <v>-117.55099723693885</v>
      </c>
      <c r="E938" s="16">
        <f t="shared" si="152"/>
        <v>1733.4272112548522</v>
      </c>
      <c r="F938" s="17">
        <f t="shared" si="153"/>
        <v>-3.7889075509008023</v>
      </c>
      <c r="G938" s="16">
        <f t="shared" si="154"/>
        <v>266278.25315455272</v>
      </c>
      <c r="H938" s="17">
        <f t="shared" si="148"/>
        <v>121.33990478783966</v>
      </c>
      <c r="I938" s="5">
        <f t="shared" si="155"/>
        <v>268011.68036580755</v>
      </c>
      <c r="J938" s="5">
        <f t="shared" si="156"/>
        <v>117.55099723693885</v>
      </c>
    </row>
    <row r="939" spans="1:10" x14ac:dyDescent="0.4">
      <c r="A939" s="1">
        <f t="shared" si="149"/>
        <v>44820</v>
      </c>
      <c r="B939">
        <f t="shared" si="150"/>
        <v>934</v>
      </c>
      <c r="C939" s="16">
        <f t="shared" si="151"/>
        <v>8314954.7686369568</v>
      </c>
      <c r="D939" s="17">
        <f t="shared" si="147"/>
        <v>-117.2923972662998</v>
      </c>
      <c r="E939" s="16">
        <f t="shared" si="152"/>
        <v>1729.6383037039514</v>
      </c>
      <c r="F939" s="17">
        <f t="shared" si="153"/>
        <v>-3.7822839929768008</v>
      </c>
      <c r="G939" s="16">
        <f t="shared" si="154"/>
        <v>266399.59305934055</v>
      </c>
      <c r="H939" s="17">
        <f t="shared" si="148"/>
        <v>121.0746812592766</v>
      </c>
      <c r="I939" s="5">
        <f t="shared" si="155"/>
        <v>268129.23136304453</v>
      </c>
      <c r="J939" s="5">
        <f t="shared" si="156"/>
        <v>117.2923972662998</v>
      </c>
    </row>
    <row r="940" spans="1:10" x14ac:dyDescent="0.4">
      <c r="A940" s="1">
        <f t="shared" si="149"/>
        <v>44821</v>
      </c>
      <c r="B940">
        <f t="shared" si="150"/>
        <v>935</v>
      </c>
      <c r="C940" s="16">
        <f t="shared" si="151"/>
        <v>8314837.4762396906</v>
      </c>
      <c r="D940" s="17">
        <f t="shared" si="147"/>
        <v>-117.03425735901774</v>
      </c>
      <c r="E940" s="16">
        <f t="shared" si="152"/>
        <v>1725.8560197109746</v>
      </c>
      <c r="F940" s="17">
        <f t="shared" si="153"/>
        <v>-3.775664020750483</v>
      </c>
      <c r="G940" s="16">
        <f t="shared" si="154"/>
        <v>266520.66774059983</v>
      </c>
      <c r="H940" s="17">
        <f t="shared" si="148"/>
        <v>120.80992137976823</v>
      </c>
      <c r="I940" s="5">
        <f t="shared" si="155"/>
        <v>268246.52376031078</v>
      </c>
      <c r="J940" s="5">
        <f t="shared" si="156"/>
        <v>117.03425735901774</v>
      </c>
    </row>
    <row r="941" spans="1:10" x14ac:dyDescent="0.4">
      <c r="A941" s="1">
        <f t="shared" si="149"/>
        <v>44822</v>
      </c>
      <c r="B941">
        <f t="shared" si="150"/>
        <v>936</v>
      </c>
      <c r="C941" s="16">
        <f t="shared" si="151"/>
        <v>8314720.4419823317</v>
      </c>
      <c r="D941" s="17">
        <f t="shared" si="147"/>
        <v>-116.77657722254145</v>
      </c>
      <c r="E941" s="16">
        <f t="shared" si="152"/>
        <v>1722.080355690224</v>
      </c>
      <c r="F941" s="17">
        <f t="shared" si="153"/>
        <v>-3.7690476757742459</v>
      </c>
      <c r="G941" s="16">
        <f t="shared" si="154"/>
        <v>266641.47766197962</v>
      </c>
      <c r="H941" s="17">
        <f t="shared" si="148"/>
        <v>120.54562489831569</v>
      </c>
      <c r="I941" s="5">
        <f t="shared" si="155"/>
        <v>268363.55801766983</v>
      </c>
      <c r="J941" s="5">
        <f t="shared" si="156"/>
        <v>116.77657722254145</v>
      </c>
    </row>
    <row r="942" spans="1:10" x14ac:dyDescent="0.4">
      <c r="A942" s="1">
        <f t="shared" si="149"/>
        <v>44823</v>
      </c>
      <c r="B942">
        <f t="shared" si="150"/>
        <v>937</v>
      </c>
      <c r="C942" s="16">
        <f t="shared" si="151"/>
        <v>8314603.6654051095</v>
      </c>
      <c r="D942" s="17">
        <f t="shared" si="147"/>
        <v>-116.51935656166008</v>
      </c>
      <c r="E942" s="16">
        <f t="shared" si="152"/>
        <v>1718.3113080144497</v>
      </c>
      <c r="F942" s="17">
        <f t="shared" si="153"/>
        <v>-3.762434999351413</v>
      </c>
      <c r="G942" s="16">
        <f t="shared" si="154"/>
        <v>266762.02328687796</v>
      </c>
      <c r="H942" s="17">
        <f t="shared" si="148"/>
        <v>120.28179156101149</v>
      </c>
      <c r="I942" s="5">
        <f t="shared" si="155"/>
        <v>268480.3345948924</v>
      </c>
      <c r="J942" s="5">
        <f t="shared" si="156"/>
        <v>116.51935656166008</v>
      </c>
    </row>
    <row r="943" spans="1:10" x14ac:dyDescent="0.4">
      <c r="A943" s="1">
        <f t="shared" si="149"/>
        <v>44824</v>
      </c>
      <c r="B943">
        <f t="shared" si="150"/>
        <v>938</v>
      </c>
      <c r="C943" s="16">
        <f t="shared" si="151"/>
        <v>8314487.1460485477</v>
      </c>
      <c r="D943" s="17">
        <f t="shared" si="147"/>
        <v>-116.26259507852005</v>
      </c>
      <c r="E943" s="16">
        <f t="shared" si="152"/>
        <v>1714.5488730150983</v>
      </c>
      <c r="F943" s="17">
        <f t="shared" si="153"/>
        <v>-3.7558260325368451</v>
      </c>
      <c r="G943" s="16">
        <f t="shared" si="154"/>
        <v>266882.30507843895</v>
      </c>
      <c r="H943" s="17">
        <f t="shared" si="148"/>
        <v>120.0184211110569</v>
      </c>
      <c r="I943" s="5">
        <f t="shared" si="155"/>
        <v>268596.85395145405</v>
      </c>
      <c r="J943" s="5">
        <f t="shared" si="156"/>
        <v>116.26259507852005</v>
      </c>
    </row>
    <row r="944" spans="1:10" x14ac:dyDescent="0.4">
      <c r="A944" s="1">
        <f t="shared" si="149"/>
        <v>44825</v>
      </c>
      <c r="B944">
        <f t="shared" si="150"/>
        <v>939</v>
      </c>
      <c r="C944" s="16">
        <f t="shared" si="151"/>
        <v>8314370.8834534688</v>
      </c>
      <c r="D944" s="17">
        <f t="shared" si="147"/>
        <v>-116.00629247264173</v>
      </c>
      <c r="E944" s="16">
        <f t="shared" si="152"/>
        <v>1710.7930469825615</v>
      </c>
      <c r="F944" s="17">
        <f t="shared" si="153"/>
        <v>-3.74922081613758</v>
      </c>
      <c r="G944" s="16">
        <f t="shared" si="154"/>
        <v>267002.32349955</v>
      </c>
      <c r="H944" s="17">
        <f t="shared" si="148"/>
        <v>119.75551328877931</v>
      </c>
      <c r="I944" s="5">
        <f t="shared" si="155"/>
        <v>268713.11654653255</v>
      </c>
      <c r="J944" s="5">
        <f t="shared" si="156"/>
        <v>116.00629247264173</v>
      </c>
    </row>
    <row r="945" spans="1:10" x14ac:dyDescent="0.4">
      <c r="A945" s="1">
        <f t="shared" si="149"/>
        <v>44826</v>
      </c>
      <c r="B945">
        <f t="shared" si="150"/>
        <v>940</v>
      </c>
      <c r="C945" s="16">
        <f t="shared" si="151"/>
        <v>8314254.8771609962</v>
      </c>
      <c r="D945" s="17">
        <f t="shared" si="147"/>
        <v>-115.75044844093605</v>
      </c>
      <c r="E945" s="16">
        <f t="shared" si="152"/>
        <v>1707.043826166424</v>
      </c>
      <c r="F945" s="17">
        <f t="shared" si="153"/>
        <v>-3.742619390713628</v>
      </c>
      <c r="G945" s="16">
        <f t="shared" si="154"/>
        <v>267122.07901283877</v>
      </c>
      <c r="H945" s="17">
        <f t="shared" si="148"/>
        <v>119.49306783164968</v>
      </c>
      <c r="I945" s="5">
        <f t="shared" si="155"/>
        <v>268829.1228390052</v>
      </c>
      <c r="J945" s="5">
        <f t="shared" si="156"/>
        <v>115.75044844093605</v>
      </c>
    </row>
    <row r="946" spans="1:10" x14ac:dyDescent="0.4">
      <c r="A946" s="1">
        <f t="shared" si="149"/>
        <v>44827</v>
      </c>
      <c r="B946">
        <f t="shared" si="150"/>
        <v>941</v>
      </c>
      <c r="C946" s="16">
        <f t="shared" si="151"/>
        <v>8314139.1267125551</v>
      </c>
      <c r="D946" s="17">
        <f t="shared" si="147"/>
        <v>-115.49506267772112</v>
      </c>
      <c r="E946" s="16">
        <f t="shared" si="152"/>
        <v>1703.3012067757104</v>
      </c>
      <c r="F946" s="17">
        <f t="shared" si="153"/>
        <v>-3.736021796578612</v>
      </c>
      <c r="G946" s="16">
        <f t="shared" si="154"/>
        <v>267241.57208067045</v>
      </c>
      <c r="H946" s="17">
        <f t="shared" si="148"/>
        <v>119.23108447429973</v>
      </c>
      <c r="I946" s="5">
        <f t="shared" si="155"/>
        <v>268944.87328744616</v>
      </c>
      <c r="J946" s="5">
        <f t="shared" si="156"/>
        <v>115.49506267772112</v>
      </c>
    </row>
    <row r="947" spans="1:10" x14ac:dyDescent="0.4">
      <c r="A947" s="1">
        <f t="shared" si="149"/>
        <v>44828</v>
      </c>
      <c r="B947">
        <f t="shared" si="150"/>
        <v>942</v>
      </c>
      <c r="C947" s="16">
        <f t="shared" si="151"/>
        <v>8314023.6316498769</v>
      </c>
      <c r="D947" s="17">
        <f t="shared" si="147"/>
        <v>-115.24013487473884</v>
      </c>
      <c r="E947" s="16">
        <f t="shared" si="152"/>
        <v>1699.5651849791318</v>
      </c>
      <c r="F947" s="17">
        <f t="shared" si="153"/>
        <v>-3.729428073800392</v>
      </c>
      <c r="G947" s="16">
        <f t="shared" si="154"/>
        <v>267360.80316514475</v>
      </c>
      <c r="H947" s="17">
        <f t="shared" si="148"/>
        <v>118.96956294853923</v>
      </c>
      <c r="I947" s="5">
        <f t="shared" si="155"/>
        <v>269060.36835012387</v>
      </c>
      <c r="J947" s="5">
        <f t="shared" si="156"/>
        <v>115.24013487473884</v>
      </c>
    </row>
    <row r="948" spans="1:10" x14ac:dyDescent="0.4">
      <c r="A948" s="1">
        <f t="shared" si="149"/>
        <v>44829</v>
      </c>
      <c r="B948">
        <f t="shared" si="150"/>
        <v>943</v>
      </c>
      <c r="C948" s="16">
        <f t="shared" si="151"/>
        <v>8313908.3915150026</v>
      </c>
      <c r="D948" s="17">
        <f t="shared" si="147"/>
        <v>-114.98566472117133</v>
      </c>
      <c r="E948" s="16">
        <f t="shared" si="152"/>
        <v>1695.8357569053314</v>
      </c>
      <c r="F948" s="17">
        <f t="shared" si="153"/>
        <v>-3.7228382622018756</v>
      </c>
      <c r="G948" s="16">
        <f t="shared" si="154"/>
        <v>267479.77272809332</v>
      </c>
      <c r="H948" s="17">
        <f t="shared" si="148"/>
        <v>118.70850298337321</v>
      </c>
      <c r="I948" s="5">
        <f t="shared" si="155"/>
        <v>269175.60848499864</v>
      </c>
      <c r="J948" s="5">
        <f t="shared" si="156"/>
        <v>114.98566472117133</v>
      </c>
    </row>
    <row r="949" spans="1:10" x14ac:dyDescent="0.4">
      <c r="A949" s="1">
        <f t="shared" si="149"/>
        <v>44830</v>
      </c>
      <c r="B949">
        <f t="shared" si="150"/>
        <v>944</v>
      </c>
      <c r="C949" s="16">
        <f t="shared" si="151"/>
        <v>8313793.405850281</v>
      </c>
      <c r="D949" s="17">
        <f t="shared" si="147"/>
        <v>-114.73165190365756</v>
      </c>
      <c r="E949" s="16">
        <f t="shared" si="152"/>
        <v>1692.1129186431297</v>
      </c>
      <c r="F949" s="17">
        <f t="shared" si="153"/>
        <v>-3.7162524013615297</v>
      </c>
      <c r="G949" s="16">
        <f t="shared" si="154"/>
        <v>267598.4812310767</v>
      </c>
      <c r="H949" s="17">
        <f t="shared" si="148"/>
        <v>118.44790430501909</v>
      </c>
      <c r="I949" s="5">
        <f t="shared" si="155"/>
        <v>269290.59414971981</v>
      </c>
      <c r="J949" s="5">
        <f t="shared" si="156"/>
        <v>114.73165190365756</v>
      </c>
    </row>
    <row r="950" spans="1:10" x14ac:dyDescent="0.4">
      <c r="A950" s="1">
        <f t="shared" si="149"/>
        <v>44831</v>
      </c>
      <c r="B950">
        <f t="shared" si="150"/>
        <v>945</v>
      </c>
      <c r="C950" s="16">
        <f t="shared" si="151"/>
        <v>8313678.6741983769</v>
      </c>
      <c r="D950" s="17">
        <f t="shared" si="147"/>
        <v>-114.47809610630954</v>
      </c>
      <c r="E950" s="16">
        <f t="shared" si="152"/>
        <v>1688.3966662417681</v>
      </c>
      <c r="F950" s="17">
        <f t="shared" si="153"/>
        <v>-3.7096705306142468</v>
      </c>
      <c r="G950" s="16">
        <f t="shared" si="154"/>
        <v>267716.92913538171</v>
      </c>
      <c r="H950" s="17">
        <f t="shared" si="148"/>
        <v>118.18776663692378</v>
      </c>
      <c r="I950" s="5">
        <f t="shared" si="155"/>
        <v>269405.32580162346</v>
      </c>
      <c r="J950" s="5">
        <f t="shared" si="156"/>
        <v>114.47809610630954</v>
      </c>
    </row>
    <row r="951" spans="1:10" x14ac:dyDescent="0.4">
      <c r="A951" s="1">
        <f t="shared" si="149"/>
        <v>44832</v>
      </c>
      <c r="B951">
        <f t="shared" si="150"/>
        <v>946</v>
      </c>
      <c r="C951" s="16">
        <f t="shared" si="151"/>
        <v>8313564.1961022709</v>
      </c>
      <c r="D951" s="17">
        <f t="shared" si="147"/>
        <v>-114.22499701072883</v>
      </c>
      <c r="E951" s="16">
        <f t="shared" si="152"/>
        <v>1684.6869957111539</v>
      </c>
      <c r="F951" s="17">
        <f t="shared" si="153"/>
        <v>-3.7030926890519567</v>
      </c>
      <c r="G951" s="16">
        <f t="shared" si="154"/>
        <v>267835.11690201861</v>
      </c>
      <c r="H951" s="17">
        <f t="shared" si="148"/>
        <v>117.92808969978078</v>
      </c>
      <c r="I951" s="5">
        <f t="shared" si="155"/>
        <v>269519.80389772978</v>
      </c>
      <c r="J951" s="5">
        <f t="shared" si="156"/>
        <v>114.22499701072883</v>
      </c>
    </row>
    <row r="952" spans="1:10" x14ac:dyDescent="0.4">
      <c r="A952" s="1">
        <f t="shared" si="149"/>
        <v>44833</v>
      </c>
      <c r="B952">
        <f t="shared" si="150"/>
        <v>947</v>
      </c>
      <c r="C952" s="16">
        <f t="shared" si="151"/>
        <v>8313449.9711052598</v>
      </c>
      <c r="D952" s="17">
        <f t="shared" si="147"/>
        <v>-113.97235429602287</v>
      </c>
      <c r="E952" s="16">
        <f t="shared" si="152"/>
        <v>1680.9839030221019</v>
      </c>
      <c r="F952" s="17">
        <f t="shared" si="153"/>
        <v>-3.6965189155242797</v>
      </c>
      <c r="G952" s="16">
        <f t="shared" si="154"/>
        <v>267953.04499171837</v>
      </c>
      <c r="H952" s="17">
        <f t="shared" si="148"/>
        <v>117.66887321154715</v>
      </c>
      <c r="I952" s="5">
        <f t="shared" si="155"/>
        <v>269634.02889474045</v>
      </c>
      <c r="J952" s="5">
        <f t="shared" si="156"/>
        <v>113.97235429602287</v>
      </c>
    </row>
    <row r="953" spans="1:10" x14ac:dyDescent="0.4">
      <c r="A953" s="1">
        <f t="shared" si="149"/>
        <v>44834</v>
      </c>
      <c r="B953">
        <f t="shared" si="150"/>
        <v>948</v>
      </c>
      <c r="C953" s="16">
        <f t="shared" si="151"/>
        <v>8313335.9987509642</v>
      </c>
      <c r="D953" s="17">
        <f t="shared" si="147"/>
        <v>-113.72016763882112</v>
      </c>
      <c r="E953" s="16">
        <f t="shared" si="152"/>
        <v>1677.2873841065775</v>
      </c>
      <c r="F953" s="17">
        <f t="shared" si="153"/>
        <v>-3.6899492486393086</v>
      </c>
      <c r="G953" s="16">
        <f t="shared" si="154"/>
        <v>268070.71386492992</v>
      </c>
      <c r="H953" s="17">
        <f t="shared" si="148"/>
        <v>117.41011688746043</v>
      </c>
      <c r="I953" s="5">
        <f t="shared" si="155"/>
        <v>269748.00124903652</v>
      </c>
      <c r="J953" s="5">
        <f t="shared" si="156"/>
        <v>113.72016763882112</v>
      </c>
    </row>
    <row r="954" spans="1:10" x14ac:dyDescent="0.4">
      <c r="A954" s="1">
        <f t="shared" si="149"/>
        <v>44835</v>
      </c>
      <c r="B954">
        <f t="shared" si="150"/>
        <v>949</v>
      </c>
      <c r="C954" s="16">
        <f t="shared" si="151"/>
        <v>8313222.2785833254</v>
      </c>
      <c r="D954" s="17">
        <f t="shared" si="147"/>
        <v>-113.46843671329142</v>
      </c>
      <c r="E954" s="16">
        <f t="shared" si="152"/>
        <v>1673.5974348579382</v>
      </c>
      <c r="F954" s="17">
        <f t="shared" si="153"/>
        <v>-3.6833837267642622</v>
      </c>
      <c r="G954" s="16">
        <f t="shared" si="154"/>
        <v>268188.12398181739</v>
      </c>
      <c r="H954" s="17">
        <f t="shared" si="148"/>
        <v>117.15182044005569</v>
      </c>
      <c r="I954" s="5">
        <f t="shared" si="155"/>
        <v>269861.72141667531</v>
      </c>
      <c r="J954" s="5">
        <f t="shared" si="156"/>
        <v>113.46843671329142</v>
      </c>
    </row>
    <row r="955" spans="1:10" x14ac:dyDescent="0.4">
      <c r="A955" s="1">
        <f t="shared" si="149"/>
        <v>44836</v>
      </c>
      <c r="B955">
        <f t="shared" si="150"/>
        <v>950</v>
      </c>
      <c r="C955" s="16">
        <f t="shared" si="151"/>
        <v>8313108.8101466121</v>
      </c>
      <c r="D955" s="17">
        <f t="shared" si="147"/>
        <v>-113.21716119115611</v>
      </c>
      <c r="E955" s="16">
        <f t="shared" si="152"/>
        <v>1669.9140511311739</v>
      </c>
      <c r="F955" s="17">
        <f t="shared" si="153"/>
        <v>-3.676822388026082</v>
      </c>
      <c r="G955" s="16">
        <f t="shared" si="154"/>
        <v>268305.27580225747</v>
      </c>
      <c r="H955" s="17">
        <f t="shared" si="148"/>
        <v>116.89398357918219</v>
      </c>
      <c r="I955" s="5">
        <f t="shared" si="155"/>
        <v>269975.18985338864</v>
      </c>
      <c r="J955" s="5">
        <f t="shared" si="156"/>
        <v>113.21716119115611</v>
      </c>
    </row>
    <row r="956" spans="1:10" x14ac:dyDescent="0.4">
      <c r="A956" s="1">
        <f t="shared" si="149"/>
        <v>44837</v>
      </c>
      <c r="B956">
        <f t="shared" si="150"/>
        <v>951</v>
      </c>
      <c r="C956" s="16">
        <f t="shared" si="151"/>
        <v>8312995.5929854214</v>
      </c>
      <c r="D956" s="17">
        <f t="shared" si="147"/>
        <v>-112.96634074170801</v>
      </c>
      <c r="E956" s="16">
        <f t="shared" si="152"/>
        <v>1666.2372287431479</v>
      </c>
      <c r="F956" s="17">
        <f t="shared" si="153"/>
        <v>-3.6702652703123562</v>
      </c>
      <c r="G956" s="16">
        <f t="shared" si="154"/>
        <v>268422.16978583665</v>
      </c>
      <c r="H956" s="17">
        <f t="shared" si="148"/>
        <v>116.63660601202037</v>
      </c>
      <c r="I956" s="5">
        <f t="shared" si="155"/>
        <v>270088.4070145798</v>
      </c>
      <c r="J956" s="5">
        <f t="shared" si="156"/>
        <v>112.96634074170801</v>
      </c>
    </row>
    <row r="957" spans="1:10" x14ac:dyDescent="0.4">
      <c r="A957" s="1">
        <f t="shared" si="149"/>
        <v>44838</v>
      </c>
      <c r="B957">
        <f t="shared" si="150"/>
        <v>952</v>
      </c>
      <c r="C957" s="16">
        <f t="shared" si="151"/>
        <v>8312882.6266446793</v>
      </c>
      <c r="D957" s="17">
        <f t="shared" si="147"/>
        <v>-112.71597503182673</v>
      </c>
      <c r="E957" s="16">
        <f t="shared" si="152"/>
        <v>1662.5669634728356</v>
      </c>
      <c r="F957" s="17">
        <f t="shared" si="153"/>
        <v>-3.6637124112717743</v>
      </c>
      <c r="G957" s="16">
        <f t="shared" si="154"/>
        <v>268538.80639184866</v>
      </c>
      <c r="H957" s="17">
        <f t="shared" si="148"/>
        <v>116.3796874430985</v>
      </c>
      <c r="I957" s="5">
        <f t="shared" si="155"/>
        <v>270201.37335532147</v>
      </c>
      <c r="J957" s="5">
        <f t="shared" si="156"/>
        <v>112.71597503182673</v>
      </c>
    </row>
    <row r="958" spans="1:10" x14ac:dyDescent="0.4">
      <c r="A958" s="1">
        <f t="shared" si="149"/>
        <v>44839</v>
      </c>
      <c r="B958">
        <f t="shared" si="150"/>
        <v>953</v>
      </c>
      <c r="C958" s="16">
        <f t="shared" si="151"/>
        <v>8312769.9106696472</v>
      </c>
      <c r="D958" s="17">
        <f t="shared" si="147"/>
        <v>-112.46606372599449</v>
      </c>
      <c r="E958" s="16">
        <f t="shared" si="152"/>
        <v>1658.9032510615639</v>
      </c>
      <c r="F958" s="17">
        <f t="shared" si="153"/>
        <v>-3.657163848314994</v>
      </c>
      <c r="G958" s="16">
        <f t="shared" si="154"/>
        <v>268655.18607929174</v>
      </c>
      <c r="H958" s="17">
        <f t="shared" si="148"/>
        <v>116.12322757430948</v>
      </c>
      <c r="I958" s="5">
        <f t="shared" si="155"/>
        <v>270314.08933035331</v>
      </c>
      <c r="J958" s="5">
        <f t="shared" si="156"/>
        <v>112.46606372599449</v>
      </c>
    </row>
    <row r="959" spans="1:10" x14ac:dyDescent="0.4">
      <c r="A959" s="1">
        <f t="shared" si="149"/>
        <v>44840</v>
      </c>
      <c r="B959">
        <f t="shared" si="150"/>
        <v>954</v>
      </c>
      <c r="C959" s="16">
        <f t="shared" si="151"/>
        <v>8312657.4446059214</v>
      </c>
      <c r="D959" s="17">
        <f t="shared" si="147"/>
        <v>-112.2166064863122</v>
      </c>
      <c r="E959" s="16">
        <f t="shared" si="152"/>
        <v>1655.246087213249</v>
      </c>
      <c r="F959" s="17">
        <f t="shared" si="153"/>
        <v>-3.650619618615238</v>
      </c>
      <c r="G959" s="16">
        <f t="shared" si="154"/>
        <v>268771.30930686602</v>
      </c>
      <c r="H959" s="17">
        <f t="shared" si="148"/>
        <v>115.86722610492744</v>
      </c>
      <c r="I959" s="5">
        <f t="shared" si="155"/>
        <v>270426.55539407925</v>
      </c>
      <c r="J959" s="5">
        <f t="shared" si="156"/>
        <v>112.2166064863122</v>
      </c>
    </row>
    <row r="960" spans="1:10" x14ac:dyDescent="0.4">
      <c r="A960" s="1">
        <f t="shared" si="149"/>
        <v>44841</v>
      </c>
      <c r="B960">
        <f t="shared" si="150"/>
        <v>955</v>
      </c>
      <c r="C960" s="16">
        <f t="shared" si="151"/>
        <v>8312545.2279994348</v>
      </c>
      <c r="D960" s="17">
        <f t="shared" si="147"/>
        <v>-111.96760297251534</v>
      </c>
      <c r="E960" s="16">
        <f t="shared" si="152"/>
        <v>1651.5954675946336</v>
      </c>
      <c r="F960" s="17">
        <f t="shared" si="153"/>
        <v>-3.644079759109033</v>
      </c>
      <c r="G960" s="16">
        <f t="shared" si="154"/>
        <v>268887.17653297097</v>
      </c>
      <c r="H960" s="17">
        <f t="shared" si="148"/>
        <v>115.61168273162437</v>
      </c>
      <c r="I960" s="5">
        <f t="shared" si="155"/>
        <v>270538.7720005656</v>
      </c>
      <c r="J960" s="5">
        <f t="shared" si="156"/>
        <v>111.96760297251534</v>
      </c>
    </row>
    <row r="961" spans="1:10" x14ac:dyDescent="0.4">
      <c r="A961" s="1">
        <f t="shared" si="149"/>
        <v>44842</v>
      </c>
      <c r="B961">
        <f t="shared" si="150"/>
        <v>956</v>
      </c>
      <c r="C961" s="16">
        <f t="shared" si="151"/>
        <v>8312433.2603964619</v>
      </c>
      <c r="D961" s="17">
        <f t="shared" si="147"/>
        <v>-111.71905284198975</v>
      </c>
      <c r="E961" s="16">
        <f t="shared" si="152"/>
        <v>1647.9513878355247</v>
      </c>
      <c r="F961" s="17">
        <f t="shared" si="153"/>
        <v>-3.6375443064969915</v>
      </c>
      <c r="G961" s="16">
        <f t="shared" si="154"/>
        <v>269002.78821570257</v>
      </c>
      <c r="H961" s="17">
        <f t="shared" si="148"/>
        <v>115.35659714848674</v>
      </c>
      <c r="I961" s="5">
        <f t="shared" si="155"/>
        <v>270650.73960353812</v>
      </c>
      <c r="J961" s="5">
        <f t="shared" si="156"/>
        <v>111.71905284198975</v>
      </c>
    </row>
    <row r="962" spans="1:10" x14ac:dyDescent="0.4">
      <c r="A962" s="1">
        <f t="shared" si="149"/>
        <v>44843</v>
      </c>
      <c r="B962">
        <f t="shared" si="150"/>
        <v>957</v>
      </c>
      <c r="C962" s="16">
        <f t="shared" si="151"/>
        <v>8312321.54134362</v>
      </c>
      <c r="D962" s="17">
        <f t="shared" si="147"/>
        <v>-111.47095574978765</v>
      </c>
      <c r="E962" s="16">
        <f t="shared" si="152"/>
        <v>1644.3138435290277</v>
      </c>
      <c r="F962" s="17">
        <f t="shared" si="153"/>
        <v>-3.6310132972443085</v>
      </c>
      <c r="G962" s="16">
        <f t="shared" si="154"/>
        <v>269118.14481285104</v>
      </c>
      <c r="H962" s="17">
        <f t="shared" si="148"/>
        <v>115.10196904703196</v>
      </c>
      <c r="I962" s="5">
        <f t="shared" si="155"/>
        <v>270762.45865638007</v>
      </c>
      <c r="J962" s="5">
        <f t="shared" si="156"/>
        <v>111.47095574978765</v>
      </c>
    </row>
    <row r="963" spans="1:10" x14ac:dyDescent="0.4">
      <c r="A963" s="1">
        <f t="shared" si="149"/>
        <v>44844</v>
      </c>
      <c r="B963">
        <f t="shared" si="150"/>
        <v>958</v>
      </c>
      <c r="C963" s="16">
        <f t="shared" si="151"/>
        <v>8312210.0703878701</v>
      </c>
      <c r="D963" s="17">
        <f t="shared" si="147"/>
        <v>-111.22331134864314</v>
      </c>
      <c r="E963" s="16">
        <f t="shared" si="152"/>
        <v>1640.6828302317833</v>
      </c>
      <c r="F963" s="17">
        <f t="shared" si="153"/>
        <v>-3.6244867675817005</v>
      </c>
      <c r="G963" s="16">
        <f t="shared" si="154"/>
        <v>269233.24678189808</v>
      </c>
      <c r="H963" s="17">
        <f t="shared" si="148"/>
        <v>114.84779811622484</v>
      </c>
      <c r="I963" s="5">
        <f t="shared" si="155"/>
        <v>270873.92961212987</v>
      </c>
      <c r="J963" s="5">
        <f t="shared" si="156"/>
        <v>111.22331134864314</v>
      </c>
    </row>
    <row r="964" spans="1:10" x14ac:dyDescent="0.4">
      <c r="A964" s="1">
        <f t="shared" si="149"/>
        <v>44845</v>
      </c>
      <c r="B964">
        <f t="shared" si="150"/>
        <v>959</v>
      </c>
      <c r="C964" s="16">
        <f t="shared" si="151"/>
        <v>8312098.8470765213</v>
      </c>
      <c r="D964" s="17">
        <f t="shared" si="147"/>
        <v>-110.97611928898813</v>
      </c>
      <c r="E964" s="16">
        <f t="shared" si="152"/>
        <v>1637.0583434642017</v>
      </c>
      <c r="F964" s="17">
        <f t="shared" si="153"/>
        <v>-3.6179647535060013</v>
      </c>
      <c r="G964" s="16">
        <f t="shared" si="154"/>
        <v>269348.09458001429</v>
      </c>
      <c r="H964" s="17">
        <f t="shared" si="148"/>
        <v>114.59408404249413</v>
      </c>
      <c r="I964" s="5">
        <f t="shared" si="155"/>
        <v>270985.15292347851</v>
      </c>
      <c r="J964" s="5">
        <f t="shared" si="156"/>
        <v>110.97611928898813</v>
      </c>
    </row>
    <row r="965" spans="1:10" x14ac:dyDescent="0.4">
      <c r="A965" s="1">
        <f t="shared" si="149"/>
        <v>44846</v>
      </c>
      <c r="B965">
        <f t="shared" si="150"/>
        <v>960</v>
      </c>
      <c r="C965" s="16">
        <f t="shared" si="151"/>
        <v>8311987.8709572321</v>
      </c>
      <c r="D965" s="17">
        <f t="shared" ref="D965:D1005" si="157">-E$1*C965*E965/B$2</f>
        <v>-110.72937921896798</v>
      </c>
      <c r="E965" s="16">
        <f t="shared" si="152"/>
        <v>1633.4403787106958</v>
      </c>
      <c r="F965" s="17">
        <f t="shared" si="153"/>
        <v>-3.6114472907807311</v>
      </c>
      <c r="G965" s="16">
        <f t="shared" si="154"/>
        <v>269462.68866405677</v>
      </c>
      <c r="H965" s="17">
        <f t="shared" ref="H965:H1005" si="158">$G$1*E965</f>
        <v>114.34082650974871</v>
      </c>
      <c r="I965" s="5">
        <f t="shared" si="155"/>
        <v>271096.12904276745</v>
      </c>
      <c r="J965" s="5">
        <f t="shared" si="156"/>
        <v>110.72937921896798</v>
      </c>
    </row>
    <row r="966" spans="1:10" x14ac:dyDescent="0.4">
      <c r="A966" s="1">
        <f t="shared" si="149"/>
        <v>44847</v>
      </c>
      <c r="B966">
        <f t="shared" si="150"/>
        <v>961</v>
      </c>
      <c r="C966" s="16">
        <f t="shared" si="151"/>
        <v>8311877.1415780131</v>
      </c>
      <c r="D966" s="17">
        <f t="shared" si="157"/>
        <v>-110.48309078445695</v>
      </c>
      <c r="E966" s="16">
        <f t="shared" si="152"/>
        <v>1629.8289314199151</v>
      </c>
      <c r="F966" s="17">
        <f t="shared" si="153"/>
        <v>-3.6049344149371194</v>
      </c>
      <c r="G966" s="16">
        <f t="shared" si="154"/>
        <v>269577.02949056652</v>
      </c>
      <c r="H966" s="17">
        <f t="shared" si="158"/>
        <v>114.08802519939407</v>
      </c>
      <c r="I966" s="5">
        <f t="shared" si="155"/>
        <v>271206.85842198646</v>
      </c>
      <c r="J966" s="5">
        <f t="shared" si="156"/>
        <v>110.48309078445695</v>
      </c>
    </row>
    <row r="967" spans="1:10" x14ac:dyDescent="0.4">
      <c r="A967" s="1">
        <f t="shared" ref="A967:A1005" si="159">A966+1</f>
        <v>44848</v>
      </c>
      <c r="B967">
        <f t="shared" ref="B967:B1005" si="160">B966+1</f>
        <v>962</v>
      </c>
      <c r="C967" s="16">
        <f t="shared" si="151"/>
        <v>8311766.6584872287</v>
      </c>
      <c r="D967" s="17">
        <f t="shared" si="157"/>
        <v>-110.23725362907398</v>
      </c>
      <c r="E967" s="16">
        <f t="shared" si="152"/>
        <v>1626.2239970049779</v>
      </c>
      <c r="F967" s="17">
        <f t="shared" si="153"/>
        <v>-3.5984261612744888</v>
      </c>
      <c r="G967" s="16">
        <f t="shared" si="154"/>
        <v>269691.11751576589</v>
      </c>
      <c r="H967" s="17">
        <f t="shared" si="158"/>
        <v>113.83567979034846</v>
      </c>
      <c r="I967" s="5">
        <f t="shared" si="155"/>
        <v>271317.34151277086</v>
      </c>
      <c r="J967" s="5">
        <f t="shared" si="156"/>
        <v>110.23725362907398</v>
      </c>
    </row>
    <row r="968" spans="1:10" x14ac:dyDescent="0.4">
      <c r="A968" s="1">
        <f t="shared" si="159"/>
        <v>44849</v>
      </c>
      <c r="B968">
        <f t="shared" si="160"/>
        <v>963</v>
      </c>
      <c r="C968" s="16">
        <f t="shared" si="151"/>
        <v>8311656.4212336</v>
      </c>
      <c r="D968" s="17">
        <f t="shared" si="157"/>
        <v>-109.99186739419808</v>
      </c>
      <c r="E968" s="16">
        <f t="shared" si="152"/>
        <v>1622.6255708437034</v>
      </c>
      <c r="F968" s="17">
        <f t="shared" si="153"/>
        <v>-3.5919225648611643</v>
      </c>
      <c r="G968" s="16">
        <f t="shared" si="154"/>
        <v>269804.95319555624</v>
      </c>
      <c r="H968" s="17">
        <f t="shared" si="158"/>
        <v>113.58378995905925</v>
      </c>
      <c r="I968" s="5">
        <f t="shared" si="155"/>
        <v>271427.57876639994</v>
      </c>
      <c r="J968" s="5">
        <f t="shared" si="156"/>
        <v>109.99186739419808</v>
      </c>
    </row>
    <row r="969" spans="1:10" x14ac:dyDescent="0.4">
      <c r="A969" s="1">
        <f t="shared" si="159"/>
        <v>44850</v>
      </c>
      <c r="B969">
        <f t="shared" si="160"/>
        <v>964</v>
      </c>
      <c r="C969" s="16">
        <f t="shared" si="151"/>
        <v>8311546.4293662058</v>
      </c>
      <c r="D969" s="17">
        <f t="shared" si="157"/>
        <v>-109.74693171898384</v>
      </c>
      <c r="E969" s="16">
        <f t="shared" si="152"/>
        <v>1619.0336482788423</v>
      </c>
      <c r="F969" s="17">
        <f t="shared" si="153"/>
        <v>-3.5854236605351275</v>
      </c>
      <c r="G969" s="16">
        <f t="shared" si="154"/>
        <v>269918.53698551533</v>
      </c>
      <c r="H969" s="17">
        <f t="shared" si="158"/>
        <v>113.33235537951897</v>
      </c>
      <c r="I969" s="5">
        <f t="shared" si="155"/>
        <v>271537.57063379418</v>
      </c>
      <c r="J969" s="5">
        <f t="shared" si="156"/>
        <v>109.74693171898384</v>
      </c>
    </row>
    <row r="970" spans="1:10" x14ac:dyDescent="0.4">
      <c r="A970" s="1">
        <f t="shared" si="159"/>
        <v>44851</v>
      </c>
      <c r="B970">
        <f t="shared" si="160"/>
        <v>965</v>
      </c>
      <c r="C970" s="16">
        <f t="shared" si="151"/>
        <v>8311436.6824344872</v>
      </c>
      <c r="D970" s="17">
        <f t="shared" si="157"/>
        <v>-109.50244624037686</v>
      </c>
      <c r="E970" s="16">
        <f t="shared" si="152"/>
        <v>1615.4482246183072</v>
      </c>
      <c r="F970" s="17">
        <f t="shared" si="153"/>
        <v>-3.5789294829046554</v>
      </c>
      <c r="G970" s="16">
        <f t="shared" si="154"/>
        <v>270031.86934089486</v>
      </c>
      <c r="H970" s="17">
        <f t="shared" si="158"/>
        <v>113.08137572328151</v>
      </c>
      <c r="I970" s="5">
        <f t="shared" si="155"/>
        <v>271647.31756551319</v>
      </c>
      <c r="J970" s="5">
        <f t="shared" si="156"/>
        <v>109.50244624037686</v>
      </c>
    </row>
    <row r="971" spans="1:10" x14ac:dyDescent="0.4">
      <c r="A971" s="1">
        <f t="shared" si="159"/>
        <v>44852</v>
      </c>
      <c r="B971">
        <f t="shared" si="160"/>
        <v>966</v>
      </c>
      <c r="C971" s="16">
        <f t="shared" si="151"/>
        <v>8311327.1799882464</v>
      </c>
      <c r="D971" s="17">
        <f t="shared" si="157"/>
        <v>-109.25841059312899</v>
      </c>
      <c r="E971" s="16">
        <f t="shared" si="152"/>
        <v>1611.8692951354026</v>
      </c>
      <c r="F971" s="17">
        <f t="shared" si="153"/>
        <v>-3.572440066349202</v>
      </c>
      <c r="G971" s="16">
        <f t="shared" si="154"/>
        <v>270144.95071661816</v>
      </c>
      <c r="H971" s="17">
        <f t="shared" si="158"/>
        <v>112.83085065947819</v>
      </c>
      <c r="I971" s="5">
        <f t="shared" si="155"/>
        <v>271756.82001175359</v>
      </c>
      <c r="J971" s="5">
        <f t="shared" si="156"/>
        <v>109.25841059312899</v>
      </c>
    </row>
    <row r="972" spans="1:10" x14ac:dyDescent="0.4">
      <c r="A972" s="1">
        <f t="shared" si="159"/>
        <v>44853</v>
      </c>
      <c r="B972">
        <f t="shared" si="160"/>
        <v>967</v>
      </c>
      <c r="C972" s="16">
        <f t="shared" si="151"/>
        <v>8311217.9215776529</v>
      </c>
      <c r="D972" s="17">
        <f t="shared" si="157"/>
        <v>-109.01482440981384</v>
      </c>
      <c r="E972" s="16">
        <f t="shared" si="152"/>
        <v>1608.2968550690534</v>
      </c>
      <c r="F972" s="17">
        <f t="shared" si="153"/>
        <v>-3.5659554450199096</v>
      </c>
      <c r="G972" s="16">
        <f t="shared" si="154"/>
        <v>270257.78156727762</v>
      </c>
      <c r="H972" s="17">
        <f t="shared" si="158"/>
        <v>112.58077985483375</v>
      </c>
      <c r="I972" s="5">
        <f t="shared" si="155"/>
        <v>271866.07842234668</v>
      </c>
      <c r="J972" s="5">
        <f t="shared" si="156"/>
        <v>109.01482440981384</v>
      </c>
    </row>
    <row r="973" spans="1:10" x14ac:dyDescent="0.4">
      <c r="A973" s="1">
        <f t="shared" si="159"/>
        <v>44854</v>
      </c>
      <c r="B973">
        <f t="shared" si="160"/>
        <v>968</v>
      </c>
      <c r="C973" s="16">
        <f t="shared" si="151"/>
        <v>8311108.9067532429</v>
      </c>
      <c r="D973" s="17">
        <f t="shared" si="157"/>
        <v>-108.77168732084196</v>
      </c>
      <c r="E973" s="16">
        <f t="shared" si="152"/>
        <v>1604.7308996240336</v>
      </c>
      <c r="F973" s="17">
        <f t="shared" si="153"/>
        <v>-3.5594756528403906</v>
      </c>
      <c r="G973" s="16">
        <f t="shared" si="154"/>
        <v>270370.36234713247</v>
      </c>
      <c r="H973" s="17">
        <f t="shared" si="158"/>
        <v>112.33116297368235</v>
      </c>
      <c r="I973" s="5">
        <f t="shared" si="155"/>
        <v>271975.09324675653</v>
      </c>
      <c r="J973" s="5">
        <f t="shared" si="156"/>
        <v>108.77168732084196</v>
      </c>
    </row>
    <row r="974" spans="1:10" x14ac:dyDescent="0.4">
      <c r="A974" s="1">
        <f t="shared" si="159"/>
        <v>44855</v>
      </c>
      <c r="B974">
        <f t="shared" si="160"/>
        <v>969</v>
      </c>
      <c r="C974" s="16">
        <f t="shared" si="151"/>
        <v>8311000.1350659225</v>
      </c>
      <c r="D974" s="17">
        <f t="shared" si="157"/>
        <v>-108.52899895447601</v>
      </c>
      <c r="E974" s="16">
        <f t="shared" si="152"/>
        <v>1601.1714239711932</v>
      </c>
      <c r="F974" s="17">
        <f t="shared" si="153"/>
        <v>-3.5530007235075232</v>
      </c>
      <c r="G974" s="16">
        <f t="shared" si="154"/>
        <v>270482.69351010612</v>
      </c>
      <c r="H974" s="17">
        <f t="shared" si="158"/>
        <v>112.08199967798353</v>
      </c>
      <c r="I974" s="5">
        <f t="shared" si="155"/>
        <v>272083.86493407731</v>
      </c>
      <c r="J974" s="5">
        <f t="shared" si="156"/>
        <v>108.52899895447601</v>
      </c>
    </row>
    <row r="975" spans="1:10" x14ac:dyDescent="0.4">
      <c r="A975" s="1">
        <f t="shared" si="159"/>
        <v>44856</v>
      </c>
      <c r="B975">
        <f t="shared" si="160"/>
        <v>970</v>
      </c>
      <c r="C975" s="16">
        <f t="shared" si="151"/>
        <v>8310891.6060669683</v>
      </c>
      <c r="D975" s="17">
        <f t="shared" si="157"/>
        <v>-108.28675893684597</v>
      </c>
      <c r="E975" s="16">
        <f t="shared" si="152"/>
        <v>1597.6184232476858</v>
      </c>
      <c r="F975" s="17">
        <f t="shared" si="153"/>
        <v>-3.5465306904920482</v>
      </c>
      <c r="G975" s="16">
        <f t="shared" si="154"/>
        <v>270594.77550978411</v>
      </c>
      <c r="H975" s="17">
        <f t="shared" si="158"/>
        <v>111.83328962733802</v>
      </c>
      <c r="I975" s="5">
        <f t="shared" si="155"/>
        <v>272192.39393303182</v>
      </c>
      <c r="J975" s="5">
        <f t="shared" si="156"/>
        <v>108.28675893684597</v>
      </c>
    </row>
    <row r="976" spans="1:10" x14ac:dyDescent="0.4">
      <c r="A976" s="1">
        <f t="shared" si="159"/>
        <v>44857</v>
      </c>
      <c r="B976">
        <f t="shared" si="160"/>
        <v>971</v>
      </c>
      <c r="C976" s="16">
        <f t="shared" si="151"/>
        <v>8310783.3193080314</v>
      </c>
      <c r="D976" s="17">
        <f t="shared" si="157"/>
        <v>-108.04496689196421</v>
      </c>
      <c r="E976" s="16">
        <f t="shared" si="152"/>
        <v>1594.0718925571937</v>
      </c>
      <c r="F976" s="17">
        <f t="shared" si="153"/>
        <v>-3.5400655870393649</v>
      </c>
      <c r="G976" s="16">
        <f t="shared" si="154"/>
        <v>270706.60879941145</v>
      </c>
      <c r="H976" s="17">
        <f t="shared" si="158"/>
        <v>111.58503247900357</v>
      </c>
      <c r="I976" s="5">
        <f t="shared" si="155"/>
        <v>272300.68069196865</v>
      </c>
      <c r="J976" s="5">
        <f t="shared" si="156"/>
        <v>108.04496689196421</v>
      </c>
    </row>
    <row r="977" spans="1:10" x14ac:dyDescent="0.4">
      <c r="A977" s="1">
        <f t="shared" si="159"/>
        <v>44858</v>
      </c>
      <c r="B977">
        <f t="shared" si="160"/>
        <v>972</v>
      </c>
      <c r="C977" s="16">
        <f t="shared" si="151"/>
        <v>8310675.274341139</v>
      </c>
      <c r="D977" s="17">
        <f t="shared" si="157"/>
        <v>-107.80362244174064</v>
      </c>
      <c r="E977" s="16">
        <f t="shared" si="152"/>
        <v>1590.5318269701543</v>
      </c>
      <c r="F977" s="17">
        <f t="shared" si="153"/>
        <v>-3.5336054461701707</v>
      </c>
      <c r="G977" s="16">
        <f t="shared" si="154"/>
        <v>270818.19383189047</v>
      </c>
      <c r="H977" s="17">
        <f t="shared" si="158"/>
        <v>111.33722788791081</v>
      </c>
      <c r="I977" s="5">
        <f t="shared" si="155"/>
        <v>272408.72565886064</v>
      </c>
      <c r="J977" s="5">
        <f t="shared" si="156"/>
        <v>107.80362244174064</v>
      </c>
    </row>
    <row r="978" spans="1:10" x14ac:dyDescent="0.4">
      <c r="A978" s="1">
        <f t="shared" si="159"/>
        <v>44859</v>
      </c>
      <c r="B978">
        <f t="shared" si="160"/>
        <v>973</v>
      </c>
      <c r="C978" s="16">
        <f t="shared" si="151"/>
        <v>8310567.4707186976</v>
      </c>
      <c r="D978" s="17">
        <f t="shared" si="157"/>
        <v>-107.56272520599769</v>
      </c>
      <c r="E978" s="16">
        <f t="shared" si="152"/>
        <v>1586.9982215239841</v>
      </c>
      <c r="F978" s="17">
        <f t="shared" si="153"/>
        <v>-3.5271503006811997</v>
      </c>
      <c r="G978" s="16">
        <f t="shared" si="154"/>
        <v>270929.53105977841</v>
      </c>
      <c r="H978" s="17">
        <f t="shared" si="158"/>
        <v>111.08987550667889</v>
      </c>
      <c r="I978" s="5">
        <f t="shared" si="155"/>
        <v>272516.52928130241</v>
      </c>
      <c r="J978" s="5">
        <f t="shared" si="156"/>
        <v>107.56272520599769</v>
      </c>
    </row>
    <row r="979" spans="1:10" x14ac:dyDescent="0.4">
      <c r="A979" s="1">
        <f t="shared" si="159"/>
        <v>44860</v>
      </c>
      <c r="B979">
        <f t="shared" si="160"/>
        <v>974</v>
      </c>
      <c r="C979" s="16">
        <f t="shared" si="151"/>
        <v>8310459.9079934917</v>
      </c>
      <c r="D979" s="17">
        <f t="shared" si="157"/>
        <v>-107.32227480248518</v>
      </c>
      <c r="E979" s="16">
        <f t="shared" si="152"/>
        <v>1583.4710712233029</v>
      </c>
      <c r="F979" s="17">
        <f t="shared" si="153"/>
        <v>-3.5207001831460332</v>
      </c>
      <c r="G979" s="16">
        <f t="shared" si="154"/>
        <v>271040.62093528511</v>
      </c>
      <c r="H979" s="17">
        <f t="shared" si="158"/>
        <v>110.84297498563122</v>
      </c>
      <c r="I979" s="5">
        <f t="shared" si="155"/>
        <v>272624.09200650844</v>
      </c>
      <c r="J979" s="5">
        <f t="shared" si="156"/>
        <v>107.32227480248518</v>
      </c>
    </row>
    <row r="980" spans="1:10" x14ac:dyDescent="0.4">
      <c r="A980" s="1">
        <f t="shared" si="159"/>
        <v>44861</v>
      </c>
      <c r="B980">
        <f t="shared" si="160"/>
        <v>975</v>
      </c>
      <c r="C980" s="16">
        <f t="shared" si="151"/>
        <v>8310352.5857186895</v>
      </c>
      <c r="D980" s="17">
        <f t="shared" si="157"/>
        <v>-107.08227084689537</v>
      </c>
      <c r="E980" s="16">
        <f t="shared" si="152"/>
        <v>1579.9503710401568</v>
      </c>
      <c r="F980" s="17">
        <f t="shared" si="153"/>
        <v>-3.5142551259156249</v>
      </c>
      <c r="G980" s="16">
        <f t="shared" si="154"/>
        <v>271151.46391027077</v>
      </c>
      <c r="H980" s="17">
        <f t="shared" si="158"/>
        <v>110.59652597281099</v>
      </c>
      <c r="I980" s="5">
        <f t="shared" si="155"/>
        <v>272731.41428131092</v>
      </c>
      <c r="J980" s="5">
        <f t="shared" si="156"/>
        <v>107.08227084689537</v>
      </c>
    </row>
    <row r="981" spans="1:10" x14ac:dyDescent="0.4">
      <c r="A981" s="1">
        <f t="shared" si="159"/>
        <v>44862</v>
      </c>
      <c r="B981">
        <f t="shared" si="160"/>
        <v>976</v>
      </c>
      <c r="C981" s="16">
        <f t="shared" si="151"/>
        <v>8310245.5034478428</v>
      </c>
      <c r="D981" s="17">
        <f t="shared" si="157"/>
        <v>-106.8427129528777</v>
      </c>
      <c r="E981" s="16">
        <f t="shared" si="152"/>
        <v>1576.4361159142411</v>
      </c>
      <c r="F981" s="17">
        <f t="shared" si="153"/>
        <v>-3.5078151611191828</v>
      </c>
      <c r="G981" s="16">
        <f t="shared" si="154"/>
        <v>271262.0604362436</v>
      </c>
      <c r="H981" s="17">
        <f t="shared" si="158"/>
        <v>110.35052811399689</v>
      </c>
      <c r="I981" s="5">
        <f t="shared" si="155"/>
        <v>272838.49655215786</v>
      </c>
      <c r="J981" s="5">
        <f t="shared" si="156"/>
        <v>106.8427129528777</v>
      </c>
    </row>
    <row r="982" spans="1:10" x14ac:dyDescent="0.4">
      <c r="A982" s="1">
        <f t="shared" si="159"/>
        <v>44863</v>
      </c>
      <c r="B982">
        <f t="shared" si="160"/>
        <v>977</v>
      </c>
      <c r="C982" s="16">
        <f t="shared" si="151"/>
        <v>8310138.66073489</v>
      </c>
      <c r="D982" s="17">
        <f t="shared" si="157"/>
        <v>-106.60360073205375</v>
      </c>
      <c r="E982" s="16">
        <f t="shared" si="152"/>
        <v>1572.9283007531219</v>
      </c>
      <c r="F982" s="17">
        <f t="shared" si="153"/>
        <v>-3.5013803206647935</v>
      </c>
      <c r="G982" s="16">
        <f t="shared" si="154"/>
        <v>271372.41096435761</v>
      </c>
      <c r="H982" s="17">
        <f t="shared" si="158"/>
        <v>110.10498105271854</v>
      </c>
      <c r="I982" s="5">
        <f t="shared" si="155"/>
        <v>272945.33926511073</v>
      </c>
      <c r="J982" s="5">
        <f t="shared" si="156"/>
        <v>106.60360073205375</v>
      </c>
    </row>
    <row r="983" spans="1:10" x14ac:dyDescent="0.4">
      <c r="A983" s="1">
        <f t="shared" si="159"/>
        <v>44864</v>
      </c>
      <c r="B983">
        <f t="shared" si="160"/>
        <v>978</v>
      </c>
      <c r="C983" s="16">
        <f t="shared" si="151"/>
        <v>8310032.057134158</v>
      </c>
      <c r="D983" s="17">
        <f t="shared" si="157"/>
        <v>-106.36493379403186</v>
      </c>
      <c r="E983" s="16">
        <f t="shared" si="152"/>
        <v>1569.4269204324571</v>
      </c>
      <c r="F983" s="17">
        <f t="shared" si="153"/>
        <v>-3.4949506362401479</v>
      </c>
      <c r="G983" s="16">
        <f t="shared" si="154"/>
        <v>271482.51594541036</v>
      </c>
      <c r="H983" s="17">
        <f t="shared" si="158"/>
        <v>109.859884430272</v>
      </c>
      <c r="I983" s="5">
        <f t="shared" si="155"/>
        <v>273051.94286584284</v>
      </c>
      <c r="J983" s="5">
        <f t="shared" si="156"/>
        <v>106.36493379403186</v>
      </c>
    </row>
    <row r="984" spans="1:10" x14ac:dyDescent="0.4">
      <c r="A984" s="1">
        <f t="shared" si="159"/>
        <v>44865</v>
      </c>
      <c r="B984">
        <f t="shared" si="160"/>
        <v>979</v>
      </c>
      <c r="C984" s="16">
        <f t="shared" si="151"/>
        <v>8309925.6922003636</v>
      </c>
      <c r="D984" s="17">
        <f t="shared" si="157"/>
        <v>-106.12671174642186</v>
      </c>
      <c r="E984" s="16">
        <f t="shared" si="152"/>
        <v>1565.9319697962169</v>
      </c>
      <c r="F984" s="17">
        <f t="shared" si="153"/>
        <v>-3.4885261393133362</v>
      </c>
      <c r="G984" s="16">
        <f t="shared" si="154"/>
        <v>271592.3758298406</v>
      </c>
      <c r="H984" s="17">
        <f t="shared" si="158"/>
        <v>109.6152378857352</v>
      </c>
      <c r="I984" s="5">
        <f t="shared" si="155"/>
        <v>273158.30779963679</v>
      </c>
      <c r="J984" s="5">
        <f t="shared" si="156"/>
        <v>106.12671174642186</v>
      </c>
    </row>
    <row r="985" spans="1:10" x14ac:dyDescent="0.4">
      <c r="A985" s="1">
        <f t="shared" si="159"/>
        <v>44866</v>
      </c>
      <c r="B985">
        <f t="shared" si="160"/>
        <v>980</v>
      </c>
      <c r="C985" s="16">
        <f t="shared" si="151"/>
        <v>8309819.5654886169</v>
      </c>
      <c r="D985" s="17">
        <f t="shared" si="157"/>
        <v>-105.88893419484984</v>
      </c>
      <c r="E985" s="16">
        <f t="shared" si="152"/>
        <v>1562.4434436569036</v>
      </c>
      <c r="F985" s="17">
        <f t="shared" si="153"/>
        <v>-3.4821068611334169</v>
      </c>
      <c r="G985" s="16">
        <f t="shared" si="154"/>
        <v>271701.99106772634</v>
      </c>
      <c r="H985" s="17">
        <f t="shared" si="158"/>
        <v>109.37104105598326</v>
      </c>
      <c r="I985" s="5">
        <f t="shared" si="155"/>
        <v>273264.43451138324</v>
      </c>
      <c r="J985" s="5">
        <f t="shared" si="156"/>
        <v>105.88893419484984</v>
      </c>
    </row>
    <row r="986" spans="1:10" x14ac:dyDescent="0.4">
      <c r="A986" s="1">
        <f t="shared" si="159"/>
        <v>44867</v>
      </c>
      <c r="B986">
        <f t="shared" si="160"/>
        <v>981</v>
      </c>
      <c r="C986" s="16">
        <f t="shared" si="151"/>
        <v>8309713.6765544219</v>
      </c>
      <c r="D986" s="17">
        <f t="shared" si="157"/>
        <v>-105.6516007429726</v>
      </c>
      <c r="E986" s="16">
        <f t="shared" si="152"/>
        <v>1558.9613367957702</v>
      </c>
      <c r="F986" s="17">
        <f t="shared" si="153"/>
        <v>-3.4756928327313261</v>
      </c>
      <c r="G986" s="16">
        <f t="shared" si="154"/>
        <v>271811.36210878234</v>
      </c>
      <c r="H986" s="17">
        <f t="shared" si="158"/>
        <v>109.12729357570393</v>
      </c>
      <c r="I986" s="5">
        <f t="shared" si="155"/>
        <v>273370.32344557811</v>
      </c>
      <c r="J986" s="5">
        <f t="shared" si="156"/>
        <v>105.6516007429726</v>
      </c>
    </row>
    <row r="987" spans="1:10" x14ac:dyDescent="0.4">
      <c r="A987" s="1">
        <f t="shared" si="159"/>
        <v>44868</v>
      </c>
      <c r="B987">
        <f t="shared" si="160"/>
        <v>982</v>
      </c>
      <c r="C987" s="16">
        <f t="shared" si="151"/>
        <v>8309608.0249536792</v>
      </c>
      <c r="D987" s="17">
        <f t="shared" si="157"/>
        <v>-105.41471099249242</v>
      </c>
      <c r="E987" s="16">
        <f t="shared" si="152"/>
        <v>1555.4856439630389</v>
      </c>
      <c r="F987" s="17">
        <f t="shared" si="153"/>
        <v>-3.4692840849203179</v>
      </c>
      <c r="G987" s="16">
        <f t="shared" si="154"/>
        <v>271920.48940235807</v>
      </c>
      <c r="H987" s="17">
        <f t="shared" si="158"/>
        <v>108.88399507741273</v>
      </c>
      <c r="I987" s="5">
        <f t="shared" si="155"/>
        <v>273475.97504632111</v>
      </c>
      <c r="J987" s="5">
        <f t="shared" si="156"/>
        <v>105.41471099249242</v>
      </c>
    </row>
    <row r="988" spans="1:10" x14ac:dyDescent="0.4">
      <c r="A988" s="1">
        <f t="shared" si="159"/>
        <v>44869</v>
      </c>
      <c r="B988">
        <f t="shared" si="160"/>
        <v>983</v>
      </c>
      <c r="C988" s="16">
        <f t="shared" si="151"/>
        <v>8309502.6102426862</v>
      </c>
      <c r="D988" s="17">
        <f t="shared" si="157"/>
        <v>-105.17826454317128</v>
      </c>
      <c r="E988" s="16">
        <f t="shared" si="152"/>
        <v>1552.0163598781187</v>
      </c>
      <c r="F988" s="17">
        <f t="shared" si="153"/>
        <v>-3.4628806482970447</v>
      </c>
      <c r="G988" s="16">
        <f t="shared" si="154"/>
        <v>272029.37339743547</v>
      </c>
      <c r="H988" s="17">
        <f t="shared" si="158"/>
        <v>108.64114519146833</v>
      </c>
      <c r="I988" s="5">
        <f t="shared" si="155"/>
        <v>273581.38975731359</v>
      </c>
      <c r="J988" s="5">
        <f t="shared" si="156"/>
        <v>105.17826454317128</v>
      </c>
    </row>
    <row r="989" spans="1:10" x14ac:dyDescent="0.4">
      <c r="A989" s="1">
        <f t="shared" si="159"/>
        <v>44870</v>
      </c>
      <c r="B989">
        <f t="shared" si="160"/>
        <v>984</v>
      </c>
      <c r="C989" s="16">
        <f t="shared" si="151"/>
        <v>8309397.4319781428</v>
      </c>
      <c r="D989" s="17">
        <f t="shared" si="157"/>
        <v>-104.94226099284559</v>
      </c>
      <c r="E989" s="16">
        <f t="shared" si="152"/>
        <v>1548.5534792298217</v>
      </c>
      <c r="F989" s="17">
        <f t="shared" si="153"/>
        <v>-3.4564825532419405</v>
      </c>
      <c r="G989" s="16">
        <f t="shared" si="154"/>
        <v>272138.01454262692</v>
      </c>
      <c r="H989" s="17">
        <f t="shared" si="158"/>
        <v>108.39874354608753</v>
      </c>
      <c r="I989" s="5">
        <f t="shared" si="155"/>
        <v>273686.56802185671</v>
      </c>
      <c r="J989" s="5">
        <f t="shared" si="156"/>
        <v>104.94226099284559</v>
      </c>
    </row>
    <row r="990" spans="1:10" x14ac:dyDescent="0.4">
      <c r="A990" s="1">
        <f t="shared" si="159"/>
        <v>44871</v>
      </c>
      <c r="B990">
        <f t="shared" si="160"/>
        <v>985</v>
      </c>
      <c r="C990" s="16">
        <f t="shared" si="151"/>
        <v>8309292.4897171501</v>
      </c>
      <c r="D990" s="17">
        <f t="shared" si="157"/>
        <v>-104.70669993744043</v>
      </c>
      <c r="E990" s="16">
        <f t="shared" si="152"/>
        <v>1545.0969966765797</v>
      </c>
      <c r="F990" s="17">
        <f t="shared" si="153"/>
        <v>-3.4500898299201594</v>
      </c>
      <c r="G990" s="16">
        <f t="shared" si="154"/>
        <v>272246.41328617302</v>
      </c>
      <c r="H990" s="17">
        <f t="shared" si="158"/>
        <v>108.15678976736059</v>
      </c>
      <c r="I990" s="5">
        <f t="shared" si="155"/>
        <v>273791.5102828496</v>
      </c>
      <c r="J990" s="5">
        <f t="shared" si="156"/>
        <v>104.70669993744043</v>
      </c>
    </row>
    <row r="991" spans="1:10" x14ac:dyDescent="0.4">
      <c r="A991" s="1">
        <f t="shared" si="159"/>
        <v>44872</v>
      </c>
      <c r="B991">
        <f t="shared" si="160"/>
        <v>986</v>
      </c>
      <c r="C991" s="16">
        <f t="shared" si="151"/>
        <v>8309187.7830172125</v>
      </c>
      <c r="D991" s="17">
        <f t="shared" si="157"/>
        <v>-104.47158097098406</v>
      </c>
      <c r="E991" s="16">
        <f t="shared" si="152"/>
        <v>1541.6469068466595</v>
      </c>
      <c r="F991" s="17">
        <f t="shared" si="153"/>
        <v>-3.4437025082821151</v>
      </c>
      <c r="G991" s="16">
        <f t="shared" si="154"/>
        <v>272354.5700759404</v>
      </c>
      <c r="H991" s="17">
        <f t="shared" si="158"/>
        <v>107.91528347926618</v>
      </c>
      <c r="I991" s="5">
        <f t="shared" si="155"/>
        <v>273896.21698278707</v>
      </c>
      <c r="J991" s="5">
        <f t="shared" si="156"/>
        <v>104.47158097098406</v>
      </c>
    </row>
    <row r="992" spans="1:10" x14ac:dyDescent="0.4">
      <c r="A992" s="1">
        <f t="shared" si="159"/>
        <v>44873</v>
      </c>
      <c r="B992">
        <f t="shared" si="160"/>
        <v>987</v>
      </c>
      <c r="C992" s="16">
        <f t="shared" si="151"/>
        <v>8309083.3114362415</v>
      </c>
      <c r="D992" s="17">
        <f t="shared" si="157"/>
        <v>-104.23690368562202</v>
      </c>
      <c r="E992" s="16">
        <f t="shared" si="152"/>
        <v>1538.2032043383774</v>
      </c>
      <c r="F992" s="17">
        <f t="shared" si="153"/>
        <v>-3.4373206180644047</v>
      </c>
      <c r="G992" s="16">
        <f t="shared" si="154"/>
        <v>272462.48535941966</v>
      </c>
      <c r="H992" s="17">
        <f t="shared" si="158"/>
        <v>107.67422430368643</v>
      </c>
      <c r="I992" s="5">
        <f t="shared" si="155"/>
        <v>274000.68856375804</v>
      </c>
      <c r="J992" s="5">
        <f t="shared" si="156"/>
        <v>104.23690368562202</v>
      </c>
    </row>
    <row r="993" spans="1:10" x14ac:dyDescent="0.4">
      <c r="A993" s="1">
        <f t="shared" si="159"/>
        <v>44874</v>
      </c>
      <c r="B993">
        <f t="shared" si="160"/>
        <v>988</v>
      </c>
      <c r="C993" s="16">
        <f t="shared" si="151"/>
        <v>8308979.0745325554</v>
      </c>
      <c r="D993" s="17">
        <f t="shared" si="157"/>
        <v>-104.0026676716316</v>
      </c>
      <c r="E993" s="16">
        <f t="shared" si="152"/>
        <v>1534.765883720313</v>
      </c>
      <c r="F993" s="17">
        <f t="shared" si="153"/>
        <v>-3.4309441887903205</v>
      </c>
      <c r="G993" s="16">
        <f t="shared" si="154"/>
        <v>272570.15958372335</v>
      </c>
      <c r="H993" s="17">
        <f t="shared" si="158"/>
        <v>107.43361186042192</v>
      </c>
      <c r="I993" s="5">
        <f t="shared" si="155"/>
        <v>274104.92546744365</v>
      </c>
      <c r="J993" s="5">
        <f t="shared" si="156"/>
        <v>104.0026676716316</v>
      </c>
    </row>
    <row r="994" spans="1:10" x14ac:dyDescent="0.4">
      <c r="A994" s="1">
        <f t="shared" si="159"/>
        <v>44875</v>
      </c>
      <c r="B994">
        <f t="shared" si="160"/>
        <v>989</v>
      </c>
      <c r="C994" s="16">
        <f t="shared" si="151"/>
        <v>8308875.0718648834</v>
      </c>
      <c r="D994" s="17">
        <f t="shared" si="157"/>
        <v>-103.76887251743582</v>
      </c>
      <c r="E994" s="16">
        <f t="shared" si="152"/>
        <v>1531.3349395315227</v>
      </c>
      <c r="F994" s="17">
        <f t="shared" si="153"/>
        <v>-3.4245732497707735</v>
      </c>
      <c r="G994" s="16">
        <f t="shared" si="154"/>
        <v>272677.59319558379</v>
      </c>
      <c r="H994" s="17">
        <f t="shared" si="158"/>
        <v>107.1934457672066</v>
      </c>
      <c r="I994" s="5">
        <f t="shared" si="155"/>
        <v>274208.9281351153</v>
      </c>
      <c r="J994" s="5">
        <f t="shared" si="156"/>
        <v>103.76887251743582</v>
      </c>
    </row>
    <row r="995" spans="1:10" x14ac:dyDescent="0.4">
      <c r="A995" s="1">
        <f t="shared" si="159"/>
        <v>44876</v>
      </c>
      <c r="B995">
        <f t="shared" si="160"/>
        <v>990</v>
      </c>
      <c r="C995" s="16">
        <f t="shared" ref="C995:C1005" si="161">C994+D994</f>
        <v>8308771.3029923663</v>
      </c>
      <c r="D995" s="17">
        <f t="shared" si="157"/>
        <v>-103.53551780961789</v>
      </c>
      <c r="E995" s="16">
        <f t="shared" ref="E995:E1005" si="162">E994+F994</f>
        <v>1527.910366281752</v>
      </c>
      <c r="F995" s="17">
        <f t="shared" ref="F995:F1005" si="163">-D995-H995</f>
        <v>-3.4182078301047625</v>
      </c>
      <c r="G995" s="16">
        <f t="shared" ref="G995:G1005" si="164">G994+H994</f>
        <v>272784.78664135101</v>
      </c>
      <c r="H995" s="17">
        <f t="shared" si="158"/>
        <v>106.95372563972265</v>
      </c>
      <c r="I995" s="5">
        <f t="shared" ref="I995:I1005" si="165">E995+G995</f>
        <v>274312.69700763276</v>
      </c>
      <c r="J995" s="5">
        <f t="shared" ref="J995:J1005" si="166">F995+H995</f>
        <v>103.53551780961789</v>
      </c>
    </row>
    <row r="996" spans="1:10" x14ac:dyDescent="0.4">
      <c r="A996" s="1">
        <f t="shared" si="159"/>
        <v>44877</v>
      </c>
      <c r="B996">
        <f t="shared" si="160"/>
        <v>991</v>
      </c>
      <c r="C996" s="16">
        <f t="shared" si="161"/>
        <v>8308667.7674745563</v>
      </c>
      <c r="D996" s="17">
        <f t="shared" si="157"/>
        <v>-103.30260313293498</v>
      </c>
      <c r="E996" s="16">
        <f t="shared" si="162"/>
        <v>1524.4921584516471</v>
      </c>
      <c r="F996" s="17">
        <f t="shared" si="163"/>
        <v>-3.4118479586803261</v>
      </c>
      <c r="G996" s="16">
        <f t="shared" si="164"/>
        <v>272891.74036699074</v>
      </c>
      <c r="H996" s="17">
        <f t="shared" si="158"/>
        <v>106.7144510916153</v>
      </c>
      <c r="I996" s="5">
        <f t="shared" si="165"/>
        <v>274416.23252544238</v>
      </c>
      <c r="J996" s="5">
        <f t="shared" si="166"/>
        <v>103.30260313293498</v>
      </c>
    </row>
    <row r="997" spans="1:10" x14ac:dyDescent="0.4">
      <c r="A997" s="1">
        <f t="shared" si="159"/>
        <v>44878</v>
      </c>
      <c r="B997">
        <f t="shared" si="160"/>
        <v>992</v>
      </c>
      <c r="C997" s="16">
        <f t="shared" si="161"/>
        <v>8308564.4648714233</v>
      </c>
      <c r="D997" s="17">
        <f t="shared" si="157"/>
        <v>-103.07012807033253</v>
      </c>
      <c r="E997" s="16">
        <f t="shared" si="162"/>
        <v>1521.0803104929669</v>
      </c>
      <c r="F997" s="17">
        <f t="shared" si="163"/>
        <v>-3.4054936641751681</v>
      </c>
      <c r="G997" s="16">
        <f t="shared" si="164"/>
        <v>272998.45481808233</v>
      </c>
      <c r="H997" s="17">
        <f t="shared" si="158"/>
        <v>106.4756217345077</v>
      </c>
      <c r="I997" s="5">
        <f t="shared" si="165"/>
        <v>274519.53512857528</v>
      </c>
      <c r="J997" s="5">
        <f t="shared" si="166"/>
        <v>103.07012807033253</v>
      </c>
    </row>
    <row r="998" spans="1:10" x14ac:dyDescent="0.4">
      <c r="A998" s="1">
        <f t="shared" si="159"/>
        <v>44879</v>
      </c>
      <c r="B998">
        <f t="shared" si="160"/>
        <v>993</v>
      </c>
      <c r="C998" s="16">
        <f t="shared" si="161"/>
        <v>8308461.3947433531</v>
      </c>
      <c r="D998" s="17">
        <f t="shared" si="157"/>
        <v>-102.83809220295811</v>
      </c>
      <c r="E998" s="16">
        <f t="shared" si="162"/>
        <v>1517.6748168287918</v>
      </c>
      <c r="F998" s="17">
        <f t="shared" si="163"/>
        <v>-3.3991449750573253</v>
      </c>
      <c r="G998" s="16">
        <f t="shared" si="164"/>
        <v>273104.93043981685</v>
      </c>
      <c r="H998" s="17">
        <f t="shared" si="158"/>
        <v>106.23723717801543</v>
      </c>
      <c r="I998" s="5">
        <f t="shared" si="165"/>
        <v>274622.60525664565</v>
      </c>
      <c r="J998" s="5">
        <f t="shared" si="166"/>
        <v>102.83809220295811</v>
      </c>
    </row>
    <row r="999" spans="1:10" x14ac:dyDescent="0.4">
      <c r="A999" s="1">
        <f t="shared" si="159"/>
        <v>44880</v>
      </c>
      <c r="B999">
        <f t="shared" si="160"/>
        <v>994</v>
      </c>
      <c r="C999" s="16">
        <f t="shared" si="161"/>
        <v>8308358.5566511499</v>
      </c>
      <c r="D999" s="17">
        <f t="shared" si="157"/>
        <v>-102.60649511017544</v>
      </c>
      <c r="E999" s="16">
        <f t="shared" si="162"/>
        <v>1514.2756718537344</v>
      </c>
      <c r="F999" s="17">
        <f t="shared" si="163"/>
        <v>-3.3928019195859775</v>
      </c>
      <c r="G999" s="16">
        <f t="shared" si="164"/>
        <v>273211.16767699487</v>
      </c>
      <c r="H999" s="17">
        <f t="shared" si="158"/>
        <v>105.99929702976142</v>
      </c>
      <c r="I999" s="5">
        <f t="shared" si="165"/>
        <v>274725.44334884861</v>
      </c>
      <c r="J999" s="5">
        <f t="shared" si="166"/>
        <v>102.60649511017544</v>
      </c>
    </row>
    <row r="1000" spans="1:10" x14ac:dyDescent="0.4">
      <c r="A1000" s="1">
        <f t="shared" si="159"/>
        <v>44881</v>
      </c>
      <c r="B1000">
        <f t="shared" si="160"/>
        <v>995</v>
      </c>
      <c r="C1000" s="16">
        <f t="shared" si="161"/>
        <v>8308255.9501560396</v>
      </c>
      <c r="D1000" s="17">
        <f t="shared" si="157"/>
        <v>-102.37533636957831</v>
      </c>
      <c r="E1000" s="16">
        <f t="shared" si="162"/>
        <v>1510.8828699341484</v>
      </c>
      <c r="F1000" s="17">
        <f t="shared" si="163"/>
        <v>-3.3864645258120873</v>
      </c>
      <c r="G1000" s="16">
        <f t="shared" si="164"/>
        <v>273317.16697402461</v>
      </c>
      <c r="H1000" s="17">
        <f t="shared" si="158"/>
        <v>105.76180089539039</v>
      </c>
      <c r="I1000" s="5">
        <f t="shared" si="165"/>
        <v>274828.04984395875</v>
      </c>
      <c r="J1000" s="5">
        <f t="shared" si="166"/>
        <v>102.37533636957831</v>
      </c>
    </row>
    <row r="1001" spans="1:10" x14ac:dyDescent="0.4">
      <c r="A1001" s="1">
        <f t="shared" si="159"/>
        <v>44882</v>
      </c>
      <c r="B1001">
        <f t="shared" si="160"/>
        <v>996</v>
      </c>
      <c r="C1001" s="16">
        <f t="shared" si="161"/>
        <v>8308153.5748196701</v>
      </c>
      <c r="D1001" s="17">
        <f t="shared" si="157"/>
        <v>-102.14461555700436</v>
      </c>
      <c r="E1001" s="16">
        <f t="shared" si="162"/>
        <v>1507.4964054083364</v>
      </c>
      <c r="F1001" s="17">
        <f t="shared" si="163"/>
        <v>-3.3801328215791955</v>
      </c>
      <c r="G1001" s="16">
        <f t="shared" si="164"/>
        <v>273422.92877492</v>
      </c>
      <c r="H1001" s="17">
        <f t="shared" si="158"/>
        <v>105.52474837858355</v>
      </c>
      <c r="I1001" s="5">
        <f t="shared" si="165"/>
        <v>274930.42518032831</v>
      </c>
      <c r="J1001" s="5">
        <f t="shared" si="166"/>
        <v>102.14461555700436</v>
      </c>
    </row>
    <row r="1002" spans="1:10" x14ac:dyDescent="0.4">
      <c r="A1002" s="1">
        <f t="shared" si="159"/>
        <v>44883</v>
      </c>
      <c r="B1002">
        <f t="shared" si="160"/>
        <v>997</v>
      </c>
      <c r="C1002" s="16">
        <f t="shared" si="161"/>
        <v>8308051.430204113</v>
      </c>
      <c r="D1002" s="17">
        <f t="shared" si="157"/>
        <v>-101.91433224654892</v>
      </c>
      <c r="E1002" s="16">
        <f t="shared" si="162"/>
        <v>1504.1162725867571</v>
      </c>
      <c r="F1002" s="17">
        <f t="shared" si="163"/>
        <v>-3.373806834524089</v>
      </c>
      <c r="G1002" s="16">
        <f t="shared" si="164"/>
        <v>273528.45352329861</v>
      </c>
      <c r="H1002" s="17">
        <f t="shared" si="158"/>
        <v>105.28813908107301</v>
      </c>
      <c r="I1002" s="5">
        <f t="shared" si="165"/>
        <v>275032.56979588536</v>
      </c>
      <c r="J1002" s="5">
        <f t="shared" si="166"/>
        <v>101.91433224654892</v>
      </c>
    </row>
    <row r="1003" spans="1:10" x14ac:dyDescent="0.4">
      <c r="A1003" s="1">
        <f t="shared" si="159"/>
        <v>44884</v>
      </c>
      <c r="B1003">
        <f t="shared" si="160"/>
        <v>998</v>
      </c>
      <c r="C1003" s="16">
        <f t="shared" si="161"/>
        <v>8307949.5158718666</v>
      </c>
      <c r="D1003" s="17">
        <f t="shared" si="157"/>
        <v>-101.68448601057884</v>
      </c>
      <c r="E1003" s="16">
        <f t="shared" si="162"/>
        <v>1500.7424657522329</v>
      </c>
      <c r="F1003" s="17">
        <f t="shared" si="163"/>
        <v>-3.3674865920774693</v>
      </c>
      <c r="G1003" s="16">
        <f t="shared" si="164"/>
        <v>273633.7416623797</v>
      </c>
      <c r="H1003" s="17">
        <f t="shared" si="158"/>
        <v>105.05197260265631</v>
      </c>
      <c r="I1003" s="5">
        <f t="shared" si="165"/>
        <v>275134.48412813194</v>
      </c>
      <c r="J1003" s="5">
        <f t="shared" si="166"/>
        <v>101.68448601057884</v>
      </c>
    </row>
    <row r="1004" spans="1:10" x14ac:dyDescent="0.4">
      <c r="A1004" s="1">
        <f t="shared" si="159"/>
        <v>44885</v>
      </c>
      <c r="B1004">
        <f t="shared" si="160"/>
        <v>999</v>
      </c>
      <c r="C1004" s="16">
        <f t="shared" si="161"/>
        <v>8307847.8313858556</v>
      </c>
      <c r="D1004" s="17">
        <f t="shared" si="157"/>
        <v>-101.45507641974606</v>
      </c>
      <c r="E1004" s="16">
        <f t="shared" si="162"/>
        <v>1497.3749791601554</v>
      </c>
      <c r="F1004" s="17">
        <f t="shared" si="163"/>
        <v>-3.3611721214648185</v>
      </c>
      <c r="G1004" s="16">
        <f t="shared" si="164"/>
        <v>273738.79363498237</v>
      </c>
      <c r="H1004" s="17">
        <f t="shared" si="158"/>
        <v>104.81624854121088</v>
      </c>
      <c r="I1004" s="5">
        <f t="shared" si="165"/>
        <v>275236.16861414252</v>
      </c>
      <c r="J1004" s="5">
        <f t="shared" si="166"/>
        <v>101.45507641974606</v>
      </c>
    </row>
    <row r="1005" spans="1:10" x14ac:dyDescent="0.4">
      <c r="A1005" s="1">
        <f t="shared" si="159"/>
        <v>44886</v>
      </c>
      <c r="B1005">
        <f t="shared" si="160"/>
        <v>1000</v>
      </c>
      <c r="C1005" s="16">
        <f t="shared" si="161"/>
        <v>8307746.3763094358</v>
      </c>
      <c r="D1005" s="17">
        <f t="shared" si="157"/>
        <v>-101.22610304300137</v>
      </c>
      <c r="E1005" s="16">
        <f t="shared" si="162"/>
        <v>1494.0138070386906</v>
      </c>
      <c r="F1005" s="17">
        <f t="shared" si="163"/>
        <v>-3.3548634497069827</v>
      </c>
      <c r="G1005" s="16">
        <f t="shared" si="164"/>
        <v>273843.6098835236</v>
      </c>
      <c r="H1005" s="17">
        <f t="shared" si="158"/>
        <v>104.58096649270836</v>
      </c>
      <c r="I1005" s="5">
        <f t="shared" si="165"/>
        <v>275337.62369056232</v>
      </c>
      <c r="J1005" s="5">
        <f t="shared" si="166"/>
        <v>101.22610304300137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I k F A A B Q S w M E F A A C A A g A q V q W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q V q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l a l l B g s z 4 A g A I A A L g F A A A T A B w A R m 9 y b X V s Y X M v U 2 V j d G l v b j E u b S C i G A A o o B Q A A A A A A A A A A A A A A A A A A A A A A A A A A A C d U 0 t u 2 z A Q 3 R v w H Q h l 4 w C S a D m f I i 2 0 a O 0 0 y S Z t k T Q B a g Q C R Y 4 t w R R p k J T t x M h t e o Z e I B f r S M r H + a h F q w V F v v n w c W a e B e 5 y r c h Z 8 4 8 + d D v d j s 2 Y A U G G X y 5 O R t F B 8 p l J e c M y C S o Z H i d c A l M g k s W A x E S C 6 3 Y I f t 9 K k B I Q G d p F O N K 8 L E C 5 3 i W k 4 V A r h 3 v b 8 z L n 5 v Y 9 p Y Y t w 2 n u s j I t L R j e 2 E O u C y q M 5 Z n G T I x y v c h F E h 3 Q g l k H h v 6 N T M j t w t v 2 x y O Q e Z F j R O z 5 n k + G W p a F s n E 0 8 M m h 4 l r k a h r v 7 / X 7 k Y + c t Y M z d y 0 h f t q G p 1 r B 1 b b f P G v L O 7 7 7 l Y E h U 7 C u n D g g x 8 A E G A 9 f e s 5 S d P 9 q d I G x D W x 7 T R 1 8 M r 7 H P 0 p 5 x p l k x s b O l J u J j + D u p 8 I Y p E r O r + d P G c 8 N U 3 a i T d F w R x v Y X i s R f 7 3 2 B H O A b 3 X o S a r 9 r U / W n s u L R 7 D a 1 y B L U w O L n F W 9 T j h T D n 9 M i W Q i H 1 1 h 5 W p X h T 0 s Z e L w P h B o P V F u f z e s 2 G y a s X u T N 4 y w T D J t 5 6 + S 8 t I Y b P a D 8 U X Y g / V k + L 3 d u M C F t P I x g B N h / 0 B Y A K 8 d 3 k h h d W k 4 P O N 8 u 9 3 t 5 K q t Z Z t i 2 f L u J 5 T 8 q K f T e 1 M d h y s O M r z U Z p Z q P W v R x 3 K 5 D F M 2 D Z k o c h X y j A p W U A S o A C r 0 r J Y W 0 M L R W V A q E e S U z V x 9 Q c B K m + K U 8 Q y C O b Y V i h w U H f S j g 0 A N 9 U W j q Q B P 1 Z C o q c F o y a Y Q V E s K J u e Z C 1 f S r k K h l 0 p q J u o T J u j v D P a S 0 b O g 5 M i w S T 6 r Z F i 9 u 8 r 6 a S M F S p G o U k o s J h J 6 m v r n R Y q q K j X F W Y 9 P W Q H x y y p e 3 Y 7 x X n b 1 3 7 J 5 e W G l l 8 Y j e j W d D T 5 o w X d a 8 N 0 W f K 8 F 3 2 / B 3 / 3 L 5 P 0 G U E s B A i 0 A F A A C A A g A q V q W U P F R w G 2 n A A A A + A A A A B I A A A A A A A A A A A A A A A A A A A A A A E N v b m Z p Z y 9 Q Y W N r Y W d l L n h t b F B L A Q I t A B Q A A g A I A K l a l l A P y u m r p A A A A O k A A A A T A A A A A A A A A A A A A A A A A P M A A A B b Q 2 9 u d G V u d F 9 U e X B l c 1 0 u e G 1 s U E s B A i 0 A F A A C A A g A q V q W U G C z P g C A A g A A u A U A A B M A A A A A A A A A A A A A A A A A 5 A E A A E Z v c m 1 1 b G F z L 1 N l Y 3 R p b 2 4 x L m 1 Q S w U G A A A A A A M A A w D C A A A A s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0 A A A A A A A D p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1 Z J R D E 5 X 0 Z h b G x 6 Y W h s Z W 5 f Q 0 h f Y 2 x l Y W 5 l Z F 9 2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2 R h d G U m c X V v d D s s J n F 1 b 3 Q 7 d G l t Z S Z x d W 9 0 O y w m c X V v d D t h Y m J y Z X Z p Y X R p b 2 5 f Y 2 F u d G 9 u X 2 F u Z F 9 m b C Z x d W 9 0 O y w m c X V v d D t u Y 3 V t d W x f d G V z d G V k J n F 1 b 3 Q 7 L C Z x d W 9 0 O 2 5 j d W 1 1 b F 9 j b 2 5 m J n F 1 b 3 Q 7 L C Z x d W 9 0 O 2 5 l d 1 9 o b 3 N w J n F 1 b 3 Q 7 L C Z x d W 9 0 O 2 N 1 c n J l b n R f a G 9 z c C Z x d W 9 0 O y w m c X V v d D t j d X J y Z W 5 0 X 0 l D V S Z x d W 9 0 O y w m c X V v d D t j d X J y Z W 5 0 X 3 Z l b n Q g J n F 1 b 3 Q 7 L C Z x d W 9 0 O 2 5 j d W 1 1 b F 9 y Z W x l Y X N l Z C Z x d W 9 0 O y w m c X V v d D t u Y 3 V t d W x f Z G V j Z W F z Z W Q g J n F 1 b 3 Q 7 L C Z x d W 9 0 O 3 N v d X J j Z S Z x d W 9 0 O 1 0 i I C 8 + P E V u d H J 5 I F R 5 c G U 9 I k Z p b G x D b 2 x 1 b W 5 U e X B l c y I g V m F s d W U 9 I n N D U W 9 H Q X d N R 0 F 3 T U R B d 0 1 H I i A v P j x F b n R y e S B U e X B l P S J G a W x s T G F z d F V w Z G F 0 Z W Q i I F Z h b H V l P S J k M j A y M C 0 w N C 0 y M l Q w O T o y M T o x O C 4 z N D M 3 M j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z O S I g L z 4 8 R W 5 0 c n k g V H l w Z T 0 i U X V l c n l J R C I g V m F s d W U 9 I n M z N D g x Y T A 4 Y y 1 k N z Y 3 L T R h N z E t Y m Y 5 O C 1 i M T Q y M D U x M W U 3 Z W M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V k l E M T l f R m F s b H p h a G x l b l 9 D S F 9 j b G V h b m V k X 3 Y y L 0 d l w 6 R u Z G V y d G V y I F R 5 c C 5 7 Z G F 0 Z S w w f S Z x d W 9 0 O y w m c X V v d D t T Z W N 0 a W 9 u M S 9 D T 1 Z J R D E 5 X 0 Z h b G x 6 Y W h s Z W 5 f Q 0 h f Y 2 x l Y W 5 l Z F 9 2 M i 9 H Z c O k b m R l c n R l c i B U e X A u e 3 R p b W U s M X 0 m c X V v d D s s J n F 1 b 3 Q 7 U 2 V j d G l v b j E v Q 0 9 W S U Q x O V 9 G Y W x s e m F o b G V u X 0 N I X 2 N s Z W F u Z W R f d j I v R 2 X D p G 5 k Z X J 0 Z X I g V H l w L n t h Y m J y Z X Z p Y X R p b 2 5 f Y 2 F u d G 9 u X 2 F u Z F 9 m b C w y f S Z x d W 9 0 O y w m c X V v d D t T Z W N 0 a W 9 u M S 9 D T 1 Z J R D E 5 X 0 Z h b G x 6 Y W h s Z W 5 f Q 0 h f Y 2 x l Y W 5 l Z F 9 2 M i 9 H Z c O k b m R l c n R l c i B U e X A u e 2 5 j d W 1 1 b F 9 0 Z X N 0 Z W Q s M 3 0 m c X V v d D s s J n F 1 b 3 Q 7 U 2 V j d G l v b j E v Q 0 9 W S U Q x O V 9 G Y W x s e m F o b G V u X 0 N I X 2 N s Z W F u Z W R f d j I v R 2 X D p G 5 k Z X J 0 Z X I g V H l w L n t u Y 3 V t d W x f Y 2 9 u Z i w 0 f S Z x d W 9 0 O y w m c X V v d D t T Z W N 0 a W 9 u M S 9 D T 1 Z J R D E 5 X 0 Z h b G x 6 Y W h s Z W 5 f Q 0 h f Y 2 x l Y W 5 l Z F 9 2 M i 9 H Z c O k b m R l c n R l c i B U e X A u e 2 5 l d 1 9 o b 3 N w L D V 9 J n F 1 b 3 Q 7 L C Z x d W 9 0 O 1 N l Y 3 R p b 2 4 x L 0 N P V k l E M T l f R m F s b H p h a G x l b l 9 D S F 9 j b G V h b m V k X 3 Y y L 0 d l w 6 R u Z G V y d G V y I F R 5 c C 5 7 Y 3 V y c m V u d F 9 o b 3 N w L D Z 9 J n F 1 b 3 Q 7 L C Z x d W 9 0 O 1 N l Y 3 R p b 2 4 x L 0 N P V k l E M T l f R m F s b H p h a G x l b l 9 D S F 9 j b G V h b m V k X 3 Y y L 0 d l w 6 R u Z G V y d G V y I F R 5 c C 5 7 Y 3 V y c m V u d F 9 J Q 1 U s N 3 0 m c X V v d D s s J n F 1 b 3 Q 7 U 2 V j d G l v b j E v Q 0 9 W S U Q x O V 9 G Y W x s e m F o b G V u X 0 N I X 2 N s Z W F u Z W R f d j I v R 2 X D p G 5 k Z X J 0 Z X I g V H l w L n t j d X J y Z W 5 0 X 3 Z l b n Q g L D h 9 J n F 1 b 3 Q 7 L C Z x d W 9 0 O 1 N l Y 3 R p b 2 4 x L 0 N P V k l E M T l f R m F s b H p h a G x l b l 9 D S F 9 j b G V h b m V k X 3 Y y L 0 d l w 6 R u Z G V y d G V y I F R 5 c C 5 7 b m N 1 b X V s X 3 J l b G V h c 2 V k L D l 9 J n F 1 b 3 Q 7 L C Z x d W 9 0 O 1 N l Y 3 R p b 2 4 x L 0 N P V k l E M T l f R m F s b H p h a G x l b l 9 D S F 9 j b G V h b m V k X 3 Y y L 0 d l w 6 R u Z G V y d G V y I F R 5 c C 5 7 b m N 1 b X V s X 2 R l Y 2 V h c 2 V k I C w x M H 0 m c X V v d D s s J n F 1 b 3 Q 7 U 2 V j d G l v b j E v Q 0 9 W S U Q x O V 9 G Y W x s e m F o b G V u X 0 N I X 2 N s Z W F u Z W R f d j I v R 2 X D p G 5 k Z X J 0 Z X I g V H l w L n t z b 3 V y Y 2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V 9 G Y W x s e m F o b G V u X 0 N I X 2 N s Z W F u Z W R f d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V k l E M T l f W m F o b G V u I i A v P j x F b n R y e S B U e X B l P S J G a W x s Z W R D b 2 1 w b G V 0 Z V J l c 3 V s d F R v V 2 9 y a 3 N o Z W V 0 I i B W Y W x 1 Z T 0 i b D E i I C 8 + P E V u d H J 5 I F R 5 c G U 9 I k Z p b G x D b 3 V u d C I g V m F s d W U 9 I m w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w O T o y M T o x O C 4 z N z k 0 M D M 2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U X V l c n l J R C I g V m F s d W U 9 I n M y M m U 1 O G R h N S 0 1 M D Y 3 L T Q 5 Y m Q t O D I y N y 0 0 M G F l O G U 1 Z T g 4 M T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9 W S U Q x O S B a Y W h s Z W 4 v R 2 X D p G 5 k Z X J 0 Z X I g V H l w L n t D b 2 x 1 b W 4 x L D B 9 J n F 1 b 3 Q 7 L C Z x d W 9 0 O 1 N l Y 3 R p b 2 4 x L 0 N P V k l E M T k g W m F o b G V u L 0 d l w 6 R u Z G V y d G V y I F R 5 c C 5 7 Q 2 9 s d W 1 u M i w x f S Z x d W 9 0 O y w m c X V v d D t T Z W N 0 a W 9 u M S 9 D T 1 Z J R D E 5 I F p h a G x l b i 9 H Z c O k b m R l c n R l c i B U e X A u e 0 N v b H V t b j M s M n 0 m c X V v d D s s J n F 1 b 3 Q 7 U 2 V j d G l v b j E v Q 0 9 W S U Q x O S B a Y W h s Z W 4 v R 2 X D p G 5 k Z X J 0 Z X I g V H l w L n t D b 2 x 1 b W 4 0 L D N 9 J n F 1 b 3 Q 7 L C Z x d W 9 0 O 1 N l Y 3 R p b 2 4 x L 0 N P V k l E M T k g W m F o b G V u L 0 d l w 6 R u Z G V y d G V y I F R 5 c C 5 7 Q 2 9 s d W 1 u N S w 0 f S Z x d W 9 0 O y w m c X V v d D t T Z W N 0 a W 9 u M S 9 D T 1 Z J R D E 5 I F p h a G x l b i 9 H Z c O k b m R l c n R l c i B U e X A u e 0 N v b H V t b j Y s N X 0 m c X V v d D s s J n F 1 b 3 Q 7 U 2 V j d G l v b j E v Q 0 9 W S U Q x O S B a Y W h s Z W 4 v R 2 X D p G 5 k Z X J 0 Z X I g V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P V k l E M T k g W m F o b G V u L 0 d l w 6 R u Z G V y d G V y I F R 5 c C 5 7 Q 2 9 s d W 1 u M S w w f S Z x d W 9 0 O y w m c X V v d D t T Z W N 0 a W 9 u M S 9 D T 1 Z J R D E 5 I F p h a G x l b i 9 H Z c O k b m R l c n R l c i B U e X A u e 0 N v b H V t b j I s M X 0 m c X V v d D s s J n F 1 b 3 Q 7 U 2 V j d G l v b j E v Q 0 9 W S U Q x O S B a Y W h s Z W 4 v R 2 X D p G 5 k Z X J 0 Z X I g V H l w L n t D b 2 x 1 b W 4 z L D J 9 J n F 1 b 3 Q 7 L C Z x d W 9 0 O 1 N l Y 3 R p b 2 4 x L 0 N P V k l E M T k g W m F o b G V u L 0 d l w 6 R u Z G V y d G V y I F R 5 c C 5 7 Q 2 9 s d W 1 u N C w z f S Z x d W 9 0 O y w m c X V v d D t T Z W N 0 a W 9 u M S 9 D T 1 Z J R D E 5 I F p h a G x l b i 9 H Z c O k b m R l c n R l c i B U e X A u e 0 N v b H V t b j U s N H 0 m c X V v d D s s J n F 1 b 3 Q 7 U 2 V j d G l v b j E v Q 0 9 W S U Q x O S B a Y W h s Z W 4 v R 2 X D p G 5 k Z X J 0 Z X I g V H l w L n t D b 2 x 1 b W 4 2 L D V 9 J n F 1 b 3 Q 7 L C Z x d W 9 0 O 1 N l Y 3 R p b 2 4 x L 0 N P V k l E M T k g W m F o b G V u L 0 d l w 6 R u Z G V y d G V y I F R 5 c C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W S U Q x O S U y M F p h a G x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1 Z J R D E 5 J T I w W m F o b G V u L 0 N P V k l E M T k l M j B a Y W h s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W S U Q x O S U y M F p h a G x l b i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b w 1 e 3 p W l U G O L P u j l Q / Y Z A A A A A A C A A A A A A A D Z g A A w A A A A B A A A A D R I 4 7 a 8 g 9 F R + 3 9 M r Z G 4 b O 3 A A A A A A S A A A C g A A A A E A A A A E R S D 7 c y I 0 0 + M i q f w x O U 2 Q B Q A A A A H H B / C r U 5 O + y m 9 i s b 0 M 6 z 6 i X a g X N B h E n O Z c 7 u v Q Q F w F L M c 2 H S 3 2 J o e u v 6 r p P g v H c H m 0 I S R v V m u H x J A m x f m Z o R I 4 J h X u 5 d Q X P j Q W 5 x i O f 6 j H o U A A A A K 6 o E M O C 5 2 X V / j o 4 F v e J 7 / 9 / M k u E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COVID19_Fallzahlen_CH_cleaned</vt:lpstr>
      <vt:lpstr>BAG_Situationsbericht</vt:lpstr>
      <vt:lpstr>KtAbk</vt:lpstr>
      <vt:lpstr>KtConfirmed</vt:lpstr>
      <vt:lpstr>KtDeath</vt:lpstr>
      <vt:lpstr>KtRecovered</vt:lpstr>
      <vt:lpstr>Schweiz</vt:lpstr>
      <vt:lpstr>Verleich_BAG_Kt</vt:lpstr>
      <vt:lpstr>SIR-Modell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2020-04-22T10:04:36Z</dcterms:modified>
</cp:coreProperties>
</file>