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6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SGE\Corona\"/>
    </mc:Choice>
  </mc:AlternateContent>
  <xr:revisionPtr revIDLastSave="0" documentId="13_ncr:1_{4A152842-EBED-40F6-B701-205E0AF054E7}" xr6:coauthVersionLast="36" xr6:coauthVersionMax="36" xr10:uidLastSave="{00000000-0000-0000-0000-000000000000}"/>
  <bookViews>
    <workbookView xWindow="0" yWindow="0" windowWidth="21943" windowHeight="8049" firstSheet="4" activeTab="11" xr2:uid="{DB7826AC-736C-4960-B218-2900DF50EAC0}"/>
  </bookViews>
  <sheets>
    <sheet name="COVID19_Fallzahlen_CH_cleaned" sheetId="31" r:id="rId1"/>
    <sheet name="BFS_Todesfaelle" sheetId="39" r:id="rId2"/>
    <sheet name="BAG_Situationsbericht" sheetId="34" r:id="rId3"/>
    <sheet name="KtAbk" sheetId="32" r:id="rId4"/>
    <sheet name="KtConfirmed" sheetId="14" r:id="rId5"/>
    <sheet name="KtDeath" sheetId="15" r:id="rId6"/>
    <sheet name="KtRecovered" sheetId="37" r:id="rId7"/>
    <sheet name="Verleich_BAG_Kt" sheetId="35" r:id="rId8"/>
    <sheet name="Schweiz" sheetId="33" r:id="rId9"/>
    <sheet name="SIR-Modell" sheetId="36" r:id="rId10"/>
    <sheet name="ExcessDeaths" sheetId="40" r:id="rId11"/>
    <sheet name="Letality" sheetId="38" r:id="rId12"/>
  </sheets>
  <definedNames>
    <definedName name="ExterneDaten_1" localSheetId="2" hidden="1">BAG_Situationsbericht!$A$1:$G$69</definedName>
    <definedName name="ExterneDaten_1" localSheetId="0" hidden="1">COVID19_Fallzahlen_CH_cleaned!$A$1:$L$1621</definedName>
    <definedName name="ExterneDaten_2" localSheetId="1" hidden="1">BFS_Todesfaelle!$A$1:$G$107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40" l="1"/>
  <c r="J9" i="40"/>
  <c r="J8" i="40"/>
  <c r="J7" i="40"/>
  <c r="J6" i="40"/>
  <c r="J5" i="40"/>
  <c r="J4" i="40"/>
  <c r="J3" i="40"/>
  <c r="J2" i="40"/>
  <c r="F54" i="40"/>
  <c r="E54" i="40"/>
  <c r="D54" i="40"/>
  <c r="C54" i="40"/>
  <c r="B54" i="40"/>
  <c r="A54" i="40"/>
  <c r="F53" i="40"/>
  <c r="E53" i="40"/>
  <c r="D53" i="40"/>
  <c r="C53" i="40"/>
  <c r="B53" i="40"/>
  <c r="A53" i="40"/>
  <c r="F52" i="40"/>
  <c r="E52" i="40"/>
  <c r="D52" i="40"/>
  <c r="C52" i="40"/>
  <c r="B52" i="40"/>
  <c r="A52" i="40"/>
  <c r="F51" i="40"/>
  <c r="E51" i="40"/>
  <c r="D51" i="40"/>
  <c r="C51" i="40"/>
  <c r="B51" i="40"/>
  <c r="A51" i="40"/>
  <c r="F50" i="40"/>
  <c r="E50" i="40"/>
  <c r="D50" i="40"/>
  <c r="C50" i="40"/>
  <c r="B50" i="40"/>
  <c r="A50" i="40"/>
  <c r="F49" i="40"/>
  <c r="E49" i="40"/>
  <c r="D49" i="40"/>
  <c r="C49" i="40"/>
  <c r="B49" i="40"/>
  <c r="A49" i="40"/>
  <c r="F48" i="40"/>
  <c r="E48" i="40"/>
  <c r="D48" i="40"/>
  <c r="C48" i="40"/>
  <c r="B48" i="40"/>
  <c r="A48" i="40"/>
  <c r="F47" i="40"/>
  <c r="E47" i="40"/>
  <c r="D47" i="40"/>
  <c r="C47" i="40"/>
  <c r="B47" i="40"/>
  <c r="A47" i="40"/>
  <c r="F46" i="40"/>
  <c r="E46" i="40"/>
  <c r="D46" i="40"/>
  <c r="C46" i="40"/>
  <c r="B46" i="40"/>
  <c r="A46" i="40"/>
  <c r="F45" i="40"/>
  <c r="E45" i="40"/>
  <c r="D45" i="40"/>
  <c r="C45" i="40"/>
  <c r="B45" i="40"/>
  <c r="A45" i="40"/>
  <c r="F44" i="40"/>
  <c r="E44" i="40"/>
  <c r="D44" i="40"/>
  <c r="C44" i="40"/>
  <c r="B44" i="40"/>
  <c r="A44" i="40"/>
  <c r="F43" i="40"/>
  <c r="E43" i="40"/>
  <c r="D43" i="40"/>
  <c r="C43" i="40"/>
  <c r="B43" i="40"/>
  <c r="A43" i="40"/>
  <c r="F42" i="40"/>
  <c r="E42" i="40"/>
  <c r="D42" i="40"/>
  <c r="C42" i="40"/>
  <c r="B42" i="40"/>
  <c r="A42" i="40"/>
  <c r="F41" i="40"/>
  <c r="E41" i="40"/>
  <c r="D41" i="40"/>
  <c r="C41" i="40"/>
  <c r="B41" i="40"/>
  <c r="A41" i="40"/>
  <c r="F40" i="40"/>
  <c r="E40" i="40"/>
  <c r="D40" i="40"/>
  <c r="C40" i="40"/>
  <c r="B40" i="40"/>
  <c r="A40" i="40"/>
  <c r="F39" i="40"/>
  <c r="E39" i="40"/>
  <c r="D39" i="40"/>
  <c r="C39" i="40"/>
  <c r="B39" i="40"/>
  <c r="A39" i="40"/>
  <c r="F38" i="40"/>
  <c r="E38" i="40"/>
  <c r="D38" i="40"/>
  <c r="C38" i="40"/>
  <c r="B38" i="40"/>
  <c r="A38" i="40"/>
  <c r="F37" i="40"/>
  <c r="E37" i="40"/>
  <c r="D37" i="40"/>
  <c r="C37" i="40"/>
  <c r="B37" i="40"/>
  <c r="A37" i="40"/>
  <c r="F36" i="40"/>
  <c r="E36" i="40"/>
  <c r="D36" i="40"/>
  <c r="C36" i="40"/>
  <c r="B36" i="40"/>
  <c r="A36" i="40"/>
  <c r="F35" i="40"/>
  <c r="E35" i="40"/>
  <c r="D35" i="40"/>
  <c r="C35" i="40"/>
  <c r="B35" i="40"/>
  <c r="A35" i="40"/>
  <c r="F34" i="40"/>
  <c r="E34" i="40"/>
  <c r="D34" i="40"/>
  <c r="C34" i="40"/>
  <c r="B34" i="40"/>
  <c r="A34" i="40"/>
  <c r="F33" i="40"/>
  <c r="E33" i="40"/>
  <c r="D33" i="40"/>
  <c r="C33" i="40"/>
  <c r="B33" i="40"/>
  <c r="A33" i="40"/>
  <c r="F32" i="40"/>
  <c r="E32" i="40"/>
  <c r="D32" i="40"/>
  <c r="C32" i="40"/>
  <c r="B32" i="40"/>
  <c r="A32" i="40"/>
  <c r="F31" i="40"/>
  <c r="E31" i="40"/>
  <c r="D31" i="40"/>
  <c r="C31" i="40"/>
  <c r="B31" i="40"/>
  <c r="A31" i="40"/>
  <c r="F30" i="40"/>
  <c r="E30" i="40"/>
  <c r="D30" i="40"/>
  <c r="C30" i="40"/>
  <c r="B30" i="40"/>
  <c r="A30" i="40"/>
  <c r="F29" i="40"/>
  <c r="E29" i="40"/>
  <c r="D29" i="40"/>
  <c r="C29" i="40"/>
  <c r="B29" i="40"/>
  <c r="A29" i="40"/>
  <c r="F28" i="40"/>
  <c r="E28" i="40"/>
  <c r="D28" i="40"/>
  <c r="C28" i="40"/>
  <c r="B28" i="40"/>
  <c r="A28" i="40"/>
  <c r="F27" i="40"/>
  <c r="E27" i="40"/>
  <c r="D27" i="40"/>
  <c r="C27" i="40"/>
  <c r="B27" i="40"/>
  <c r="A27" i="40"/>
  <c r="F26" i="40"/>
  <c r="E26" i="40"/>
  <c r="D26" i="40"/>
  <c r="C26" i="40"/>
  <c r="B26" i="40"/>
  <c r="A26" i="40"/>
  <c r="F25" i="40"/>
  <c r="E25" i="40"/>
  <c r="D25" i="40"/>
  <c r="C25" i="40"/>
  <c r="B25" i="40"/>
  <c r="A25" i="40"/>
  <c r="F24" i="40"/>
  <c r="E24" i="40"/>
  <c r="D24" i="40"/>
  <c r="C24" i="40"/>
  <c r="B24" i="40"/>
  <c r="A24" i="40"/>
  <c r="F23" i="40"/>
  <c r="E23" i="40"/>
  <c r="D23" i="40"/>
  <c r="C23" i="40"/>
  <c r="B23" i="40"/>
  <c r="A23" i="40"/>
  <c r="F22" i="40"/>
  <c r="E22" i="40"/>
  <c r="D22" i="40"/>
  <c r="C22" i="40"/>
  <c r="B22" i="40"/>
  <c r="A22" i="40"/>
  <c r="F21" i="40"/>
  <c r="E21" i="40"/>
  <c r="D21" i="40"/>
  <c r="C21" i="40"/>
  <c r="B21" i="40"/>
  <c r="A21" i="40"/>
  <c r="F20" i="40"/>
  <c r="E20" i="40"/>
  <c r="D20" i="40"/>
  <c r="C20" i="40"/>
  <c r="B20" i="40"/>
  <c r="A20" i="40"/>
  <c r="F19" i="40"/>
  <c r="E19" i="40"/>
  <c r="D19" i="40"/>
  <c r="C19" i="40"/>
  <c r="B19" i="40"/>
  <c r="A19" i="40"/>
  <c r="F18" i="40"/>
  <c r="E18" i="40"/>
  <c r="D18" i="40"/>
  <c r="C18" i="40"/>
  <c r="B18" i="40"/>
  <c r="A18" i="40"/>
  <c r="F17" i="40"/>
  <c r="E17" i="40"/>
  <c r="D17" i="40"/>
  <c r="C17" i="40"/>
  <c r="B17" i="40"/>
  <c r="A17" i="40"/>
  <c r="F16" i="40"/>
  <c r="E16" i="40"/>
  <c r="D16" i="40"/>
  <c r="C16" i="40"/>
  <c r="B16" i="40"/>
  <c r="A16" i="40"/>
  <c r="F15" i="40"/>
  <c r="E15" i="40"/>
  <c r="D15" i="40"/>
  <c r="C15" i="40"/>
  <c r="B15" i="40"/>
  <c r="A15" i="40"/>
  <c r="F14" i="40"/>
  <c r="E14" i="40"/>
  <c r="D14" i="40"/>
  <c r="C14" i="40"/>
  <c r="B14" i="40"/>
  <c r="A14" i="40"/>
  <c r="F13" i="40"/>
  <c r="E13" i="40"/>
  <c r="D13" i="40"/>
  <c r="C13" i="40"/>
  <c r="B13" i="40"/>
  <c r="A13" i="40"/>
  <c r="F12" i="40"/>
  <c r="E12" i="40"/>
  <c r="D12" i="40"/>
  <c r="C12" i="40"/>
  <c r="B12" i="40"/>
  <c r="A12" i="40"/>
  <c r="F11" i="40"/>
  <c r="E11" i="40"/>
  <c r="D11" i="40"/>
  <c r="C11" i="40"/>
  <c r="B11" i="40"/>
  <c r="A11" i="40"/>
  <c r="F10" i="40"/>
  <c r="E10" i="40"/>
  <c r="D10" i="40"/>
  <c r="C10" i="40"/>
  <c r="B10" i="40"/>
  <c r="A10" i="40"/>
  <c r="F9" i="40"/>
  <c r="E9" i="40"/>
  <c r="D9" i="40"/>
  <c r="C9" i="40"/>
  <c r="B9" i="40"/>
  <c r="A9" i="40"/>
  <c r="F8" i="40"/>
  <c r="E8" i="40"/>
  <c r="D8" i="40"/>
  <c r="C8" i="40"/>
  <c r="B8" i="40"/>
  <c r="A8" i="40"/>
  <c r="F7" i="40"/>
  <c r="E7" i="40"/>
  <c r="D7" i="40"/>
  <c r="C7" i="40"/>
  <c r="B7" i="40"/>
  <c r="A7" i="40"/>
  <c r="F6" i="40"/>
  <c r="E6" i="40"/>
  <c r="D6" i="40"/>
  <c r="C6" i="40"/>
  <c r="B6" i="40"/>
  <c r="A6" i="40"/>
  <c r="F5" i="40"/>
  <c r="E5" i="40"/>
  <c r="D5" i="40"/>
  <c r="C5" i="40"/>
  <c r="B5" i="40"/>
  <c r="A5" i="40"/>
  <c r="F4" i="40"/>
  <c r="E4" i="40"/>
  <c r="D4" i="40"/>
  <c r="C4" i="40"/>
  <c r="B4" i="40"/>
  <c r="A4" i="40"/>
  <c r="F3" i="40"/>
  <c r="E3" i="40"/>
  <c r="D3" i="40"/>
  <c r="C3" i="40"/>
  <c r="B3" i="40"/>
  <c r="A3" i="40"/>
  <c r="F2" i="40"/>
  <c r="E2" i="40"/>
  <c r="D2" i="40"/>
  <c r="C2" i="40"/>
  <c r="B2" i="40"/>
  <c r="A2" i="40"/>
  <c r="G5" i="40" l="1"/>
  <c r="G9" i="40"/>
  <c r="G13" i="40"/>
  <c r="G11" i="40"/>
  <c r="G15" i="40"/>
  <c r="G3" i="40"/>
  <c r="G7" i="40"/>
  <c r="G8" i="40"/>
  <c r="G16" i="40"/>
  <c r="G6" i="40"/>
  <c r="G14" i="40"/>
  <c r="G2" i="40"/>
  <c r="G10" i="40"/>
  <c r="G4" i="40"/>
  <c r="G12" i="40"/>
  <c r="H12" i="40" s="1"/>
  <c r="H13" i="40" s="1"/>
  <c r="C4" i="38"/>
  <c r="B5" i="38"/>
  <c r="A5" i="38"/>
  <c r="D4" i="38"/>
  <c r="B4" i="38"/>
  <c r="A4" i="38"/>
  <c r="H14" i="40" l="1"/>
  <c r="H15" i="40" s="1"/>
  <c r="H16" i="40" s="1"/>
  <c r="E1" i="37"/>
  <c r="F1" i="37" s="1"/>
  <c r="G1" i="37" s="1"/>
  <c r="H1" i="37" s="1"/>
  <c r="I1" i="37" s="1"/>
  <c r="J1" i="37" s="1"/>
  <c r="K1" i="37" s="1"/>
  <c r="L1" i="37" s="1"/>
  <c r="M1" i="37" s="1"/>
  <c r="N1" i="37" s="1"/>
  <c r="O1" i="37" s="1"/>
  <c r="P1" i="37" s="1"/>
  <c r="Q1" i="37" s="1"/>
  <c r="R1" i="37" s="1"/>
  <c r="S1" i="37" s="1"/>
  <c r="T1" i="37" s="1"/>
  <c r="U1" i="37" s="1"/>
  <c r="V1" i="37" s="1"/>
  <c r="W1" i="37" s="1"/>
  <c r="X1" i="37" s="1"/>
  <c r="Y1" i="37" s="1"/>
  <c r="Z1" i="37" s="1"/>
  <c r="AA1" i="37" s="1"/>
  <c r="AB1" i="37" s="1"/>
  <c r="AC1" i="37" s="1"/>
  <c r="AD1" i="37" s="1"/>
  <c r="AE1" i="37" s="1"/>
  <c r="AF1" i="37" s="1"/>
  <c r="AG1" i="37" s="1"/>
  <c r="AH1" i="37" s="1"/>
  <c r="AI1" i="37" s="1"/>
  <c r="AJ1" i="37" s="1"/>
  <c r="AK1" i="37" s="1"/>
  <c r="AL1" i="37" s="1"/>
  <c r="AM1" i="37" s="1"/>
  <c r="AN1" i="37" s="1"/>
  <c r="AO1" i="37" s="1"/>
  <c r="AP1" i="37" s="1"/>
  <c r="AQ1" i="37" s="1"/>
  <c r="AR1" i="37" s="1"/>
  <c r="AS1" i="37" s="1"/>
  <c r="AT1" i="37" s="1"/>
  <c r="AU1" i="37" s="1"/>
  <c r="AV1" i="37" s="1"/>
  <c r="AW1" i="37" s="1"/>
  <c r="AX1" i="37" s="1"/>
  <c r="AY1" i="37" s="1"/>
  <c r="AZ1" i="37" s="1"/>
  <c r="BA1" i="37" s="1"/>
  <c r="BB1" i="37" s="1"/>
  <c r="BC1" i="37" s="1"/>
  <c r="BD1" i="37" s="1"/>
  <c r="BE1" i="37" s="1"/>
  <c r="BF1" i="37" s="1"/>
  <c r="BG1" i="37" s="1"/>
  <c r="BH1" i="37" s="1"/>
  <c r="BI1" i="37" s="1"/>
  <c r="BJ1" i="37" s="1"/>
  <c r="BK1" i="37" s="1"/>
  <c r="BL1" i="37" s="1"/>
  <c r="BM1" i="37" s="1"/>
  <c r="BN1" i="37" s="1"/>
  <c r="BO1" i="37" s="1"/>
  <c r="BP1" i="37" s="1"/>
  <c r="B28" i="37"/>
  <c r="A28" i="37"/>
  <c r="B27" i="37"/>
  <c r="A27" i="37"/>
  <c r="B26" i="37"/>
  <c r="A26" i="37"/>
  <c r="B25" i="37"/>
  <c r="A25" i="37"/>
  <c r="B24" i="37"/>
  <c r="A24" i="37"/>
  <c r="B23" i="37"/>
  <c r="A23" i="37"/>
  <c r="B22" i="37"/>
  <c r="A22" i="37"/>
  <c r="B21" i="37"/>
  <c r="A21" i="37"/>
  <c r="B20" i="37"/>
  <c r="A20" i="37"/>
  <c r="B19" i="37"/>
  <c r="A19" i="37"/>
  <c r="B18" i="37"/>
  <c r="A18" i="37"/>
  <c r="B17" i="37"/>
  <c r="A17" i="37"/>
  <c r="B16" i="37"/>
  <c r="A16" i="37"/>
  <c r="B15" i="37"/>
  <c r="A15" i="37"/>
  <c r="B14" i="37"/>
  <c r="A14" i="37"/>
  <c r="B13" i="37"/>
  <c r="A13" i="37"/>
  <c r="B12" i="37"/>
  <c r="A12" i="37"/>
  <c r="B11" i="37"/>
  <c r="A11" i="37"/>
  <c r="B10" i="37"/>
  <c r="A10" i="37"/>
  <c r="B9" i="37"/>
  <c r="A9" i="37"/>
  <c r="B8" i="37"/>
  <c r="A8" i="37"/>
  <c r="B7" i="37"/>
  <c r="A7" i="37"/>
  <c r="B6" i="37"/>
  <c r="A6" i="37"/>
  <c r="B5" i="37"/>
  <c r="A5" i="37"/>
  <c r="B4" i="37"/>
  <c r="A4" i="37"/>
  <c r="B3" i="37"/>
  <c r="A3" i="37"/>
  <c r="B2" i="37"/>
  <c r="A2" i="37"/>
  <c r="D1" i="37"/>
  <c r="B1" i="37"/>
  <c r="A1" i="37"/>
  <c r="K30" i="37"/>
  <c r="J30" i="37"/>
  <c r="M29" i="37"/>
  <c r="M30" i="37" s="1"/>
  <c r="L29" i="37"/>
  <c r="K29" i="37"/>
  <c r="J29" i="37"/>
  <c r="I29" i="37"/>
  <c r="I30" i="37" s="1"/>
  <c r="H29" i="37"/>
  <c r="G29" i="37"/>
  <c r="F29" i="37"/>
  <c r="F30" i="37" s="1"/>
  <c r="E29" i="37"/>
  <c r="D29" i="37"/>
  <c r="C29" i="37"/>
  <c r="AZ26" i="37"/>
  <c r="W6" i="37"/>
  <c r="BJ20" i="37"/>
  <c r="AE7" i="37"/>
  <c r="AS7" i="37"/>
  <c r="AU26" i="37"/>
  <c r="N17" i="37"/>
  <c r="BJ7" i="37"/>
  <c r="AY26" i="37"/>
  <c r="AX6" i="37"/>
  <c r="AK7" i="37"/>
  <c r="BE26" i="37"/>
  <c r="BK23" i="37"/>
  <c r="AJ7" i="37"/>
  <c r="AP20" i="37"/>
  <c r="AE6" i="37"/>
  <c r="AV23" i="37"/>
  <c r="N15" i="37"/>
  <c r="BB20" i="37"/>
  <c r="AM26" i="37"/>
  <c r="AQ26" i="37"/>
  <c r="AS23" i="37"/>
  <c r="AY20" i="37"/>
  <c r="AN6" i="37"/>
  <c r="AU23" i="37"/>
  <c r="U6" i="37"/>
  <c r="N7" i="37"/>
  <c r="AE23" i="37"/>
  <c r="T6" i="37"/>
  <c r="AS20" i="37"/>
  <c r="AZ20" i="37"/>
  <c r="N27" i="37"/>
  <c r="AO20" i="37"/>
  <c r="AM20" i="37"/>
  <c r="AD26" i="37"/>
  <c r="AC6" i="37"/>
  <c r="BF6" i="37"/>
  <c r="BP7" i="37"/>
  <c r="AQ20" i="37"/>
  <c r="BF26" i="37"/>
  <c r="AP23" i="37"/>
  <c r="AL26" i="37"/>
  <c r="BH7" i="37"/>
  <c r="BE6" i="37"/>
  <c r="AP26" i="37"/>
  <c r="AO6" i="37"/>
  <c r="BD23" i="37"/>
  <c r="BD26" i="37"/>
  <c r="AW6" i="37"/>
  <c r="AY6" i="37"/>
  <c r="AZ7" i="37"/>
  <c r="BP26" i="37"/>
  <c r="AC7" i="37"/>
  <c r="N19" i="37"/>
  <c r="N5" i="37"/>
  <c r="AJ26" i="37"/>
  <c r="BP6" i="37"/>
  <c r="AZ23" i="37"/>
  <c r="BJ6" i="37"/>
  <c r="AK6" i="37"/>
  <c r="N21" i="37"/>
  <c r="N25" i="37"/>
  <c r="AH20" i="37"/>
  <c r="AS6" i="37"/>
  <c r="AQ7" i="37"/>
  <c r="AN7" i="37"/>
  <c r="AI26" i="37"/>
  <c r="BL7" i="37"/>
  <c r="AI7" i="37"/>
  <c r="AG26" i="37"/>
  <c r="AI20" i="37"/>
  <c r="AX26" i="37"/>
  <c r="BN20" i="37"/>
  <c r="AK26" i="37"/>
  <c r="BF7" i="37"/>
  <c r="AO23" i="37"/>
  <c r="X6" i="37"/>
  <c r="BH26" i="37"/>
  <c r="N8" i="37"/>
  <c r="O6" i="37"/>
  <c r="AJ20" i="37"/>
  <c r="BL26" i="37"/>
  <c r="BO20" i="37"/>
  <c r="T7" i="37"/>
  <c r="N12" i="37"/>
  <c r="AO7" i="37"/>
  <c r="BK20" i="37"/>
  <c r="BN7" i="37"/>
  <c r="BH6" i="37"/>
  <c r="Y7" i="37"/>
  <c r="AN23" i="37"/>
  <c r="BA7" i="37"/>
  <c r="BK26" i="37"/>
  <c r="AR23" i="37"/>
  <c r="N23" i="37"/>
  <c r="BP23" i="37"/>
  <c r="AT6" i="37"/>
  <c r="AH26" i="37"/>
  <c r="AG23" i="37"/>
  <c r="AV7" i="37"/>
  <c r="AY23" i="37"/>
  <c r="BA6" i="37"/>
  <c r="BA26" i="37"/>
  <c r="BN6" i="37"/>
  <c r="AV26" i="37"/>
  <c r="AM23" i="37"/>
  <c r="BO7" i="37"/>
  <c r="BH20" i="37"/>
  <c r="AY7" i="37"/>
  <c r="N10" i="37"/>
  <c r="N16" i="37"/>
  <c r="AN26" i="37"/>
  <c r="AD6" i="37"/>
  <c r="AL20" i="37"/>
  <c r="AW26" i="37"/>
  <c r="AG7" i="37"/>
  <c r="N28" i="37"/>
  <c r="BI23" i="37"/>
  <c r="AM7" i="37"/>
  <c r="N6" i="37"/>
  <c r="AW20" i="37"/>
  <c r="N9" i="37"/>
  <c r="BI7" i="37"/>
  <c r="AX7" i="37"/>
  <c r="BM7" i="37"/>
  <c r="BO23" i="37"/>
  <c r="BC20" i="37"/>
  <c r="Z6" i="37"/>
  <c r="AF6" i="37"/>
  <c r="Q6" i="37"/>
  <c r="BN23" i="37"/>
  <c r="R6" i="37"/>
  <c r="BC7" i="37"/>
  <c r="AR26" i="37"/>
  <c r="BM23" i="37"/>
  <c r="S7" i="37"/>
  <c r="AJ23" i="37"/>
  <c r="AH7" i="37"/>
  <c r="BD7" i="37"/>
  <c r="AB6" i="37"/>
  <c r="N18" i="37"/>
  <c r="AS26" i="37"/>
  <c r="X7" i="37"/>
  <c r="N2" i="37"/>
  <c r="BD6" i="37"/>
  <c r="BF23" i="37"/>
  <c r="AG6" i="37"/>
  <c r="S6" i="37"/>
  <c r="BG7" i="37"/>
  <c r="AP6" i="37"/>
  <c r="AP7" i="37"/>
  <c r="AU6" i="37"/>
  <c r="BI20" i="37"/>
  <c r="N14" i="37"/>
  <c r="AW7" i="37"/>
  <c r="AR7" i="37"/>
  <c r="AT26" i="37"/>
  <c r="BM26" i="37"/>
  <c r="BL20" i="37"/>
  <c r="BB26" i="37"/>
  <c r="AL7" i="37"/>
  <c r="AI6" i="37"/>
  <c r="BE23" i="37"/>
  <c r="BC26" i="37"/>
  <c r="AA7" i="37"/>
  <c r="AR6" i="37"/>
  <c r="BB7" i="37"/>
  <c r="BJ26" i="37"/>
  <c r="AT23" i="37"/>
  <c r="AJ6" i="37"/>
  <c r="BJ23" i="37"/>
  <c r="AM6" i="37"/>
  <c r="BG26" i="37"/>
  <c r="AN20" i="37"/>
  <c r="AL6" i="37"/>
  <c r="AU20" i="37"/>
  <c r="AW23" i="37"/>
  <c r="N4" i="37"/>
  <c r="AD7" i="37"/>
  <c r="AG20" i="37"/>
  <c r="BG20" i="37"/>
  <c r="BA23" i="37"/>
  <c r="Z7" i="37"/>
  <c r="AV6" i="37"/>
  <c r="N11" i="37"/>
  <c r="BC23" i="37"/>
  <c r="AF7" i="37"/>
  <c r="BE7" i="37"/>
  <c r="AK23" i="37"/>
  <c r="N24" i="37"/>
  <c r="BM20" i="37"/>
  <c r="BB23" i="37"/>
  <c r="N22" i="37"/>
  <c r="U7" i="37"/>
  <c r="BM6" i="37"/>
  <c r="AB7" i="37"/>
  <c r="BI26" i="37"/>
  <c r="L2" i="33"/>
  <c r="AR20" i="37"/>
  <c r="AK20" i="37"/>
  <c r="BF20" i="37"/>
  <c r="BB6" i="37"/>
  <c r="AL23" i="37"/>
  <c r="AV20" i="37"/>
  <c r="N3" i="37"/>
  <c r="BD20" i="37"/>
  <c r="AH23" i="37"/>
  <c r="AQ23" i="37"/>
  <c r="AQ6" i="37"/>
  <c r="AT20" i="37"/>
  <c r="AZ6" i="37"/>
  <c r="AX20" i="37"/>
  <c r="Y6" i="37"/>
  <c r="BO26" i="37"/>
  <c r="BK7" i="37"/>
  <c r="AI23" i="37"/>
  <c r="P6" i="37"/>
  <c r="AU7" i="37"/>
  <c r="BL6" i="37"/>
  <c r="N20" i="37"/>
  <c r="AA6" i="37"/>
  <c r="BP20" i="37"/>
  <c r="AT7" i="37"/>
  <c r="BE20" i="37"/>
  <c r="AX23" i="37"/>
  <c r="BK6" i="37"/>
  <c r="N26" i="37"/>
  <c r="N13" i="37"/>
  <c r="V6" i="37"/>
  <c r="BL23" i="37"/>
  <c r="BC6" i="37"/>
  <c r="BA20" i="37"/>
  <c r="AE26" i="37"/>
  <c r="AH6" i="37"/>
  <c r="BO6" i="37"/>
  <c r="BH23" i="37"/>
  <c r="BI6" i="37"/>
  <c r="BG23" i="37"/>
  <c r="AO26" i="37"/>
  <c r="BN26" i="37"/>
  <c r="BG6" i="37"/>
  <c r="AA26" i="37"/>
  <c r="AB26" i="37" l="1"/>
  <c r="AC26" i="37"/>
  <c r="AF23" i="37"/>
  <c r="W7" i="37"/>
  <c r="V7" i="37"/>
  <c r="AF26" i="37"/>
  <c r="B33" i="37"/>
  <c r="I32" i="37" s="1"/>
  <c r="N29" i="37"/>
  <c r="G30" i="37"/>
  <c r="H30" i="37"/>
  <c r="D30" i="37"/>
  <c r="L30" i="37"/>
  <c r="E30" i="37"/>
  <c r="H31" i="37" l="1"/>
  <c r="E32" i="37"/>
  <c r="M32" i="37"/>
  <c r="L32" i="37"/>
  <c r="E31" i="37"/>
  <c r="K32" i="37"/>
  <c r="D32" i="37"/>
  <c r="J32" i="37"/>
  <c r="H32" i="37"/>
  <c r="L31" i="37"/>
  <c r="G31" i="37"/>
  <c r="J31" i="37"/>
  <c r="G32" i="37"/>
  <c r="K31" i="37"/>
  <c r="I31" i="37"/>
  <c r="F32" i="37"/>
  <c r="D31" i="37"/>
  <c r="C31" i="37"/>
  <c r="N30" i="37"/>
  <c r="N32" i="37" s="1"/>
  <c r="N31" i="37"/>
  <c r="M31" i="37"/>
  <c r="C32" i="37"/>
  <c r="F31" i="37"/>
  <c r="A6" i="36" l="1"/>
  <c r="A7" i="36" s="1"/>
  <c r="A8" i="36" s="1"/>
  <c r="A9" i="36" s="1"/>
  <c r="A10" i="36" s="1"/>
  <c r="A11" i="36" s="1"/>
  <c r="A12" i="36" s="1"/>
  <c r="A13" i="36" s="1"/>
  <c r="A14" i="36" s="1"/>
  <c r="A15" i="36" s="1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26" i="36" s="1"/>
  <c r="A27" i="36" s="1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38" i="36" s="1"/>
  <c r="A39" i="36" s="1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50" i="36" s="1"/>
  <c r="A51" i="36" s="1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2" i="36" s="1"/>
  <c r="A63" i="36" s="1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74" i="36" s="1"/>
  <c r="A75" i="36" s="1"/>
  <c r="A76" i="36" s="1"/>
  <c r="A77" i="36" s="1"/>
  <c r="A78" i="36" s="1"/>
  <c r="A79" i="36" s="1"/>
  <c r="A80" i="36" s="1"/>
  <c r="A81" i="36" s="1"/>
  <c r="A82" i="36" s="1"/>
  <c r="A83" i="36" s="1"/>
  <c r="A84" i="36" s="1"/>
  <c r="A85" i="36" s="1"/>
  <c r="A86" i="36" s="1"/>
  <c r="A87" i="36" s="1"/>
  <c r="A88" i="36" s="1"/>
  <c r="A89" i="36" s="1"/>
  <c r="A90" i="36" s="1"/>
  <c r="A91" i="36" s="1"/>
  <c r="A92" i="36" s="1"/>
  <c r="A93" i="36" s="1"/>
  <c r="A94" i="36" s="1"/>
  <c r="A95" i="36" s="1"/>
  <c r="A96" i="36" s="1"/>
  <c r="A97" i="36" s="1"/>
  <c r="A98" i="36" s="1"/>
  <c r="A99" i="36" s="1"/>
  <c r="A100" i="36" s="1"/>
  <c r="A101" i="36" s="1"/>
  <c r="A102" i="36" s="1"/>
  <c r="A103" i="36" s="1"/>
  <c r="A104" i="36" s="1"/>
  <c r="A105" i="36" s="1"/>
  <c r="A106" i="36" s="1"/>
  <c r="A107" i="36" s="1"/>
  <c r="A108" i="36" s="1"/>
  <c r="A109" i="36" s="1"/>
  <c r="A110" i="36" s="1"/>
  <c r="A111" i="36" s="1"/>
  <c r="A112" i="36" s="1"/>
  <c r="A113" i="36" s="1"/>
  <c r="A114" i="36" s="1"/>
  <c r="A115" i="36" s="1"/>
  <c r="A116" i="36" s="1"/>
  <c r="A117" i="36" s="1"/>
  <c r="A118" i="36" s="1"/>
  <c r="A119" i="36" s="1"/>
  <c r="A120" i="36" s="1"/>
  <c r="A121" i="36" s="1"/>
  <c r="A122" i="36" s="1"/>
  <c r="A123" i="36" s="1"/>
  <c r="A124" i="36" s="1"/>
  <c r="A125" i="36" s="1"/>
  <c r="A126" i="36" s="1"/>
  <c r="A127" i="36" s="1"/>
  <c r="A128" i="36" s="1"/>
  <c r="A129" i="36" s="1"/>
  <c r="A130" i="36" s="1"/>
  <c r="A131" i="36" s="1"/>
  <c r="A132" i="36" s="1"/>
  <c r="A133" i="36" s="1"/>
  <c r="A134" i="36" s="1"/>
  <c r="A135" i="36" s="1"/>
  <c r="A136" i="36" s="1"/>
  <c r="A137" i="36" s="1"/>
  <c r="A138" i="36" s="1"/>
  <c r="A139" i="36" s="1"/>
  <c r="A140" i="36" s="1"/>
  <c r="A141" i="36" s="1"/>
  <c r="A142" i="36" s="1"/>
  <c r="A143" i="36" s="1"/>
  <c r="A144" i="36" s="1"/>
  <c r="A145" i="36" s="1"/>
  <c r="A146" i="36" s="1"/>
  <c r="A147" i="36" s="1"/>
  <c r="A148" i="36" s="1"/>
  <c r="A149" i="36" s="1"/>
  <c r="A150" i="36" s="1"/>
  <c r="A151" i="36" s="1"/>
  <c r="A152" i="36" s="1"/>
  <c r="A153" i="36" s="1"/>
  <c r="A154" i="36" s="1"/>
  <c r="A155" i="36" s="1"/>
  <c r="A156" i="36" s="1"/>
  <c r="A157" i="36" s="1"/>
  <c r="A158" i="36" s="1"/>
  <c r="A159" i="36" s="1"/>
  <c r="A160" i="36" s="1"/>
  <c r="A161" i="36" s="1"/>
  <c r="A162" i="36" s="1"/>
  <c r="A163" i="36" s="1"/>
  <c r="A164" i="36" s="1"/>
  <c r="A165" i="36" s="1"/>
  <c r="A166" i="36" s="1"/>
  <c r="A167" i="36" s="1"/>
  <c r="A168" i="36" s="1"/>
  <c r="A169" i="36" s="1"/>
  <c r="A170" i="36" s="1"/>
  <c r="A171" i="36" s="1"/>
  <c r="A172" i="36" s="1"/>
  <c r="A173" i="36" s="1"/>
  <c r="A174" i="36" s="1"/>
  <c r="A175" i="36" s="1"/>
  <c r="A176" i="36" s="1"/>
  <c r="A177" i="36" s="1"/>
  <c r="A178" i="36" s="1"/>
  <c r="A179" i="36" s="1"/>
  <c r="A180" i="36" s="1"/>
  <c r="A181" i="36" s="1"/>
  <c r="A182" i="36" s="1"/>
  <c r="A183" i="36" s="1"/>
  <c r="A184" i="36" s="1"/>
  <c r="A185" i="36" s="1"/>
  <c r="A186" i="36" s="1"/>
  <c r="A187" i="36" s="1"/>
  <c r="A188" i="36" s="1"/>
  <c r="A189" i="36" s="1"/>
  <c r="A190" i="36" s="1"/>
  <c r="A191" i="36" s="1"/>
  <c r="A192" i="36" s="1"/>
  <c r="A193" i="36" s="1"/>
  <c r="A194" i="36" s="1"/>
  <c r="A195" i="36" s="1"/>
  <c r="A196" i="36" s="1"/>
  <c r="A197" i="36" s="1"/>
  <c r="A198" i="36" s="1"/>
  <c r="A199" i="36" s="1"/>
  <c r="A200" i="36" s="1"/>
  <c r="A201" i="36" s="1"/>
  <c r="A202" i="36" s="1"/>
  <c r="A203" i="36" s="1"/>
  <c r="A204" i="36" s="1"/>
  <c r="A205" i="36" s="1"/>
  <c r="A206" i="36" s="1"/>
  <c r="A207" i="36" s="1"/>
  <c r="A208" i="36" s="1"/>
  <c r="A209" i="36" s="1"/>
  <c r="A210" i="36" s="1"/>
  <c r="A211" i="36" s="1"/>
  <c r="A212" i="36" s="1"/>
  <c r="A213" i="36" s="1"/>
  <c r="A214" i="36" s="1"/>
  <c r="A215" i="36" s="1"/>
  <c r="A216" i="36" s="1"/>
  <c r="A217" i="36" s="1"/>
  <c r="A218" i="36" s="1"/>
  <c r="A219" i="36" s="1"/>
  <c r="A220" i="36" s="1"/>
  <c r="A221" i="36" s="1"/>
  <c r="A222" i="36" s="1"/>
  <c r="A223" i="36" s="1"/>
  <c r="A224" i="36" s="1"/>
  <c r="A225" i="36" s="1"/>
  <c r="A226" i="36" s="1"/>
  <c r="A227" i="36" s="1"/>
  <c r="A228" i="36" s="1"/>
  <c r="A229" i="36" s="1"/>
  <c r="A230" i="36" s="1"/>
  <c r="A231" i="36" s="1"/>
  <c r="A232" i="36" s="1"/>
  <c r="A233" i="36" s="1"/>
  <c r="A234" i="36" s="1"/>
  <c r="A235" i="36" s="1"/>
  <c r="A236" i="36" s="1"/>
  <c r="A237" i="36" s="1"/>
  <c r="A238" i="36" s="1"/>
  <c r="A239" i="36" s="1"/>
  <c r="A240" i="36" s="1"/>
  <c r="A241" i="36" s="1"/>
  <c r="A242" i="36" s="1"/>
  <c r="A243" i="36" s="1"/>
  <c r="A244" i="36" s="1"/>
  <c r="A245" i="36" s="1"/>
  <c r="A246" i="36" s="1"/>
  <c r="A247" i="36" s="1"/>
  <c r="A248" i="36" s="1"/>
  <c r="A249" i="36" s="1"/>
  <c r="A250" i="36" s="1"/>
  <c r="A251" i="36" s="1"/>
  <c r="A252" i="36" s="1"/>
  <c r="A253" i="36" s="1"/>
  <c r="A254" i="36" s="1"/>
  <c r="A255" i="36" s="1"/>
  <c r="A256" i="36" s="1"/>
  <c r="A257" i="36" s="1"/>
  <c r="A258" i="36" s="1"/>
  <c r="A259" i="36" s="1"/>
  <c r="A260" i="36" s="1"/>
  <c r="A261" i="36" s="1"/>
  <c r="A262" i="36" s="1"/>
  <c r="A263" i="36" s="1"/>
  <c r="A264" i="36" s="1"/>
  <c r="A265" i="36" s="1"/>
  <c r="A266" i="36" s="1"/>
  <c r="A267" i="36" s="1"/>
  <c r="A268" i="36" s="1"/>
  <c r="A269" i="36" s="1"/>
  <c r="A270" i="36" s="1"/>
  <c r="A271" i="36" s="1"/>
  <c r="A272" i="36" s="1"/>
  <c r="A273" i="36" s="1"/>
  <c r="A274" i="36" s="1"/>
  <c r="A275" i="36" s="1"/>
  <c r="A276" i="36" s="1"/>
  <c r="A277" i="36" s="1"/>
  <c r="A278" i="36" s="1"/>
  <c r="A279" i="36" s="1"/>
  <c r="A280" i="36" s="1"/>
  <c r="A281" i="36" s="1"/>
  <c r="A282" i="36" s="1"/>
  <c r="A283" i="36" s="1"/>
  <c r="A284" i="36" s="1"/>
  <c r="A285" i="36" s="1"/>
  <c r="A286" i="36" s="1"/>
  <c r="A287" i="36" s="1"/>
  <c r="A288" i="36" s="1"/>
  <c r="A289" i="36" s="1"/>
  <c r="A290" i="36" s="1"/>
  <c r="A291" i="36" s="1"/>
  <c r="A292" i="36" s="1"/>
  <c r="A293" i="36" s="1"/>
  <c r="A294" i="36" s="1"/>
  <c r="A295" i="36" s="1"/>
  <c r="A296" i="36" s="1"/>
  <c r="A297" i="36" s="1"/>
  <c r="A298" i="36" s="1"/>
  <c r="A299" i="36" s="1"/>
  <c r="A300" i="36" s="1"/>
  <c r="A301" i="36" s="1"/>
  <c r="A302" i="36" s="1"/>
  <c r="A303" i="36" s="1"/>
  <c r="A304" i="36" s="1"/>
  <c r="A305" i="36" s="1"/>
  <c r="A306" i="36" s="1"/>
  <c r="A307" i="36" s="1"/>
  <c r="A308" i="36" s="1"/>
  <c r="A309" i="36" s="1"/>
  <c r="A310" i="36" s="1"/>
  <c r="A311" i="36" s="1"/>
  <c r="A312" i="36" s="1"/>
  <c r="A313" i="36" s="1"/>
  <c r="A314" i="36" s="1"/>
  <c r="A315" i="36" s="1"/>
  <c r="A316" i="36" s="1"/>
  <c r="A317" i="36" s="1"/>
  <c r="A318" i="36" s="1"/>
  <c r="A319" i="36" s="1"/>
  <c r="A320" i="36" s="1"/>
  <c r="A321" i="36" s="1"/>
  <c r="A322" i="36" s="1"/>
  <c r="A323" i="36" s="1"/>
  <c r="A324" i="36" s="1"/>
  <c r="A325" i="36" s="1"/>
  <c r="A326" i="36" s="1"/>
  <c r="A327" i="36" s="1"/>
  <c r="A328" i="36" s="1"/>
  <c r="A329" i="36" s="1"/>
  <c r="A330" i="36" s="1"/>
  <c r="A331" i="36" s="1"/>
  <c r="A332" i="36" s="1"/>
  <c r="A333" i="36" s="1"/>
  <c r="A334" i="36" s="1"/>
  <c r="A335" i="36" s="1"/>
  <c r="A336" i="36" s="1"/>
  <c r="A337" i="36" s="1"/>
  <c r="A338" i="36" s="1"/>
  <c r="A339" i="36" s="1"/>
  <c r="A340" i="36" s="1"/>
  <c r="A341" i="36" s="1"/>
  <c r="A342" i="36" s="1"/>
  <c r="A343" i="36" s="1"/>
  <c r="A344" i="36" s="1"/>
  <c r="A345" i="36" s="1"/>
  <c r="A346" i="36" s="1"/>
  <c r="A347" i="36" s="1"/>
  <c r="A348" i="36" s="1"/>
  <c r="A349" i="36" s="1"/>
  <c r="A350" i="36" s="1"/>
  <c r="A351" i="36" s="1"/>
  <c r="A352" i="36" s="1"/>
  <c r="A353" i="36" s="1"/>
  <c r="A354" i="36" s="1"/>
  <c r="A355" i="36" s="1"/>
  <c r="A356" i="36" s="1"/>
  <c r="A357" i="36" s="1"/>
  <c r="A358" i="36" s="1"/>
  <c r="A359" i="36" s="1"/>
  <c r="A360" i="36" s="1"/>
  <c r="A361" i="36" s="1"/>
  <c r="A362" i="36" s="1"/>
  <c r="A363" i="36" s="1"/>
  <c r="A364" i="36" s="1"/>
  <c r="A365" i="36" s="1"/>
  <c r="A366" i="36" s="1"/>
  <c r="A367" i="36" s="1"/>
  <c r="A368" i="36" s="1"/>
  <c r="A369" i="36" s="1"/>
  <c r="A370" i="36" s="1"/>
  <c r="A371" i="36" s="1"/>
  <c r="A372" i="36" s="1"/>
  <c r="A373" i="36" s="1"/>
  <c r="A374" i="36" s="1"/>
  <c r="A375" i="36" s="1"/>
  <c r="A376" i="36" s="1"/>
  <c r="A377" i="36" s="1"/>
  <c r="A378" i="36" s="1"/>
  <c r="A379" i="36" s="1"/>
  <c r="A380" i="36" s="1"/>
  <c r="A381" i="36" s="1"/>
  <c r="A382" i="36" s="1"/>
  <c r="A383" i="36" s="1"/>
  <c r="A384" i="36" s="1"/>
  <c r="A385" i="36" s="1"/>
  <c r="A386" i="36" s="1"/>
  <c r="A387" i="36" s="1"/>
  <c r="A388" i="36" s="1"/>
  <c r="A389" i="36" s="1"/>
  <c r="A390" i="36" s="1"/>
  <c r="A391" i="36" s="1"/>
  <c r="A392" i="36" s="1"/>
  <c r="A393" i="36" s="1"/>
  <c r="A394" i="36" s="1"/>
  <c r="A395" i="36" s="1"/>
  <c r="A396" i="36" s="1"/>
  <c r="A397" i="36" s="1"/>
  <c r="A398" i="36" s="1"/>
  <c r="A399" i="36" s="1"/>
  <c r="A400" i="36" s="1"/>
  <c r="A401" i="36" s="1"/>
  <c r="A402" i="36" s="1"/>
  <c r="A403" i="36" s="1"/>
  <c r="A404" i="36" s="1"/>
  <c r="A405" i="36" s="1"/>
  <c r="A406" i="36" s="1"/>
  <c r="A407" i="36" s="1"/>
  <c r="A408" i="36" s="1"/>
  <c r="A409" i="36" s="1"/>
  <c r="A410" i="36" s="1"/>
  <c r="A411" i="36" s="1"/>
  <c r="A412" i="36" s="1"/>
  <c r="A413" i="36" s="1"/>
  <c r="A414" i="36" s="1"/>
  <c r="A415" i="36" s="1"/>
  <c r="A416" i="36" s="1"/>
  <c r="A417" i="36" s="1"/>
  <c r="A418" i="36" s="1"/>
  <c r="A419" i="36" s="1"/>
  <c r="A420" i="36" s="1"/>
  <c r="A421" i="36" s="1"/>
  <c r="A422" i="36" s="1"/>
  <c r="A423" i="36" s="1"/>
  <c r="A424" i="36" s="1"/>
  <c r="A425" i="36" s="1"/>
  <c r="A426" i="36" s="1"/>
  <c r="A427" i="36" s="1"/>
  <c r="A428" i="36" s="1"/>
  <c r="A429" i="36" s="1"/>
  <c r="A430" i="36" s="1"/>
  <c r="A431" i="36" s="1"/>
  <c r="A432" i="36" s="1"/>
  <c r="A433" i="36" s="1"/>
  <c r="A434" i="36" s="1"/>
  <c r="A435" i="36" s="1"/>
  <c r="A436" i="36" s="1"/>
  <c r="A437" i="36" s="1"/>
  <c r="A438" i="36" s="1"/>
  <c r="A439" i="36" s="1"/>
  <c r="A440" i="36" s="1"/>
  <c r="A441" i="36" s="1"/>
  <c r="A442" i="36" s="1"/>
  <c r="A443" i="36" s="1"/>
  <c r="A444" i="36" s="1"/>
  <c r="A445" i="36" s="1"/>
  <c r="A446" i="36" s="1"/>
  <c r="A447" i="36" s="1"/>
  <c r="A448" i="36" s="1"/>
  <c r="A449" i="36" s="1"/>
  <c r="A450" i="36" s="1"/>
  <c r="A451" i="36" s="1"/>
  <c r="A452" i="36" s="1"/>
  <c r="A453" i="36" s="1"/>
  <c r="A454" i="36" s="1"/>
  <c r="A455" i="36" s="1"/>
  <c r="A456" i="36" s="1"/>
  <c r="A457" i="36" s="1"/>
  <c r="A458" i="36" s="1"/>
  <c r="A459" i="36" s="1"/>
  <c r="A460" i="36" s="1"/>
  <c r="A461" i="36" s="1"/>
  <c r="A462" i="36" s="1"/>
  <c r="A463" i="36" s="1"/>
  <c r="A464" i="36" s="1"/>
  <c r="A465" i="36" s="1"/>
  <c r="A466" i="36" s="1"/>
  <c r="A467" i="36" s="1"/>
  <c r="A468" i="36" s="1"/>
  <c r="A469" i="36" s="1"/>
  <c r="A470" i="36" s="1"/>
  <c r="A471" i="36" s="1"/>
  <c r="A472" i="36" s="1"/>
  <c r="A473" i="36" s="1"/>
  <c r="A474" i="36" s="1"/>
  <c r="A475" i="36" s="1"/>
  <c r="A476" i="36" s="1"/>
  <c r="A477" i="36" s="1"/>
  <c r="A478" i="36" s="1"/>
  <c r="A479" i="36" s="1"/>
  <c r="A480" i="36" s="1"/>
  <c r="A481" i="36" s="1"/>
  <c r="A482" i="36" s="1"/>
  <c r="A483" i="36" s="1"/>
  <c r="A484" i="36" s="1"/>
  <c r="A485" i="36" s="1"/>
  <c r="A486" i="36" s="1"/>
  <c r="A487" i="36" s="1"/>
  <c r="A488" i="36" s="1"/>
  <c r="A489" i="36" s="1"/>
  <c r="A490" i="36" s="1"/>
  <c r="A491" i="36" s="1"/>
  <c r="A492" i="36" s="1"/>
  <c r="A493" i="36" s="1"/>
  <c r="A494" i="36" s="1"/>
  <c r="A495" i="36" s="1"/>
  <c r="A496" i="36" s="1"/>
  <c r="A497" i="36" s="1"/>
  <c r="A498" i="36" s="1"/>
  <c r="A499" i="36" s="1"/>
  <c r="A500" i="36" s="1"/>
  <c r="A501" i="36" s="1"/>
  <c r="A502" i="36" s="1"/>
  <c r="A503" i="36" s="1"/>
  <c r="A504" i="36" s="1"/>
  <c r="A505" i="36" s="1"/>
  <c r="A506" i="36" s="1"/>
  <c r="A507" i="36" s="1"/>
  <c r="A508" i="36" s="1"/>
  <c r="A509" i="36" s="1"/>
  <c r="A510" i="36" s="1"/>
  <c r="A511" i="36" s="1"/>
  <c r="A512" i="36" s="1"/>
  <c r="A513" i="36" s="1"/>
  <c r="A514" i="36" s="1"/>
  <c r="A515" i="36" s="1"/>
  <c r="A516" i="36" s="1"/>
  <c r="A517" i="36" s="1"/>
  <c r="A518" i="36" s="1"/>
  <c r="A519" i="36" s="1"/>
  <c r="A520" i="36" s="1"/>
  <c r="A521" i="36" s="1"/>
  <c r="A522" i="36" s="1"/>
  <c r="A523" i="36" s="1"/>
  <c r="A524" i="36" s="1"/>
  <c r="A525" i="36" s="1"/>
  <c r="A526" i="36" s="1"/>
  <c r="A527" i="36" s="1"/>
  <c r="A528" i="36" s="1"/>
  <c r="A529" i="36" s="1"/>
  <c r="A530" i="36" s="1"/>
  <c r="A531" i="36" s="1"/>
  <c r="A532" i="36" s="1"/>
  <c r="A533" i="36" s="1"/>
  <c r="A534" i="36" s="1"/>
  <c r="A535" i="36" s="1"/>
  <c r="A536" i="36" s="1"/>
  <c r="A537" i="36" s="1"/>
  <c r="A538" i="36" s="1"/>
  <c r="A539" i="36" s="1"/>
  <c r="A540" i="36" s="1"/>
  <c r="A541" i="36" s="1"/>
  <c r="A542" i="36" s="1"/>
  <c r="A543" i="36" s="1"/>
  <c r="A544" i="36" s="1"/>
  <c r="A545" i="36" s="1"/>
  <c r="A546" i="36" s="1"/>
  <c r="A547" i="36" s="1"/>
  <c r="A548" i="36" s="1"/>
  <c r="A549" i="36" s="1"/>
  <c r="A550" i="36" s="1"/>
  <c r="A551" i="36" s="1"/>
  <c r="A552" i="36" s="1"/>
  <c r="A553" i="36" s="1"/>
  <c r="A554" i="36" s="1"/>
  <c r="A555" i="36" s="1"/>
  <c r="A556" i="36" s="1"/>
  <c r="A557" i="36" s="1"/>
  <c r="A558" i="36" s="1"/>
  <c r="A559" i="36" s="1"/>
  <c r="A560" i="36" s="1"/>
  <c r="A561" i="36" s="1"/>
  <c r="A562" i="36" s="1"/>
  <c r="A563" i="36" s="1"/>
  <c r="A564" i="36" s="1"/>
  <c r="A565" i="36" s="1"/>
  <c r="A566" i="36" s="1"/>
  <c r="A567" i="36" s="1"/>
  <c r="A568" i="36" s="1"/>
  <c r="A569" i="36" s="1"/>
  <c r="A570" i="36" s="1"/>
  <c r="A571" i="36" s="1"/>
  <c r="A572" i="36" s="1"/>
  <c r="A573" i="36" s="1"/>
  <c r="A574" i="36" s="1"/>
  <c r="A575" i="36" s="1"/>
  <c r="A576" i="36" s="1"/>
  <c r="A577" i="36" s="1"/>
  <c r="A578" i="36" s="1"/>
  <c r="A579" i="36" s="1"/>
  <c r="A580" i="36" s="1"/>
  <c r="A581" i="36" s="1"/>
  <c r="A582" i="36" s="1"/>
  <c r="A583" i="36" s="1"/>
  <c r="A584" i="36" s="1"/>
  <c r="A585" i="36" s="1"/>
  <c r="A586" i="36" s="1"/>
  <c r="A587" i="36" s="1"/>
  <c r="A588" i="36" s="1"/>
  <c r="A589" i="36" s="1"/>
  <c r="A590" i="36" s="1"/>
  <c r="A591" i="36" s="1"/>
  <c r="A592" i="36" s="1"/>
  <c r="A593" i="36" s="1"/>
  <c r="A594" i="36" s="1"/>
  <c r="A595" i="36" s="1"/>
  <c r="A596" i="36" s="1"/>
  <c r="A597" i="36" s="1"/>
  <c r="A598" i="36" s="1"/>
  <c r="A599" i="36" s="1"/>
  <c r="A600" i="36" s="1"/>
  <c r="A601" i="36" s="1"/>
  <c r="A602" i="36" s="1"/>
  <c r="A603" i="36" s="1"/>
  <c r="A604" i="36" s="1"/>
  <c r="A605" i="36" s="1"/>
  <c r="A606" i="36" s="1"/>
  <c r="A607" i="36" s="1"/>
  <c r="A608" i="36" s="1"/>
  <c r="A609" i="36" s="1"/>
  <c r="A610" i="36" s="1"/>
  <c r="A611" i="36" s="1"/>
  <c r="A612" i="36" s="1"/>
  <c r="A613" i="36" s="1"/>
  <c r="A614" i="36" s="1"/>
  <c r="A615" i="36" s="1"/>
  <c r="A616" i="36" s="1"/>
  <c r="A617" i="36" s="1"/>
  <c r="A618" i="36" s="1"/>
  <c r="A619" i="36" s="1"/>
  <c r="A620" i="36" s="1"/>
  <c r="A621" i="36" s="1"/>
  <c r="A622" i="36" s="1"/>
  <c r="A623" i="36" s="1"/>
  <c r="A624" i="36" s="1"/>
  <c r="A625" i="36" s="1"/>
  <c r="A626" i="36" s="1"/>
  <c r="A627" i="36" s="1"/>
  <c r="A628" i="36" s="1"/>
  <c r="A629" i="36" s="1"/>
  <c r="A630" i="36" s="1"/>
  <c r="A631" i="36" s="1"/>
  <c r="A632" i="36" s="1"/>
  <c r="A633" i="36" s="1"/>
  <c r="A634" i="36" s="1"/>
  <c r="A635" i="36" s="1"/>
  <c r="A636" i="36" s="1"/>
  <c r="A637" i="36" s="1"/>
  <c r="A638" i="36" s="1"/>
  <c r="A639" i="36" s="1"/>
  <c r="A640" i="36" s="1"/>
  <c r="A641" i="36" s="1"/>
  <c r="A642" i="36" s="1"/>
  <c r="A643" i="36" s="1"/>
  <c r="A644" i="36" s="1"/>
  <c r="A645" i="36" s="1"/>
  <c r="A646" i="36" s="1"/>
  <c r="A647" i="36" s="1"/>
  <c r="A648" i="36" s="1"/>
  <c r="A649" i="36" s="1"/>
  <c r="A650" i="36" s="1"/>
  <c r="A651" i="36" s="1"/>
  <c r="A652" i="36" s="1"/>
  <c r="A653" i="36" s="1"/>
  <c r="A654" i="36" s="1"/>
  <c r="A655" i="36" s="1"/>
  <c r="A656" i="36" s="1"/>
  <c r="A657" i="36" s="1"/>
  <c r="A658" i="36" s="1"/>
  <c r="A659" i="36" s="1"/>
  <c r="A660" i="36" s="1"/>
  <c r="A661" i="36" s="1"/>
  <c r="A662" i="36" s="1"/>
  <c r="A663" i="36" s="1"/>
  <c r="A664" i="36" s="1"/>
  <c r="A665" i="36" s="1"/>
  <c r="A666" i="36" s="1"/>
  <c r="A667" i="36" s="1"/>
  <c r="A668" i="36" s="1"/>
  <c r="A669" i="36" s="1"/>
  <c r="A670" i="36" s="1"/>
  <c r="A671" i="36" s="1"/>
  <c r="A672" i="36" s="1"/>
  <c r="A673" i="36" s="1"/>
  <c r="A674" i="36" s="1"/>
  <c r="A675" i="36" s="1"/>
  <c r="A676" i="36" s="1"/>
  <c r="A677" i="36" s="1"/>
  <c r="A678" i="36" s="1"/>
  <c r="A679" i="36" s="1"/>
  <c r="A680" i="36" s="1"/>
  <c r="A681" i="36" s="1"/>
  <c r="A682" i="36" s="1"/>
  <c r="A683" i="36" s="1"/>
  <c r="A684" i="36" s="1"/>
  <c r="A685" i="36" s="1"/>
  <c r="A686" i="36" s="1"/>
  <c r="A687" i="36" s="1"/>
  <c r="A688" i="36" s="1"/>
  <c r="A689" i="36" s="1"/>
  <c r="A690" i="36" s="1"/>
  <c r="A691" i="36" s="1"/>
  <c r="A692" i="36" s="1"/>
  <c r="A693" i="36" s="1"/>
  <c r="A694" i="36" s="1"/>
  <c r="A695" i="36" s="1"/>
  <c r="A696" i="36" s="1"/>
  <c r="A697" i="36" s="1"/>
  <c r="A698" i="36" s="1"/>
  <c r="A699" i="36" s="1"/>
  <c r="A700" i="36" s="1"/>
  <c r="A701" i="36" s="1"/>
  <c r="A702" i="36" s="1"/>
  <c r="A703" i="36" s="1"/>
  <c r="A704" i="36" s="1"/>
  <c r="A705" i="36" s="1"/>
  <c r="A706" i="36" s="1"/>
  <c r="A707" i="36" s="1"/>
  <c r="A708" i="36" s="1"/>
  <c r="A709" i="36" s="1"/>
  <c r="A710" i="36" s="1"/>
  <c r="A711" i="36" s="1"/>
  <c r="A712" i="36" s="1"/>
  <c r="A713" i="36" s="1"/>
  <c r="A714" i="36" s="1"/>
  <c r="A715" i="36" s="1"/>
  <c r="A716" i="36" s="1"/>
  <c r="A717" i="36" s="1"/>
  <c r="A718" i="36" s="1"/>
  <c r="A719" i="36" s="1"/>
  <c r="A720" i="36" s="1"/>
  <c r="A721" i="36" s="1"/>
  <c r="A722" i="36" s="1"/>
  <c r="A723" i="36" s="1"/>
  <c r="A724" i="36" s="1"/>
  <c r="A725" i="36" s="1"/>
  <c r="A726" i="36" s="1"/>
  <c r="A727" i="36" s="1"/>
  <c r="A728" i="36" s="1"/>
  <c r="A729" i="36" s="1"/>
  <c r="A730" i="36" s="1"/>
  <c r="A731" i="36" s="1"/>
  <c r="A732" i="36" s="1"/>
  <c r="A733" i="36" s="1"/>
  <c r="A734" i="36" s="1"/>
  <c r="A735" i="36" s="1"/>
  <c r="A736" i="36" s="1"/>
  <c r="A737" i="36" s="1"/>
  <c r="A738" i="36" s="1"/>
  <c r="A739" i="36" s="1"/>
  <c r="A740" i="36" s="1"/>
  <c r="A741" i="36" s="1"/>
  <c r="A742" i="36" s="1"/>
  <c r="A743" i="36" s="1"/>
  <c r="A744" i="36" s="1"/>
  <c r="A745" i="36" s="1"/>
  <c r="A746" i="36" s="1"/>
  <c r="A747" i="36" s="1"/>
  <c r="A748" i="36" s="1"/>
  <c r="A749" i="36" s="1"/>
  <c r="A750" i="36" s="1"/>
  <c r="A751" i="36" s="1"/>
  <c r="A752" i="36" s="1"/>
  <c r="A753" i="36" s="1"/>
  <c r="A754" i="36" s="1"/>
  <c r="A755" i="36" s="1"/>
  <c r="A756" i="36" s="1"/>
  <c r="A757" i="36" s="1"/>
  <c r="A758" i="36" s="1"/>
  <c r="A759" i="36" s="1"/>
  <c r="A760" i="36" s="1"/>
  <c r="A761" i="36" s="1"/>
  <c r="A762" i="36" s="1"/>
  <c r="A763" i="36" s="1"/>
  <c r="A764" i="36" s="1"/>
  <c r="A765" i="36" s="1"/>
  <c r="A766" i="36" s="1"/>
  <c r="A767" i="36" s="1"/>
  <c r="A768" i="36" s="1"/>
  <c r="A769" i="36" s="1"/>
  <c r="A770" i="36" s="1"/>
  <c r="A771" i="36" s="1"/>
  <c r="A772" i="36" s="1"/>
  <c r="A773" i="36" s="1"/>
  <c r="A774" i="36" s="1"/>
  <c r="A775" i="36" s="1"/>
  <c r="A776" i="36" s="1"/>
  <c r="A777" i="36" s="1"/>
  <c r="A778" i="36" s="1"/>
  <c r="A779" i="36" s="1"/>
  <c r="A780" i="36" s="1"/>
  <c r="A781" i="36" s="1"/>
  <c r="A782" i="36" s="1"/>
  <c r="A783" i="36" s="1"/>
  <c r="A784" i="36" s="1"/>
  <c r="A785" i="36" s="1"/>
  <c r="A786" i="36" s="1"/>
  <c r="A787" i="36" s="1"/>
  <c r="A788" i="36" s="1"/>
  <c r="A789" i="36" s="1"/>
  <c r="A790" i="36" s="1"/>
  <c r="A791" i="36" s="1"/>
  <c r="A792" i="36" s="1"/>
  <c r="A793" i="36" s="1"/>
  <c r="A794" i="36" s="1"/>
  <c r="A795" i="36" s="1"/>
  <c r="A796" i="36" s="1"/>
  <c r="A797" i="36" s="1"/>
  <c r="A798" i="36" s="1"/>
  <c r="A799" i="36" s="1"/>
  <c r="A800" i="36" s="1"/>
  <c r="A801" i="36" s="1"/>
  <c r="A802" i="36" s="1"/>
  <c r="A803" i="36" s="1"/>
  <c r="A804" i="36" s="1"/>
  <c r="A805" i="36" s="1"/>
  <c r="A806" i="36" s="1"/>
  <c r="A807" i="36" s="1"/>
  <c r="A808" i="36" s="1"/>
  <c r="A809" i="36" s="1"/>
  <c r="A810" i="36" s="1"/>
  <c r="A811" i="36" s="1"/>
  <c r="A812" i="36" s="1"/>
  <c r="A813" i="36" s="1"/>
  <c r="A814" i="36" s="1"/>
  <c r="A815" i="36" s="1"/>
  <c r="A816" i="36" s="1"/>
  <c r="A817" i="36" s="1"/>
  <c r="A818" i="36" s="1"/>
  <c r="A819" i="36" s="1"/>
  <c r="A820" i="36" s="1"/>
  <c r="A821" i="36" s="1"/>
  <c r="A822" i="36" s="1"/>
  <c r="A823" i="36" s="1"/>
  <c r="A824" i="36" s="1"/>
  <c r="A825" i="36" s="1"/>
  <c r="A826" i="36" s="1"/>
  <c r="A827" i="36" s="1"/>
  <c r="A828" i="36" s="1"/>
  <c r="A829" i="36" s="1"/>
  <c r="A830" i="36" s="1"/>
  <c r="A831" i="36" s="1"/>
  <c r="A832" i="36" s="1"/>
  <c r="A833" i="36" s="1"/>
  <c r="A834" i="36" s="1"/>
  <c r="A835" i="36" s="1"/>
  <c r="A836" i="36" s="1"/>
  <c r="A837" i="36" s="1"/>
  <c r="A838" i="36" s="1"/>
  <c r="A839" i="36" s="1"/>
  <c r="A840" i="36" s="1"/>
  <c r="A841" i="36" s="1"/>
  <c r="A842" i="36" s="1"/>
  <c r="A843" i="36" s="1"/>
  <c r="A844" i="36" s="1"/>
  <c r="A845" i="36" s="1"/>
  <c r="A846" i="36" s="1"/>
  <c r="A847" i="36" s="1"/>
  <c r="A848" i="36" s="1"/>
  <c r="A849" i="36" s="1"/>
  <c r="A850" i="36" s="1"/>
  <c r="A851" i="36" s="1"/>
  <c r="A852" i="36" s="1"/>
  <c r="A853" i="36" s="1"/>
  <c r="A854" i="36" s="1"/>
  <c r="A855" i="36" s="1"/>
  <c r="A856" i="36" s="1"/>
  <c r="A857" i="36" s="1"/>
  <c r="A858" i="36" s="1"/>
  <c r="A859" i="36" s="1"/>
  <c r="A860" i="36" s="1"/>
  <c r="A861" i="36" s="1"/>
  <c r="A862" i="36" s="1"/>
  <c r="A863" i="36" s="1"/>
  <c r="A864" i="36" s="1"/>
  <c r="A865" i="36" s="1"/>
  <c r="A866" i="36" s="1"/>
  <c r="A867" i="36" s="1"/>
  <c r="A868" i="36" s="1"/>
  <c r="A869" i="36" s="1"/>
  <c r="A870" i="36" s="1"/>
  <c r="A871" i="36" s="1"/>
  <c r="A872" i="36" s="1"/>
  <c r="A873" i="36" s="1"/>
  <c r="A874" i="36" s="1"/>
  <c r="A875" i="36" s="1"/>
  <c r="A876" i="36" s="1"/>
  <c r="A877" i="36" s="1"/>
  <c r="A878" i="36" s="1"/>
  <c r="A879" i="36" s="1"/>
  <c r="A880" i="36" s="1"/>
  <c r="A881" i="36" s="1"/>
  <c r="A882" i="36" s="1"/>
  <c r="A883" i="36" s="1"/>
  <c r="A884" i="36" s="1"/>
  <c r="A885" i="36" s="1"/>
  <c r="A886" i="36" s="1"/>
  <c r="A887" i="36" s="1"/>
  <c r="A888" i="36" s="1"/>
  <c r="A889" i="36" s="1"/>
  <c r="A890" i="36" s="1"/>
  <c r="A891" i="36" s="1"/>
  <c r="A892" i="36" s="1"/>
  <c r="A893" i="36" s="1"/>
  <c r="A894" i="36" s="1"/>
  <c r="A895" i="36" s="1"/>
  <c r="A896" i="36" s="1"/>
  <c r="A897" i="36" s="1"/>
  <c r="A898" i="36" s="1"/>
  <c r="A899" i="36" s="1"/>
  <c r="A900" i="36" s="1"/>
  <c r="A901" i="36" s="1"/>
  <c r="A902" i="36" s="1"/>
  <c r="A903" i="36" s="1"/>
  <c r="A904" i="36" s="1"/>
  <c r="A905" i="36" s="1"/>
  <c r="A906" i="36" s="1"/>
  <c r="A907" i="36" s="1"/>
  <c r="A908" i="36" s="1"/>
  <c r="A909" i="36" s="1"/>
  <c r="A910" i="36" s="1"/>
  <c r="A911" i="36" s="1"/>
  <c r="A912" i="36" s="1"/>
  <c r="A913" i="36" s="1"/>
  <c r="A914" i="36" s="1"/>
  <c r="A915" i="36" s="1"/>
  <c r="A916" i="36" s="1"/>
  <c r="A917" i="36" s="1"/>
  <c r="A918" i="36" s="1"/>
  <c r="A919" i="36" s="1"/>
  <c r="A920" i="36" s="1"/>
  <c r="A921" i="36" s="1"/>
  <c r="A922" i="36" s="1"/>
  <c r="A923" i="36" s="1"/>
  <c r="A924" i="36" s="1"/>
  <c r="A925" i="36" s="1"/>
  <c r="A926" i="36" s="1"/>
  <c r="A927" i="36" s="1"/>
  <c r="A928" i="36" s="1"/>
  <c r="A929" i="36" s="1"/>
  <c r="A930" i="36" s="1"/>
  <c r="A931" i="36" s="1"/>
  <c r="A932" i="36" s="1"/>
  <c r="A933" i="36" s="1"/>
  <c r="A934" i="36" s="1"/>
  <c r="A935" i="36" s="1"/>
  <c r="A936" i="36" s="1"/>
  <c r="A937" i="36" s="1"/>
  <c r="A938" i="36" s="1"/>
  <c r="A939" i="36" s="1"/>
  <c r="A940" i="36" s="1"/>
  <c r="A941" i="36" s="1"/>
  <c r="A942" i="36" s="1"/>
  <c r="A943" i="36" s="1"/>
  <c r="A944" i="36" s="1"/>
  <c r="A945" i="36" s="1"/>
  <c r="A946" i="36" s="1"/>
  <c r="A947" i="36" s="1"/>
  <c r="A948" i="36" s="1"/>
  <c r="A949" i="36" s="1"/>
  <c r="A950" i="36" s="1"/>
  <c r="A951" i="36" s="1"/>
  <c r="A952" i="36" s="1"/>
  <c r="A953" i="36" s="1"/>
  <c r="A954" i="36" s="1"/>
  <c r="A955" i="36" s="1"/>
  <c r="A956" i="36" s="1"/>
  <c r="A957" i="36" s="1"/>
  <c r="A958" i="36" s="1"/>
  <c r="A959" i="36" s="1"/>
  <c r="A960" i="36" s="1"/>
  <c r="A961" i="36" s="1"/>
  <c r="A962" i="36" s="1"/>
  <c r="A963" i="36" s="1"/>
  <c r="A964" i="36" s="1"/>
  <c r="A965" i="36" s="1"/>
  <c r="A966" i="36" s="1"/>
  <c r="A967" i="36" s="1"/>
  <c r="A968" i="36" s="1"/>
  <c r="A969" i="36" s="1"/>
  <c r="A970" i="36" s="1"/>
  <c r="A971" i="36" s="1"/>
  <c r="A972" i="36" s="1"/>
  <c r="A973" i="36" s="1"/>
  <c r="A974" i="36" s="1"/>
  <c r="A975" i="36" s="1"/>
  <c r="A976" i="36" s="1"/>
  <c r="A977" i="36" s="1"/>
  <c r="A978" i="36" s="1"/>
  <c r="A979" i="36" s="1"/>
  <c r="A980" i="36" s="1"/>
  <c r="A981" i="36" s="1"/>
  <c r="A982" i="36" s="1"/>
  <c r="A983" i="36" s="1"/>
  <c r="A984" i="36" s="1"/>
  <c r="A985" i="36" s="1"/>
  <c r="A986" i="36" s="1"/>
  <c r="A987" i="36" s="1"/>
  <c r="A988" i="36" s="1"/>
  <c r="A989" i="36" s="1"/>
  <c r="A990" i="36" s="1"/>
  <c r="A991" i="36" s="1"/>
  <c r="A992" i="36" s="1"/>
  <c r="A993" i="36" s="1"/>
  <c r="A994" i="36" s="1"/>
  <c r="A995" i="36" s="1"/>
  <c r="A996" i="36" s="1"/>
  <c r="A997" i="36" s="1"/>
  <c r="A998" i="36" s="1"/>
  <c r="A999" i="36" s="1"/>
  <c r="A1000" i="36" s="1"/>
  <c r="A1001" i="36" s="1"/>
  <c r="A1002" i="36" s="1"/>
  <c r="A1003" i="36" s="1"/>
  <c r="A1004" i="36" s="1"/>
  <c r="A1005" i="36" s="1"/>
  <c r="B6" i="36" l="1"/>
  <c r="B7" i="36" s="1"/>
  <c r="B8" i="36" s="1"/>
  <c r="B9" i="36" s="1"/>
  <c r="B10" i="36" s="1"/>
  <c r="B11" i="36" s="1"/>
  <c r="B12" i="36" s="1"/>
  <c r="B13" i="36" s="1"/>
  <c r="B14" i="36" s="1"/>
  <c r="B15" i="36" s="1"/>
  <c r="B16" i="36" s="1"/>
  <c r="B17" i="36" s="1"/>
  <c r="B18" i="36" s="1"/>
  <c r="B19" i="36" s="1"/>
  <c r="B20" i="36" s="1"/>
  <c r="B21" i="36" s="1"/>
  <c r="B22" i="36" s="1"/>
  <c r="B23" i="36" s="1"/>
  <c r="B24" i="36" s="1"/>
  <c r="B25" i="36" s="1"/>
  <c r="B26" i="36" s="1"/>
  <c r="B27" i="36" s="1"/>
  <c r="B28" i="36" s="1"/>
  <c r="B29" i="36" s="1"/>
  <c r="B30" i="36" s="1"/>
  <c r="B31" i="36" s="1"/>
  <c r="B32" i="36" s="1"/>
  <c r="B33" i="36" s="1"/>
  <c r="B34" i="36" s="1"/>
  <c r="B35" i="36" s="1"/>
  <c r="B36" i="36" s="1"/>
  <c r="B37" i="36" s="1"/>
  <c r="B38" i="36" s="1"/>
  <c r="B39" i="36" s="1"/>
  <c r="B40" i="36" s="1"/>
  <c r="B41" i="36" s="1"/>
  <c r="B42" i="36" s="1"/>
  <c r="B43" i="36" s="1"/>
  <c r="B44" i="36" s="1"/>
  <c r="B45" i="36" s="1"/>
  <c r="B46" i="36" s="1"/>
  <c r="B47" i="36" s="1"/>
  <c r="B48" i="36" s="1"/>
  <c r="B49" i="36" s="1"/>
  <c r="B50" i="36" s="1"/>
  <c r="B51" i="36" s="1"/>
  <c r="B52" i="36" s="1"/>
  <c r="B53" i="36" s="1"/>
  <c r="B54" i="36" s="1"/>
  <c r="B55" i="36" s="1"/>
  <c r="B56" i="36" s="1"/>
  <c r="B57" i="36" s="1"/>
  <c r="B58" i="36" s="1"/>
  <c r="B59" i="36" s="1"/>
  <c r="B60" i="36" s="1"/>
  <c r="B61" i="36" s="1"/>
  <c r="B62" i="36" s="1"/>
  <c r="B63" i="36" s="1"/>
  <c r="B64" i="36" s="1"/>
  <c r="B65" i="36" s="1"/>
  <c r="B66" i="36" s="1"/>
  <c r="B67" i="36" s="1"/>
  <c r="B68" i="36" s="1"/>
  <c r="B69" i="36" s="1"/>
  <c r="B70" i="36" s="1"/>
  <c r="B71" i="36" s="1"/>
  <c r="B72" i="36" s="1"/>
  <c r="B73" i="36" s="1"/>
  <c r="B74" i="36" s="1"/>
  <c r="B75" i="36" s="1"/>
  <c r="B76" i="36" s="1"/>
  <c r="B77" i="36" s="1"/>
  <c r="B78" i="36" s="1"/>
  <c r="B79" i="36" s="1"/>
  <c r="B80" i="36" s="1"/>
  <c r="B81" i="36" s="1"/>
  <c r="B82" i="36" s="1"/>
  <c r="B83" i="36" s="1"/>
  <c r="B84" i="36" s="1"/>
  <c r="B85" i="36" s="1"/>
  <c r="B86" i="36" s="1"/>
  <c r="B87" i="36" s="1"/>
  <c r="B88" i="36" s="1"/>
  <c r="B89" i="36" s="1"/>
  <c r="B90" i="36" s="1"/>
  <c r="B91" i="36" s="1"/>
  <c r="B92" i="36" s="1"/>
  <c r="B93" i="36" s="1"/>
  <c r="B94" i="36" s="1"/>
  <c r="B95" i="36" s="1"/>
  <c r="B96" i="36" s="1"/>
  <c r="B97" i="36" s="1"/>
  <c r="B98" i="36" s="1"/>
  <c r="B99" i="36" s="1"/>
  <c r="B100" i="36" s="1"/>
  <c r="B101" i="36" s="1"/>
  <c r="B102" i="36" s="1"/>
  <c r="B103" i="36" s="1"/>
  <c r="B104" i="36" s="1"/>
  <c r="B105" i="36" s="1"/>
  <c r="B106" i="36" s="1"/>
  <c r="B107" i="36" s="1"/>
  <c r="B108" i="36" s="1"/>
  <c r="B109" i="36" s="1"/>
  <c r="B110" i="36" s="1"/>
  <c r="B111" i="36" s="1"/>
  <c r="B112" i="36" s="1"/>
  <c r="B113" i="36" s="1"/>
  <c r="B114" i="36" s="1"/>
  <c r="B115" i="36" s="1"/>
  <c r="B116" i="36" s="1"/>
  <c r="B117" i="36" s="1"/>
  <c r="B118" i="36" s="1"/>
  <c r="B119" i="36" s="1"/>
  <c r="B120" i="36" s="1"/>
  <c r="B121" i="36" s="1"/>
  <c r="B122" i="36" s="1"/>
  <c r="B123" i="36" s="1"/>
  <c r="B124" i="36" s="1"/>
  <c r="B125" i="36" s="1"/>
  <c r="B126" i="36" s="1"/>
  <c r="B127" i="36" s="1"/>
  <c r="B128" i="36" s="1"/>
  <c r="B129" i="36" s="1"/>
  <c r="B130" i="36" s="1"/>
  <c r="B131" i="36" s="1"/>
  <c r="B132" i="36" s="1"/>
  <c r="B133" i="36" s="1"/>
  <c r="B134" i="36" s="1"/>
  <c r="B135" i="36" s="1"/>
  <c r="B136" i="36" s="1"/>
  <c r="B137" i="36" s="1"/>
  <c r="B138" i="36" s="1"/>
  <c r="B139" i="36" s="1"/>
  <c r="B140" i="36" s="1"/>
  <c r="B141" i="36" s="1"/>
  <c r="B142" i="36" s="1"/>
  <c r="B143" i="36" s="1"/>
  <c r="B144" i="36" s="1"/>
  <c r="B145" i="36" s="1"/>
  <c r="B146" i="36" s="1"/>
  <c r="B147" i="36" s="1"/>
  <c r="B148" i="36" s="1"/>
  <c r="B149" i="36" s="1"/>
  <c r="B150" i="36" s="1"/>
  <c r="B151" i="36" s="1"/>
  <c r="B152" i="36" s="1"/>
  <c r="B153" i="36" s="1"/>
  <c r="B154" i="36" s="1"/>
  <c r="B155" i="36" s="1"/>
  <c r="B156" i="36" s="1"/>
  <c r="B157" i="36" s="1"/>
  <c r="B158" i="36" s="1"/>
  <c r="B159" i="36" s="1"/>
  <c r="B160" i="36" s="1"/>
  <c r="B161" i="36" s="1"/>
  <c r="B162" i="36" s="1"/>
  <c r="B163" i="36" s="1"/>
  <c r="B164" i="36" s="1"/>
  <c r="B165" i="36" s="1"/>
  <c r="B166" i="36" s="1"/>
  <c r="B167" i="36" s="1"/>
  <c r="B168" i="36" s="1"/>
  <c r="B169" i="36" s="1"/>
  <c r="B170" i="36" s="1"/>
  <c r="B171" i="36" s="1"/>
  <c r="B172" i="36" s="1"/>
  <c r="B173" i="36" s="1"/>
  <c r="B174" i="36" s="1"/>
  <c r="B175" i="36" s="1"/>
  <c r="B176" i="36" s="1"/>
  <c r="B177" i="36" s="1"/>
  <c r="B178" i="36" s="1"/>
  <c r="B179" i="36" s="1"/>
  <c r="B180" i="36" s="1"/>
  <c r="B181" i="36" s="1"/>
  <c r="B182" i="36" s="1"/>
  <c r="B183" i="36" s="1"/>
  <c r="B184" i="36" s="1"/>
  <c r="B185" i="36" s="1"/>
  <c r="B186" i="36" s="1"/>
  <c r="B187" i="36" s="1"/>
  <c r="B188" i="36" s="1"/>
  <c r="B189" i="36" s="1"/>
  <c r="B190" i="36" s="1"/>
  <c r="B191" i="36" s="1"/>
  <c r="B192" i="36" s="1"/>
  <c r="B193" i="36" s="1"/>
  <c r="B194" i="36" s="1"/>
  <c r="B195" i="36" s="1"/>
  <c r="B196" i="36" s="1"/>
  <c r="B197" i="36" s="1"/>
  <c r="B198" i="36" s="1"/>
  <c r="B199" i="36" s="1"/>
  <c r="B200" i="36" s="1"/>
  <c r="B201" i="36" s="1"/>
  <c r="B202" i="36" s="1"/>
  <c r="B203" i="36" s="1"/>
  <c r="B204" i="36" s="1"/>
  <c r="B205" i="36" s="1"/>
  <c r="B206" i="36" s="1"/>
  <c r="B207" i="36" s="1"/>
  <c r="B208" i="36" s="1"/>
  <c r="B209" i="36" s="1"/>
  <c r="B210" i="36" s="1"/>
  <c r="B211" i="36" s="1"/>
  <c r="B212" i="36" s="1"/>
  <c r="B213" i="36" s="1"/>
  <c r="B214" i="36" s="1"/>
  <c r="B215" i="36" s="1"/>
  <c r="B216" i="36" s="1"/>
  <c r="B217" i="36" s="1"/>
  <c r="B218" i="36" s="1"/>
  <c r="B219" i="36" s="1"/>
  <c r="B220" i="36" s="1"/>
  <c r="B221" i="36" s="1"/>
  <c r="B222" i="36" s="1"/>
  <c r="B223" i="36" s="1"/>
  <c r="B224" i="36" s="1"/>
  <c r="B225" i="36" s="1"/>
  <c r="B226" i="36" s="1"/>
  <c r="B227" i="36" s="1"/>
  <c r="B228" i="36" s="1"/>
  <c r="B229" i="36" s="1"/>
  <c r="B230" i="36" s="1"/>
  <c r="B231" i="36" s="1"/>
  <c r="B232" i="36" s="1"/>
  <c r="B233" i="36" s="1"/>
  <c r="B234" i="36" s="1"/>
  <c r="B235" i="36" s="1"/>
  <c r="B236" i="36" s="1"/>
  <c r="B237" i="36" s="1"/>
  <c r="B238" i="36" s="1"/>
  <c r="B239" i="36" s="1"/>
  <c r="B240" i="36" s="1"/>
  <c r="B241" i="36" s="1"/>
  <c r="B242" i="36" s="1"/>
  <c r="B243" i="36" s="1"/>
  <c r="B244" i="36" s="1"/>
  <c r="B245" i="36" s="1"/>
  <c r="B246" i="36" s="1"/>
  <c r="B247" i="36" s="1"/>
  <c r="B248" i="36" s="1"/>
  <c r="B249" i="36" s="1"/>
  <c r="B250" i="36" s="1"/>
  <c r="B251" i="36" s="1"/>
  <c r="B252" i="36" s="1"/>
  <c r="B253" i="36" s="1"/>
  <c r="B254" i="36" s="1"/>
  <c r="B255" i="36" s="1"/>
  <c r="B256" i="36" s="1"/>
  <c r="B257" i="36" s="1"/>
  <c r="B258" i="36" s="1"/>
  <c r="B259" i="36" s="1"/>
  <c r="B260" i="36" s="1"/>
  <c r="B261" i="36" s="1"/>
  <c r="B262" i="36" s="1"/>
  <c r="B263" i="36" s="1"/>
  <c r="B264" i="36" s="1"/>
  <c r="B265" i="36" s="1"/>
  <c r="B266" i="36" s="1"/>
  <c r="B267" i="36" s="1"/>
  <c r="B268" i="36" s="1"/>
  <c r="B269" i="36" s="1"/>
  <c r="B270" i="36" s="1"/>
  <c r="B271" i="36" s="1"/>
  <c r="B272" i="36" s="1"/>
  <c r="B273" i="36" s="1"/>
  <c r="B274" i="36" s="1"/>
  <c r="B275" i="36" s="1"/>
  <c r="B276" i="36" s="1"/>
  <c r="B277" i="36" s="1"/>
  <c r="B278" i="36" s="1"/>
  <c r="B279" i="36" s="1"/>
  <c r="B280" i="36" s="1"/>
  <c r="B281" i="36" s="1"/>
  <c r="B282" i="36" s="1"/>
  <c r="B283" i="36" s="1"/>
  <c r="B284" i="36" s="1"/>
  <c r="B285" i="36" s="1"/>
  <c r="B286" i="36" s="1"/>
  <c r="B287" i="36" s="1"/>
  <c r="B288" i="36" s="1"/>
  <c r="B289" i="36" s="1"/>
  <c r="B290" i="36" s="1"/>
  <c r="B291" i="36" s="1"/>
  <c r="B292" i="36" s="1"/>
  <c r="B293" i="36" s="1"/>
  <c r="B294" i="36" s="1"/>
  <c r="B295" i="36" s="1"/>
  <c r="B296" i="36" s="1"/>
  <c r="B297" i="36" s="1"/>
  <c r="B298" i="36" s="1"/>
  <c r="B299" i="36" s="1"/>
  <c r="B300" i="36" s="1"/>
  <c r="B301" i="36" s="1"/>
  <c r="B302" i="36" s="1"/>
  <c r="B303" i="36" s="1"/>
  <c r="B304" i="36" s="1"/>
  <c r="B305" i="36" s="1"/>
  <c r="B306" i="36" s="1"/>
  <c r="B307" i="36" s="1"/>
  <c r="B308" i="36" s="1"/>
  <c r="B309" i="36" s="1"/>
  <c r="B310" i="36" s="1"/>
  <c r="B311" i="36" s="1"/>
  <c r="B312" i="36" s="1"/>
  <c r="B313" i="36" s="1"/>
  <c r="B314" i="36" s="1"/>
  <c r="B315" i="36" s="1"/>
  <c r="B316" i="36" s="1"/>
  <c r="B317" i="36" s="1"/>
  <c r="B318" i="36" s="1"/>
  <c r="B319" i="36" s="1"/>
  <c r="B320" i="36" s="1"/>
  <c r="B321" i="36" s="1"/>
  <c r="B322" i="36" s="1"/>
  <c r="B323" i="36" s="1"/>
  <c r="B324" i="36" s="1"/>
  <c r="B325" i="36" s="1"/>
  <c r="B326" i="36" s="1"/>
  <c r="B327" i="36" s="1"/>
  <c r="B328" i="36" s="1"/>
  <c r="B329" i="36" s="1"/>
  <c r="B330" i="36" s="1"/>
  <c r="B331" i="36" s="1"/>
  <c r="B332" i="36" s="1"/>
  <c r="B333" i="36" s="1"/>
  <c r="B334" i="36" s="1"/>
  <c r="B335" i="36" s="1"/>
  <c r="B336" i="36" s="1"/>
  <c r="B337" i="36" s="1"/>
  <c r="B338" i="36" s="1"/>
  <c r="B339" i="36" s="1"/>
  <c r="B340" i="36" s="1"/>
  <c r="B341" i="36" s="1"/>
  <c r="B342" i="36" s="1"/>
  <c r="B343" i="36" s="1"/>
  <c r="B344" i="36" s="1"/>
  <c r="B345" i="36" s="1"/>
  <c r="B346" i="36" s="1"/>
  <c r="B347" i="36" s="1"/>
  <c r="B348" i="36" s="1"/>
  <c r="B349" i="36" s="1"/>
  <c r="B350" i="36" s="1"/>
  <c r="B351" i="36" s="1"/>
  <c r="B352" i="36" s="1"/>
  <c r="B353" i="36" s="1"/>
  <c r="B354" i="36" s="1"/>
  <c r="B355" i="36" s="1"/>
  <c r="B356" i="36" s="1"/>
  <c r="B357" i="36" s="1"/>
  <c r="B358" i="36" s="1"/>
  <c r="B359" i="36" s="1"/>
  <c r="B360" i="36" s="1"/>
  <c r="B361" i="36" s="1"/>
  <c r="B362" i="36" s="1"/>
  <c r="B363" i="36" s="1"/>
  <c r="B364" i="36" s="1"/>
  <c r="B365" i="36" s="1"/>
  <c r="B366" i="36" s="1"/>
  <c r="B367" i="36" s="1"/>
  <c r="B368" i="36" s="1"/>
  <c r="B369" i="36" s="1"/>
  <c r="B370" i="36" s="1"/>
  <c r="B371" i="36" s="1"/>
  <c r="B372" i="36" s="1"/>
  <c r="B373" i="36" s="1"/>
  <c r="B374" i="36" s="1"/>
  <c r="B375" i="36" s="1"/>
  <c r="B376" i="36" s="1"/>
  <c r="B377" i="36" s="1"/>
  <c r="B378" i="36" s="1"/>
  <c r="B379" i="36" s="1"/>
  <c r="B380" i="36" s="1"/>
  <c r="B381" i="36" s="1"/>
  <c r="B382" i="36" s="1"/>
  <c r="B383" i="36" s="1"/>
  <c r="B384" i="36" s="1"/>
  <c r="B385" i="36" s="1"/>
  <c r="B386" i="36" s="1"/>
  <c r="B387" i="36" s="1"/>
  <c r="B388" i="36" s="1"/>
  <c r="B389" i="36" s="1"/>
  <c r="B390" i="36" s="1"/>
  <c r="B391" i="36" s="1"/>
  <c r="B392" i="36" s="1"/>
  <c r="B393" i="36" s="1"/>
  <c r="B394" i="36" s="1"/>
  <c r="B395" i="36" s="1"/>
  <c r="B396" i="36" s="1"/>
  <c r="B397" i="36" s="1"/>
  <c r="B398" i="36" s="1"/>
  <c r="B399" i="36" s="1"/>
  <c r="B400" i="36" s="1"/>
  <c r="B401" i="36" s="1"/>
  <c r="B402" i="36" s="1"/>
  <c r="B403" i="36" s="1"/>
  <c r="B404" i="36" s="1"/>
  <c r="B405" i="36" s="1"/>
  <c r="B406" i="36" s="1"/>
  <c r="B407" i="36" s="1"/>
  <c r="B408" i="36" s="1"/>
  <c r="B409" i="36" s="1"/>
  <c r="B410" i="36" s="1"/>
  <c r="B411" i="36" s="1"/>
  <c r="B412" i="36" s="1"/>
  <c r="B413" i="36" s="1"/>
  <c r="B414" i="36" s="1"/>
  <c r="B415" i="36" s="1"/>
  <c r="B416" i="36" s="1"/>
  <c r="B417" i="36" s="1"/>
  <c r="B418" i="36" s="1"/>
  <c r="B419" i="36" s="1"/>
  <c r="B420" i="36" s="1"/>
  <c r="B421" i="36" s="1"/>
  <c r="B422" i="36" s="1"/>
  <c r="B423" i="36" s="1"/>
  <c r="B424" i="36" s="1"/>
  <c r="B425" i="36" s="1"/>
  <c r="B426" i="36" s="1"/>
  <c r="B427" i="36" s="1"/>
  <c r="B428" i="36" s="1"/>
  <c r="B429" i="36" s="1"/>
  <c r="B430" i="36" s="1"/>
  <c r="B431" i="36" s="1"/>
  <c r="B432" i="36" s="1"/>
  <c r="B433" i="36" s="1"/>
  <c r="B434" i="36" s="1"/>
  <c r="B435" i="36" s="1"/>
  <c r="B436" i="36" s="1"/>
  <c r="B437" i="36" s="1"/>
  <c r="B438" i="36" s="1"/>
  <c r="B439" i="36" s="1"/>
  <c r="B440" i="36" s="1"/>
  <c r="B441" i="36" s="1"/>
  <c r="B442" i="36" s="1"/>
  <c r="B443" i="36" s="1"/>
  <c r="B444" i="36" s="1"/>
  <c r="B445" i="36" s="1"/>
  <c r="B446" i="36" s="1"/>
  <c r="B447" i="36" s="1"/>
  <c r="B448" i="36" s="1"/>
  <c r="B449" i="36" s="1"/>
  <c r="B450" i="36" s="1"/>
  <c r="B451" i="36" s="1"/>
  <c r="B452" i="36" s="1"/>
  <c r="B453" i="36" s="1"/>
  <c r="B454" i="36" s="1"/>
  <c r="B455" i="36" s="1"/>
  <c r="B456" i="36" s="1"/>
  <c r="B457" i="36" s="1"/>
  <c r="B458" i="36" s="1"/>
  <c r="B459" i="36" s="1"/>
  <c r="B460" i="36" s="1"/>
  <c r="B461" i="36" s="1"/>
  <c r="B462" i="36" s="1"/>
  <c r="B463" i="36" s="1"/>
  <c r="B464" i="36" s="1"/>
  <c r="B465" i="36" s="1"/>
  <c r="B466" i="36" s="1"/>
  <c r="B467" i="36" s="1"/>
  <c r="B468" i="36" s="1"/>
  <c r="B469" i="36" s="1"/>
  <c r="B470" i="36" s="1"/>
  <c r="B471" i="36" s="1"/>
  <c r="B472" i="36" s="1"/>
  <c r="B473" i="36" s="1"/>
  <c r="B474" i="36" s="1"/>
  <c r="B475" i="36" s="1"/>
  <c r="B476" i="36" s="1"/>
  <c r="B477" i="36" s="1"/>
  <c r="B478" i="36" s="1"/>
  <c r="B479" i="36" s="1"/>
  <c r="B480" i="36" s="1"/>
  <c r="B481" i="36" s="1"/>
  <c r="B482" i="36" s="1"/>
  <c r="B483" i="36" s="1"/>
  <c r="B484" i="36" s="1"/>
  <c r="B485" i="36" s="1"/>
  <c r="B486" i="36" s="1"/>
  <c r="B487" i="36" s="1"/>
  <c r="B488" i="36" s="1"/>
  <c r="B489" i="36" s="1"/>
  <c r="B490" i="36" s="1"/>
  <c r="B491" i="36" s="1"/>
  <c r="B492" i="36" s="1"/>
  <c r="B493" i="36" s="1"/>
  <c r="B494" i="36" s="1"/>
  <c r="B495" i="36" s="1"/>
  <c r="B496" i="36" s="1"/>
  <c r="B497" i="36" s="1"/>
  <c r="B498" i="36" s="1"/>
  <c r="B499" i="36" s="1"/>
  <c r="B500" i="36" s="1"/>
  <c r="B501" i="36" s="1"/>
  <c r="B502" i="36" s="1"/>
  <c r="B503" i="36" s="1"/>
  <c r="B504" i="36" s="1"/>
  <c r="B505" i="36" s="1"/>
  <c r="B506" i="36" s="1"/>
  <c r="B507" i="36" s="1"/>
  <c r="B508" i="36" s="1"/>
  <c r="B509" i="36" s="1"/>
  <c r="B510" i="36" s="1"/>
  <c r="B511" i="36" s="1"/>
  <c r="B512" i="36" s="1"/>
  <c r="B513" i="36" s="1"/>
  <c r="B514" i="36" s="1"/>
  <c r="B515" i="36" s="1"/>
  <c r="B516" i="36" s="1"/>
  <c r="B517" i="36" s="1"/>
  <c r="B518" i="36" s="1"/>
  <c r="B519" i="36" s="1"/>
  <c r="B520" i="36" s="1"/>
  <c r="B521" i="36" s="1"/>
  <c r="B522" i="36" s="1"/>
  <c r="B523" i="36" s="1"/>
  <c r="B524" i="36" s="1"/>
  <c r="B525" i="36" s="1"/>
  <c r="B526" i="36" s="1"/>
  <c r="B527" i="36" s="1"/>
  <c r="B528" i="36" s="1"/>
  <c r="B529" i="36" s="1"/>
  <c r="B530" i="36" s="1"/>
  <c r="B531" i="36" s="1"/>
  <c r="B532" i="36" s="1"/>
  <c r="B533" i="36" s="1"/>
  <c r="B534" i="36" s="1"/>
  <c r="B535" i="36" s="1"/>
  <c r="B536" i="36" s="1"/>
  <c r="B537" i="36" s="1"/>
  <c r="B538" i="36" s="1"/>
  <c r="B539" i="36" s="1"/>
  <c r="B540" i="36" s="1"/>
  <c r="B541" i="36" s="1"/>
  <c r="B542" i="36" s="1"/>
  <c r="B543" i="36" s="1"/>
  <c r="B544" i="36" s="1"/>
  <c r="B545" i="36" s="1"/>
  <c r="B546" i="36" s="1"/>
  <c r="B547" i="36" s="1"/>
  <c r="B548" i="36" s="1"/>
  <c r="B549" i="36" s="1"/>
  <c r="B550" i="36" s="1"/>
  <c r="B551" i="36" s="1"/>
  <c r="B552" i="36" s="1"/>
  <c r="B553" i="36" s="1"/>
  <c r="B554" i="36" s="1"/>
  <c r="B555" i="36" s="1"/>
  <c r="B556" i="36" s="1"/>
  <c r="B557" i="36" s="1"/>
  <c r="B558" i="36" s="1"/>
  <c r="B559" i="36" s="1"/>
  <c r="B560" i="36" s="1"/>
  <c r="B561" i="36" s="1"/>
  <c r="B562" i="36" s="1"/>
  <c r="B563" i="36" s="1"/>
  <c r="B564" i="36" s="1"/>
  <c r="B565" i="36" s="1"/>
  <c r="B566" i="36" s="1"/>
  <c r="B567" i="36" s="1"/>
  <c r="B568" i="36" s="1"/>
  <c r="B569" i="36" s="1"/>
  <c r="B570" i="36" s="1"/>
  <c r="B571" i="36" s="1"/>
  <c r="B572" i="36" s="1"/>
  <c r="B573" i="36" s="1"/>
  <c r="B574" i="36" s="1"/>
  <c r="B575" i="36" s="1"/>
  <c r="B576" i="36" s="1"/>
  <c r="B577" i="36" s="1"/>
  <c r="B578" i="36" s="1"/>
  <c r="B579" i="36" s="1"/>
  <c r="B580" i="36" s="1"/>
  <c r="B581" i="36" s="1"/>
  <c r="B582" i="36" s="1"/>
  <c r="B583" i="36" s="1"/>
  <c r="B584" i="36" s="1"/>
  <c r="B585" i="36" s="1"/>
  <c r="B586" i="36" s="1"/>
  <c r="B587" i="36" s="1"/>
  <c r="B588" i="36" s="1"/>
  <c r="B589" i="36" s="1"/>
  <c r="B590" i="36" s="1"/>
  <c r="B591" i="36" s="1"/>
  <c r="B592" i="36" s="1"/>
  <c r="B593" i="36" s="1"/>
  <c r="B594" i="36" s="1"/>
  <c r="B595" i="36" s="1"/>
  <c r="B596" i="36" s="1"/>
  <c r="B597" i="36" s="1"/>
  <c r="B598" i="36" s="1"/>
  <c r="B599" i="36" s="1"/>
  <c r="B600" i="36" s="1"/>
  <c r="B601" i="36" s="1"/>
  <c r="B602" i="36" s="1"/>
  <c r="B603" i="36" s="1"/>
  <c r="B604" i="36" s="1"/>
  <c r="B605" i="36" s="1"/>
  <c r="B606" i="36" s="1"/>
  <c r="B607" i="36" s="1"/>
  <c r="B608" i="36" s="1"/>
  <c r="B609" i="36" s="1"/>
  <c r="B610" i="36" s="1"/>
  <c r="B611" i="36" s="1"/>
  <c r="B612" i="36" s="1"/>
  <c r="B613" i="36" s="1"/>
  <c r="B614" i="36" s="1"/>
  <c r="B615" i="36" s="1"/>
  <c r="B616" i="36" s="1"/>
  <c r="B617" i="36" s="1"/>
  <c r="B618" i="36" s="1"/>
  <c r="B619" i="36" s="1"/>
  <c r="B620" i="36" s="1"/>
  <c r="B621" i="36" s="1"/>
  <c r="B622" i="36" s="1"/>
  <c r="B623" i="36" s="1"/>
  <c r="B624" i="36" s="1"/>
  <c r="B625" i="36" s="1"/>
  <c r="B626" i="36" s="1"/>
  <c r="B627" i="36" s="1"/>
  <c r="B628" i="36" s="1"/>
  <c r="B629" i="36" s="1"/>
  <c r="B630" i="36" s="1"/>
  <c r="B631" i="36" s="1"/>
  <c r="B632" i="36" s="1"/>
  <c r="B633" i="36" s="1"/>
  <c r="B634" i="36" s="1"/>
  <c r="B635" i="36" s="1"/>
  <c r="B636" i="36" s="1"/>
  <c r="B637" i="36" s="1"/>
  <c r="B638" i="36" s="1"/>
  <c r="B639" i="36" s="1"/>
  <c r="B640" i="36" s="1"/>
  <c r="B641" i="36" s="1"/>
  <c r="B642" i="36" s="1"/>
  <c r="B643" i="36" s="1"/>
  <c r="B644" i="36" s="1"/>
  <c r="B645" i="36" s="1"/>
  <c r="B646" i="36" s="1"/>
  <c r="B647" i="36" s="1"/>
  <c r="B648" i="36" s="1"/>
  <c r="B649" i="36" s="1"/>
  <c r="B650" i="36" s="1"/>
  <c r="B651" i="36" s="1"/>
  <c r="B652" i="36" s="1"/>
  <c r="B653" i="36" s="1"/>
  <c r="B654" i="36" s="1"/>
  <c r="B655" i="36" s="1"/>
  <c r="B656" i="36" s="1"/>
  <c r="B657" i="36" s="1"/>
  <c r="B658" i="36" s="1"/>
  <c r="B659" i="36" s="1"/>
  <c r="B660" i="36" s="1"/>
  <c r="B661" i="36" s="1"/>
  <c r="B662" i="36" s="1"/>
  <c r="B663" i="36" s="1"/>
  <c r="B664" i="36" s="1"/>
  <c r="B665" i="36" s="1"/>
  <c r="B666" i="36" s="1"/>
  <c r="B667" i="36" s="1"/>
  <c r="B668" i="36" s="1"/>
  <c r="B669" i="36" s="1"/>
  <c r="B670" i="36" s="1"/>
  <c r="B671" i="36" s="1"/>
  <c r="B672" i="36" s="1"/>
  <c r="B673" i="36" s="1"/>
  <c r="B674" i="36" s="1"/>
  <c r="B675" i="36" s="1"/>
  <c r="B676" i="36" s="1"/>
  <c r="B677" i="36" s="1"/>
  <c r="B678" i="36" s="1"/>
  <c r="B679" i="36" s="1"/>
  <c r="B680" i="36" s="1"/>
  <c r="B681" i="36" s="1"/>
  <c r="B682" i="36" s="1"/>
  <c r="B683" i="36" s="1"/>
  <c r="B684" i="36" s="1"/>
  <c r="B685" i="36" s="1"/>
  <c r="B686" i="36" s="1"/>
  <c r="B687" i="36" s="1"/>
  <c r="B688" i="36" s="1"/>
  <c r="B689" i="36" s="1"/>
  <c r="B690" i="36" s="1"/>
  <c r="B691" i="36" s="1"/>
  <c r="B692" i="36" s="1"/>
  <c r="B693" i="36" s="1"/>
  <c r="B694" i="36" s="1"/>
  <c r="B695" i="36" s="1"/>
  <c r="B696" i="36" s="1"/>
  <c r="B697" i="36" s="1"/>
  <c r="B698" i="36" s="1"/>
  <c r="B699" i="36" s="1"/>
  <c r="B700" i="36" s="1"/>
  <c r="B701" i="36" s="1"/>
  <c r="B702" i="36" s="1"/>
  <c r="B703" i="36" s="1"/>
  <c r="B704" i="36" s="1"/>
  <c r="B705" i="36" s="1"/>
  <c r="B706" i="36" s="1"/>
  <c r="B707" i="36" s="1"/>
  <c r="B708" i="36" s="1"/>
  <c r="B709" i="36" s="1"/>
  <c r="B710" i="36" s="1"/>
  <c r="B711" i="36" s="1"/>
  <c r="B712" i="36" s="1"/>
  <c r="B713" i="36" s="1"/>
  <c r="B714" i="36" s="1"/>
  <c r="B715" i="36" s="1"/>
  <c r="B716" i="36" s="1"/>
  <c r="B717" i="36" s="1"/>
  <c r="B718" i="36" s="1"/>
  <c r="B719" i="36" s="1"/>
  <c r="B720" i="36" s="1"/>
  <c r="B721" i="36" s="1"/>
  <c r="B722" i="36" s="1"/>
  <c r="B723" i="36" s="1"/>
  <c r="B724" i="36" s="1"/>
  <c r="B725" i="36" s="1"/>
  <c r="B726" i="36" s="1"/>
  <c r="B727" i="36" s="1"/>
  <c r="B728" i="36" s="1"/>
  <c r="B729" i="36" s="1"/>
  <c r="B730" i="36" s="1"/>
  <c r="B731" i="36" s="1"/>
  <c r="B732" i="36" s="1"/>
  <c r="B733" i="36" s="1"/>
  <c r="B734" i="36" s="1"/>
  <c r="B735" i="36" s="1"/>
  <c r="B736" i="36" s="1"/>
  <c r="B737" i="36" s="1"/>
  <c r="B738" i="36" s="1"/>
  <c r="B739" i="36" s="1"/>
  <c r="B740" i="36" s="1"/>
  <c r="B741" i="36" s="1"/>
  <c r="B742" i="36" s="1"/>
  <c r="B743" i="36" s="1"/>
  <c r="B744" i="36" s="1"/>
  <c r="B745" i="36" s="1"/>
  <c r="B746" i="36" s="1"/>
  <c r="B747" i="36" s="1"/>
  <c r="B748" i="36" s="1"/>
  <c r="B749" i="36" s="1"/>
  <c r="B750" i="36" s="1"/>
  <c r="B751" i="36" s="1"/>
  <c r="B752" i="36" s="1"/>
  <c r="B753" i="36" s="1"/>
  <c r="B754" i="36" s="1"/>
  <c r="B755" i="36" s="1"/>
  <c r="B756" i="36" s="1"/>
  <c r="B757" i="36" s="1"/>
  <c r="B758" i="36" s="1"/>
  <c r="B759" i="36" s="1"/>
  <c r="B760" i="36" s="1"/>
  <c r="B761" i="36" s="1"/>
  <c r="B762" i="36" s="1"/>
  <c r="B763" i="36" s="1"/>
  <c r="B764" i="36" s="1"/>
  <c r="B765" i="36" s="1"/>
  <c r="B766" i="36" s="1"/>
  <c r="B767" i="36" s="1"/>
  <c r="B768" i="36" s="1"/>
  <c r="B769" i="36" s="1"/>
  <c r="B770" i="36" s="1"/>
  <c r="B771" i="36" s="1"/>
  <c r="B772" i="36" s="1"/>
  <c r="B773" i="36" s="1"/>
  <c r="B774" i="36" s="1"/>
  <c r="B775" i="36" s="1"/>
  <c r="B776" i="36" s="1"/>
  <c r="B777" i="36" s="1"/>
  <c r="B778" i="36" s="1"/>
  <c r="B779" i="36" s="1"/>
  <c r="B780" i="36" s="1"/>
  <c r="B781" i="36" s="1"/>
  <c r="B782" i="36" s="1"/>
  <c r="B783" i="36" s="1"/>
  <c r="B784" i="36" s="1"/>
  <c r="B785" i="36" s="1"/>
  <c r="B786" i="36" s="1"/>
  <c r="B787" i="36" s="1"/>
  <c r="B788" i="36" s="1"/>
  <c r="B789" i="36" s="1"/>
  <c r="B790" i="36" s="1"/>
  <c r="B791" i="36" s="1"/>
  <c r="B792" i="36" s="1"/>
  <c r="B793" i="36" s="1"/>
  <c r="B794" i="36" s="1"/>
  <c r="B795" i="36" s="1"/>
  <c r="B796" i="36" s="1"/>
  <c r="B797" i="36" s="1"/>
  <c r="B798" i="36" s="1"/>
  <c r="B799" i="36" s="1"/>
  <c r="B800" i="36" s="1"/>
  <c r="B801" i="36" s="1"/>
  <c r="B802" i="36" s="1"/>
  <c r="B803" i="36" s="1"/>
  <c r="B804" i="36" s="1"/>
  <c r="B805" i="36" s="1"/>
  <c r="B806" i="36" s="1"/>
  <c r="B807" i="36" s="1"/>
  <c r="B808" i="36" s="1"/>
  <c r="B809" i="36" s="1"/>
  <c r="B810" i="36" s="1"/>
  <c r="B811" i="36" s="1"/>
  <c r="B812" i="36" s="1"/>
  <c r="B813" i="36" s="1"/>
  <c r="B814" i="36" s="1"/>
  <c r="B815" i="36" s="1"/>
  <c r="B816" i="36" s="1"/>
  <c r="B817" i="36" s="1"/>
  <c r="B818" i="36" s="1"/>
  <c r="B819" i="36" s="1"/>
  <c r="B820" i="36" s="1"/>
  <c r="B821" i="36" s="1"/>
  <c r="B822" i="36" s="1"/>
  <c r="B823" i="36" s="1"/>
  <c r="B824" i="36" s="1"/>
  <c r="B825" i="36" s="1"/>
  <c r="B826" i="36" s="1"/>
  <c r="B827" i="36" s="1"/>
  <c r="B828" i="36" s="1"/>
  <c r="B829" i="36" s="1"/>
  <c r="B830" i="36" s="1"/>
  <c r="B831" i="36" s="1"/>
  <c r="B832" i="36" s="1"/>
  <c r="B833" i="36" s="1"/>
  <c r="B834" i="36" s="1"/>
  <c r="B835" i="36" s="1"/>
  <c r="B836" i="36" s="1"/>
  <c r="B837" i="36" s="1"/>
  <c r="B838" i="36" s="1"/>
  <c r="B839" i="36" s="1"/>
  <c r="B840" i="36" s="1"/>
  <c r="B841" i="36" s="1"/>
  <c r="B842" i="36" s="1"/>
  <c r="B843" i="36" s="1"/>
  <c r="B844" i="36" s="1"/>
  <c r="B845" i="36" s="1"/>
  <c r="B846" i="36" s="1"/>
  <c r="B847" i="36" s="1"/>
  <c r="B848" i="36" s="1"/>
  <c r="B849" i="36" s="1"/>
  <c r="B850" i="36" s="1"/>
  <c r="B851" i="36" s="1"/>
  <c r="B852" i="36" s="1"/>
  <c r="B853" i="36" s="1"/>
  <c r="B854" i="36" s="1"/>
  <c r="B855" i="36" s="1"/>
  <c r="B856" i="36" s="1"/>
  <c r="B857" i="36" s="1"/>
  <c r="B858" i="36" s="1"/>
  <c r="B859" i="36" s="1"/>
  <c r="B860" i="36" s="1"/>
  <c r="B861" i="36" s="1"/>
  <c r="B862" i="36" s="1"/>
  <c r="B863" i="36" s="1"/>
  <c r="B864" i="36" s="1"/>
  <c r="B865" i="36" s="1"/>
  <c r="B866" i="36" s="1"/>
  <c r="B867" i="36" s="1"/>
  <c r="B868" i="36" s="1"/>
  <c r="B869" i="36" s="1"/>
  <c r="B870" i="36" s="1"/>
  <c r="B871" i="36" s="1"/>
  <c r="B872" i="36" s="1"/>
  <c r="B873" i="36" s="1"/>
  <c r="B874" i="36" s="1"/>
  <c r="B875" i="36" s="1"/>
  <c r="B876" i="36" s="1"/>
  <c r="B877" i="36" s="1"/>
  <c r="B878" i="36" s="1"/>
  <c r="B879" i="36" s="1"/>
  <c r="B880" i="36" s="1"/>
  <c r="B881" i="36" s="1"/>
  <c r="B882" i="36" s="1"/>
  <c r="B883" i="36" s="1"/>
  <c r="B884" i="36" s="1"/>
  <c r="B885" i="36" s="1"/>
  <c r="B886" i="36" s="1"/>
  <c r="B887" i="36" s="1"/>
  <c r="B888" i="36" s="1"/>
  <c r="B889" i="36" s="1"/>
  <c r="B890" i="36" s="1"/>
  <c r="B891" i="36" s="1"/>
  <c r="B892" i="36" s="1"/>
  <c r="B893" i="36" s="1"/>
  <c r="B894" i="36" s="1"/>
  <c r="B895" i="36" s="1"/>
  <c r="B896" i="36" s="1"/>
  <c r="B897" i="36" s="1"/>
  <c r="B898" i="36" s="1"/>
  <c r="B899" i="36" s="1"/>
  <c r="B900" i="36" s="1"/>
  <c r="B901" i="36" s="1"/>
  <c r="B902" i="36" s="1"/>
  <c r="B903" i="36" s="1"/>
  <c r="B904" i="36" s="1"/>
  <c r="B905" i="36" s="1"/>
  <c r="B906" i="36" s="1"/>
  <c r="B907" i="36" s="1"/>
  <c r="B908" i="36" s="1"/>
  <c r="B909" i="36" s="1"/>
  <c r="B910" i="36" s="1"/>
  <c r="B911" i="36" s="1"/>
  <c r="B912" i="36" s="1"/>
  <c r="B913" i="36" s="1"/>
  <c r="B914" i="36" s="1"/>
  <c r="B915" i="36" s="1"/>
  <c r="B916" i="36" s="1"/>
  <c r="B917" i="36" s="1"/>
  <c r="B918" i="36" s="1"/>
  <c r="B919" i="36" s="1"/>
  <c r="B920" i="36" s="1"/>
  <c r="B921" i="36" s="1"/>
  <c r="B922" i="36" s="1"/>
  <c r="B923" i="36" s="1"/>
  <c r="B924" i="36" s="1"/>
  <c r="B925" i="36" s="1"/>
  <c r="B926" i="36" s="1"/>
  <c r="B927" i="36" s="1"/>
  <c r="B928" i="36" s="1"/>
  <c r="B929" i="36" s="1"/>
  <c r="B930" i="36" s="1"/>
  <c r="B931" i="36" s="1"/>
  <c r="B932" i="36" s="1"/>
  <c r="B933" i="36" s="1"/>
  <c r="B934" i="36" s="1"/>
  <c r="B935" i="36" s="1"/>
  <c r="B936" i="36" s="1"/>
  <c r="B937" i="36" s="1"/>
  <c r="B938" i="36" s="1"/>
  <c r="B939" i="36" s="1"/>
  <c r="B940" i="36" s="1"/>
  <c r="B941" i="36" s="1"/>
  <c r="B942" i="36" s="1"/>
  <c r="B943" i="36" s="1"/>
  <c r="B944" i="36" s="1"/>
  <c r="B945" i="36" s="1"/>
  <c r="B946" i="36" s="1"/>
  <c r="B947" i="36" s="1"/>
  <c r="B948" i="36" s="1"/>
  <c r="B949" i="36" s="1"/>
  <c r="B950" i="36" s="1"/>
  <c r="B951" i="36" s="1"/>
  <c r="B952" i="36" s="1"/>
  <c r="B953" i="36" s="1"/>
  <c r="B954" i="36" s="1"/>
  <c r="B955" i="36" s="1"/>
  <c r="B956" i="36" s="1"/>
  <c r="B957" i="36" s="1"/>
  <c r="B958" i="36" s="1"/>
  <c r="B959" i="36" s="1"/>
  <c r="B960" i="36" s="1"/>
  <c r="B961" i="36" s="1"/>
  <c r="B962" i="36" s="1"/>
  <c r="B963" i="36" s="1"/>
  <c r="B964" i="36" s="1"/>
  <c r="B965" i="36" s="1"/>
  <c r="B966" i="36" s="1"/>
  <c r="B967" i="36" s="1"/>
  <c r="B968" i="36" s="1"/>
  <c r="B969" i="36" s="1"/>
  <c r="B970" i="36" s="1"/>
  <c r="B971" i="36" s="1"/>
  <c r="B972" i="36" s="1"/>
  <c r="B973" i="36" s="1"/>
  <c r="B974" i="36" s="1"/>
  <c r="B975" i="36" s="1"/>
  <c r="B976" i="36" s="1"/>
  <c r="B977" i="36" s="1"/>
  <c r="B978" i="36" s="1"/>
  <c r="B979" i="36" s="1"/>
  <c r="B980" i="36" s="1"/>
  <c r="B981" i="36" s="1"/>
  <c r="B982" i="36" s="1"/>
  <c r="B983" i="36" s="1"/>
  <c r="B984" i="36" s="1"/>
  <c r="B985" i="36" s="1"/>
  <c r="B986" i="36" s="1"/>
  <c r="B987" i="36" s="1"/>
  <c r="B988" i="36" s="1"/>
  <c r="B989" i="36" s="1"/>
  <c r="B990" i="36" s="1"/>
  <c r="B991" i="36" s="1"/>
  <c r="B992" i="36" s="1"/>
  <c r="B993" i="36" s="1"/>
  <c r="B994" i="36" s="1"/>
  <c r="B995" i="36" s="1"/>
  <c r="B996" i="36" s="1"/>
  <c r="B997" i="36" s="1"/>
  <c r="B998" i="36" s="1"/>
  <c r="B999" i="36" s="1"/>
  <c r="B1000" i="36" s="1"/>
  <c r="B1001" i="36" s="1"/>
  <c r="B1002" i="36" s="1"/>
  <c r="B1003" i="36" s="1"/>
  <c r="B1004" i="36" s="1"/>
  <c r="B1005" i="36" s="1"/>
  <c r="C5" i="36"/>
  <c r="E5" i="36"/>
  <c r="I5" i="36" s="1"/>
  <c r="J1" i="36"/>
  <c r="J2" i="36" l="1"/>
  <c r="H5" i="36"/>
  <c r="G6" i="36" s="1"/>
  <c r="D5" i="36"/>
  <c r="C6" i="36" s="1"/>
  <c r="F5" i="36" l="1"/>
  <c r="J5" i="36" s="1"/>
  <c r="E6" i="36" l="1"/>
  <c r="H6" i="36" s="1"/>
  <c r="D6" i="36" l="1"/>
  <c r="C7" i="36" s="1"/>
  <c r="I6" i="36"/>
  <c r="G7" i="36"/>
  <c r="F6" i="36" l="1"/>
  <c r="J6" i="36" s="1"/>
  <c r="E7" i="36" l="1"/>
  <c r="H7" i="36" s="1"/>
  <c r="D7" i="36" l="1"/>
  <c r="F7" i="36" s="1"/>
  <c r="I7" i="36"/>
  <c r="G8" i="36"/>
  <c r="C8" i="36" l="1"/>
  <c r="J7" i="36"/>
  <c r="E8" i="36"/>
  <c r="H8" i="36" l="1"/>
  <c r="I8" i="36"/>
  <c r="D8" i="36"/>
  <c r="F8" i="36" l="1"/>
  <c r="C9" i="36"/>
  <c r="G9" i="36"/>
  <c r="J8" i="36" l="1"/>
  <c r="E9" i="36"/>
  <c r="H9" i="36" l="1"/>
  <c r="I9" i="36"/>
  <c r="D9" i="36"/>
  <c r="G10" i="36" l="1"/>
  <c r="F9" i="36"/>
  <c r="C10" i="36"/>
  <c r="J9" i="36" l="1"/>
  <c r="E10" i="36"/>
  <c r="D10" i="36" s="1"/>
  <c r="C11" i="36" l="1"/>
  <c r="H10" i="36"/>
  <c r="F10" i="36" s="1"/>
  <c r="E11" i="36" s="1"/>
  <c r="I10" i="36"/>
  <c r="H11" i="36" l="1"/>
  <c r="J10" i="36"/>
  <c r="G11" i="36"/>
  <c r="D11" i="36"/>
  <c r="F11" i="36" l="1"/>
  <c r="J11" i="36" s="1"/>
  <c r="G12" i="36"/>
  <c r="I11" i="36"/>
  <c r="C12" i="36"/>
  <c r="E12" i="36" l="1"/>
  <c r="H12" i="36" s="1"/>
  <c r="D12" i="36" l="1"/>
  <c r="C13" i="36" s="1"/>
  <c r="I12" i="36"/>
  <c r="G13" i="36"/>
  <c r="F12" i="36" l="1"/>
  <c r="J12" i="36" s="1"/>
  <c r="E13" i="36" l="1"/>
  <c r="I13" i="36" s="1"/>
  <c r="H13" i="36" l="1"/>
  <c r="G14" i="36" s="1"/>
  <c r="D13" i="36"/>
  <c r="C14" i="36" s="1"/>
  <c r="F13" i="36" l="1"/>
  <c r="E14" i="36" s="1"/>
  <c r="D14" i="36" s="1"/>
  <c r="J13" i="36" l="1"/>
  <c r="I14" i="36"/>
  <c r="H14" i="36"/>
  <c r="C15" i="36"/>
  <c r="G15" i="36" l="1"/>
  <c r="F14" i="36"/>
  <c r="J14" i="36" l="1"/>
  <c r="E15" i="36"/>
  <c r="H15" i="36" l="1"/>
  <c r="I15" i="36"/>
  <c r="D15" i="36"/>
  <c r="F15" i="36" l="1"/>
  <c r="C16" i="36"/>
  <c r="G16" i="36"/>
  <c r="J15" i="36" l="1"/>
  <c r="E16" i="36"/>
  <c r="H16" i="36" l="1"/>
  <c r="I16" i="36"/>
  <c r="D16" i="36"/>
  <c r="F16" i="36" l="1"/>
  <c r="C17" i="36"/>
  <c r="G17" i="36"/>
  <c r="J16" i="36" l="1"/>
  <c r="E17" i="36"/>
  <c r="H17" i="36" l="1"/>
  <c r="I17" i="36"/>
  <c r="D17" i="36"/>
  <c r="F17" i="36" l="1"/>
  <c r="C18" i="36"/>
  <c r="G18" i="36"/>
  <c r="J17" i="36" l="1"/>
  <c r="E18" i="36"/>
  <c r="I18" i="36" l="1"/>
  <c r="H18" i="36"/>
  <c r="D18" i="36"/>
  <c r="F18" i="36" l="1"/>
  <c r="C19" i="36"/>
  <c r="G19" i="36"/>
  <c r="J18" i="36" l="1"/>
  <c r="E19" i="36"/>
  <c r="I19" i="36" l="1"/>
  <c r="H19" i="36"/>
  <c r="D19" i="36"/>
  <c r="F19" i="36" l="1"/>
  <c r="C20" i="36"/>
  <c r="G20" i="36"/>
  <c r="J19" i="36" l="1"/>
  <c r="E20" i="36"/>
  <c r="I20" i="36" l="1"/>
  <c r="H20" i="36"/>
  <c r="D20" i="36"/>
  <c r="F20" i="36" l="1"/>
  <c r="C21" i="36"/>
  <c r="G21" i="36"/>
  <c r="J20" i="36" l="1"/>
  <c r="E21" i="36"/>
  <c r="I21" i="36" l="1"/>
  <c r="H21" i="36"/>
  <c r="D21" i="36"/>
  <c r="F21" i="36" l="1"/>
  <c r="C22" i="36"/>
  <c r="G22" i="36"/>
  <c r="J21" i="36" l="1"/>
  <c r="E22" i="36"/>
  <c r="D22" i="36" s="1"/>
  <c r="C23" i="36" l="1"/>
  <c r="H22" i="36"/>
  <c r="F22" i="36" s="1"/>
  <c r="E23" i="36" s="1"/>
  <c r="I22" i="36"/>
  <c r="H23" i="36" l="1"/>
  <c r="J22" i="36"/>
  <c r="G23" i="36"/>
  <c r="D23" i="36"/>
  <c r="G24" i="36" l="1"/>
  <c r="F23" i="36"/>
  <c r="J23" i="36" s="1"/>
  <c r="C24" i="36"/>
  <c r="I23" i="36"/>
  <c r="E24" i="36" l="1"/>
  <c r="D24" i="36" s="1"/>
  <c r="I24" i="36" l="1"/>
  <c r="H24" i="36"/>
  <c r="F24" i="36" s="1"/>
  <c r="J24" i="36" s="1"/>
  <c r="C25" i="36"/>
  <c r="G25" i="36" l="1"/>
  <c r="E25" i="36"/>
  <c r="I25" i="36" l="1"/>
  <c r="D25" i="36"/>
  <c r="C26" i="36" s="1"/>
  <c r="H25" i="36"/>
  <c r="G26" i="36" s="1"/>
  <c r="F25" i="36" l="1"/>
  <c r="J25" i="36" s="1"/>
  <c r="E26" i="36" l="1"/>
  <c r="I26" i="36" s="1"/>
  <c r="D26" i="36" l="1"/>
  <c r="C27" i="36" s="1"/>
  <c r="H26" i="36"/>
  <c r="G27" i="36" s="1"/>
  <c r="F26" i="36" l="1"/>
  <c r="J26" i="36" s="1"/>
  <c r="E27" i="36" l="1"/>
  <c r="H27" i="36" s="1"/>
  <c r="I27" i="36" l="1"/>
  <c r="D27" i="36"/>
  <c r="F27" i="36" s="1"/>
  <c r="G28" i="36"/>
  <c r="C28" i="36" l="1"/>
  <c r="J27" i="36"/>
  <c r="E28" i="36"/>
  <c r="I28" i="36" l="1"/>
  <c r="H28" i="36"/>
  <c r="D28" i="36"/>
  <c r="G29" i="36" l="1"/>
  <c r="F28" i="36"/>
  <c r="C29" i="36"/>
  <c r="J28" i="36" l="1"/>
  <c r="E29" i="36"/>
  <c r="I29" i="36" l="1"/>
  <c r="H29" i="36"/>
  <c r="D29" i="36"/>
  <c r="F29" i="36" l="1"/>
  <c r="C30" i="36"/>
  <c r="G30" i="36"/>
  <c r="J29" i="36" l="1"/>
  <c r="E30" i="36"/>
  <c r="H30" i="36" l="1"/>
  <c r="I30" i="36"/>
  <c r="D30" i="36"/>
  <c r="F30" i="36" l="1"/>
  <c r="C31" i="36"/>
  <c r="G31" i="36"/>
  <c r="J30" i="36" l="1"/>
  <c r="E31" i="36"/>
  <c r="I31" i="36" l="1"/>
  <c r="H31" i="36"/>
  <c r="D31" i="36"/>
  <c r="F31" i="36" l="1"/>
  <c r="C32" i="36"/>
  <c r="G32" i="36"/>
  <c r="J31" i="36" l="1"/>
  <c r="E32" i="36"/>
  <c r="I32" i="36" l="1"/>
  <c r="H32" i="36"/>
  <c r="D32" i="36"/>
  <c r="F32" i="36" l="1"/>
  <c r="C33" i="36"/>
  <c r="G33" i="36"/>
  <c r="J32" i="36" l="1"/>
  <c r="E33" i="36"/>
  <c r="H33" i="36" l="1"/>
  <c r="I33" i="36"/>
  <c r="D33" i="36"/>
  <c r="F33" i="36" l="1"/>
  <c r="C34" i="36"/>
  <c r="G34" i="36"/>
  <c r="J33" i="36" l="1"/>
  <c r="E34" i="36"/>
  <c r="D34" i="36" s="1"/>
  <c r="C35" i="36" l="1"/>
  <c r="H34" i="36"/>
  <c r="I34" i="36"/>
  <c r="G35" i="36" l="1"/>
  <c r="F34" i="36"/>
  <c r="J34" i="36" l="1"/>
  <c r="E35" i="36"/>
  <c r="H35" i="36" l="1"/>
  <c r="I35" i="36"/>
  <c r="D35" i="36"/>
  <c r="F35" i="36" l="1"/>
  <c r="C36" i="36"/>
  <c r="G36" i="36"/>
  <c r="J35" i="36" l="1"/>
  <c r="E36" i="36"/>
  <c r="D36" i="36" s="1"/>
  <c r="C37" i="36" l="1"/>
  <c r="H36" i="36"/>
  <c r="I36" i="36"/>
  <c r="G37" i="36" l="1"/>
  <c r="F36" i="36"/>
  <c r="J36" i="36" l="1"/>
  <c r="E37" i="36"/>
  <c r="H37" i="36" l="1"/>
  <c r="I37" i="36"/>
  <c r="D37" i="36"/>
  <c r="F37" i="36" l="1"/>
  <c r="C38" i="36"/>
  <c r="G38" i="36"/>
  <c r="J37" i="36" l="1"/>
  <c r="E38" i="36"/>
  <c r="I38" i="36" l="1"/>
  <c r="H38" i="36"/>
  <c r="D38" i="36"/>
  <c r="F38" i="36" l="1"/>
  <c r="C39" i="36"/>
  <c r="G39" i="36"/>
  <c r="J38" i="36" l="1"/>
  <c r="E39" i="36"/>
  <c r="I39" i="36" l="1"/>
  <c r="H39" i="36"/>
  <c r="D39" i="36"/>
  <c r="F39" i="36" l="1"/>
  <c r="C40" i="36"/>
  <c r="G40" i="36"/>
  <c r="J39" i="36" l="1"/>
  <c r="E40" i="36"/>
  <c r="D40" i="36" s="1"/>
  <c r="C41" i="36" l="1"/>
  <c r="I40" i="36"/>
  <c r="H40" i="36"/>
  <c r="G41" i="36" l="1"/>
  <c r="F40" i="36"/>
  <c r="J40" i="36" l="1"/>
  <c r="E41" i="36"/>
  <c r="I41" i="36" l="1"/>
  <c r="H41" i="36"/>
  <c r="D41" i="36"/>
  <c r="F41" i="36" l="1"/>
  <c r="C42" i="36"/>
  <c r="G42" i="36"/>
  <c r="J41" i="36" l="1"/>
  <c r="E42" i="36"/>
  <c r="I42" i="36" l="1"/>
  <c r="H42" i="36"/>
  <c r="D42" i="36"/>
  <c r="G43" i="36" l="1"/>
  <c r="F42" i="36"/>
  <c r="C43" i="36"/>
  <c r="J42" i="36" l="1"/>
  <c r="E43" i="36"/>
  <c r="D43" i="36" s="1"/>
  <c r="C44" i="36" l="1"/>
  <c r="I43" i="36"/>
  <c r="H43" i="36"/>
  <c r="G44" i="36" l="1"/>
  <c r="F43" i="36"/>
  <c r="J43" i="36" l="1"/>
  <c r="E44" i="36"/>
  <c r="I44" i="36" l="1"/>
  <c r="H44" i="36"/>
  <c r="D44" i="36"/>
  <c r="G45" i="36" l="1"/>
  <c r="F44" i="36"/>
  <c r="C45" i="36"/>
  <c r="J44" i="36" l="1"/>
  <c r="E45" i="36"/>
  <c r="I45" i="36" l="1"/>
  <c r="H45" i="36"/>
  <c r="D45" i="36"/>
  <c r="F45" i="36" l="1"/>
  <c r="C46" i="36"/>
  <c r="G46" i="36"/>
  <c r="J45" i="36" l="1"/>
  <c r="E46" i="36"/>
  <c r="I46" i="36" l="1"/>
  <c r="H46" i="36"/>
  <c r="D46" i="36"/>
  <c r="F46" i="36" l="1"/>
  <c r="C47" i="36"/>
  <c r="G47" i="36"/>
  <c r="J46" i="36" l="1"/>
  <c r="E47" i="36"/>
  <c r="I47" i="36" l="1"/>
  <c r="H47" i="36"/>
  <c r="D47" i="36"/>
  <c r="F47" i="36" l="1"/>
  <c r="C48" i="36"/>
  <c r="G48" i="36"/>
  <c r="J47" i="36" l="1"/>
  <c r="E48" i="36"/>
  <c r="I48" i="36" l="1"/>
  <c r="H48" i="36"/>
  <c r="D48" i="36"/>
  <c r="F48" i="36" l="1"/>
  <c r="C49" i="36"/>
  <c r="G49" i="36"/>
  <c r="J48" i="36" l="1"/>
  <c r="E49" i="36"/>
  <c r="I49" i="36" l="1"/>
  <c r="H49" i="36"/>
  <c r="D49" i="36"/>
  <c r="F49" i="36" l="1"/>
  <c r="C50" i="36"/>
  <c r="G50" i="36"/>
  <c r="J49" i="36" l="1"/>
  <c r="E50" i="36"/>
  <c r="I50" i="36" l="1"/>
  <c r="H50" i="36"/>
  <c r="D50" i="36"/>
  <c r="F50" i="36" l="1"/>
  <c r="C51" i="36"/>
  <c r="G51" i="36"/>
  <c r="J50" i="36" l="1"/>
  <c r="E51" i="36"/>
  <c r="I51" i="36" l="1"/>
  <c r="H51" i="36"/>
  <c r="D51" i="36"/>
  <c r="F51" i="36" l="1"/>
  <c r="C52" i="36"/>
  <c r="G52" i="36"/>
  <c r="J51" i="36" l="1"/>
  <c r="E52" i="36"/>
  <c r="I52" i="36" l="1"/>
  <c r="H52" i="36"/>
  <c r="D52" i="36"/>
  <c r="F52" i="36" l="1"/>
  <c r="C53" i="36"/>
  <c r="G53" i="36"/>
  <c r="J52" i="36" l="1"/>
  <c r="E53" i="36"/>
  <c r="I53" i="36" l="1"/>
  <c r="H53" i="36"/>
  <c r="D53" i="36"/>
  <c r="F53" i="36" l="1"/>
  <c r="C54" i="36"/>
  <c r="G54" i="36"/>
  <c r="J53" i="36" l="1"/>
  <c r="E54" i="36"/>
  <c r="I54" i="36" l="1"/>
  <c r="H54" i="36"/>
  <c r="D54" i="36"/>
  <c r="F54" i="36" l="1"/>
  <c r="C55" i="36"/>
  <c r="G55" i="36"/>
  <c r="J54" i="36" l="1"/>
  <c r="E55" i="36"/>
  <c r="I55" i="36" l="1"/>
  <c r="H55" i="36"/>
  <c r="D55" i="36"/>
  <c r="F55" i="36" l="1"/>
  <c r="C56" i="36"/>
  <c r="G56" i="36"/>
  <c r="J55" i="36" l="1"/>
  <c r="E56" i="36"/>
  <c r="I56" i="36" l="1"/>
  <c r="H56" i="36"/>
  <c r="D56" i="36"/>
  <c r="F56" i="36" l="1"/>
  <c r="C57" i="36"/>
  <c r="G57" i="36"/>
  <c r="J56" i="36" l="1"/>
  <c r="E57" i="36"/>
  <c r="I57" i="36" l="1"/>
  <c r="H57" i="36"/>
  <c r="D57" i="36"/>
  <c r="G58" i="36" l="1"/>
  <c r="F57" i="36"/>
  <c r="C58" i="36"/>
  <c r="J57" i="36" l="1"/>
  <c r="E58" i="36"/>
  <c r="D58" i="36" s="1"/>
  <c r="C59" i="36" s="1"/>
  <c r="I58" i="36" l="1"/>
  <c r="H58" i="36"/>
  <c r="G59" i="36" l="1"/>
  <c r="F58" i="36"/>
  <c r="J58" i="36" l="1"/>
  <c r="E59" i="36"/>
  <c r="I59" i="36" l="1"/>
  <c r="H59" i="36"/>
  <c r="D59" i="36"/>
  <c r="F59" i="36" l="1"/>
  <c r="C60" i="36"/>
  <c r="G60" i="36"/>
  <c r="J59" i="36" l="1"/>
  <c r="E60" i="36"/>
  <c r="I60" i="36" l="1"/>
  <c r="H60" i="36"/>
  <c r="D60" i="36"/>
  <c r="F60" i="36" l="1"/>
  <c r="C61" i="36"/>
  <c r="G61" i="36"/>
  <c r="J60" i="36" l="1"/>
  <c r="E61" i="36"/>
  <c r="I61" i="36" l="1"/>
  <c r="H61" i="36"/>
  <c r="D61" i="36"/>
  <c r="F61" i="36" l="1"/>
  <c r="C62" i="36"/>
  <c r="G62" i="36"/>
  <c r="J61" i="36" l="1"/>
  <c r="E62" i="36"/>
  <c r="I62" i="36" l="1"/>
  <c r="H62" i="36"/>
  <c r="D62" i="36"/>
  <c r="F62" i="36" l="1"/>
  <c r="C63" i="36"/>
  <c r="G63" i="36"/>
  <c r="J62" i="36" l="1"/>
  <c r="E63" i="36"/>
  <c r="I63" i="36" l="1"/>
  <c r="H63" i="36"/>
  <c r="D63" i="36"/>
  <c r="F63" i="36" l="1"/>
  <c r="C64" i="36"/>
  <c r="G64" i="36"/>
  <c r="J63" i="36" l="1"/>
  <c r="E64" i="36"/>
  <c r="D64" i="36" s="1"/>
  <c r="C65" i="36" l="1"/>
  <c r="I64" i="36"/>
  <c r="H64" i="36"/>
  <c r="G65" i="36" l="1"/>
  <c r="F64" i="36"/>
  <c r="J64" i="36" l="1"/>
  <c r="E65" i="36"/>
  <c r="I65" i="36" l="1"/>
  <c r="H65" i="36"/>
  <c r="D65" i="36"/>
  <c r="F65" i="36" l="1"/>
  <c r="C66" i="36"/>
  <c r="G66" i="36"/>
  <c r="J65" i="36" l="1"/>
  <c r="E66" i="36"/>
  <c r="I66" i="36" l="1"/>
  <c r="H66" i="36"/>
  <c r="D66" i="36"/>
  <c r="F66" i="36" l="1"/>
  <c r="C67" i="36"/>
  <c r="G67" i="36"/>
  <c r="J66" i="36" l="1"/>
  <c r="E67" i="36"/>
  <c r="I67" i="36" l="1"/>
  <c r="H67" i="36"/>
  <c r="D67" i="36"/>
  <c r="F67" i="36" l="1"/>
  <c r="C68" i="36"/>
  <c r="G68" i="36"/>
  <c r="J67" i="36" l="1"/>
  <c r="E68" i="36"/>
  <c r="I68" i="36" l="1"/>
  <c r="H68" i="36"/>
  <c r="D68" i="36"/>
  <c r="F68" i="36" l="1"/>
  <c r="C69" i="36"/>
  <c r="G69" i="36"/>
  <c r="J68" i="36" l="1"/>
  <c r="E69" i="36"/>
  <c r="I69" i="36" l="1"/>
  <c r="H69" i="36"/>
  <c r="D69" i="36"/>
  <c r="F69" i="36" l="1"/>
  <c r="C70" i="36"/>
  <c r="G70" i="36"/>
  <c r="J69" i="36" l="1"/>
  <c r="E70" i="36"/>
  <c r="I70" i="36" l="1"/>
  <c r="H70" i="36"/>
  <c r="D70" i="36"/>
  <c r="F70" i="36" l="1"/>
  <c r="C71" i="36"/>
  <c r="G71" i="36"/>
  <c r="J70" i="36" l="1"/>
  <c r="E71" i="36"/>
  <c r="I71" i="36" l="1"/>
  <c r="H71" i="36"/>
  <c r="D71" i="36"/>
  <c r="F71" i="36" l="1"/>
  <c r="C72" i="36"/>
  <c r="G72" i="36"/>
  <c r="J71" i="36" l="1"/>
  <c r="E72" i="36"/>
  <c r="I72" i="36" l="1"/>
  <c r="H72" i="36"/>
  <c r="D72" i="36"/>
  <c r="F72" i="36" l="1"/>
  <c r="C73" i="36"/>
  <c r="G73" i="36"/>
  <c r="J72" i="36" l="1"/>
  <c r="E73" i="36"/>
  <c r="I73" i="36" l="1"/>
  <c r="H73" i="36"/>
  <c r="D73" i="36"/>
  <c r="F73" i="36" l="1"/>
  <c r="C74" i="36"/>
  <c r="G74" i="36"/>
  <c r="J73" i="36" l="1"/>
  <c r="E74" i="36"/>
  <c r="I74" i="36" l="1"/>
  <c r="H74" i="36"/>
  <c r="D74" i="36"/>
  <c r="F74" i="36" l="1"/>
  <c r="C75" i="36"/>
  <c r="G75" i="36"/>
  <c r="J74" i="36" l="1"/>
  <c r="E75" i="36"/>
  <c r="I75" i="36" l="1"/>
  <c r="H75" i="36"/>
  <c r="D75" i="36"/>
  <c r="F75" i="36" l="1"/>
  <c r="C76" i="36"/>
  <c r="G76" i="36"/>
  <c r="J75" i="36" l="1"/>
  <c r="E76" i="36"/>
  <c r="I76" i="36" l="1"/>
  <c r="H76" i="36"/>
  <c r="D76" i="36"/>
  <c r="F76" i="36" l="1"/>
  <c r="C77" i="36"/>
  <c r="G77" i="36"/>
  <c r="J76" i="36" l="1"/>
  <c r="E77" i="36"/>
  <c r="I77" i="36" l="1"/>
  <c r="H77" i="36"/>
  <c r="D77" i="36"/>
  <c r="F77" i="36" l="1"/>
  <c r="C78" i="36"/>
  <c r="G78" i="36"/>
  <c r="J77" i="36" l="1"/>
  <c r="E78" i="36"/>
  <c r="I78" i="36" l="1"/>
  <c r="H78" i="36"/>
  <c r="D78" i="36"/>
  <c r="F78" i="36" l="1"/>
  <c r="C79" i="36"/>
  <c r="G79" i="36"/>
  <c r="J78" i="36" l="1"/>
  <c r="E79" i="36"/>
  <c r="I79" i="36" l="1"/>
  <c r="H79" i="36"/>
  <c r="D79" i="36"/>
  <c r="F79" i="36" l="1"/>
  <c r="C80" i="36"/>
  <c r="G80" i="36"/>
  <c r="J79" i="36" l="1"/>
  <c r="E80" i="36"/>
  <c r="I80" i="36" l="1"/>
  <c r="H80" i="36"/>
  <c r="D80" i="36"/>
  <c r="F80" i="36" l="1"/>
  <c r="C81" i="36"/>
  <c r="G81" i="36"/>
  <c r="J80" i="36" l="1"/>
  <c r="E81" i="36"/>
  <c r="D81" i="36" s="1"/>
  <c r="C82" i="36" s="1"/>
  <c r="I81" i="36" l="1"/>
  <c r="H81" i="36"/>
  <c r="G82" i="36" l="1"/>
  <c r="F81" i="36"/>
  <c r="J81" i="36" l="1"/>
  <c r="E82" i="36"/>
  <c r="I82" i="36" l="1"/>
  <c r="H82" i="36"/>
  <c r="D82" i="36"/>
  <c r="F82" i="36" l="1"/>
  <c r="C83" i="36"/>
  <c r="G83" i="36"/>
  <c r="J82" i="36" l="1"/>
  <c r="E83" i="36"/>
  <c r="I83" i="36" l="1"/>
  <c r="H83" i="36"/>
  <c r="D83" i="36"/>
  <c r="F83" i="36" l="1"/>
  <c r="C84" i="36"/>
  <c r="G84" i="36"/>
  <c r="J83" i="36" l="1"/>
  <c r="E84" i="36"/>
  <c r="I84" i="36" l="1"/>
  <c r="H84" i="36"/>
  <c r="D84" i="36"/>
  <c r="F84" i="36" l="1"/>
  <c r="C85" i="36"/>
  <c r="G85" i="36"/>
  <c r="J84" i="36" l="1"/>
  <c r="E85" i="36"/>
  <c r="I85" i="36" l="1"/>
  <c r="H85" i="36"/>
  <c r="D85" i="36"/>
  <c r="F85" i="36" l="1"/>
  <c r="C86" i="36"/>
  <c r="G86" i="36"/>
  <c r="J85" i="36" l="1"/>
  <c r="E86" i="36"/>
  <c r="D86" i="36" s="1"/>
  <c r="C87" i="36" l="1"/>
  <c r="I86" i="36"/>
  <c r="H86" i="36"/>
  <c r="G87" i="36" l="1"/>
  <c r="F86" i="36"/>
  <c r="J86" i="36" l="1"/>
  <c r="E87" i="36"/>
  <c r="I87" i="36" l="1"/>
  <c r="H87" i="36"/>
  <c r="D87" i="36"/>
  <c r="F87" i="36" l="1"/>
  <c r="C88" i="36"/>
  <c r="G88" i="36"/>
  <c r="J87" i="36" l="1"/>
  <c r="E88" i="36"/>
  <c r="I88" i="36" l="1"/>
  <c r="H88" i="36"/>
  <c r="D88" i="36"/>
  <c r="F88" i="36" l="1"/>
  <c r="C89" i="36"/>
  <c r="G89" i="36"/>
  <c r="J88" i="36" l="1"/>
  <c r="E89" i="36"/>
  <c r="I89" i="36" l="1"/>
  <c r="H89" i="36"/>
  <c r="D89" i="36"/>
  <c r="G90" i="36" l="1"/>
  <c r="F89" i="36"/>
  <c r="C90" i="36"/>
  <c r="J89" i="36" l="1"/>
  <c r="E90" i="36"/>
  <c r="I90" i="36" l="1"/>
  <c r="H90" i="36"/>
  <c r="D90" i="36"/>
  <c r="G91" i="36" l="1"/>
  <c r="F90" i="36"/>
  <c r="C91" i="36"/>
  <c r="J90" i="36" l="1"/>
  <c r="E91" i="36"/>
  <c r="I91" i="36" l="1"/>
  <c r="H91" i="36"/>
  <c r="D91" i="36"/>
  <c r="F91" i="36" l="1"/>
  <c r="C92" i="36"/>
  <c r="G92" i="36"/>
  <c r="J91" i="36" l="1"/>
  <c r="E92" i="36"/>
  <c r="I92" i="36" l="1"/>
  <c r="H92" i="36"/>
  <c r="D92" i="36"/>
  <c r="F92" i="36" l="1"/>
  <c r="C93" i="36"/>
  <c r="G93" i="36"/>
  <c r="J92" i="36" l="1"/>
  <c r="E93" i="36"/>
  <c r="I93" i="36" l="1"/>
  <c r="H93" i="36"/>
  <c r="D93" i="36"/>
  <c r="F93" i="36" l="1"/>
  <c r="C94" i="36"/>
  <c r="G94" i="36"/>
  <c r="J93" i="36" l="1"/>
  <c r="E94" i="36"/>
  <c r="I94" i="36" l="1"/>
  <c r="H94" i="36"/>
  <c r="D94" i="36"/>
  <c r="F94" i="36" l="1"/>
  <c r="C95" i="36"/>
  <c r="G95" i="36"/>
  <c r="J94" i="36" l="1"/>
  <c r="E95" i="36"/>
  <c r="I95" i="36" l="1"/>
  <c r="H95" i="36"/>
  <c r="D95" i="36"/>
  <c r="F95" i="36" l="1"/>
  <c r="C96" i="36"/>
  <c r="G96" i="36"/>
  <c r="J95" i="36" l="1"/>
  <c r="E96" i="36"/>
  <c r="I96" i="36" l="1"/>
  <c r="H96" i="36"/>
  <c r="D96" i="36"/>
  <c r="G97" i="36" l="1"/>
  <c r="F96" i="36"/>
  <c r="C97" i="36"/>
  <c r="J96" i="36" l="1"/>
  <c r="E97" i="36"/>
  <c r="I97" i="36" l="1"/>
  <c r="H97" i="36"/>
  <c r="D97" i="36"/>
  <c r="G98" i="36" l="1"/>
  <c r="F97" i="36"/>
  <c r="C98" i="36"/>
  <c r="J97" i="36" l="1"/>
  <c r="E98" i="36"/>
  <c r="I98" i="36" l="1"/>
  <c r="H98" i="36"/>
  <c r="D98" i="36"/>
  <c r="F98" i="36" l="1"/>
  <c r="C99" i="36"/>
  <c r="G99" i="36"/>
  <c r="J98" i="36" l="1"/>
  <c r="E99" i="36"/>
  <c r="I99" i="36" l="1"/>
  <c r="H99" i="36"/>
  <c r="D99" i="36"/>
  <c r="F99" i="36" l="1"/>
  <c r="C100" i="36"/>
  <c r="G100" i="36"/>
  <c r="J99" i="36" l="1"/>
  <c r="E100" i="36"/>
  <c r="I100" i="36" l="1"/>
  <c r="H100" i="36"/>
  <c r="D100" i="36"/>
  <c r="G101" i="36" l="1"/>
  <c r="F100" i="36"/>
  <c r="C101" i="36"/>
  <c r="J100" i="36" l="1"/>
  <c r="E101" i="36"/>
  <c r="I101" i="36" l="1"/>
  <c r="H101" i="36"/>
  <c r="D101" i="36"/>
  <c r="F101" i="36" l="1"/>
  <c r="C102" i="36"/>
  <c r="G102" i="36"/>
  <c r="J101" i="36" l="1"/>
  <c r="E102" i="36"/>
  <c r="D102" i="36" s="1"/>
  <c r="C103" i="36" l="1"/>
  <c r="I102" i="36"/>
  <c r="H102" i="36"/>
  <c r="G103" i="36" l="1"/>
  <c r="F102" i="36"/>
  <c r="J102" i="36" l="1"/>
  <c r="E103" i="36"/>
  <c r="I103" i="36" l="1"/>
  <c r="H103" i="36"/>
  <c r="D103" i="36"/>
  <c r="F103" i="36" l="1"/>
  <c r="C104" i="36"/>
  <c r="G104" i="36"/>
  <c r="J103" i="36" l="1"/>
  <c r="E104" i="36"/>
  <c r="I104" i="36" l="1"/>
  <c r="H104" i="36"/>
  <c r="D104" i="36"/>
  <c r="F104" i="36" l="1"/>
  <c r="C105" i="36"/>
  <c r="G105" i="36"/>
  <c r="J104" i="36" l="1"/>
  <c r="E105" i="36"/>
  <c r="I105" i="36" l="1"/>
  <c r="H105" i="36"/>
  <c r="D105" i="36"/>
  <c r="F105" i="36" l="1"/>
  <c r="C106" i="36"/>
  <c r="G106" i="36"/>
  <c r="J105" i="36" l="1"/>
  <c r="E106" i="36"/>
  <c r="I106" i="36" l="1"/>
  <c r="H106" i="36"/>
  <c r="D106" i="36"/>
  <c r="F106" i="36" l="1"/>
  <c r="C107" i="36"/>
  <c r="G107" i="36"/>
  <c r="J106" i="36" l="1"/>
  <c r="E107" i="36"/>
  <c r="I107" i="36" l="1"/>
  <c r="H107" i="36"/>
  <c r="D107" i="36"/>
  <c r="F107" i="36" l="1"/>
  <c r="C108" i="36"/>
  <c r="G108" i="36"/>
  <c r="J107" i="36" l="1"/>
  <c r="E108" i="36"/>
  <c r="I108" i="36" l="1"/>
  <c r="H108" i="36"/>
  <c r="D108" i="36"/>
  <c r="F108" i="36" l="1"/>
  <c r="C109" i="36"/>
  <c r="G109" i="36"/>
  <c r="J108" i="36" l="1"/>
  <c r="E109" i="36"/>
  <c r="I109" i="36" l="1"/>
  <c r="H109" i="36"/>
  <c r="D109" i="36"/>
  <c r="F109" i="36" l="1"/>
  <c r="C110" i="36"/>
  <c r="G110" i="36"/>
  <c r="J109" i="36" l="1"/>
  <c r="E110" i="36"/>
  <c r="I110" i="36" l="1"/>
  <c r="H110" i="36"/>
  <c r="D110" i="36"/>
  <c r="F110" i="36" l="1"/>
  <c r="C111" i="36"/>
  <c r="G111" i="36"/>
  <c r="J110" i="36" l="1"/>
  <c r="E111" i="36"/>
  <c r="I111" i="36" l="1"/>
  <c r="H111" i="36"/>
  <c r="D111" i="36"/>
  <c r="F111" i="36" l="1"/>
  <c r="C112" i="36"/>
  <c r="G112" i="36"/>
  <c r="J111" i="36" l="1"/>
  <c r="E112" i="36"/>
  <c r="D112" i="36" s="1"/>
  <c r="C113" i="36" l="1"/>
  <c r="I112" i="36"/>
  <c r="H112" i="36"/>
  <c r="G113" i="36" l="1"/>
  <c r="F112" i="36"/>
  <c r="J112" i="36" l="1"/>
  <c r="E113" i="36"/>
  <c r="I113" i="36" l="1"/>
  <c r="H113" i="36"/>
  <c r="D113" i="36"/>
  <c r="F113" i="36" l="1"/>
  <c r="C114" i="36"/>
  <c r="G114" i="36"/>
  <c r="J113" i="36" l="1"/>
  <c r="E114" i="36"/>
  <c r="D114" i="36" s="1"/>
  <c r="C115" i="36" l="1"/>
  <c r="I114" i="36"/>
  <c r="H114" i="36"/>
  <c r="G115" i="36" l="1"/>
  <c r="F114" i="36"/>
  <c r="J114" i="36" l="1"/>
  <c r="E115" i="36"/>
  <c r="I115" i="36" l="1"/>
  <c r="H115" i="36"/>
  <c r="D115" i="36"/>
  <c r="F115" i="36" l="1"/>
  <c r="C116" i="36"/>
  <c r="G116" i="36"/>
  <c r="J115" i="36" l="1"/>
  <c r="E116" i="36"/>
  <c r="I116" i="36" l="1"/>
  <c r="H116" i="36"/>
  <c r="D116" i="36"/>
  <c r="F116" i="36" l="1"/>
  <c r="C117" i="36"/>
  <c r="G117" i="36"/>
  <c r="J116" i="36" l="1"/>
  <c r="E117" i="36"/>
  <c r="I117" i="36" l="1"/>
  <c r="H117" i="36"/>
  <c r="D117" i="36"/>
  <c r="F117" i="36" l="1"/>
  <c r="C118" i="36"/>
  <c r="G118" i="36"/>
  <c r="J117" i="36" l="1"/>
  <c r="E118" i="36"/>
  <c r="I118" i="36" l="1"/>
  <c r="H118" i="36"/>
  <c r="D118" i="36"/>
  <c r="F118" i="36" l="1"/>
  <c r="C119" i="36"/>
  <c r="G119" i="36"/>
  <c r="J118" i="36" l="1"/>
  <c r="E119" i="36"/>
  <c r="I119" i="36" l="1"/>
  <c r="H119" i="36"/>
  <c r="D119" i="36"/>
  <c r="G120" i="36" l="1"/>
  <c r="F119" i="36"/>
  <c r="C120" i="36"/>
  <c r="J119" i="36" l="1"/>
  <c r="E120" i="36"/>
  <c r="D120" i="36" s="1"/>
  <c r="C121" i="36" s="1"/>
  <c r="I120" i="36" l="1"/>
  <c r="H120" i="36"/>
  <c r="F120" i="36" s="1"/>
  <c r="J120" i="36" l="1"/>
  <c r="G121" i="36"/>
  <c r="E121" i="36"/>
  <c r="I121" i="36" l="1"/>
  <c r="H121" i="36"/>
  <c r="G122" i="36" s="1"/>
  <c r="D121" i="36"/>
  <c r="F121" i="36" l="1"/>
  <c r="C122" i="36"/>
  <c r="J121" i="36" l="1"/>
  <c r="E122" i="36"/>
  <c r="I122" i="36" l="1"/>
  <c r="H122" i="36"/>
  <c r="D122" i="36"/>
  <c r="F122" i="36" l="1"/>
  <c r="C123" i="36"/>
  <c r="G123" i="36"/>
  <c r="J122" i="36" l="1"/>
  <c r="E123" i="36"/>
  <c r="I123" i="36" l="1"/>
  <c r="H123" i="36"/>
  <c r="D123" i="36"/>
  <c r="F123" i="36" l="1"/>
  <c r="C124" i="36"/>
  <c r="G124" i="36"/>
  <c r="J123" i="36" l="1"/>
  <c r="E124" i="36"/>
  <c r="I124" i="36" l="1"/>
  <c r="H124" i="36"/>
  <c r="D124" i="36"/>
  <c r="F124" i="36" l="1"/>
  <c r="C125" i="36"/>
  <c r="G125" i="36"/>
  <c r="J124" i="36" l="1"/>
  <c r="E125" i="36"/>
  <c r="I125" i="36" l="1"/>
  <c r="H125" i="36"/>
  <c r="D125" i="36"/>
  <c r="F125" i="36" l="1"/>
  <c r="C126" i="36"/>
  <c r="G126" i="36"/>
  <c r="J125" i="36" l="1"/>
  <c r="E126" i="36"/>
  <c r="I126" i="36" l="1"/>
  <c r="H126" i="36"/>
  <c r="D126" i="36"/>
  <c r="F126" i="36" l="1"/>
  <c r="C127" i="36"/>
  <c r="G127" i="36"/>
  <c r="J126" i="36" l="1"/>
  <c r="E127" i="36"/>
  <c r="I127" i="36" l="1"/>
  <c r="H127" i="36"/>
  <c r="D127" i="36"/>
  <c r="F127" i="36" l="1"/>
  <c r="C128" i="36"/>
  <c r="G128" i="36"/>
  <c r="J127" i="36" l="1"/>
  <c r="E128" i="36"/>
  <c r="I128" i="36" l="1"/>
  <c r="H128" i="36"/>
  <c r="D128" i="36"/>
  <c r="F128" i="36" l="1"/>
  <c r="C129" i="36"/>
  <c r="G129" i="36"/>
  <c r="J128" i="36" l="1"/>
  <c r="E129" i="36"/>
  <c r="I129" i="36" l="1"/>
  <c r="H129" i="36"/>
  <c r="D129" i="36"/>
  <c r="F129" i="36" l="1"/>
  <c r="C130" i="36"/>
  <c r="G130" i="36"/>
  <c r="J129" i="36" l="1"/>
  <c r="E130" i="36"/>
  <c r="H130" i="36" l="1"/>
  <c r="I130" i="36"/>
  <c r="D130" i="36"/>
  <c r="F130" i="36" l="1"/>
  <c r="C131" i="36"/>
  <c r="G131" i="36"/>
  <c r="J130" i="36" l="1"/>
  <c r="E131" i="36"/>
  <c r="I131" i="36" l="1"/>
  <c r="H131" i="36"/>
  <c r="D131" i="36"/>
  <c r="F131" i="36" l="1"/>
  <c r="C132" i="36"/>
  <c r="G132" i="36"/>
  <c r="J131" i="36" l="1"/>
  <c r="E132" i="36"/>
  <c r="H132" i="36" l="1"/>
  <c r="I132" i="36"/>
  <c r="D132" i="36"/>
  <c r="F132" i="36" l="1"/>
  <c r="C133" i="36"/>
  <c r="G133" i="36"/>
  <c r="J132" i="36" l="1"/>
  <c r="E133" i="36"/>
  <c r="I133" i="36" l="1"/>
  <c r="H133" i="36"/>
  <c r="D133" i="36"/>
  <c r="F133" i="36" l="1"/>
  <c r="C134" i="36"/>
  <c r="G134" i="36"/>
  <c r="J133" i="36" l="1"/>
  <c r="E134" i="36"/>
  <c r="H134" i="36" l="1"/>
  <c r="I134" i="36"/>
  <c r="D134" i="36"/>
  <c r="F134" i="36" l="1"/>
  <c r="C135" i="36"/>
  <c r="G135" i="36"/>
  <c r="J134" i="36" l="1"/>
  <c r="E135" i="36"/>
  <c r="I135" i="36" l="1"/>
  <c r="H135" i="36"/>
  <c r="D135" i="36"/>
  <c r="F135" i="36" l="1"/>
  <c r="C136" i="36"/>
  <c r="G136" i="36"/>
  <c r="J135" i="36" l="1"/>
  <c r="E136" i="36"/>
  <c r="H136" i="36" l="1"/>
  <c r="I136" i="36"/>
  <c r="D136" i="36"/>
  <c r="F136" i="36" l="1"/>
  <c r="C137" i="36"/>
  <c r="G137" i="36"/>
  <c r="J136" i="36" l="1"/>
  <c r="E137" i="36"/>
  <c r="I137" i="36" l="1"/>
  <c r="H137" i="36"/>
  <c r="D137" i="36"/>
  <c r="F137" i="36" l="1"/>
  <c r="C138" i="36"/>
  <c r="G138" i="36"/>
  <c r="J137" i="36" l="1"/>
  <c r="E138" i="36"/>
  <c r="H138" i="36" l="1"/>
  <c r="I138" i="36"/>
  <c r="D138" i="36"/>
  <c r="F138" i="36" l="1"/>
  <c r="C139" i="36"/>
  <c r="G139" i="36"/>
  <c r="J138" i="36" l="1"/>
  <c r="E139" i="36"/>
  <c r="H139" i="36" l="1"/>
  <c r="I139" i="36"/>
  <c r="D139" i="36"/>
  <c r="F139" i="36" l="1"/>
  <c r="C140" i="36"/>
  <c r="G140" i="36"/>
  <c r="J139" i="36" l="1"/>
  <c r="E140" i="36"/>
  <c r="H140" i="36" l="1"/>
  <c r="I140" i="36"/>
  <c r="D140" i="36"/>
  <c r="F140" i="36" l="1"/>
  <c r="C141" i="36"/>
  <c r="G141" i="36"/>
  <c r="J140" i="36" l="1"/>
  <c r="E141" i="36"/>
  <c r="H141" i="36" l="1"/>
  <c r="I141" i="36"/>
  <c r="D141" i="36"/>
  <c r="F141" i="36" l="1"/>
  <c r="C142" i="36"/>
  <c r="G142" i="36"/>
  <c r="J141" i="36" l="1"/>
  <c r="E142" i="36"/>
  <c r="H142" i="36" l="1"/>
  <c r="I142" i="36"/>
  <c r="D142" i="36"/>
  <c r="F142" i="36" l="1"/>
  <c r="C143" i="36"/>
  <c r="G143" i="36"/>
  <c r="J142" i="36" l="1"/>
  <c r="E143" i="36"/>
  <c r="H143" i="36" l="1"/>
  <c r="I143" i="36"/>
  <c r="D143" i="36"/>
  <c r="F143" i="36" l="1"/>
  <c r="C144" i="36"/>
  <c r="G144" i="36"/>
  <c r="J143" i="36" l="1"/>
  <c r="E144" i="36"/>
  <c r="D144" i="36" s="1"/>
  <c r="C145" i="36" l="1"/>
  <c r="H144" i="36"/>
  <c r="I144" i="36"/>
  <c r="G145" i="36" l="1"/>
  <c r="F144" i="36"/>
  <c r="J144" i="36" l="1"/>
  <c r="E145" i="36"/>
  <c r="H145" i="36" l="1"/>
  <c r="I145" i="36"/>
  <c r="D145" i="36"/>
  <c r="F145" i="36" l="1"/>
  <c r="C146" i="36"/>
  <c r="G146" i="36"/>
  <c r="J145" i="36" l="1"/>
  <c r="E146" i="36"/>
  <c r="H146" i="36" l="1"/>
  <c r="I146" i="36"/>
  <c r="D146" i="36"/>
  <c r="F146" i="36" l="1"/>
  <c r="C147" i="36"/>
  <c r="G147" i="36"/>
  <c r="J146" i="36" l="1"/>
  <c r="E147" i="36"/>
  <c r="H147" i="36" l="1"/>
  <c r="I147" i="36"/>
  <c r="D147" i="36"/>
  <c r="F147" i="36" l="1"/>
  <c r="C148" i="36"/>
  <c r="G148" i="36"/>
  <c r="J147" i="36" l="1"/>
  <c r="E148" i="36"/>
  <c r="H148" i="36" l="1"/>
  <c r="I148" i="36"/>
  <c r="D148" i="36"/>
  <c r="F148" i="36" l="1"/>
  <c r="C149" i="36"/>
  <c r="G149" i="36"/>
  <c r="J148" i="36" l="1"/>
  <c r="E149" i="36"/>
  <c r="H149" i="36" l="1"/>
  <c r="I149" i="36"/>
  <c r="D149" i="36"/>
  <c r="F149" i="36" l="1"/>
  <c r="C150" i="36"/>
  <c r="G150" i="36"/>
  <c r="J149" i="36" l="1"/>
  <c r="E150" i="36"/>
  <c r="H150" i="36" l="1"/>
  <c r="I150" i="36"/>
  <c r="D150" i="36"/>
  <c r="F150" i="36" l="1"/>
  <c r="C151" i="36"/>
  <c r="G151" i="36"/>
  <c r="J150" i="36" l="1"/>
  <c r="E151" i="36"/>
  <c r="H151" i="36" l="1"/>
  <c r="I151" i="36"/>
  <c r="D151" i="36"/>
  <c r="F151" i="36" l="1"/>
  <c r="C152" i="36"/>
  <c r="G152" i="36"/>
  <c r="J151" i="36" l="1"/>
  <c r="E152" i="36"/>
  <c r="H152" i="36" l="1"/>
  <c r="I152" i="36"/>
  <c r="D152" i="36"/>
  <c r="F152" i="36" l="1"/>
  <c r="C153" i="36"/>
  <c r="G153" i="36"/>
  <c r="J152" i="36" l="1"/>
  <c r="E153" i="36"/>
  <c r="H153" i="36" l="1"/>
  <c r="I153" i="36"/>
  <c r="D153" i="36"/>
  <c r="F153" i="36" l="1"/>
  <c r="C154" i="36"/>
  <c r="G154" i="36"/>
  <c r="J153" i="36" l="1"/>
  <c r="E154" i="36"/>
  <c r="H154" i="36" l="1"/>
  <c r="I154" i="36"/>
  <c r="D154" i="36"/>
  <c r="F154" i="36" l="1"/>
  <c r="C155" i="36"/>
  <c r="G155" i="36"/>
  <c r="J154" i="36" l="1"/>
  <c r="E155" i="36"/>
  <c r="H155" i="36" l="1"/>
  <c r="I155" i="36"/>
  <c r="D155" i="36"/>
  <c r="F155" i="36" l="1"/>
  <c r="C156" i="36"/>
  <c r="G156" i="36"/>
  <c r="J155" i="36" l="1"/>
  <c r="E156" i="36"/>
  <c r="H156" i="36" l="1"/>
  <c r="I156" i="36"/>
  <c r="D156" i="36"/>
  <c r="F156" i="36" l="1"/>
  <c r="C157" i="36"/>
  <c r="G157" i="36"/>
  <c r="J156" i="36" l="1"/>
  <c r="E157" i="36"/>
  <c r="H157" i="36" l="1"/>
  <c r="I157" i="36"/>
  <c r="D157" i="36"/>
  <c r="F157" i="36" l="1"/>
  <c r="C158" i="36"/>
  <c r="G158" i="36"/>
  <c r="J157" i="36" l="1"/>
  <c r="E158" i="36"/>
  <c r="H158" i="36" l="1"/>
  <c r="I158" i="36"/>
  <c r="D158" i="36"/>
  <c r="F158" i="36" l="1"/>
  <c r="C159" i="36"/>
  <c r="G159" i="36"/>
  <c r="J158" i="36" l="1"/>
  <c r="E159" i="36"/>
  <c r="H159" i="36" l="1"/>
  <c r="I159" i="36"/>
  <c r="D159" i="36"/>
  <c r="F159" i="36" l="1"/>
  <c r="C160" i="36"/>
  <c r="G160" i="36"/>
  <c r="J159" i="36" l="1"/>
  <c r="E160" i="36"/>
  <c r="H160" i="36" l="1"/>
  <c r="I160" i="36"/>
  <c r="D160" i="36"/>
  <c r="F160" i="36" l="1"/>
  <c r="C161" i="36"/>
  <c r="G161" i="36"/>
  <c r="J160" i="36" l="1"/>
  <c r="E161" i="36"/>
  <c r="H161" i="36" l="1"/>
  <c r="I161" i="36"/>
  <c r="D161" i="36"/>
  <c r="F161" i="36" l="1"/>
  <c r="C162" i="36"/>
  <c r="G162" i="36"/>
  <c r="J161" i="36" l="1"/>
  <c r="E162" i="36"/>
  <c r="H162" i="36" l="1"/>
  <c r="I162" i="36"/>
  <c r="D162" i="36"/>
  <c r="F162" i="36" l="1"/>
  <c r="C163" i="36"/>
  <c r="G163" i="36"/>
  <c r="J162" i="36" l="1"/>
  <c r="E163" i="36"/>
  <c r="H163" i="36" l="1"/>
  <c r="I163" i="36"/>
  <c r="D163" i="36"/>
  <c r="F163" i="36" l="1"/>
  <c r="C164" i="36"/>
  <c r="G164" i="36"/>
  <c r="J163" i="36" l="1"/>
  <c r="E164" i="36"/>
  <c r="H164" i="36" l="1"/>
  <c r="I164" i="36"/>
  <c r="D164" i="36"/>
  <c r="F164" i="36" l="1"/>
  <c r="C165" i="36"/>
  <c r="G165" i="36"/>
  <c r="J164" i="36" l="1"/>
  <c r="E165" i="36"/>
  <c r="H165" i="36" l="1"/>
  <c r="I165" i="36"/>
  <c r="D165" i="36"/>
  <c r="F165" i="36" l="1"/>
  <c r="C166" i="36"/>
  <c r="G166" i="36"/>
  <c r="J165" i="36" l="1"/>
  <c r="E166" i="36"/>
  <c r="H166" i="36" l="1"/>
  <c r="I166" i="36"/>
  <c r="D166" i="36"/>
  <c r="F166" i="36" l="1"/>
  <c r="C167" i="36"/>
  <c r="G167" i="36"/>
  <c r="J166" i="36" l="1"/>
  <c r="E167" i="36"/>
  <c r="H167" i="36" l="1"/>
  <c r="I167" i="36"/>
  <c r="D167" i="36"/>
  <c r="F167" i="36" l="1"/>
  <c r="C168" i="36"/>
  <c r="G168" i="36"/>
  <c r="J167" i="36" l="1"/>
  <c r="E168" i="36"/>
  <c r="H168" i="36" l="1"/>
  <c r="I168" i="36"/>
  <c r="D168" i="36"/>
  <c r="F168" i="36" l="1"/>
  <c r="C169" i="36"/>
  <c r="G169" i="36"/>
  <c r="J168" i="36" l="1"/>
  <c r="E169" i="36"/>
  <c r="H169" i="36" l="1"/>
  <c r="I169" i="36"/>
  <c r="D169" i="36"/>
  <c r="F169" i="36" l="1"/>
  <c r="C170" i="36"/>
  <c r="G170" i="36"/>
  <c r="J169" i="36" l="1"/>
  <c r="E170" i="36"/>
  <c r="H170" i="36" l="1"/>
  <c r="I170" i="36"/>
  <c r="D170" i="36"/>
  <c r="F170" i="36" l="1"/>
  <c r="C171" i="36"/>
  <c r="G171" i="36"/>
  <c r="J170" i="36" l="1"/>
  <c r="E171" i="36"/>
  <c r="H171" i="36" l="1"/>
  <c r="I171" i="36"/>
  <c r="D171" i="36"/>
  <c r="F171" i="36" l="1"/>
  <c r="C172" i="36"/>
  <c r="G172" i="36"/>
  <c r="J171" i="36" l="1"/>
  <c r="E172" i="36"/>
  <c r="H172" i="36" l="1"/>
  <c r="I172" i="36"/>
  <c r="D172" i="36"/>
  <c r="F172" i="36" l="1"/>
  <c r="C173" i="36"/>
  <c r="G173" i="36"/>
  <c r="J172" i="36" l="1"/>
  <c r="E173" i="36"/>
  <c r="H173" i="36" l="1"/>
  <c r="I173" i="36"/>
  <c r="D173" i="36"/>
  <c r="G174" i="36" l="1"/>
  <c r="F173" i="36"/>
  <c r="C174" i="36"/>
  <c r="J173" i="36" l="1"/>
  <c r="E174" i="36"/>
  <c r="D174" i="36" s="1"/>
  <c r="C175" i="36" s="1"/>
  <c r="H174" i="36" l="1"/>
  <c r="I174" i="36"/>
  <c r="G175" i="36" l="1"/>
  <c r="F174" i="36"/>
  <c r="J174" i="36" l="1"/>
  <c r="E175" i="36"/>
  <c r="H175" i="36" l="1"/>
  <c r="I175" i="36"/>
  <c r="D175" i="36"/>
  <c r="F175" i="36" l="1"/>
  <c r="C176" i="36"/>
  <c r="G176" i="36"/>
  <c r="J175" i="36" l="1"/>
  <c r="E176" i="36"/>
  <c r="H176" i="36" l="1"/>
  <c r="I176" i="36"/>
  <c r="D176" i="36"/>
  <c r="F176" i="36" l="1"/>
  <c r="C177" i="36"/>
  <c r="G177" i="36"/>
  <c r="J176" i="36" l="1"/>
  <c r="E177" i="36"/>
  <c r="H177" i="36" l="1"/>
  <c r="I177" i="36"/>
  <c r="D177" i="36"/>
  <c r="F177" i="36" l="1"/>
  <c r="C178" i="36"/>
  <c r="G178" i="36"/>
  <c r="J177" i="36" l="1"/>
  <c r="E178" i="36"/>
  <c r="H178" i="36" l="1"/>
  <c r="I178" i="36"/>
  <c r="D178" i="36"/>
  <c r="F178" i="36" l="1"/>
  <c r="C179" i="36"/>
  <c r="G179" i="36"/>
  <c r="J178" i="36" l="1"/>
  <c r="E179" i="36"/>
  <c r="H179" i="36" l="1"/>
  <c r="I179" i="36"/>
  <c r="D179" i="36"/>
  <c r="F179" i="36" l="1"/>
  <c r="C180" i="36"/>
  <c r="G180" i="36"/>
  <c r="J179" i="36" l="1"/>
  <c r="E180" i="36"/>
  <c r="H180" i="36" l="1"/>
  <c r="I180" i="36"/>
  <c r="D180" i="36"/>
  <c r="F180" i="36" l="1"/>
  <c r="C181" i="36"/>
  <c r="G181" i="36"/>
  <c r="J180" i="36" l="1"/>
  <c r="E181" i="36"/>
  <c r="H181" i="36" l="1"/>
  <c r="I181" i="36"/>
  <c r="D181" i="36"/>
  <c r="F181" i="36" l="1"/>
  <c r="C182" i="36"/>
  <c r="G182" i="36"/>
  <c r="J181" i="36" l="1"/>
  <c r="E182" i="36"/>
  <c r="H182" i="36" l="1"/>
  <c r="I182" i="36"/>
  <c r="D182" i="36"/>
  <c r="F182" i="36" l="1"/>
  <c r="C183" i="36"/>
  <c r="G183" i="36"/>
  <c r="J182" i="36" l="1"/>
  <c r="E183" i="36"/>
  <c r="H183" i="36" l="1"/>
  <c r="I183" i="36"/>
  <c r="D183" i="36"/>
  <c r="F183" i="36" l="1"/>
  <c r="C184" i="36"/>
  <c r="G184" i="36"/>
  <c r="J183" i="36" l="1"/>
  <c r="E184" i="36"/>
  <c r="H184" i="36" l="1"/>
  <c r="I184" i="36"/>
  <c r="D184" i="36"/>
  <c r="F184" i="36" l="1"/>
  <c r="C185" i="36"/>
  <c r="G185" i="36"/>
  <c r="J184" i="36" l="1"/>
  <c r="E185" i="36"/>
  <c r="H185" i="36" l="1"/>
  <c r="I185" i="36"/>
  <c r="D185" i="36"/>
  <c r="F185" i="36" l="1"/>
  <c r="C186" i="36"/>
  <c r="G186" i="36"/>
  <c r="J185" i="36" l="1"/>
  <c r="E186" i="36"/>
  <c r="H186" i="36" l="1"/>
  <c r="I186" i="36"/>
  <c r="D186" i="36"/>
  <c r="F186" i="36" l="1"/>
  <c r="C187" i="36"/>
  <c r="G187" i="36"/>
  <c r="J186" i="36" l="1"/>
  <c r="E187" i="36"/>
  <c r="H187" i="36" l="1"/>
  <c r="I187" i="36"/>
  <c r="D187" i="36"/>
  <c r="F187" i="36" l="1"/>
  <c r="C188" i="36"/>
  <c r="G188" i="36"/>
  <c r="J187" i="36" l="1"/>
  <c r="E188" i="36"/>
  <c r="H188" i="36" l="1"/>
  <c r="I188" i="36"/>
  <c r="D188" i="36"/>
  <c r="F188" i="36" l="1"/>
  <c r="C189" i="36"/>
  <c r="G189" i="36"/>
  <c r="J188" i="36" l="1"/>
  <c r="E189" i="36"/>
  <c r="H189" i="36" l="1"/>
  <c r="I189" i="36"/>
  <c r="D189" i="36"/>
  <c r="F189" i="36" l="1"/>
  <c r="C190" i="36"/>
  <c r="G190" i="36"/>
  <c r="J189" i="36" l="1"/>
  <c r="E190" i="36"/>
  <c r="H190" i="36" l="1"/>
  <c r="I190" i="36"/>
  <c r="D190" i="36"/>
  <c r="F190" i="36" l="1"/>
  <c r="C191" i="36"/>
  <c r="G191" i="36"/>
  <c r="J190" i="36" l="1"/>
  <c r="E191" i="36"/>
  <c r="H191" i="36" l="1"/>
  <c r="I191" i="36"/>
  <c r="D191" i="36"/>
  <c r="F191" i="36" l="1"/>
  <c r="C192" i="36"/>
  <c r="G192" i="36"/>
  <c r="J191" i="36" l="1"/>
  <c r="E192" i="36"/>
  <c r="H192" i="36" l="1"/>
  <c r="I192" i="36"/>
  <c r="D192" i="36"/>
  <c r="F192" i="36" l="1"/>
  <c r="C193" i="36"/>
  <c r="G193" i="36"/>
  <c r="J192" i="36" l="1"/>
  <c r="E193" i="36"/>
  <c r="H193" i="36" l="1"/>
  <c r="I193" i="36"/>
  <c r="D193" i="36"/>
  <c r="F193" i="36" l="1"/>
  <c r="C194" i="36"/>
  <c r="G194" i="36"/>
  <c r="J193" i="36" l="1"/>
  <c r="E194" i="36"/>
  <c r="I194" i="36" l="1"/>
  <c r="H194" i="36"/>
  <c r="D194" i="36"/>
  <c r="F194" i="36" l="1"/>
  <c r="C195" i="36"/>
  <c r="G195" i="36"/>
  <c r="J194" i="36" l="1"/>
  <c r="E195" i="36"/>
  <c r="H195" i="36" l="1"/>
  <c r="I195" i="36"/>
  <c r="D195" i="36"/>
  <c r="F195" i="36" l="1"/>
  <c r="C196" i="36"/>
  <c r="G196" i="36"/>
  <c r="J195" i="36" l="1"/>
  <c r="E196" i="36"/>
  <c r="I196" i="36" l="1"/>
  <c r="H196" i="36"/>
  <c r="D196" i="36"/>
  <c r="F196" i="36" l="1"/>
  <c r="C197" i="36"/>
  <c r="G197" i="36"/>
  <c r="J196" i="36" l="1"/>
  <c r="E197" i="36"/>
  <c r="I197" i="36" l="1"/>
  <c r="H197" i="36"/>
  <c r="D197" i="36"/>
  <c r="F197" i="36" l="1"/>
  <c r="C198" i="36"/>
  <c r="G198" i="36"/>
  <c r="J197" i="36" l="1"/>
  <c r="E198" i="36"/>
  <c r="H198" i="36" l="1"/>
  <c r="I198" i="36"/>
  <c r="D198" i="36"/>
  <c r="F198" i="36" l="1"/>
  <c r="C199" i="36"/>
  <c r="G199" i="36"/>
  <c r="J198" i="36" l="1"/>
  <c r="E199" i="36"/>
  <c r="I199" i="36" l="1"/>
  <c r="H199" i="36"/>
  <c r="D199" i="36"/>
  <c r="F199" i="36" l="1"/>
  <c r="C200" i="36"/>
  <c r="G200" i="36"/>
  <c r="J199" i="36" l="1"/>
  <c r="E200" i="36"/>
  <c r="I200" i="36" l="1"/>
  <c r="H200" i="36"/>
  <c r="D200" i="36"/>
  <c r="F200" i="36" l="1"/>
  <c r="C201" i="36"/>
  <c r="G201" i="36"/>
  <c r="J200" i="36" l="1"/>
  <c r="E201" i="36"/>
  <c r="I201" i="36" l="1"/>
  <c r="H201" i="36"/>
  <c r="D201" i="36"/>
  <c r="F201" i="36" l="1"/>
  <c r="C202" i="36"/>
  <c r="G202" i="36"/>
  <c r="J201" i="36" l="1"/>
  <c r="E202" i="36"/>
  <c r="H202" i="36" l="1"/>
  <c r="I202" i="36"/>
  <c r="D202" i="36"/>
  <c r="F202" i="36" l="1"/>
  <c r="C203" i="36"/>
  <c r="G203" i="36"/>
  <c r="J202" i="36" l="1"/>
  <c r="E203" i="36"/>
  <c r="H203" i="36" l="1"/>
  <c r="I203" i="36"/>
  <c r="D203" i="36"/>
  <c r="F203" i="36" l="1"/>
  <c r="C204" i="36"/>
  <c r="G204" i="36"/>
  <c r="J203" i="36" l="1"/>
  <c r="E204" i="36"/>
  <c r="H204" i="36" l="1"/>
  <c r="I204" i="36"/>
  <c r="D204" i="36"/>
  <c r="F204" i="36" l="1"/>
  <c r="C205" i="36"/>
  <c r="G205" i="36"/>
  <c r="J204" i="36" l="1"/>
  <c r="E205" i="36"/>
  <c r="H205" i="36" l="1"/>
  <c r="I205" i="36"/>
  <c r="D205" i="36"/>
  <c r="F205" i="36" l="1"/>
  <c r="C206" i="36"/>
  <c r="G206" i="36"/>
  <c r="J205" i="36" l="1"/>
  <c r="E206" i="36"/>
  <c r="H206" i="36" l="1"/>
  <c r="I206" i="36"/>
  <c r="D206" i="36"/>
  <c r="F206" i="36" l="1"/>
  <c r="C207" i="36"/>
  <c r="G207" i="36"/>
  <c r="J206" i="36" l="1"/>
  <c r="E207" i="36"/>
  <c r="I207" i="36" l="1"/>
  <c r="H207" i="36"/>
  <c r="D207" i="36"/>
  <c r="F207" i="36" l="1"/>
  <c r="C208" i="36"/>
  <c r="G208" i="36"/>
  <c r="J207" i="36" l="1"/>
  <c r="E208" i="36"/>
  <c r="H208" i="36" l="1"/>
  <c r="I208" i="36"/>
  <c r="D208" i="36"/>
  <c r="F208" i="36" l="1"/>
  <c r="C209" i="36"/>
  <c r="G209" i="36"/>
  <c r="J208" i="36" l="1"/>
  <c r="E209" i="36"/>
  <c r="I209" i="36" l="1"/>
  <c r="H209" i="36"/>
  <c r="D209" i="36"/>
  <c r="F209" i="36" l="1"/>
  <c r="C210" i="36"/>
  <c r="G210" i="36"/>
  <c r="J209" i="36" l="1"/>
  <c r="E210" i="36"/>
  <c r="I210" i="36" l="1"/>
  <c r="H210" i="36"/>
  <c r="D210" i="36"/>
  <c r="F210" i="36" l="1"/>
  <c r="C211" i="36"/>
  <c r="G211" i="36"/>
  <c r="J210" i="36" l="1"/>
  <c r="E211" i="36"/>
  <c r="I211" i="36" l="1"/>
  <c r="H211" i="36"/>
  <c r="D211" i="36"/>
  <c r="F211" i="36" l="1"/>
  <c r="C212" i="36"/>
  <c r="G212" i="36"/>
  <c r="J211" i="36" l="1"/>
  <c r="E212" i="36"/>
  <c r="I212" i="36" l="1"/>
  <c r="H212" i="36"/>
  <c r="D212" i="36"/>
  <c r="F212" i="36" l="1"/>
  <c r="C213" i="36"/>
  <c r="G213" i="36"/>
  <c r="J212" i="36" l="1"/>
  <c r="E213" i="36"/>
  <c r="I213" i="36" l="1"/>
  <c r="H213" i="36"/>
  <c r="D213" i="36"/>
  <c r="F213" i="36" l="1"/>
  <c r="C214" i="36"/>
  <c r="G214" i="36"/>
  <c r="J213" i="36" l="1"/>
  <c r="E214" i="36"/>
  <c r="H214" i="36" l="1"/>
  <c r="I214" i="36"/>
  <c r="D214" i="36"/>
  <c r="F214" i="36" l="1"/>
  <c r="C215" i="36"/>
  <c r="G215" i="36"/>
  <c r="J214" i="36" l="1"/>
  <c r="E215" i="36"/>
  <c r="I215" i="36" l="1"/>
  <c r="H215" i="36"/>
  <c r="D215" i="36"/>
  <c r="F215" i="36" l="1"/>
  <c r="C216" i="36"/>
  <c r="G216" i="36"/>
  <c r="J215" i="36" l="1"/>
  <c r="E216" i="36"/>
  <c r="H216" i="36" l="1"/>
  <c r="I216" i="36"/>
  <c r="D216" i="36"/>
  <c r="F216" i="36" l="1"/>
  <c r="C217" i="36"/>
  <c r="G217" i="36"/>
  <c r="J216" i="36" l="1"/>
  <c r="E217" i="36"/>
  <c r="I217" i="36" l="1"/>
  <c r="H217" i="36"/>
  <c r="D217" i="36"/>
  <c r="F217" i="36" l="1"/>
  <c r="C218" i="36"/>
  <c r="G218" i="36"/>
  <c r="J217" i="36" l="1"/>
  <c r="E218" i="36"/>
  <c r="I218" i="36" l="1"/>
  <c r="H218" i="36"/>
  <c r="D218" i="36"/>
  <c r="F218" i="36" l="1"/>
  <c r="C219" i="36"/>
  <c r="G219" i="36"/>
  <c r="J218" i="36" l="1"/>
  <c r="E219" i="36"/>
  <c r="I219" i="36" l="1"/>
  <c r="H219" i="36"/>
  <c r="D219" i="36"/>
  <c r="F219" i="36" l="1"/>
  <c r="C220" i="36"/>
  <c r="G220" i="36"/>
  <c r="J219" i="36" l="1"/>
  <c r="E220" i="36"/>
  <c r="I220" i="36" l="1"/>
  <c r="H220" i="36"/>
  <c r="D220" i="36"/>
  <c r="F220" i="36" l="1"/>
  <c r="C221" i="36"/>
  <c r="G221" i="36"/>
  <c r="J220" i="36" l="1"/>
  <c r="E221" i="36"/>
  <c r="I221" i="36" l="1"/>
  <c r="H221" i="36"/>
  <c r="D221" i="36"/>
  <c r="F221" i="36" l="1"/>
  <c r="C222" i="36"/>
  <c r="G222" i="36"/>
  <c r="J221" i="36" l="1"/>
  <c r="E222" i="36"/>
  <c r="I222" i="36" l="1"/>
  <c r="H222" i="36"/>
  <c r="D222" i="36"/>
  <c r="F222" i="36" l="1"/>
  <c r="C223" i="36"/>
  <c r="G223" i="36"/>
  <c r="J222" i="36" l="1"/>
  <c r="E223" i="36"/>
  <c r="I223" i="36" l="1"/>
  <c r="H223" i="36"/>
  <c r="D223" i="36"/>
  <c r="F223" i="36" l="1"/>
  <c r="C224" i="36"/>
  <c r="G224" i="36"/>
  <c r="J223" i="36" l="1"/>
  <c r="E224" i="36"/>
  <c r="H224" i="36" l="1"/>
  <c r="I224" i="36"/>
  <c r="D224" i="36"/>
  <c r="F224" i="36" l="1"/>
  <c r="C225" i="36"/>
  <c r="G225" i="36"/>
  <c r="J224" i="36" l="1"/>
  <c r="E225" i="36"/>
  <c r="I225" i="36" l="1"/>
  <c r="H225" i="36"/>
  <c r="D225" i="36"/>
  <c r="G226" i="36" l="1"/>
  <c r="F225" i="36"/>
  <c r="C226" i="36"/>
  <c r="J225" i="36" l="1"/>
  <c r="E226" i="36"/>
  <c r="D226" i="36" s="1"/>
  <c r="C227" i="36" l="1"/>
  <c r="I226" i="36"/>
  <c r="H226" i="36"/>
  <c r="G227" i="36" l="1"/>
  <c r="F226" i="36"/>
  <c r="J226" i="36" l="1"/>
  <c r="E227" i="36"/>
  <c r="H227" i="36" l="1"/>
  <c r="I227" i="36"/>
  <c r="D227" i="36"/>
  <c r="F227" i="36" l="1"/>
  <c r="C228" i="36"/>
  <c r="G228" i="36"/>
  <c r="J227" i="36" l="1"/>
  <c r="E228" i="36"/>
  <c r="I228" i="36" l="1"/>
  <c r="H228" i="36"/>
  <c r="D228" i="36"/>
  <c r="F228" i="36" l="1"/>
  <c r="C229" i="36"/>
  <c r="G229" i="36"/>
  <c r="J228" i="36" l="1"/>
  <c r="E229" i="36"/>
  <c r="I229" i="36" l="1"/>
  <c r="H229" i="36"/>
  <c r="D229" i="36"/>
  <c r="F229" i="36" l="1"/>
  <c r="C230" i="36"/>
  <c r="G230" i="36"/>
  <c r="J229" i="36" l="1"/>
  <c r="E230" i="36"/>
  <c r="I230" i="36" l="1"/>
  <c r="H230" i="36"/>
  <c r="D230" i="36"/>
  <c r="F230" i="36" l="1"/>
  <c r="C231" i="36"/>
  <c r="G231" i="36"/>
  <c r="J230" i="36" l="1"/>
  <c r="E231" i="36"/>
  <c r="I231" i="36" l="1"/>
  <c r="H231" i="36"/>
  <c r="D231" i="36"/>
  <c r="F231" i="36" l="1"/>
  <c r="C232" i="36"/>
  <c r="G232" i="36"/>
  <c r="J231" i="36" l="1"/>
  <c r="E232" i="36"/>
  <c r="H232" i="36" l="1"/>
  <c r="I232" i="36"/>
  <c r="D232" i="36"/>
  <c r="F232" i="36" l="1"/>
  <c r="C233" i="36"/>
  <c r="G233" i="36"/>
  <c r="J232" i="36" l="1"/>
  <c r="E233" i="36"/>
  <c r="I233" i="36" l="1"/>
  <c r="H233" i="36"/>
  <c r="D233" i="36"/>
  <c r="F233" i="36" l="1"/>
  <c r="C234" i="36"/>
  <c r="G234" i="36"/>
  <c r="J233" i="36" l="1"/>
  <c r="E234" i="36"/>
  <c r="I234" i="36" l="1"/>
  <c r="H234" i="36"/>
  <c r="D234" i="36"/>
  <c r="F234" i="36" l="1"/>
  <c r="C235" i="36"/>
  <c r="G235" i="36"/>
  <c r="J234" i="36" l="1"/>
  <c r="E235" i="36"/>
  <c r="H235" i="36" l="1"/>
  <c r="I235" i="36"/>
  <c r="D235" i="36"/>
  <c r="F235" i="36" l="1"/>
  <c r="C236" i="36"/>
  <c r="G236" i="36"/>
  <c r="J235" i="36" l="1"/>
  <c r="E236" i="36"/>
  <c r="I236" i="36" l="1"/>
  <c r="H236" i="36"/>
  <c r="D236" i="36"/>
  <c r="F236" i="36" l="1"/>
  <c r="C237" i="36"/>
  <c r="G237" i="36"/>
  <c r="J236" i="36" l="1"/>
  <c r="E237" i="36"/>
  <c r="I237" i="36" l="1"/>
  <c r="H237" i="36"/>
  <c r="D237" i="36"/>
  <c r="F237" i="36" l="1"/>
  <c r="C238" i="36"/>
  <c r="G238" i="36"/>
  <c r="J237" i="36" l="1"/>
  <c r="E238" i="36"/>
  <c r="I238" i="36" l="1"/>
  <c r="H238" i="36"/>
  <c r="D238" i="36"/>
  <c r="G239" i="36" l="1"/>
  <c r="F238" i="36"/>
  <c r="C239" i="36"/>
  <c r="J238" i="36" l="1"/>
  <c r="E239" i="36"/>
  <c r="D239" i="36" s="1"/>
  <c r="C240" i="36" l="1"/>
  <c r="I239" i="36"/>
  <c r="H239" i="36"/>
  <c r="G240" i="36" l="1"/>
  <c r="F239" i="36"/>
  <c r="J239" i="36" l="1"/>
  <c r="E240" i="36"/>
  <c r="H240" i="36" l="1"/>
  <c r="I240" i="36"/>
  <c r="D240" i="36"/>
  <c r="F240" i="36" l="1"/>
  <c r="C241" i="36"/>
  <c r="G241" i="36"/>
  <c r="J240" i="36" l="1"/>
  <c r="E241" i="36"/>
  <c r="I241" i="36" l="1"/>
  <c r="H241" i="36"/>
  <c r="D241" i="36"/>
  <c r="G242" i="36" l="1"/>
  <c r="F241" i="36"/>
  <c r="C242" i="36"/>
  <c r="J241" i="36" l="1"/>
  <c r="E242" i="36"/>
  <c r="D242" i="36" s="1"/>
  <c r="C243" i="36" l="1"/>
  <c r="I242" i="36"/>
  <c r="H242" i="36"/>
  <c r="G243" i="36" l="1"/>
  <c r="F242" i="36"/>
  <c r="J242" i="36" l="1"/>
  <c r="E243" i="36"/>
  <c r="H243" i="36" l="1"/>
  <c r="I243" i="36"/>
  <c r="D243" i="36"/>
  <c r="G244" i="36" l="1"/>
  <c r="F243" i="36"/>
  <c r="C244" i="36"/>
  <c r="J243" i="36" l="1"/>
  <c r="E244" i="36"/>
  <c r="D244" i="36" s="1"/>
  <c r="C245" i="36" s="1"/>
  <c r="I244" i="36" l="1"/>
  <c r="H244" i="36"/>
  <c r="F244" i="36" s="1"/>
  <c r="G245" i="36" l="1"/>
  <c r="J244" i="36"/>
  <c r="E245" i="36"/>
  <c r="I245" i="36" l="1"/>
  <c r="H245" i="36"/>
  <c r="G246" i="36" s="1"/>
  <c r="D245" i="36"/>
  <c r="F245" i="36" l="1"/>
  <c r="C246" i="36"/>
  <c r="J245" i="36" l="1"/>
  <c r="E246" i="36"/>
  <c r="I246" i="36" l="1"/>
  <c r="H246" i="36"/>
  <c r="D246" i="36"/>
  <c r="F246" i="36" l="1"/>
  <c r="C247" i="36"/>
  <c r="G247" i="36"/>
  <c r="J246" i="36" l="1"/>
  <c r="E247" i="36"/>
  <c r="I247" i="36" l="1"/>
  <c r="H247" i="36"/>
  <c r="D247" i="36"/>
  <c r="F247" i="36" l="1"/>
  <c r="C248" i="36"/>
  <c r="G248" i="36"/>
  <c r="J247" i="36" l="1"/>
  <c r="E248" i="36"/>
  <c r="D248" i="36" s="1"/>
  <c r="C249" i="36" l="1"/>
  <c r="I248" i="36"/>
  <c r="H248" i="36"/>
  <c r="G249" i="36" l="1"/>
  <c r="F248" i="36"/>
  <c r="J248" i="36" l="1"/>
  <c r="E249" i="36"/>
  <c r="I249" i="36" l="1"/>
  <c r="H249" i="36"/>
  <c r="D249" i="36"/>
  <c r="F249" i="36" l="1"/>
  <c r="C250" i="36"/>
  <c r="G250" i="36"/>
  <c r="J249" i="36" l="1"/>
  <c r="E250" i="36"/>
  <c r="I250" i="36" l="1"/>
  <c r="H250" i="36"/>
  <c r="D250" i="36"/>
  <c r="F250" i="36" l="1"/>
  <c r="C251" i="36"/>
  <c r="G251" i="36"/>
  <c r="J250" i="36" l="1"/>
  <c r="E251" i="36"/>
  <c r="I251" i="36" l="1"/>
  <c r="H251" i="36"/>
  <c r="D251" i="36"/>
  <c r="F251" i="36" l="1"/>
  <c r="C252" i="36"/>
  <c r="G252" i="36"/>
  <c r="J251" i="36" l="1"/>
  <c r="E252" i="36"/>
  <c r="I252" i="36" l="1"/>
  <c r="H252" i="36"/>
  <c r="D252" i="36"/>
  <c r="G253" i="36" l="1"/>
  <c r="F252" i="36"/>
  <c r="C253" i="36"/>
  <c r="J252" i="36" l="1"/>
  <c r="E253" i="36"/>
  <c r="D253" i="36" s="1"/>
  <c r="C254" i="36" l="1"/>
  <c r="I253" i="36"/>
  <c r="H253" i="36"/>
  <c r="G254" i="36" l="1"/>
  <c r="F253" i="36"/>
  <c r="J253" i="36" l="1"/>
  <c r="E254" i="36"/>
  <c r="I254" i="36" l="1"/>
  <c r="H254" i="36"/>
  <c r="D254" i="36"/>
  <c r="F254" i="36" l="1"/>
  <c r="C255" i="36"/>
  <c r="G255" i="36"/>
  <c r="J254" i="36" l="1"/>
  <c r="E255" i="36"/>
  <c r="D255" i="36" s="1"/>
  <c r="C256" i="36" l="1"/>
  <c r="I255" i="36"/>
  <c r="H255" i="36"/>
  <c r="G256" i="36" l="1"/>
  <c r="F255" i="36"/>
  <c r="J255" i="36" l="1"/>
  <c r="E256" i="36"/>
  <c r="I256" i="36" l="1"/>
  <c r="H256" i="36"/>
  <c r="D256" i="36"/>
  <c r="F256" i="36" l="1"/>
  <c r="C257" i="36"/>
  <c r="G257" i="36"/>
  <c r="J256" i="36" l="1"/>
  <c r="E257" i="36"/>
  <c r="D257" i="36" s="1"/>
  <c r="C258" i="36" l="1"/>
  <c r="I257" i="36"/>
  <c r="H257" i="36"/>
  <c r="G258" i="36" l="1"/>
  <c r="F257" i="36"/>
  <c r="J257" i="36" l="1"/>
  <c r="E258" i="36"/>
  <c r="I258" i="36" l="1"/>
  <c r="H258" i="36"/>
  <c r="D258" i="36"/>
  <c r="F258" i="36" l="1"/>
  <c r="C259" i="36"/>
  <c r="G259" i="36"/>
  <c r="J258" i="36" l="1"/>
  <c r="E259" i="36"/>
  <c r="I259" i="36" l="1"/>
  <c r="H259" i="36"/>
  <c r="D259" i="36"/>
  <c r="F259" i="36" l="1"/>
  <c r="C260" i="36"/>
  <c r="G260" i="36"/>
  <c r="J259" i="36" l="1"/>
  <c r="E260" i="36"/>
  <c r="D260" i="36" s="1"/>
  <c r="C261" i="36" l="1"/>
  <c r="I260" i="36"/>
  <c r="H260" i="36"/>
  <c r="G261" i="36" l="1"/>
  <c r="F260" i="36"/>
  <c r="J260" i="36" l="1"/>
  <c r="E261" i="36"/>
  <c r="I261" i="36" l="1"/>
  <c r="H261" i="36"/>
  <c r="D261" i="36"/>
  <c r="G262" i="36" l="1"/>
  <c r="F261" i="36"/>
  <c r="C262" i="36"/>
  <c r="J261" i="36" l="1"/>
  <c r="E262" i="36"/>
  <c r="I262" i="36" l="1"/>
  <c r="H262" i="36"/>
  <c r="D262" i="36"/>
  <c r="G263" i="36" l="1"/>
  <c r="F262" i="36"/>
  <c r="C263" i="36"/>
  <c r="J262" i="36" l="1"/>
  <c r="E263" i="36"/>
  <c r="I263" i="36" l="1"/>
  <c r="H263" i="36"/>
  <c r="D263" i="36"/>
  <c r="G264" i="36" l="1"/>
  <c r="F263" i="36"/>
  <c r="C264" i="36"/>
  <c r="J263" i="36" l="1"/>
  <c r="E264" i="36"/>
  <c r="I264" i="36" l="1"/>
  <c r="H264" i="36"/>
  <c r="D264" i="36"/>
  <c r="F264" i="36" l="1"/>
  <c r="C265" i="36"/>
  <c r="G265" i="36"/>
  <c r="J264" i="36" l="1"/>
  <c r="E265" i="36"/>
  <c r="I265" i="36" l="1"/>
  <c r="H265" i="36"/>
  <c r="D265" i="36"/>
  <c r="G266" i="36" l="1"/>
  <c r="F265" i="36"/>
  <c r="C266" i="36"/>
  <c r="J265" i="36" l="1"/>
  <c r="E266" i="36"/>
  <c r="I266" i="36" l="1"/>
  <c r="H266" i="36"/>
  <c r="D266" i="36"/>
  <c r="G267" i="36" l="1"/>
  <c r="F266" i="36"/>
  <c r="C267" i="36"/>
  <c r="J266" i="36" l="1"/>
  <c r="E267" i="36"/>
  <c r="D267" i="36" s="1"/>
  <c r="C268" i="36" s="1"/>
  <c r="I267" i="36" l="1"/>
  <c r="H267" i="36"/>
  <c r="G268" i="36" l="1"/>
  <c r="F267" i="36"/>
  <c r="J267" i="36" l="1"/>
  <c r="E268" i="36"/>
  <c r="I268" i="36" l="1"/>
  <c r="H268" i="36"/>
  <c r="D268" i="36"/>
  <c r="G269" i="36" l="1"/>
  <c r="F268" i="36"/>
  <c r="C269" i="36"/>
  <c r="J268" i="36" l="1"/>
  <c r="E269" i="36"/>
  <c r="D269" i="36" s="1"/>
  <c r="C270" i="36" s="1"/>
  <c r="I269" i="36" l="1"/>
  <c r="H269" i="36"/>
  <c r="G270" i="36" l="1"/>
  <c r="F269" i="36"/>
  <c r="J269" i="36" l="1"/>
  <c r="E270" i="36"/>
  <c r="I270" i="36" l="1"/>
  <c r="H270" i="36"/>
  <c r="D270" i="36"/>
  <c r="G271" i="36" l="1"/>
  <c r="F270" i="36"/>
  <c r="C271" i="36"/>
  <c r="J270" i="36" l="1"/>
  <c r="E271" i="36"/>
  <c r="I271" i="36" l="1"/>
  <c r="H271" i="36"/>
  <c r="D271" i="36"/>
  <c r="F271" i="36" l="1"/>
  <c r="C272" i="36"/>
  <c r="G272" i="36"/>
  <c r="J271" i="36" l="1"/>
  <c r="E272" i="36"/>
  <c r="I272" i="36" l="1"/>
  <c r="H272" i="36"/>
  <c r="D272" i="36"/>
  <c r="F272" i="36" l="1"/>
  <c r="C273" i="36"/>
  <c r="G273" i="36"/>
  <c r="J272" i="36" l="1"/>
  <c r="E273" i="36"/>
  <c r="I273" i="36" l="1"/>
  <c r="H273" i="36"/>
  <c r="D273" i="36"/>
  <c r="F273" i="36" l="1"/>
  <c r="C274" i="36"/>
  <c r="G274" i="36"/>
  <c r="J273" i="36" l="1"/>
  <c r="E274" i="36"/>
  <c r="I274" i="36" l="1"/>
  <c r="H274" i="36"/>
  <c r="D274" i="36"/>
  <c r="F274" i="36" l="1"/>
  <c r="C275" i="36"/>
  <c r="G275" i="36"/>
  <c r="J274" i="36" l="1"/>
  <c r="E275" i="36"/>
  <c r="I275" i="36" l="1"/>
  <c r="H275" i="36"/>
  <c r="D275" i="36"/>
  <c r="F275" i="36" l="1"/>
  <c r="C276" i="36"/>
  <c r="G276" i="36"/>
  <c r="J275" i="36" l="1"/>
  <c r="E276" i="36"/>
  <c r="I276" i="36" l="1"/>
  <c r="H276" i="36"/>
  <c r="D276" i="36"/>
  <c r="F276" i="36" l="1"/>
  <c r="C277" i="36"/>
  <c r="G277" i="36"/>
  <c r="J276" i="36" l="1"/>
  <c r="E277" i="36"/>
  <c r="H277" i="36" l="1"/>
  <c r="I277" i="36"/>
  <c r="D277" i="36"/>
  <c r="G278" i="36" l="1"/>
  <c r="F277" i="36"/>
  <c r="C278" i="36"/>
  <c r="J277" i="36" l="1"/>
  <c r="E278" i="36"/>
  <c r="D278" i="36" s="1"/>
  <c r="C279" i="36" s="1"/>
  <c r="I278" i="36" l="1"/>
  <c r="H278" i="36"/>
  <c r="F278" i="36" s="1"/>
  <c r="J278" i="36" l="1"/>
  <c r="G279" i="36"/>
  <c r="E279" i="36"/>
  <c r="I279" i="36" l="1"/>
  <c r="H279" i="36"/>
  <c r="G280" i="36" s="1"/>
  <c r="D279" i="36"/>
  <c r="F279" i="36" l="1"/>
  <c r="C280" i="36"/>
  <c r="J279" i="36" l="1"/>
  <c r="E280" i="36"/>
  <c r="H280" i="36" l="1"/>
  <c r="I280" i="36"/>
  <c r="D280" i="36"/>
  <c r="F280" i="36" l="1"/>
  <c r="C281" i="36"/>
  <c r="G281" i="36"/>
  <c r="J280" i="36" l="1"/>
  <c r="E281" i="36"/>
  <c r="I281" i="36" l="1"/>
  <c r="H281" i="36"/>
  <c r="D281" i="36"/>
  <c r="F281" i="36" l="1"/>
  <c r="C282" i="36"/>
  <c r="G282" i="36"/>
  <c r="J281" i="36" l="1"/>
  <c r="E282" i="36"/>
  <c r="I282" i="36" l="1"/>
  <c r="H282" i="36"/>
  <c r="D282" i="36"/>
  <c r="F282" i="36" l="1"/>
  <c r="C283" i="36"/>
  <c r="G283" i="36"/>
  <c r="J282" i="36" l="1"/>
  <c r="E283" i="36"/>
  <c r="I283" i="36" l="1"/>
  <c r="H283" i="36"/>
  <c r="D283" i="36"/>
  <c r="F283" i="36" l="1"/>
  <c r="C284" i="36"/>
  <c r="G284" i="36"/>
  <c r="J283" i="36" l="1"/>
  <c r="E284" i="36"/>
  <c r="I284" i="36" l="1"/>
  <c r="H284" i="36"/>
  <c r="D284" i="36"/>
  <c r="F284" i="36" l="1"/>
  <c r="C285" i="36"/>
  <c r="G285" i="36"/>
  <c r="J284" i="36" l="1"/>
  <c r="E285" i="36"/>
  <c r="I285" i="36" l="1"/>
  <c r="H285" i="36"/>
  <c r="D285" i="36"/>
  <c r="F285" i="36" l="1"/>
  <c r="C286" i="36"/>
  <c r="G286" i="36"/>
  <c r="J285" i="36" l="1"/>
  <c r="E286" i="36"/>
  <c r="I286" i="36" l="1"/>
  <c r="H286" i="36"/>
  <c r="D286" i="36"/>
  <c r="F286" i="36" l="1"/>
  <c r="C287" i="36"/>
  <c r="G287" i="36"/>
  <c r="J286" i="36" l="1"/>
  <c r="E287" i="36"/>
  <c r="I287" i="36" l="1"/>
  <c r="H287" i="36"/>
  <c r="D287" i="36"/>
  <c r="F287" i="36" l="1"/>
  <c r="C288" i="36"/>
  <c r="G288" i="36"/>
  <c r="J287" i="36" l="1"/>
  <c r="E288" i="36"/>
  <c r="I288" i="36" l="1"/>
  <c r="H288" i="36"/>
  <c r="D288" i="36"/>
  <c r="F288" i="36" l="1"/>
  <c r="C289" i="36"/>
  <c r="G289" i="36"/>
  <c r="J288" i="36" l="1"/>
  <c r="E289" i="36"/>
  <c r="I289" i="36" l="1"/>
  <c r="H289" i="36"/>
  <c r="D289" i="36"/>
  <c r="F289" i="36" l="1"/>
  <c r="C290" i="36"/>
  <c r="G290" i="36"/>
  <c r="J289" i="36" l="1"/>
  <c r="E290" i="36"/>
  <c r="H290" i="36" l="1"/>
  <c r="I290" i="36"/>
  <c r="D290" i="36"/>
  <c r="F290" i="36" l="1"/>
  <c r="C291" i="36"/>
  <c r="G291" i="36"/>
  <c r="J290" i="36" l="1"/>
  <c r="E291" i="36"/>
  <c r="I291" i="36" l="1"/>
  <c r="H291" i="36"/>
  <c r="D291" i="36"/>
  <c r="F291" i="36" l="1"/>
  <c r="C292" i="36"/>
  <c r="G292" i="36"/>
  <c r="J291" i="36" l="1"/>
  <c r="E292" i="36"/>
  <c r="I292" i="36" l="1"/>
  <c r="H292" i="36"/>
  <c r="D292" i="36"/>
  <c r="F292" i="36" l="1"/>
  <c r="C293" i="36"/>
  <c r="G293" i="36"/>
  <c r="J292" i="36" l="1"/>
  <c r="E293" i="36"/>
  <c r="I293" i="36" l="1"/>
  <c r="H293" i="36"/>
  <c r="D293" i="36"/>
  <c r="F293" i="36" l="1"/>
  <c r="C294" i="36"/>
  <c r="G294" i="36"/>
  <c r="J293" i="36" l="1"/>
  <c r="E294" i="36"/>
  <c r="I294" i="36" l="1"/>
  <c r="H294" i="36"/>
  <c r="D294" i="36"/>
  <c r="F294" i="36" l="1"/>
  <c r="C295" i="36"/>
  <c r="G295" i="36"/>
  <c r="J294" i="36" l="1"/>
  <c r="E295" i="36"/>
  <c r="H295" i="36" l="1"/>
  <c r="I295" i="36"/>
  <c r="D295" i="36"/>
  <c r="F295" i="36" l="1"/>
  <c r="C296" i="36"/>
  <c r="G296" i="36"/>
  <c r="J295" i="36" l="1"/>
  <c r="E296" i="36"/>
  <c r="I296" i="36" l="1"/>
  <c r="H296" i="36"/>
  <c r="D296" i="36"/>
  <c r="F296" i="36" l="1"/>
  <c r="C297" i="36"/>
  <c r="G297" i="36"/>
  <c r="J296" i="36" l="1"/>
  <c r="E297" i="36"/>
  <c r="H297" i="36" l="1"/>
  <c r="I297" i="36"/>
  <c r="D297" i="36"/>
  <c r="F297" i="36" l="1"/>
  <c r="C298" i="36"/>
  <c r="G298" i="36"/>
  <c r="J297" i="36" l="1"/>
  <c r="E298" i="36"/>
  <c r="I298" i="36" l="1"/>
  <c r="H298" i="36"/>
  <c r="D298" i="36"/>
  <c r="F298" i="36" l="1"/>
  <c r="C299" i="36"/>
  <c r="G299" i="36"/>
  <c r="J298" i="36" l="1"/>
  <c r="E299" i="36"/>
  <c r="H299" i="36" l="1"/>
  <c r="I299" i="36"/>
  <c r="D299" i="36"/>
  <c r="F299" i="36" l="1"/>
  <c r="C300" i="36"/>
  <c r="G300" i="36"/>
  <c r="J299" i="36" l="1"/>
  <c r="E300" i="36"/>
  <c r="H300" i="36" l="1"/>
  <c r="I300" i="36"/>
  <c r="D300" i="36"/>
  <c r="F300" i="36" l="1"/>
  <c r="C301" i="36"/>
  <c r="G301" i="36"/>
  <c r="J300" i="36" l="1"/>
  <c r="E301" i="36"/>
  <c r="H301" i="36" l="1"/>
  <c r="I301" i="36"/>
  <c r="D301" i="36"/>
  <c r="F301" i="36" l="1"/>
  <c r="C302" i="36"/>
  <c r="G302" i="36"/>
  <c r="J301" i="36" l="1"/>
  <c r="E302" i="36"/>
  <c r="I302" i="36" l="1"/>
  <c r="H302" i="36"/>
  <c r="D302" i="36"/>
  <c r="F302" i="36" l="1"/>
  <c r="C303" i="36"/>
  <c r="G303" i="36"/>
  <c r="J302" i="36" l="1"/>
  <c r="E303" i="36"/>
  <c r="H303" i="36" l="1"/>
  <c r="I303" i="36"/>
  <c r="D303" i="36"/>
  <c r="F303" i="36" l="1"/>
  <c r="C304" i="36"/>
  <c r="G304" i="36"/>
  <c r="J303" i="36" l="1"/>
  <c r="E304" i="36"/>
  <c r="H304" i="36" l="1"/>
  <c r="I304" i="36"/>
  <c r="D304" i="36"/>
  <c r="F304" i="36" l="1"/>
  <c r="C305" i="36"/>
  <c r="G305" i="36"/>
  <c r="J304" i="36" l="1"/>
  <c r="E305" i="36"/>
  <c r="H305" i="36" l="1"/>
  <c r="I305" i="36"/>
  <c r="D305" i="36"/>
  <c r="F305" i="36" l="1"/>
  <c r="C306" i="36"/>
  <c r="G306" i="36"/>
  <c r="J305" i="36" l="1"/>
  <c r="E306" i="36"/>
  <c r="D306" i="36" s="1"/>
  <c r="C307" i="36" l="1"/>
  <c r="H306" i="36"/>
  <c r="I306" i="36"/>
  <c r="G307" i="36" l="1"/>
  <c r="F306" i="36"/>
  <c r="J306" i="36" l="1"/>
  <c r="E307" i="36"/>
  <c r="H307" i="36" l="1"/>
  <c r="I307" i="36"/>
  <c r="D307" i="36"/>
  <c r="F307" i="36" l="1"/>
  <c r="C308" i="36"/>
  <c r="G308" i="36"/>
  <c r="J307" i="36" l="1"/>
  <c r="E308" i="36"/>
  <c r="H308" i="36" l="1"/>
  <c r="I308" i="36"/>
  <c r="D308" i="36"/>
  <c r="F308" i="36" l="1"/>
  <c r="C309" i="36"/>
  <c r="G309" i="36"/>
  <c r="J308" i="36" l="1"/>
  <c r="E309" i="36"/>
  <c r="H309" i="36" l="1"/>
  <c r="I309" i="36"/>
  <c r="D309" i="36"/>
  <c r="F309" i="36" l="1"/>
  <c r="C310" i="36"/>
  <c r="G310" i="36"/>
  <c r="J309" i="36" l="1"/>
  <c r="E310" i="36"/>
  <c r="H310" i="36" l="1"/>
  <c r="I310" i="36"/>
  <c r="D310" i="36"/>
  <c r="F310" i="36" l="1"/>
  <c r="C311" i="36"/>
  <c r="G311" i="36"/>
  <c r="J310" i="36" l="1"/>
  <c r="E311" i="36"/>
  <c r="H311" i="36" l="1"/>
  <c r="I311" i="36"/>
  <c r="D311" i="36"/>
  <c r="F311" i="36" l="1"/>
  <c r="C312" i="36"/>
  <c r="G312" i="36"/>
  <c r="J311" i="36" l="1"/>
  <c r="E312" i="36"/>
  <c r="H312" i="36" l="1"/>
  <c r="I312" i="36"/>
  <c r="D312" i="36"/>
  <c r="F312" i="36" l="1"/>
  <c r="C313" i="36"/>
  <c r="G313" i="36"/>
  <c r="J312" i="36" l="1"/>
  <c r="E313" i="36"/>
  <c r="H313" i="36" l="1"/>
  <c r="I313" i="36"/>
  <c r="D313" i="36"/>
  <c r="F313" i="36" l="1"/>
  <c r="C314" i="36"/>
  <c r="G314" i="36"/>
  <c r="J313" i="36" l="1"/>
  <c r="E314" i="36"/>
  <c r="H314" i="36" l="1"/>
  <c r="I314" i="36"/>
  <c r="D314" i="36"/>
  <c r="F314" i="36" l="1"/>
  <c r="C315" i="36"/>
  <c r="G315" i="36"/>
  <c r="J314" i="36" l="1"/>
  <c r="E315" i="36"/>
  <c r="H315" i="36" l="1"/>
  <c r="I315" i="36"/>
  <c r="D315" i="36"/>
  <c r="F315" i="36" l="1"/>
  <c r="C316" i="36"/>
  <c r="G316" i="36"/>
  <c r="J315" i="36" l="1"/>
  <c r="E316" i="36"/>
  <c r="H316" i="36" l="1"/>
  <c r="I316" i="36"/>
  <c r="D316" i="36"/>
  <c r="F316" i="36" l="1"/>
  <c r="C317" i="36"/>
  <c r="G317" i="36"/>
  <c r="J316" i="36" l="1"/>
  <c r="E317" i="36"/>
  <c r="H317" i="36" l="1"/>
  <c r="I317" i="36"/>
  <c r="D317" i="36"/>
  <c r="F317" i="36" l="1"/>
  <c r="C318" i="36"/>
  <c r="G318" i="36"/>
  <c r="J317" i="36" l="1"/>
  <c r="E318" i="36"/>
  <c r="H318" i="36" l="1"/>
  <c r="I318" i="36"/>
  <c r="D318" i="36"/>
  <c r="F318" i="36" l="1"/>
  <c r="C319" i="36"/>
  <c r="G319" i="36"/>
  <c r="J318" i="36" l="1"/>
  <c r="E319" i="36"/>
  <c r="H319" i="36" l="1"/>
  <c r="I319" i="36"/>
  <c r="D319" i="36"/>
  <c r="F319" i="36" l="1"/>
  <c r="C320" i="36"/>
  <c r="G320" i="36"/>
  <c r="J319" i="36" l="1"/>
  <c r="E320" i="36"/>
  <c r="H320" i="36" l="1"/>
  <c r="I320" i="36"/>
  <c r="D320" i="36"/>
  <c r="F320" i="36" l="1"/>
  <c r="C321" i="36"/>
  <c r="G321" i="36"/>
  <c r="J320" i="36" l="1"/>
  <c r="E321" i="36"/>
  <c r="H321" i="36" l="1"/>
  <c r="I321" i="36"/>
  <c r="D321" i="36"/>
  <c r="F321" i="36" l="1"/>
  <c r="C322" i="36"/>
  <c r="G322" i="36"/>
  <c r="J321" i="36" l="1"/>
  <c r="E322" i="36"/>
  <c r="H322" i="36" l="1"/>
  <c r="I322" i="36"/>
  <c r="D322" i="36"/>
  <c r="F322" i="36" l="1"/>
  <c r="C323" i="36"/>
  <c r="G323" i="36"/>
  <c r="J322" i="36" l="1"/>
  <c r="E323" i="36"/>
  <c r="H323" i="36" l="1"/>
  <c r="I323" i="36"/>
  <c r="D323" i="36"/>
  <c r="F323" i="36" l="1"/>
  <c r="C324" i="36"/>
  <c r="G324" i="36"/>
  <c r="J323" i="36" l="1"/>
  <c r="E324" i="36"/>
  <c r="H324" i="36" l="1"/>
  <c r="I324" i="36"/>
  <c r="D324" i="36"/>
  <c r="F324" i="36" l="1"/>
  <c r="C325" i="36"/>
  <c r="G325" i="36"/>
  <c r="J324" i="36" l="1"/>
  <c r="E325" i="36"/>
  <c r="H325" i="36" l="1"/>
  <c r="I325" i="36"/>
  <c r="D325" i="36"/>
  <c r="F325" i="36" l="1"/>
  <c r="C326" i="36"/>
  <c r="G326" i="36"/>
  <c r="J325" i="36" l="1"/>
  <c r="E326" i="36"/>
  <c r="H326" i="36" l="1"/>
  <c r="I326" i="36"/>
  <c r="D326" i="36"/>
  <c r="F326" i="36" l="1"/>
  <c r="C327" i="36"/>
  <c r="G327" i="36"/>
  <c r="J326" i="36" l="1"/>
  <c r="E327" i="36"/>
  <c r="H327" i="36" l="1"/>
  <c r="I327" i="36"/>
  <c r="D327" i="36"/>
  <c r="F327" i="36" l="1"/>
  <c r="C328" i="36"/>
  <c r="G328" i="36"/>
  <c r="J327" i="36" l="1"/>
  <c r="E328" i="36"/>
  <c r="H328" i="36" l="1"/>
  <c r="I328" i="36"/>
  <c r="D328" i="36"/>
  <c r="F328" i="36" l="1"/>
  <c r="C329" i="36"/>
  <c r="G329" i="36"/>
  <c r="J328" i="36" l="1"/>
  <c r="E329" i="36"/>
  <c r="H329" i="36" l="1"/>
  <c r="I329" i="36"/>
  <c r="D329" i="36"/>
  <c r="F329" i="36" l="1"/>
  <c r="C330" i="36"/>
  <c r="G330" i="36"/>
  <c r="J329" i="36" l="1"/>
  <c r="E330" i="36"/>
  <c r="H330" i="36" l="1"/>
  <c r="I330" i="36"/>
  <c r="D330" i="36"/>
  <c r="F330" i="36" l="1"/>
  <c r="C331" i="36"/>
  <c r="G331" i="36"/>
  <c r="J330" i="36" l="1"/>
  <c r="E331" i="36"/>
  <c r="H331" i="36" l="1"/>
  <c r="I331" i="36"/>
  <c r="D331" i="36"/>
  <c r="F331" i="36" l="1"/>
  <c r="C332" i="36"/>
  <c r="G332" i="36"/>
  <c r="J331" i="36" l="1"/>
  <c r="E332" i="36"/>
  <c r="H332" i="36" l="1"/>
  <c r="I332" i="36"/>
  <c r="D332" i="36"/>
  <c r="F332" i="36" l="1"/>
  <c r="C333" i="36"/>
  <c r="G333" i="36"/>
  <c r="J332" i="36" l="1"/>
  <c r="E333" i="36"/>
  <c r="H333" i="36" l="1"/>
  <c r="I333" i="36"/>
  <c r="D333" i="36"/>
  <c r="F333" i="36" l="1"/>
  <c r="C334" i="36"/>
  <c r="G334" i="36"/>
  <c r="J333" i="36" l="1"/>
  <c r="E334" i="36"/>
  <c r="H334" i="36" l="1"/>
  <c r="I334" i="36"/>
  <c r="D334" i="36"/>
  <c r="F334" i="36" l="1"/>
  <c r="C335" i="36"/>
  <c r="G335" i="36"/>
  <c r="J334" i="36" l="1"/>
  <c r="E335" i="36"/>
  <c r="H335" i="36" l="1"/>
  <c r="I335" i="36"/>
  <c r="D335" i="36"/>
  <c r="F335" i="36" l="1"/>
  <c r="C336" i="36"/>
  <c r="G336" i="36"/>
  <c r="J335" i="36" l="1"/>
  <c r="E336" i="36"/>
  <c r="H336" i="36" l="1"/>
  <c r="I336" i="36"/>
  <c r="D336" i="36"/>
  <c r="F336" i="36" l="1"/>
  <c r="C337" i="36"/>
  <c r="G337" i="36"/>
  <c r="J336" i="36" l="1"/>
  <c r="E337" i="36"/>
  <c r="H337" i="36" l="1"/>
  <c r="I337" i="36"/>
  <c r="D337" i="36"/>
  <c r="F337" i="36" l="1"/>
  <c r="C338" i="36"/>
  <c r="G338" i="36"/>
  <c r="J337" i="36" l="1"/>
  <c r="E338" i="36"/>
  <c r="H338" i="36" l="1"/>
  <c r="I338" i="36"/>
  <c r="D338" i="36"/>
  <c r="F338" i="36" l="1"/>
  <c r="C339" i="36"/>
  <c r="G339" i="36"/>
  <c r="J338" i="36" l="1"/>
  <c r="E339" i="36"/>
  <c r="H339" i="36" l="1"/>
  <c r="I339" i="36"/>
  <c r="D339" i="36"/>
  <c r="F339" i="36" l="1"/>
  <c r="C340" i="36"/>
  <c r="G340" i="36"/>
  <c r="J339" i="36" l="1"/>
  <c r="E340" i="36"/>
  <c r="H340" i="36" l="1"/>
  <c r="I340" i="36"/>
  <c r="D340" i="36"/>
  <c r="F340" i="36" l="1"/>
  <c r="C341" i="36"/>
  <c r="G341" i="36"/>
  <c r="J340" i="36" l="1"/>
  <c r="E341" i="36"/>
  <c r="H341" i="36" l="1"/>
  <c r="I341" i="36"/>
  <c r="D341" i="36"/>
  <c r="F341" i="36" l="1"/>
  <c r="C342" i="36"/>
  <c r="G342" i="36"/>
  <c r="J341" i="36" l="1"/>
  <c r="E342" i="36"/>
  <c r="H342" i="36" l="1"/>
  <c r="I342" i="36"/>
  <c r="D342" i="36"/>
  <c r="F342" i="36" l="1"/>
  <c r="C343" i="36"/>
  <c r="G343" i="36"/>
  <c r="J342" i="36" l="1"/>
  <c r="E343" i="36"/>
  <c r="H343" i="36" l="1"/>
  <c r="I343" i="36"/>
  <c r="D343" i="36"/>
  <c r="F343" i="36" l="1"/>
  <c r="C344" i="36"/>
  <c r="G344" i="36"/>
  <c r="J343" i="36" l="1"/>
  <c r="E344" i="36"/>
  <c r="H344" i="36" l="1"/>
  <c r="I344" i="36"/>
  <c r="D344" i="36"/>
  <c r="F344" i="36" l="1"/>
  <c r="C345" i="36"/>
  <c r="G345" i="36"/>
  <c r="J344" i="36" l="1"/>
  <c r="E345" i="36"/>
  <c r="H345" i="36" l="1"/>
  <c r="I345" i="36"/>
  <c r="D345" i="36"/>
  <c r="F345" i="36" l="1"/>
  <c r="C346" i="36"/>
  <c r="G346" i="36"/>
  <c r="J345" i="36" l="1"/>
  <c r="E346" i="36"/>
  <c r="H346" i="36" l="1"/>
  <c r="I346" i="36"/>
  <c r="D346" i="36"/>
  <c r="F346" i="36" l="1"/>
  <c r="C347" i="36"/>
  <c r="G347" i="36"/>
  <c r="J346" i="36" l="1"/>
  <c r="E347" i="36"/>
  <c r="H347" i="36" l="1"/>
  <c r="I347" i="36"/>
  <c r="D347" i="36"/>
  <c r="F347" i="36" l="1"/>
  <c r="C348" i="36"/>
  <c r="G348" i="36"/>
  <c r="J347" i="36" l="1"/>
  <c r="E348" i="36"/>
  <c r="H348" i="36" l="1"/>
  <c r="I348" i="36"/>
  <c r="D348" i="36"/>
  <c r="F348" i="36" l="1"/>
  <c r="C349" i="36"/>
  <c r="G349" i="36"/>
  <c r="J348" i="36" l="1"/>
  <c r="E349" i="36"/>
  <c r="H349" i="36" l="1"/>
  <c r="I349" i="36"/>
  <c r="D349" i="36"/>
  <c r="F349" i="36" l="1"/>
  <c r="C350" i="36"/>
  <c r="G350" i="36"/>
  <c r="J349" i="36" l="1"/>
  <c r="E350" i="36"/>
  <c r="H350" i="36" l="1"/>
  <c r="I350" i="36"/>
  <c r="D350" i="36"/>
  <c r="F350" i="36" l="1"/>
  <c r="C351" i="36"/>
  <c r="G351" i="36"/>
  <c r="J350" i="36" l="1"/>
  <c r="E351" i="36"/>
  <c r="H351" i="36" l="1"/>
  <c r="I351" i="36"/>
  <c r="D351" i="36"/>
  <c r="F351" i="36" l="1"/>
  <c r="C352" i="36"/>
  <c r="G352" i="36"/>
  <c r="J351" i="36" l="1"/>
  <c r="E352" i="36"/>
  <c r="B2" i="35"/>
  <c r="J2" i="35" s="1"/>
  <c r="H352" i="36" l="1"/>
  <c r="I352" i="36"/>
  <c r="D352" i="36"/>
  <c r="G2" i="35"/>
  <c r="H2" i="35"/>
  <c r="I2" i="35"/>
  <c r="D2" i="33"/>
  <c r="B3" i="33"/>
  <c r="B32" i="32"/>
  <c r="B29" i="15"/>
  <c r="A29" i="15"/>
  <c r="B28" i="15"/>
  <c r="A28" i="15"/>
  <c r="B27" i="15"/>
  <c r="A27" i="15"/>
  <c r="B26" i="15"/>
  <c r="A26" i="15"/>
  <c r="B25" i="15"/>
  <c r="A25" i="15"/>
  <c r="B24" i="15"/>
  <c r="A24" i="15"/>
  <c r="B23" i="15"/>
  <c r="A23" i="15"/>
  <c r="B22" i="15"/>
  <c r="A22" i="15"/>
  <c r="B21" i="15"/>
  <c r="A21" i="15"/>
  <c r="B20" i="15"/>
  <c r="A20" i="15"/>
  <c r="B19" i="15"/>
  <c r="A19" i="15"/>
  <c r="B18" i="15"/>
  <c r="A18" i="15"/>
  <c r="B17" i="15"/>
  <c r="A17" i="15"/>
  <c r="B16" i="15"/>
  <c r="A16" i="15"/>
  <c r="B15" i="15"/>
  <c r="A15" i="15"/>
  <c r="B14" i="15"/>
  <c r="A14" i="15"/>
  <c r="B13" i="15"/>
  <c r="A13" i="15"/>
  <c r="B12" i="15"/>
  <c r="A12" i="15"/>
  <c r="B11" i="15"/>
  <c r="A11" i="15"/>
  <c r="B10" i="15"/>
  <c r="A10" i="15"/>
  <c r="B9" i="15"/>
  <c r="A9" i="15"/>
  <c r="B8" i="15"/>
  <c r="A8" i="15"/>
  <c r="B7" i="15"/>
  <c r="A7" i="15"/>
  <c r="B6" i="15"/>
  <c r="A6" i="15"/>
  <c r="B5" i="15"/>
  <c r="A5" i="15"/>
  <c r="B4" i="15"/>
  <c r="A4" i="15"/>
  <c r="B3" i="15"/>
  <c r="A3" i="15"/>
  <c r="B2" i="15"/>
  <c r="A2" i="15"/>
  <c r="D1" i="15"/>
  <c r="E1" i="15" s="1"/>
  <c r="F1" i="15" s="1"/>
  <c r="G1" i="15" s="1"/>
  <c r="H1" i="15" s="1"/>
  <c r="I1" i="15" s="1"/>
  <c r="J1" i="15" s="1"/>
  <c r="K1" i="15" s="1"/>
  <c r="L1" i="15" s="1"/>
  <c r="M1" i="15" s="1"/>
  <c r="N1" i="15" s="1"/>
  <c r="O1" i="15" s="1"/>
  <c r="P1" i="15" s="1"/>
  <c r="Q1" i="15" s="1"/>
  <c r="R1" i="15" s="1"/>
  <c r="S1" i="15" s="1"/>
  <c r="T1" i="15" s="1"/>
  <c r="U1" i="15" s="1"/>
  <c r="V1" i="15" s="1"/>
  <c r="W1" i="15" s="1"/>
  <c r="X1" i="15" s="1"/>
  <c r="Y1" i="15" s="1"/>
  <c r="Z1" i="15" s="1"/>
  <c r="AA1" i="15" s="1"/>
  <c r="AB1" i="15" s="1"/>
  <c r="AC1" i="15" s="1"/>
  <c r="AD1" i="15" s="1"/>
  <c r="AE1" i="15" s="1"/>
  <c r="AF1" i="15" s="1"/>
  <c r="AG1" i="15" s="1"/>
  <c r="AH1" i="15" s="1"/>
  <c r="AI1" i="15" s="1"/>
  <c r="AJ1" i="15" s="1"/>
  <c r="AK1" i="15" s="1"/>
  <c r="AL1" i="15" s="1"/>
  <c r="AM1" i="15" s="1"/>
  <c r="AN1" i="15" s="1"/>
  <c r="AO1" i="15" s="1"/>
  <c r="AP1" i="15" s="1"/>
  <c r="AQ1" i="15" s="1"/>
  <c r="AR1" i="15" s="1"/>
  <c r="AS1" i="15" s="1"/>
  <c r="AT1" i="15" s="1"/>
  <c r="AU1" i="15" s="1"/>
  <c r="AV1" i="15" s="1"/>
  <c r="AW1" i="15" s="1"/>
  <c r="AX1" i="15" s="1"/>
  <c r="AY1" i="15" s="1"/>
  <c r="AZ1" i="15" s="1"/>
  <c r="BA1" i="15" s="1"/>
  <c r="BB1" i="15" s="1"/>
  <c r="BC1" i="15" s="1"/>
  <c r="BD1" i="15" s="1"/>
  <c r="BE1" i="15" s="1"/>
  <c r="BF1" i="15" s="1"/>
  <c r="BG1" i="15" s="1"/>
  <c r="BH1" i="15" s="1"/>
  <c r="BI1" i="15" s="1"/>
  <c r="BJ1" i="15" s="1"/>
  <c r="BK1" i="15" s="1"/>
  <c r="BL1" i="15" s="1"/>
  <c r="BM1" i="15" s="1"/>
  <c r="BN1" i="15" s="1"/>
  <c r="BO1" i="15" s="1"/>
  <c r="BP1" i="15" s="1"/>
  <c r="B1" i="15"/>
  <c r="A1" i="15"/>
  <c r="E1" i="14"/>
  <c r="F1" i="14" s="1"/>
  <c r="G1" i="14" s="1"/>
  <c r="H1" i="14" s="1"/>
  <c r="I1" i="14" s="1"/>
  <c r="J1" i="14" s="1"/>
  <c r="K1" i="14" s="1"/>
  <c r="L1" i="14" s="1"/>
  <c r="M1" i="14" s="1"/>
  <c r="N1" i="14" s="1"/>
  <c r="O1" i="14" s="1"/>
  <c r="P1" i="14" s="1"/>
  <c r="Q1" i="14" s="1"/>
  <c r="R1" i="14" s="1"/>
  <c r="S1" i="14" s="1"/>
  <c r="T1" i="14" s="1"/>
  <c r="U1" i="14" s="1"/>
  <c r="V1" i="14" s="1"/>
  <c r="W1" i="14" s="1"/>
  <c r="X1" i="14" s="1"/>
  <c r="Y1" i="14" s="1"/>
  <c r="Z1" i="14" s="1"/>
  <c r="AA1" i="14" s="1"/>
  <c r="AB1" i="14" s="1"/>
  <c r="AC1" i="14" s="1"/>
  <c r="AD1" i="14" s="1"/>
  <c r="AE1" i="14" s="1"/>
  <c r="AF1" i="14" s="1"/>
  <c r="AG1" i="14" s="1"/>
  <c r="AH1" i="14" s="1"/>
  <c r="AI1" i="14" s="1"/>
  <c r="AJ1" i="14" s="1"/>
  <c r="AK1" i="14" s="1"/>
  <c r="AL1" i="14" s="1"/>
  <c r="AM1" i="14" s="1"/>
  <c r="AN1" i="14" s="1"/>
  <c r="AO1" i="14" s="1"/>
  <c r="AP1" i="14" s="1"/>
  <c r="AQ1" i="14" s="1"/>
  <c r="AR1" i="14" s="1"/>
  <c r="AS1" i="14" s="1"/>
  <c r="AT1" i="14" s="1"/>
  <c r="AU1" i="14" s="1"/>
  <c r="AV1" i="14" s="1"/>
  <c r="AW1" i="14" s="1"/>
  <c r="AX1" i="14" s="1"/>
  <c r="AY1" i="14" s="1"/>
  <c r="AZ1" i="14" s="1"/>
  <c r="BA1" i="14" s="1"/>
  <c r="BB1" i="14" s="1"/>
  <c r="BC1" i="14" s="1"/>
  <c r="BD1" i="14" s="1"/>
  <c r="BE1" i="14" s="1"/>
  <c r="BF1" i="14" s="1"/>
  <c r="BG1" i="14" s="1"/>
  <c r="BH1" i="14" s="1"/>
  <c r="BI1" i="14" s="1"/>
  <c r="BJ1" i="14" s="1"/>
  <c r="BK1" i="14" s="1"/>
  <c r="BL1" i="14" s="1"/>
  <c r="BM1" i="14" s="1"/>
  <c r="BN1" i="14" s="1"/>
  <c r="BO1" i="14" s="1"/>
  <c r="BP1" i="14" s="1"/>
  <c r="D1" i="14"/>
  <c r="B29" i="14"/>
  <c r="A29" i="14"/>
  <c r="B28" i="14"/>
  <c r="A28" i="14"/>
  <c r="B27" i="14"/>
  <c r="A27" i="14"/>
  <c r="B26" i="14"/>
  <c r="A26" i="14"/>
  <c r="B25" i="14"/>
  <c r="A25" i="14"/>
  <c r="B24" i="14"/>
  <c r="A24" i="14"/>
  <c r="B23" i="14"/>
  <c r="A23" i="14"/>
  <c r="B22" i="14"/>
  <c r="A22" i="14"/>
  <c r="B21" i="14"/>
  <c r="A21" i="14"/>
  <c r="B20" i="14"/>
  <c r="A20" i="14"/>
  <c r="B19" i="14"/>
  <c r="A19" i="14"/>
  <c r="B18" i="14"/>
  <c r="A18" i="14"/>
  <c r="B17" i="14"/>
  <c r="A17" i="14"/>
  <c r="B16" i="14"/>
  <c r="A16" i="14"/>
  <c r="B15" i="14"/>
  <c r="A15" i="14"/>
  <c r="B14" i="14"/>
  <c r="A14" i="14"/>
  <c r="B13" i="14"/>
  <c r="A13" i="14"/>
  <c r="B12" i="14"/>
  <c r="A12" i="14"/>
  <c r="B11" i="14"/>
  <c r="A11" i="14"/>
  <c r="B10" i="14"/>
  <c r="A10" i="14"/>
  <c r="B9" i="14"/>
  <c r="A9" i="14"/>
  <c r="B8" i="14"/>
  <c r="A8" i="14"/>
  <c r="B7" i="14"/>
  <c r="A7" i="14"/>
  <c r="B6" i="14"/>
  <c r="A6" i="14"/>
  <c r="B5" i="14"/>
  <c r="A5" i="14"/>
  <c r="B4" i="14"/>
  <c r="A4" i="14"/>
  <c r="B3" i="14"/>
  <c r="A3" i="14"/>
  <c r="B2" i="14"/>
  <c r="A2" i="14"/>
  <c r="B1" i="14"/>
  <c r="A1" i="14"/>
  <c r="L3" i="33"/>
  <c r="A3" i="33" l="1"/>
  <c r="A6" i="38" s="1"/>
  <c r="B6" i="38"/>
  <c r="D3" i="33"/>
  <c r="B3" i="35"/>
  <c r="F352" i="36"/>
  <c r="C353" i="36"/>
  <c r="G353" i="36"/>
  <c r="B4" i="33"/>
  <c r="L4" i="33"/>
  <c r="A4" i="33" l="1"/>
  <c r="A7" i="38" s="1"/>
  <c r="B7" i="38"/>
  <c r="B4" i="35"/>
  <c r="J4" i="35" s="1"/>
  <c r="I3" i="35"/>
  <c r="A3" i="35"/>
  <c r="J3" i="35"/>
  <c r="G3" i="35"/>
  <c r="H3" i="35"/>
  <c r="J352" i="36"/>
  <c r="E353" i="36"/>
  <c r="D353" i="36" s="1"/>
  <c r="C354" i="36" s="1"/>
  <c r="B5" i="33"/>
  <c r="D4" i="33"/>
  <c r="L5" i="33"/>
  <c r="A5" i="33" l="1"/>
  <c r="A8" i="38" s="1"/>
  <c r="B8" i="38"/>
  <c r="A4" i="35"/>
  <c r="H4" i="35"/>
  <c r="G4" i="35"/>
  <c r="I4" i="35"/>
  <c r="B5" i="35"/>
  <c r="J5" i="35" s="1"/>
  <c r="H353" i="36"/>
  <c r="I353" i="36"/>
  <c r="B6" i="33"/>
  <c r="D5" i="33"/>
  <c r="L6" i="33"/>
  <c r="A6" i="33" l="1"/>
  <c r="A9" i="38" s="1"/>
  <c r="B9" i="38"/>
  <c r="G5" i="35"/>
  <c r="I5" i="35"/>
  <c r="A5" i="35"/>
  <c r="H5" i="35"/>
  <c r="B6" i="35"/>
  <c r="G6" i="35" s="1"/>
  <c r="G354" i="36"/>
  <c r="F353" i="36"/>
  <c r="B7" i="33"/>
  <c r="D6" i="33"/>
  <c r="L7" i="33"/>
  <c r="J6" i="35" l="1"/>
  <c r="A7" i="33"/>
  <c r="A10" i="38" s="1"/>
  <c r="B10" i="38"/>
  <c r="I6" i="35"/>
  <c r="H6" i="35"/>
  <c r="A6" i="35"/>
  <c r="B7" i="35"/>
  <c r="A7" i="35" s="1"/>
  <c r="J353" i="36"/>
  <c r="E354" i="36"/>
  <c r="B8" i="33"/>
  <c r="D7" i="33"/>
  <c r="L8" i="33"/>
  <c r="J7" i="35" l="1"/>
  <c r="A8" i="33"/>
  <c r="A11" i="38" s="1"/>
  <c r="B11" i="38"/>
  <c r="H7" i="35"/>
  <c r="I7" i="35"/>
  <c r="G7" i="35"/>
  <c r="B8" i="35"/>
  <c r="A8" i="35" s="1"/>
  <c r="H354" i="36"/>
  <c r="G355" i="36" s="1"/>
  <c r="I354" i="36"/>
  <c r="D354" i="36"/>
  <c r="C355" i="36" s="1"/>
  <c r="B9" i="33"/>
  <c r="D8" i="33"/>
  <c r="A9" i="33" l="1"/>
  <c r="A12" i="38" s="1"/>
  <c r="B12" i="38"/>
  <c r="J8" i="35"/>
  <c r="G8" i="35"/>
  <c r="I8" i="35"/>
  <c r="H8" i="35"/>
  <c r="B9" i="35"/>
  <c r="I9" i="35" s="1"/>
  <c r="A9" i="35"/>
  <c r="F354" i="36"/>
  <c r="B10" i="33"/>
  <c r="D9" i="33"/>
  <c r="A10" i="33" l="1"/>
  <c r="A13" i="38" s="1"/>
  <c r="B13" i="38"/>
  <c r="J9" i="35"/>
  <c r="H9" i="35"/>
  <c r="G9" i="35"/>
  <c r="B10" i="35"/>
  <c r="G10" i="35" s="1"/>
  <c r="J354" i="36"/>
  <c r="E355" i="36"/>
  <c r="B11" i="33"/>
  <c r="D10" i="33"/>
  <c r="A11" i="33" l="1"/>
  <c r="A14" i="38" s="1"/>
  <c r="B14" i="38"/>
  <c r="J10" i="35"/>
  <c r="A10" i="35"/>
  <c r="I10" i="35"/>
  <c r="H10" i="35"/>
  <c r="B11" i="35"/>
  <c r="H11" i="35" s="1"/>
  <c r="H355" i="36"/>
  <c r="G356" i="36" s="1"/>
  <c r="I355" i="36"/>
  <c r="D355" i="36"/>
  <c r="B12" i="33"/>
  <c r="D11" i="33"/>
  <c r="A12" i="33" l="1"/>
  <c r="A15" i="38" s="1"/>
  <c r="B15" i="38"/>
  <c r="A11" i="35"/>
  <c r="G11" i="35"/>
  <c r="I11" i="35"/>
  <c r="B12" i="35"/>
  <c r="I12" i="35" s="1"/>
  <c r="J11" i="35"/>
  <c r="F355" i="36"/>
  <c r="C356" i="36"/>
  <c r="B13" i="33"/>
  <c r="D12" i="33"/>
  <c r="A13" i="33" l="1"/>
  <c r="A16" i="38" s="1"/>
  <c r="B16" i="38"/>
  <c r="G12" i="35"/>
  <c r="H12" i="35"/>
  <c r="J12" i="35"/>
  <c r="B13" i="35"/>
  <c r="J13" i="35" s="1"/>
  <c r="A12" i="35"/>
  <c r="J355" i="36"/>
  <c r="E356" i="36"/>
  <c r="B14" i="33"/>
  <c r="D13" i="33"/>
  <c r="A14" i="33" l="1"/>
  <c r="A17" i="38" s="1"/>
  <c r="B17" i="38"/>
  <c r="H13" i="35"/>
  <c r="I13" i="35"/>
  <c r="A13" i="35"/>
  <c r="B14" i="35"/>
  <c r="H14" i="35" s="1"/>
  <c r="G13" i="35"/>
  <c r="H356" i="36"/>
  <c r="G357" i="36" s="1"/>
  <c r="I356" i="36"/>
  <c r="D356" i="36"/>
  <c r="B15" i="33"/>
  <c r="D14" i="33"/>
  <c r="A15" i="33" l="1"/>
  <c r="A18" i="38" s="1"/>
  <c r="B18" i="38"/>
  <c r="E5" i="38"/>
  <c r="F5" i="38" l="1"/>
  <c r="I14" i="35"/>
  <c r="G14" i="35"/>
  <c r="J14" i="35"/>
  <c r="B15" i="35"/>
  <c r="H15" i="35" s="1"/>
  <c r="A14" i="35"/>
  <c r="F356" i="36"/>
  <c r="C357" i="36"/>
  <c r="B16" i="33"/>
  <c r="D15" i="33"/>
  <c r="A16" i="33" l="1"/>
  <c r="A19" i="38" s="1"/>
  <c r="B19" i="38"/>
  <c r="G15" i="35" l="1"/>
  <c r="J15" i="35"/>
  <c r="A15" i="35"/>
  <c r="B16" i="35"/>
  <c r="J16" i="35" s="1"/>
  <c r="I15" i="35"/>
  <c r="J356" i="36"/>
  <c r="E357" i="36"/>
  <c r="B17" i="33"/>
  <c r="D16" i="33"/>
  <c r="A17" i="33" l="1"/>
  <c r="A20" i="38" s="1"/>
  <c r="B20" i="38"/>
  <c r="A16" i="35"/>
  <c r="H16" i="35"/>
  <c r="I16" i="35"/>
  <c r="G16" i="35"/>
  <c r="B17" i="35"/>
  <c r="G17" i="35" s="1"/>
  <c r="H357" i="36"/>
  <c r="G358" i="36" s="1"/>
  <c r="I357" i="36"/>
  <c r="D357" i="36"/>
  <c r="B18" i="33"/>
  <c r="D17" i="33"/>
  <c r="E6" i="38"/>
  <c r="E8" i="38"/>
  <c r="E7" i="38"/>
  <c r="E12" i="38"/>
  <c r="E9" i="38"/>
  <c r="E11" i="38"/>
  <c r="E10" i="38"/>
  <c r="X20" i="15"/>
  <c r="BN26" i="15"/>
  <c r="I11" i="15"/>
  <c r="AE19" i="15"/>
  <c r="V5" i="15"/>
  <c r="Z25" i="14"/>
  <c r="Q23" i="15"/>
  <c r="U14" i="14"/>
  <c r="AH23" i="14"/>
  <c r="BI22" i="15"/>
  <c r="K14" i="15"/>
  <c r="BF21" i="15"/>
  <c r="F6" i="14"/>
  <c r="AO7" i="14"/>
  <c r="AP13" i="14"/>
  <c r="BP22" i="15"/>
  <c r="AY9" i="15"/>
  <c r="AS23" i="14"/>
  <c r="BC12" i="15"/>
  <c r="Q20" i="15"/>
  <c r="W18" i="15"/>
  <c r="S10" i="15"/>
  <c r="AZ24" i="15"/>
  <c r="AW13" i="14"/>
  <c r="O21" i="14"/>
  <c r="I28" i="15"/>
  <c r="BL20" i="14"/>
  <c r="AZ25" i="15"/>
  <c r="C25" i="14"/>
  <c r="N5" i="14"/>
  <c r="AJ15" i="14"/>
  <c r="P11" i="15"/>
  <c r="G16" i="14"/>
  <c r="BC8" i="15"/>
  <c r="BK23" i="14"/>
  <c r="AI15" i="15"/>
  <c r="AS7" i="14"/>
  <c r="AA25" i="14"/>
  <c r="L27" i="15"/>
  <c r="C15" i="14"/>
  <c r="AZ9" i="15"/>
  <c r="BN10" i="15"/>
  <c r="BM18" i="14"/>
  <c r="F6" i="15"/>
  <c r="V28" i="15"/>
  <c r="AT17" i="14"/>
  <c r="U19" i="14"/>
  <c r="AW9" i="14"/>
  <c r="U12" i="15"/>
  <c r="BI15" i="15"/>
  <c r="AY3" i="15"/>
  <c r="AI20" i="14"/>
  <c r="S2" i="15"/>
  <c r="E28" i="14"/>
  <c r="AN14" i="15"/>
  <c r="AE27" i="15"/>
  <c r="BM19" i="14"/>
  <c r="BI16" i="14"/>
  <c r="AF17" i="14"/>
  <c r="AF21" i="14"/>
  <c r="AP10" i="14"/>
  <c r="Q25" i="15"/>
  <c r="AK9" i="15"/>
  <c r="L16" i="15"/>
  <c r="BD22" i="15"/>
  <c r="J25" i="15"/>
  <c r="H27" i="15"/>
  <c r="BO14" i="15"/>
  <c r="D21" i="14"/>
  <c r="F14" i="14"/>
  <c r="W2" i="14"/>
  <c r="AW24" i="15"/>
  <c r="AD12" i="14"/>
  <c r="BJ8" i="14"/>
  <c r="AM20" i="15"/>
  <c r="AK26" i="14"/>
  <c r="G17" i="15"/>
  <c r="AE22" i="14"/>
  <c r="AI25" i="15"/>
  <c r="H22" i="15"/>
  <c r="V26" i="15"/>
  <c r="BM12" i="15"/>
  <c r="BF12" i="15"/>
  <c r="BF19" i="14"/>
  <c r="BC24" i="14"/>
  <c r="AZ15" i="15"/>
  <c r="BP7" i="14"/>
  <c r="AB22" i="14"/>
  <c r="BG17" i="15"/>
  <c r="BH21" i="14"/>
  <c r="AK21" i="15"/>
  <c r="P19" i="15"/>
  <c r="H4" i="14"/>
  <c r="S26" i="15"/>
  <c r="BJ12" i="15"/>
  <c r="BE12" i="15"/>
  <c r="BF16" i="14"/>
  <c r="X22" i="14"/>
  <c r="P22" i="15"/>
  <c r="AQ12" i="15"/>
  <c r="C23" i="14"/>
  <c r="P13" i="15"/>
  <c r="AF16" i="14"/>
  <c r="M10" i="15"/>
  <c r="C7" i="15"/>
  <c r="AY2" i="14"/>
  <c r="AF27" i="14"/>
  <c r="BH24" i="15"/>
  <c r="BJ16" i="15"/>
  <c r="C22" i="15"/>
  <c r="W28" i="15"/>
  <c r="BK17" i="14"/>
  <c r="M9" i="15"/>
  <c r="X19" i="14"/>
  <c r="BD17" i="14"/>
  <c r="AW18" i="14"/>
  <c r="AB21" i="14"/>
  <c r="BM26" i="15"/>
  <c r="W8" i="15"/>
  <c r="AB6" i="15"/>
  <c r="Q16" i="15"/>
  <c r="AT21" i="14"/>
  <c r="AT24" i="15"/>
  <c r="J11" i="14"/>
  <c r="S23" i="14"/>
  <c r="M13" i="15"/>
  <c r="AE22" i="15"/>
  <c r="AW5" i="15"/>
  <c r="AZ8" i="15"/>
  <c r="AG18" i="15"/>
  <c r="BC13" i="15"/>
  <c r="AU2" i="14"/>
  <c r="M8" i="15"/>
  <c r="AO13" i="15"/>
  <c r="AO23" i="15"/>
  <c r="BP14" i="14"/>
  <c r="N25" i="14"/>
  <c r="AV3" i="14"/>
  <c r="P22" i="14"/>
  <c r="AS7" i="15"/>
  <c r="BO6" i="15"/>
  <c r="AS13" i="14"/>
  <c r="X24" i="15"/>
  <c r="AO20" i="14"/>
  <c r="AW17" i="15"/>
  <c r="AA27" i="15"/>
  <c r="AR28" i="15"/>
  <c r="AZ27" i="14"/>
  <c r="AU22" i="15"/>
  <c r="BJ17" i="15"/>
  <c r="AN24" i="15"/>
  <c r="AW25" i="15"/>
  <c r="BM23" i="14"/>
  <c r="AP28" i="15"/>
  <c r="AV18" i="15"/>
  <c r="AS28" i="14"/>
  <c r="AT15" i="14"/>
  <c r="BG21" i="14"/>
  <c r="V20" i="15"/>
  <c r="BM7" i="15"/>
  <c r="J16" i="15"/>
  <c r="Z15" i="15"/>
  <c r="BO22" i="15"/>
  <c r="D17" i="15"/>
  <c r="AZ8" i="14"/>
  <c r="AY23" i="14"/>
  <c r="AB12" i="15"/>
  <c r="K28" i="15"/>
  <c r="I15" i="15"/>
  <c r="AY18" i="15"/>
  <c r="BF13" i="15"/>
  <c r="V3" i="15"/>
  <c r="BA20" i="15"/>
  <c r="X19" i="15"/>
  <c r="D19" i="15"/>
  <c r="BL19" i="15"/>
  <c r="BN28" i="14"/>
  <c r="AG23" i="14"/>
  <c r="K19" i="15"/>
  <c r="E10" i="15"/>
  <c r="AX3" i="14"/>
  <c r="AU17" i="14"/>
  <c r="AM22" i="15"/>
  <c r="AV15" i="15"/>
  <c r="Q21" i="15"/>
  <c r="E11" i="15"/>
  <c r="BH24" i="14"/>
  <c r="T18" i="15"/>
  <c r="C4" i="15"/>
  <c r="J7" i="15"/>
  <c r="D18" i="15"/>
  <c r="BF6" i="14"/>
  <c r="BN25" i="15"/>
  <c r="AR17" i="14"/>
  <c r="AK23" i="15"/>
  <c r="AI3" i="15"/>
  <c r="W2" i="15"/>
  <c r="D28" i="15"/>
  <c r="AU22" i="14"/>
  <c r="BI20" i="15"/>
  <c r="Y18" i="14"/>
  <c r="R10" i="15"/>
  <c r="O9" i="14"/>
  <c r="Q26" i="14"/>
  <c r="AD10" i="15"/>
  <c r="AO10" i="15"/>
  <c r="AV4" i="15"/>
  <c r="AU23" i="15"/>
  <c r="AQ23" i="15"/>
  <c r="G10" i="15"/>
  <c r="L24" i="14"/>
  <c r="BM6" i="15"/>
  <c r="F23" i="15"/>
  <c r="AK12" i="14"/>
  <c r="AU19" i="15"/>
  <c r="G23" i="15"/>
  <c r="BH7" i="15"/>
  <c r="Q6" i="14"/>
  <c r="AM21" i="14"/>
  <c r="AV20" i="15"/>
  <c r="BN5" i="15"/>
  <c r="BI24" i="15"/>
  <c r="F28" i="14"/>
  <c r="AD28" i="15"/>
  <c r="BF20" i="14"/>
  <c r="BA3" i="14"/>
  <c r="AM25" i="14"/>
  <c r="AH24" i="14"/>
  <c r="K14" i="14"/>
  <c r="J24" i="15"/>
  <c r="J7" i="14"/>
  <c r="AP3" i="14"/>
  <c r="AW23" i="15"/>
  <c r="F10" i="15"/>
  <c r="Q28" i="15"/>
  <c r="AO16" i="14"/>
  <c r="C26" i="15"/>
  <c r="BE28" i="14"/>
  <c r="X18" i="15"/>
  <c r="AF26" i="14"/>
  <c r="K27" i="15"/>
  <c r="BG7" i="14"/>
  <c r="AT22" i="15"/>
  <c r="BK7" i="15"/>
  <c r="BO7" i="15"/>
  <c r="AB11" i="14"/>
  <c r="AD25" i="15"/>
  <c r="BB13" i="14"/>
  <c r="AD25" i="14"/>
  <c r="AT5" i="15"/>
  <c r="K5" i="15"/>
  <c r="AE4" i="15"/>
  <c r="K4" i="14"/>
  <c r="AO8" i="15"/>
  <c r="K25" i="15"/>
  <c r="L4" i="15"/>
  <c r="M6" i="15"/>
  <c r="AC19" i="14"/>
  <c r="AZ14" i="14"/>
  <c r="BJ27" i="15"/>
  <c r="AN7" i="15"/>
  <c r="AU27" i="14"/>
  <c r="AE18" i="15"/>
  <c r="AY14" i="14"/>
  <c r="O24" i="15"/>
  <c r="BF28" i="15"/>
  <c r="E9" i="15"/>
  <c r="BL9" i="15"/>
  <c r="AE13" i="15"/>
  <c r="AC27" i="15"/>
  <c r="AL12" i="15"/>
  <c r="AX22" i="15"/>
  <c r="BN2" i="15"/>
  <c r="BK13" i="15"/>
  <c r="BA15" i="15"/>
  <c r="BP14" i="15"/>
  <c r="BE27" i="15"/>
  <c r="Y10" i="15"/>
  <c r="BJ14" i="14"/>
  <c r="M21" i="15"/>
  <c r="AV2" i="15"/>
  <c r="N10" i="14"/>
  <c r="U24" i="15"/>
  <c r="Q5" i="14"/>
  <c r="AQ22" i="14"/>
  <c r="Z24" i="14"/>
  <c r="BB11" i="15"/>
  <c r="AM10" i="15"/>
  <c r="I10" i="15"/>
  <c r="O6" i="14"/>
  <c r="BF3" i="15"/>
  <c r="AK12" i="15"/>
  <c r="BA16" i="15"/>
  <c r="L18" i="15"/>
  <c r="AM27" i="15"/>
  <c r="AH23" i="15"/>
  <c r="AW18" i="15"/>
  <c r="BA15" i="14"/>
  <c r="BH15" i="15"/>
  <c r="AK4" i="15"/>
  <c r="U10" i="15"/>
  <c r="BO13" i="15"/>
  <c r="AP24" i="15"/>
  <c r="F13" i="14"/>
  <c r="W18" i="14"/>
  <c r="BB21" i="15"/>
  <c r="AO2" i="15"/>
  <c r="AJ24" i="14"/>
  <c r="AN22" i="14"/>
  <c r="N3" i="15"/>
  <c r="BK12" i="15"/>
  <c r="N25" i="15"/>
  <c r="AV22" i="15"/>
  <c r="J18" i="14"/>
  <c r="X10" i="15"/>
  <c r="I5" i="15"/>
  <c r="AH14" i="15"/>
  <c r="AS28" i="15"/>
  <c r="AF12" i="15"/>
  <c r="K12" i="15"/>
  <c r="BO21" i="15"/>
  <c r="R20" i="15"/>
  <c r="AV19" i="15"/>
  <c r="G2" i="15"/>
  <c r="G18" i="14"/>
  <c r="AS2" i="15"/>
  <c r="Q4" i="15"/>
  <c r="H21" i="15"/>
  <c r="BB8" i="14"/>
  <c r="AW20" i="15"/>
  <c r="AA20" i="15"/>
  <c r="AB21" i="15"/>
  <c r="BN20" i="15"/>
  <c r="AF23" i="15"/>
  <c r="AU8" i="15"/>
  <c r="BM16" i="15"/>
  <c r="AH25" i="14"/>
  <c r="E4" i="15"/>
  <c r="BH21" i="15"/>
  <c r="S8" i="14"/>
  <c r="AU14" i="15"/>
  <c r="D8" i="14"/>
  <c r="AC27" i="14"/>
  <c r="BD10" i="15"/>
  <c r="AR17" i="15"/>
  <c r="AL13" i="15"/>
  <c r="AC25" i="15"/>
  <c r="N11" i="15"/>
  <c r="AP15" i="14"/>
  <c r="BN8" i="15"/>
  <c r="E15" i="15"/>
  <c r="AW28" i="15"/>
  <c r="AP19" i="14"/>
  <c r="U17" i="15"/>
  <c r="AE26" i="15"/>
  <c r="O17" i="14"/>
  <c r="BO20" i="15"/>
  <c r="AO17" i="15"/>
  <c r="H23" i="14"/>
  <c r="G16" i="15"/>
  <c r="AC8" i="15"/>
  <c r="BJ26" i="15"/>
  <c r="AZ19" i="15"/>
  <c r="Y22" i="15"/>
  <c r="L6" i="15"/>
  <c r="N15" i="15"/>
  <c r="AY22" i="15"/>
  <c r="V10" i="15"/>
  <c r="X14" i="14"/>
  <c r="AK6" i="14"/>
  <c r="AA13" i="15"/>
  <c r="AS21" i="15"/>
  <c r="AO7" i="15"/>
  <c r="AF26" i="15"/>
  <c r="AT13" i="15"/>
  <c r="S23" i="15"/>
  <c r="H5" i="15"/>
  <c r="BO22" i="14"/>
  <c r="S11" i="15"/>
  <c r="U24" i="14"/>
  <c r="BJ15" i="14"/>
  <c r="AL15" i="15"/>
  <c r="AH12" i="15"/>
  <c r="AF15" i="14"/>
  <c r="BE9" i="15"/>
  <c r="X4" i="14"/>
  <c r="AT21" i="15"/>
  <c r="BM25" i="15"/>
  <c r="AR18" i="15"/>
  <c r="AU3" i="15"/>
  <c r="Z18" i="15"/>
  <c r="C16" i="15"/>
  <c r="BB18" i="15"/>
  <c r="BP13" i="15"/>
  <c r="AJ9" i="15"/>
  <c r="P21" i="14"/>
  <c r="BD25" i="15"/>
  <c r="AW2" i="15"/>
  <c r="I24" i="15"/>
  <c r="AT27" i="15"/>
  <c r="T5" i="15"/>
  <c r="AC22" i="14"/>
  <c r="O11" i="15"/>
  <c r="BI7" i="15"/>
  <c r="AD5" i="15"/>
  <c r="AZ10" i="14"/>
  <c r="AP18" i="14"/>
  <c r="H10" i="15"/>
  <c r="AP2" i="15"/>
  <c r="Z25" i="15"/>
  <c r="AL20" i="14"/>
  <c r="AV22" i="14"/>
  <c r="AM11" i="14"/>
  <c r="Q15" i="15"/>
  <c r="AC20" i="14"/>
  <c r="S21" i="15"/>
  <c r="N19" i="14"/>
  <c r="S22" i="15"/>
  <c r="BA14" i="15"/>
  <c r="N21" i="15"/>
  <c r="Y12" i="15"/>
  <c r="AN17" i="15"/>
  <c r="E20" i="14"/>
  <c r="F2" i="15"/>
  <c r="AJ3" i="15"/>
  <c r="AQ26" i="15"/>
  <c r="AV13" i="14"/>
  <c r="AK4" i="14"/>
  <c r="AX17" i="14"/>
  <c r="BF11" i="15"/>
  <c r="BP28" i="15"/>
  <c r="P28" i="15"/>
  <c r="S5" i="14"/>
  <c r="AJ23" i="15"/>
  <c r="R10" i="14"/>
  <c r="Y23" i="15"/>
  <c r="U26" i="14"/>
  <c r="AZ28" i="14"/>
  <c r="AB16" i="14"/>
  <c r="T24" i="14"/>
  <c r="X25" i="15"/>
  <c r="BB20" i="15"/>
  <c r="C10" i="14"/>
  <c r="BD13" i="14"/>
  <c r="M22" i="14"/>
  <c r="AF24" i="15"/>
  <c r="N7" i="15"/>
  <c r="J9" i="14"/>
  <c r="H9" i="15"/>
  <c r="BM6" i="14"/>
  <c r="D16" i="14"/>
  <c r="BG6" i="15"/>
  <c r="BD8" i="15"/>
  <c r="BL21" i="15"/>
  <c r="AI22" i="14"/>
  <c r="Y25" i="15"/>
  <c r="D12" i="15"/>
  <c r="AP18" i="15"/>
  <c r="BK28" i="14"/>
  <c r="AO19" i="15"/>
  <c r="BM7" i="14"/>
  <c r="AY2" i="15"/>
  <c r="AH20" i="15"/>
  <c r="E25" i="15"/>
  <c r="AL26" i="15"/>
  <c r="AV16" i="15"/>
  <c r="AB28" i="15"/>
  <c r="Y13" i="14"/>
  <c r="AX12" i="15"/>
  <c r="I24" i="14"/>
  <c r="AC23" i="15"/>
  <c r="M14" i="15"/>
  <c r="Z9" i="15"/>
  <c r="P23" i="14"/>
  <c r="BJ6" i="15"/>
  <c r="BE4" i="15"/>
  <c r="AS9" i="14"/>
  <c r="Q19" i="14"/>
  <c r="N2" i="14"/>
  <c r="F18" i="14"/>
  <c r="N14" i="14"/>
  <c r="AO22" i="15"/>
  <c r="AZ4" i="14"/>
  <c r="S15" i="15"/>
  <c r="AE15" i="15"/>
  <c r="BM8" i="15"/>
  <c r="Z26" i="15"/>
  <c r="AS9" i="15"/>
  <c r="AB11" i="15"/>
  <c r="AD15" i="15"/>
  <c r="AS27" i="15"/>
  <c r="O2" i="15"/>
  <c r="N27" i="14"/>
  <c r="AR8" i="14"/>
  <c r="BM20" i="15"/>
  <c r="AF5" i="14"/>
  <c r="BG27" i="14"/>
  <c r="AP12" i="15"/>
  <c r="AZ2" i="15"/>
  <c r="BE17" i="14"/>
  <c r="BA7" i="14"/>
  <c r="AF9" i="15"/>
  <c r="I6" i="15"/>
  <c r="N16" i="15"/>
  <c r="AD12" i="15"/>
  <c r="AR3" i="15"/>
  <c r="BF26" i="14"/>
  <c r="AB25" i="15"/>
  <c r="J27" i="15"/>
  <c r="BN25" i="14"/>
  <c r="AN5" i="14"/>
  <c r="AZ21" i="15"/>
  <c r="AY24" i="15"/>
  <c r="BF23" i="14"/>
  <c r="AD8" i="15"/>
  <c r="BJ19" i="15"/>
  <c r="V8" i="15"/>
  <c r="AZ5" i="15"/>
  <c r="AF21" i="15"/>
  <c r="S12" i="15"/>
  <c r="AM25" i="15"/>
  <c r="M18" i="15"/>
  <c r="AD27" i="14"/>
  <c r="M24" i="15"/>
  <c r="BD22" i="14"/>
  <c r="X25" i="14"/>
  <c r="N22" i="15"/>
  <c r="S18" i="15"/>
  <c r="AL22" i="14"/>
  <c r="Y26" i="15"/>
  <c r="AB7" i="15"/>
  <c r="AA22" i="15"/>
  <c r="BO25" i="15"/>
  <c r="BH14" i="14"/>
  <c r="BL14" i="15"/>
  <c r="BH27" i="14"/>
  <c r="BA5" i="15"/>
  <c r="AP20" i="14"/>
  <c r="AF19" i="15"/>
  <c r="E12" i="15"/>
  <c r="BC18" i="15"/>
  <c r="BE10" i="15"/>
  <c r="BL24" i="15"/>
  <c r="V28" i="14"/>
  <c r="BG20" i="15"/>
  <c r="BD9" i="14"/>
  <c r="AE27" i="14"/>
  <c r="AK13" i="15"/>
  <c r="AQ17" i="14"/>
  <c r="BD24" i="15"/>
  <c r="AL17" i="15"/>
  <c r="AB24" i="15"/>
  <c r="BK18" i="15"/>
  <c r="AS4" i="15"/>
  <c r="O4" i="15"/>
  <c r="T26" i="15"/>
  <c r="R23" i="15"/>
  <c r="AT20" i="15"/>
  <c r="AX25" i="15"/>
  <c r="BI22" i="14"/>
  <c r="BM2" i="15"/>
  <c r="BC17" i="14"/>
  <c r="AX8" i="15"/>
  <c r="AG6" i="15"/>
  <c r="AW13" i="15"/>
  <c r="AZ24" i="14"/>
  <c r="U18" i="15"/>
  <c r="AC28" i="15"/>
  <c r="BD20" i="14"/>
  <c r="BO11" i="15"/>
  <c r="BL28" i="14"/>
  <c r="O21" i="15"/>
  <c r="AU15" i="14"/>
  <c r="Z22" i="14"/>
  <c r="AH13" i="15"/>
  <c r="Y20" i="14"/>
  <c r="P20" i="14"/>
  <c r="Q27" i="14"/>
  <c r="H21" i="14"/>
  <c r="BK8" i="15"/>
  <c r="BN23" i="15"/>
  <c r="AZ22" i="15"/>
  <c r="BC15" i="15"/>
  <c r="E6" i="15"/>
  <c r="AO12" i="15"/>
  <c r="BM14" i="14"/>
  <c r="BP22" i="14"/>
  <c r="R13" i="15"/>
  <c r="AH20" i="14"/>
  <c r="AC12" i="14"/>
  <c r="AK19" i="15"/>
  <c r="Z3" i="15"/>
  <c r="AJ12" i="14"/>
  <c r="Y11" i="15"/>
  <c r="AR5" i="15"/>
  <c r="BI19" i="15"/>
  <c r="AB20" i="15"/>
  <c r="O12" i="15"/>
  <c r="AG28" i="15"/>
  <c r="AL22" i="15"/>
  <c r="X27" i="15"/>
  <c r="BC13" i="14"/>
  <c r="AH9" i="15"/>
  <c r="BC17" i="15"/>
  <c r="AI7" i="15"/>
  <c r="K26" i="15"/>
  <c r="Q8" i="15"/>
  <c r="W5" i="15"/>
  <c r="Y14" i="15"/>
  <c r="BK3" i="15"/>
  <c r="AP7" i="15"/>
  <c r="AH21" i="15"/>
  <c r="BP26" i="15"/>
  <c r="BO27" i="15"/>
  <c r="R13" i="14"/>
  <c r="BM20" i="14"/>
  <c r="AY20" i="14"/>
  <c r="AQ4" i="15"/>
  <c r="AM14" i="14"/>
  <c r="BC22" i="15"/>
  <c r="F17" i="15"/>
  <c r="R18" i="14"/>
  <c r="AF18" i="15"/>
  <c r="BD18" i="14"/>
  <c r="AY6" i="14"/>
  <c r="BM11" i="15"/>
  <c r="U23" i="14"/>
  <c r="AI16" i="14"/>
  <c r="BA13" i="14"/>
  <c r="AE19" i="14"/>
  <c r="BP11" i="14"/>
  <c r="AA19" i="15"/>
  <c r="AN13" i="15"/>
  <c r="BK18" i="14"/>
  <c r="AL23" i="15"/>
  <c r="J24" i="14"/>
  <c r="AH28" i="15"/>
  <c r="AC9" i="15"/>
  <c r="BP27" i="15"/>
  <c r="L13" i="14"/>
  <c r="BG8" i="15"/>
  <c r="AI16" i="15"/>
  <c r="BD13" i="15"/>
  <c r="M27" i="14"/>
  <c r="F14" i="15"/>
  <c r="BE11" i="14"/>
  <c r="BG11" i="15"/>
  <c r="AO3" i="15"/>
  <c r="BJ7" i="15"/>
  <c r="AT24" i="14"/>
  <c r="Q11" i="15"/>
  <c r="AH26" i="14"/>
  <c r="BE20" i="15"/>
  <c r="AU19" i="14"/>
  <c r="AD13" i="14"/>
  <c r="BP12" i="15"/>
  <c r="G21" i="15"/>
  <c r="BB26" i="14"/>
  <c r="AX18" i="14"/>
  <c r="AF27" i="15"/>
  <c r="BH13" i="15"/>
  <c r="V15" i="15"/>
  <c r="X17" i="15"/>
  <c r="AD14" i="14"/>
  <c r="F8" i="14"/>
  <c r="R26" i="15"/>
  <c r="AF17" i="15"/>
  <c r="D27" i="15"/>
  <c r="Q10" i="14"/>
  <c r="M16" i="15"/>
  <c r="BJ14" i="15"/>
  <c r="BK27" i="15"/>
  <c r="K18" i="14"/>
  <c r="AN3" i="14"/>
  <c r="T19" i="15"/>
  <c r="S24" i="15"/>
  <c r="AK20" i="15"/>
  <c r="BK9" i="15"/>
  <c r="BA26" i="14"/>
  <c r="C5" i="15"/>
  <c r="H16" i="15"/>
  <c r="AA27" i="14"/>
  <c r="AY21" i="14"/>
  <c r="AG13" i="15"/>
  <c r="M24" i="14"/>
  <c r="AJ2" i="15"/>
  <c r="BE3" i="15"/>
  <c r="AY22" i="14"/>
  <c r="E27" i="15"/>
  <c r="G13" i="14"/>
  <c r="X23" i="15"/>
  <c r="AC22" i="15"/>
  <c r="BJ26" i="14"/>
  <c r="Y4" i="15"/>
  <c r="AQ7" i="15"/>
  <c r="AF20" i="14"/>
  <c r="AV16" i="14"/>
  <c r="Q10" i="15"/>
  <c r="AZ23" i="15"/>
  <c r="AH2" i="15"/>
  <c r="AP28" i="14"/>
  <c r="BK25" i="15"/>
  <c r="V18" i="14"/>
  <c r="D13" i="15"/>
  <c r="U16" i="15"/>
  <c r="AC2" i="15"/>
  <c r="AQ13" i="15"/>
  <c r="AM24" i="14"/>
  <c r="BH3" i="15"/>
  <c r="AR6" i="15"/>
  <c r="BB26" i="15"/>
  <c r="AM3" i="15"/>
  <c r="AY20" i="15"/>
  <c r="S28" i="14"/>
  <c r="AA3" i="15"/>
  <c r="AI2" i="15"/>
  <c r="AR10" i="15"/>
  <c r="AS11" i="14"/>
  <c r="BN13" i="15"/>
  <c r="AJ27" i="15"/>
  <c r="AF6" i="15"/>
  <c r="AH11" i="15"/>
  <c r="BG14" i="15"/>
  <c r="I3" i="15"/>
  <c r="BE28" i="15"/>
  <c r="AS16" i="15"/>
  <c r="L5" i="15"/>
  <c r="AJ7" i="14"/>
  <c r="BJ10" i="15"/>
  <c r="D18" i="14"/>
  <c r="AR13" i="15"/>
  <c r="BH17" i="15"/>
  <c r="BB10" i="15"/>
  <c r="AP11" i="15"/>
  <c r="T24" i="15"/>
  <c r="AT28" i="15"/>
  <c r="U4" i="15"/>
  <c r="W21" i="15"/>
  <c r="AX14" i="15"/>
  <c r="L23" i="15"/>
  <c r="U27" i="15"/>
  <c r="AT16" i="14"/>
  <c r="BA16" i="14"/>
  <c r="H20" i="15"/>
  <c r="X2" i="15"/>
  <c r="AG21" i="14"/>
  <c r="BJ24" i="15"/>
  <c r="AM15" i="15"/>
  <c r="BC4" i="15"/>
  <c r="Y9" i="15"/>
  <c r="U2" i="14"/>
  <c r="BM26" i="14"/>
  <c r="AM9" i="14"/>
  <c r="H19" i="14"/>
  <c r="AE11" i="14"/>
  <c r="AC5" i="15"/>
  <c r="AA21" i="15"/>
  <c r="Y21" i="14"/>
  <c r="AP15" i="15"/>
  <c r="BB2" i="15"/>
  <c r="Y13" i="15"/>
  <c r="U2" i="15"/>
  <c r="K25" i="14"/>
  <c r="AP4" i="15"/>
  <c r="AZ14" i="15"/>
  <c r="P5" i="14"/>
  <c r="BE21" i="15"/>
  <c r="AU6" i="15"/>
  <c r="O28" i="15"/>
  <c r="G20" i="15"/>
  <c r="AB22" i="15"/>
  <c r="I7" i="15"/>
  <c r="D26" i="15"/>
  <c r="AI23" i="14"/>
  <c r="BF27" i="14"/>
  <c r="AB17" i="14"/>
  <c r="BD19" i="15"/>
  <c r="AQ11" i="14"/>
  <c r="AA16" i="15"/>
  <c r="AS26" i="14"/>
  <c r="J21" i="15"/>
  <c r="V21" i="14"/>
  <c r="V12" i="15"/>
  <c r="BK27" i="14"/>
  <c r="J19" i="14"/>
  <c r="BA22" i="15"/>
  <c r="AN15" i="15"/>
  <c r="AE5" i="15"/>
  <c r="AP27" i="15"/>
  <c r="V6" i="15"/>
  <c r="BL2" i="15"/>
  <c r="BO18" i="15"/>
  <c r="S25" i="14"/>
  <c r="BD25" i="14"/>
  <c r="O7" i="15"/>
  <c r="Z21" i="15"/>
  <c r="T13" i="15"/>
  <c r="I9" i="14"/>
  <c r="AF13" i="14"/>
  <c r="BG26" i="14"/>
  <c r="E21" i="14"/>
  <c r="BK16" i="15"/>
  <c r="AM4" i="15"/>
  <c r="Y26" i="14"/>
  <c r="BJ25" i="15"/>
  <c r="AI15" i="14"/>
  <c r="AY24" i="14"/>
  <c r="AQ11" i="15"/>
  <c r="AW27" i="15"/>
  <c r="BM14" i="15"/>
  <c r="G13" i="15"/>
  <c r="G20" i="14"/>
  <c r="I18" i="15"/>
  <c r="N2" i="15"/>
  <c r="AR26" i="14"/>
  <c r="BO12" i="15"/>
  <c r="BP20" i="14"/>
  <c r="AK7" i="15"/>
  <c r="BB14" i="15"/>
  <c r="AJ7" i="15"/>
  <c r="AE17" i="14"/>
  <c r="AB19" i="15"/>
  <c r="AB5" i="14"/>
  <c r="P17" i="15"/>
  <c r="Z7" i="15"/>
  <c r="AR21" i="15"/>
  <c r="AW26" i="14"/>
  <c r="AE20" i="15"/>
  <c r="C13" i="15"/>
  <c r="U15" i="15"/>
  <c r="BM17" i="14"/>
  <c r="BN5" i="14"/>
  <c r="BC19" i="14"/>
  <c r="AA18" i="15"/>
  <c r="BM9" i="15"/>
  <c r="AW19" i="14"/>
  <c r="AZ6" i="14"/>
  <c r="BH23" i="15"/>
  <c r="AL19" i="14"/>
  <c r="M20" i="15"/>
  <c r="S16" i="15"/>
  <c r="BF16" i="15"/>
  <c r="BM19" i="15"/>
  <c r="BH9" i="15"/>
  <c r="L21" i="15"/>
  <c r="AT14" i="15"/>
  <c r="W11" i="15"/>
  <c r="S4" i="15"/>
  <c r="N28" i="15"/>
  <c r="AY14" i="15"/>
  <c r="W26" i="14"/>
  <c r="K16" i="15"/>
  <c r="L7" i="15"/>
  <c r="F21" i="14"/>
  <c r="E22" i="15"/>
  <c r="AU16" i="14"/>
  <c r="BP28" i="14"/>
  <c r="AV24" i="15"/>
  <c r="BI27" i="15"/>
  <c r="X12" i="15"/>
  <c r="P3" i="15"/>
  <c r="AH27" i="14"/>
  <c r="BO25" i="14"/>
  <c r="AG28" i="14"/>
  <c r="AU16" i="15"/>
  <c r="AJ15" i="15"/>
  <c r="AV17" i="14"/>
  <c r="BN16" i="15"/>
  <c r="X9" i="14"/>
  <c r="AX21" i="15"/>
  <c r="BI21" i="15"/>
  <c r="AP8" i="15"/>
  <c r="BC27" i="15"/>
  <c r="U23" i="15"/>
  <c r="Y27" i="15"/>
  <c r="BM22" i="15"/>
  <c r="AP3" i="15"/>
  <c r="H18" i="14"/>
  <c r="M10" i="14"/>
  <c r="E7" i="15"/>
  <c r="AH10" i="14"/>
  <c r="Y27" i="14"/>
  <c r="AY19" i="15"/>
  <c r="I21" i="15"/>
  <c r="AT17" i="15"/>
  <c r="Y5" i="14"/>
  <c r="BL27" i="14"/>
  <c r="G4" i="15"/>
  <c r="BC23" i="15"/>
  <c r="H14" i="14"/>
  <c r="Y28" i="15"/>
  <c r="BG18" i="14"/>
  <c r="BB27" i="15"/>
  <c r="C11" i="15"/>
  <c r="AF4" i="15"/>
  <c r="AA7" i="15"/>
  <c r="F9" i="14"/>
  <c r="AA26" i="15"/>
  <c r="BG11" i="14"/>
  <c r="AW6" i="15"/>
  <c r="BE23" i="15"/>
  <c r="R24" i="15"/>
  <c r="AP24" i="14"/>
  <c r="C14" i="15"/>
  <c r="AY6" i="15"/>
  <c r="AD24" i="15"/>
  <c r="M5" i="15"/>
  <c r="K11" i="14"/>
  <c r="BE2" i="15"/>
  <c r="AO20" i="15"/>
  <c r="O26" i="15"/>
  <c r="U9" i="15"/>
  <c r="AI14" i="15"/>
  <c r="BF8" i="15"/>
  <c r="AX23" i="14"/>
  <c r="BH28" i="15"/>
  <c r="AP5" i="15"/>
  <c r="AA28" i="14"/>
  <c r="AM17" i="15"/>
  <c r="AH13" i="14"/>
  <c r="BF18" i="15"/>
  <c r="P27" i="14"/>
  <c r="V22" i="15"/>
  <c r="BO16" i="15"/>
  <c r="AZ27" i="15"/>
  <c r="BF9" i="15"/>
  <c r="H4" i="15"/>
  <c r="L27" i="14"/>
  <c r="C3" i="15"/>
  <c r="BE15" i="14"/>
  <c r="BF5" i="14"/>
  <c r="AP26" i="15"/>
  <c r="T25" i="15"/>
  <c r="AA22" i="14"/>
  <c r="AL3" i="15"/>
  <c r="H3" i="15"/>
  <c r="N13" i="14"/>
  <c r="AB27" i="14"/>
  <c r="BN20" i="14"/>
  <c r="AW23" i="14"/>
  <c r="AG15" i="15"/>
  <c r="BH16" i="15"/>
  <c r="BM5" i="15"/>
  <c r="AH17" i="15"/>
  <c r="AG4" i="15"/>
  <c r="BL15" i="14"/>
  <c r="G17" i="14"/>
  <c r="J18" i="15"/>
  <c r="U6" i="14"/>
  <c r="BH27" i="15"/>
  <c r="F23" i="14"/>
  <c r="M25" i="14"/>
  <c r="AB17" i="15"/>
  <c r="BE3" i="14"/>
  <c r="AN18" i="15"/>
  <c r="Q6" i="15"/>
  <c r="AA11" i="14"/>
  <c r="J9" i="15"/>
  <c r="BJ20" i="14"/>
  <c r="AI4" i="15"/>
  <c r="S9" i="14"/>
  <c r="O13" i="15"/>
  <c r="BC3" i="14"/>
  <c r="AV12" i="15"/>
  <c r="S17" i="14"/>
  <c r="Q24" i="14"/>
  <c r="AX28" i="14"/>
  <c r="AB10" i="15"/>
  <c r="BL13" i="15"/>
  <c r="AK24" i="14"/>
  <c r="AH25" i="15"/>
  <c r="R8" i="14"/>
  <c r="Z8" i="15"/>
  <c r="AR23" i="14"/>
  <c r="S20" i="15"/>
  <c r="AS21" i="14"/>
  <c r="Z3" i="14"/>
  <c r="BD27" i="14"/>
  <c r="Q2" i="14"/>
  <c r="AI9" i="15"/>
  <c r="AR7" i="15"/>
  <c r="BL25" i="14"/>
  <c r="BJ23" i="15"/>
  <c r="BO23" i="15"/>
  <c r="P20" i="15"/>
  <c r="AG17" i="14"/>
  <c r="E11" i="14"/>
  <c r="Q22" i="14"/>
  <c r="E5" i="14"/>
  <c r="BA6" i="15"/>
  <c r="AI10" i="15"/>
  <c r="AH5" i="14"/>
  <c r="P25" i="15"/>
  <c r="V4" i="15"/>
  <c r="AC3" i="15"/>
  <c r="BJ28" i="14"/>
  <c r="BE15" i="15"/>
  <c r="AN20" i="14"/>
  <c r="N26" i="15"/>
  <c r="M4" i="15"/>
  <c r="AN28" i="14"/>
  <c r="I23" i="14"/>
  <c r="X18" i="14"/>
  <c r="AD2" i="14"/>
  <c r="BE5" i="15"/>
  <c r="R25" i="15"/>
  <c r="E28" i="15"/>
  <c r="AA20" i="14"/>
  <c r="AQ22" i="15"/>
  <c r="BM24" i="15"/>
  <c r="N28" i="14"/>
  <c r="AC24" i="15"/>
  <c r="T22" i="14"/>
  <c r="AD7" i="14"/>
  <c r="BL22" i="14"/>
  <c r="AI13" i="15"/>
  <c r="BF2" i="15"/>
  <c r="AV11" i="15"/>
  <c r="AS10" i="15"/>
  <c r="AR25" i="15"/>
  <c r="AO24" i="14"/>
  <c r="BL28" i="15"/>
  <c r="BL17" i="15"/>
  <c r="M7" i="14"/>
  <c r="R2" i="14"/>
  <c r="X23" i="14"/>
  <c r="F24" i="14"/>
  <c r="AJ12" i="15"/>
  <c r="AR5" i="14"/>
  <c r="AD26" i="15"/>
  <c r="AX20" i="15"/>
  <c r="AU6" i="14"/>
  <c r="I22" i="15"/>
  <c r="AM12" i="14"/>
  <c r="T6" i="14"/>
  <c r="AO13" i="14"/>
  <c r="AM8" i="14"/>
  <c r="T16" i="14"/>
  <c r="AM26" i="15"/>
  <c r="AD23" i="15"/>
  <c r="AH6" i="15"/>
  <c r="H8" i="15"/>
  <c r="AX13" i="15"/>
  <c r="AQ28" i="14"/>
  <c r="H24" i="14"/>
  <c r="AN19" i="15"/>
  <c r="AE3" i="15"/>
  <c r="D10" i="14"/>
  <c r="BN11" i="14"/>
  <c r="AY4" i="14"/>
  <c r="K28" i="14"/>
  <c r="AT28" i="14"/>
  <c r="AZ17" i="15"/>
  <c r="Z23" i="15"/>
  <c r="AI27" i="14"/>
  <c r="AE25" i="15"/>
  <c r="BB21" i="14"/>
  <c r="BI26" i="15"/>
  <c r="W17" i="15"/>
  <c r="AF22" i="14"/>
  <c r="AE28" i="14"/>
  <c r="AC11" i="14"/>
  <c r="BP18" i="15"/>
  <c r="AH12" i="14"/>
  <c r="X16" i="15"/>
  <c r="Y15" i="14"/>
  <c r="Y25" i="14"/>
  <c r="BG4" i="14"/>
  <c r="C5" i="14"/>
  <c r="K15" i="15"/>
  <c r="O17" i="15"/>
  <c r="AG24" i="15"/>
  <c r="AK14" i="15"/>
  <c r="AP26" i="14"/>
  <c r="W25" i="15"/>
  <c r="BE7" i="15"/>
  <c r="AN27" i="14"/>
  <c r="D3" i="15"/>
  <c r="AX5" i="14"/>
  <c r="AY16" i="15"/>
  <c r="BG7" i="15"/>
  <c r="AU9" i="15"/>
  <c r="AG24" i="14"/>
  <c r="F3" i="15"/>
  <c r="U28" i="15"/>
  <c r="BE8" i="14"/>
  <c r="AD21" i="15"/>
  <c r="AU25" i="15"/>
  <c r="W14" i="15"/>
  <c r="AA7" i="14"/>
  <c r="S19" i="14"/>
  <c r="BL16" i="15"/>
  <c r="Y11" i="14"/>
  <c r="BF2" i="14"/>
  <c r="BN3" i="14"/>
  <c r="BE25" i="14"/>
  <c r="AP25" i="14"/>
  <c r="O10" i="15"/>
  <c r="AJ19" i="15"/>
  <c r="AG9" i="15"/>
  <c r="AG16" i="14"/>
  <c r="G23" i="14"/>
  <c r="O19" i="15"/>
  <c r="AQ19" i="15"/>
  <c r="AU20" i="15"/>
  <c r="V24" i="15"/>
  <c r="AE8" i="15"/>
  <c r="BM3" i="15"/>
  <c r="T15" i="15"/>
  <c r="AC20" i="15"/>
  <c r="AV18" i="14"/>
  <c r="AQ10" i="15"/>
  <c r="AD20" i="14"/>
  <c r="AW12" i="15"/>
  <c r="BB22" i="15"/>
  <c r="AR20" i="15"/>
  <c r="AH27" i="15"/>
  <c r="J14" i="15"/>
  <c r="J13" i="15"/>
  <c r="AL20" i="15"/>
  <c r="U16" i="14"/>
  <c r="T11" i="15"/>
  <c r="BI18" i="15"/>
  <c r="AZ12" i="15"/>
  <c r="AQ15" i="15"/>
  <c r="AN22" i="15"/>
  <c r="G11" i="15"/>
  <c r="P16" i="15"/>
  <c r="AQ16" i="15"/>
  <c r="AS25" i="14"/>
  <c r="T12" i="15"/>
  <c r="BM4" i="15"/>
  <c r="S20" i="14"/>
  <c r="D25" i="15"/>
  <c r="Z10" i="15"/>
  <c r="AK25" i="15"/>
  <c r="AC7" i="15"/>
  <c r="AS25" i="15"/>
  <c r="I16" i="14"/>
  <c r="Q15" i="14"/>
  <c r="AD3" i="15"/>
  <c r="Y20" i="15"/>
  <c r="R25" i="14"/>
  <c r="W15" i="14"/>
  <c r="AM24" i="15"/>
  <c r="BL18" i="15"/>
  <c r="AJ23" i="14"/>
  <c r="M16" i="14"/>
  <c r="Z26" i="14"/>
  <c r="Q14" i="14"/>
  <c r="BN4" i="15"/>
  <c r="AV27" i="15"/>
  <c r="T7" i="15"/>
  <c r="K19" i="14"/>
  <c r="BD17" i="15"/>
  <c r="AB27" i="15"/>
  <c r="AF13" i="15"/>
  <c r="BO21" i="14"/>
  <c r="BN14" i="14"/>
  <c r="V8" i="14"/>
  <c r="BD28" i="15"/>
  <c r="AV14" i="15"/>
  <c r="AJ17" i="14"/>
  <c r="G7" i="14"/>
  <c r="AR26" i="15"/>
  <c r="BI28" i="15"/>
  <c r="AW21" i="14"/>
  <c r="C24" i="14"/>
  <c r="BG24" i="15"/>
  <c r="AV4" i="14"/>
  <c r="J23" i="15"/>
  <c r="AV17" i="15"/>
  <c r="D22" i="14"/>
  <c r="X16" i="14"/>
  <c r="AX21" i="14"/>
  <c r="AF20" i="15"/>
  <c r="BK22" i="14"/>
  <c r="AV2" i="14"/>
  <c r="M2" i="14"/>
  <c r="R4" i="15"/>
  <c r="G14" i="15"/>
  <c r="D11" i="15"/>
  <c r="BA23" i="15"/>
  <c r="AJ25" i="15"/>
  <c r="D17" i="14"/>
  <c r="BP25" i="15"/>
  <c r="AT10" i="14"/>
  <c r="AM22" i="14"/>
  <c r="AG19" i="15"/>
  <c r="N23" i="14"/>
  <c r="BM15" i="15"/>
  <c r="BD10" i="14"/>
  <c r="BO20" i="14"/>
  <c r="AI9" i="14"/>
  <c r="BH28" i="14"/>
  <c r="T28" i="15"/>
  <c r="R14" i="15"/>
  <c r="BF22" i="14"/>
  <c r="AD6" i="15"/>
  <c r="AL6" i="15"/>
  <c r="AF3" i="15"/>
  <c r="AF25" i="15"/>
  <c r="L25" i="15"/>
  <c r="BI8" i="14"/>
  <c r="AN27" i="15"/>
  <c r="BF14" i="15"/>
  <c r="BM2" i="14"/>
  <c r="Z27" i="14"/>
  <c r="K10" i="15"/>
  <c r="AT5" i="14"/>
  <c r="Z20" i="14"/>
  <c r="T27" i="15"/>
  <c r="BB4" i="14"/>
  <c r="BA2" i="15"/>
  <c r="R4" i="14"/>
  <c r="AT27" i="14"/>
  <c r="Y16" i="15"/>
  <c r="AP4" i="14"/>
  <c r="AF15" i="15"/>
  <c r="AV3" i="15"/>
  <c r="T16" i="15"/>
  <c r="BJ13" i="15"/>
  <c r="AE23" i="15"/>
  <c r="AO12" i="14"/>
  <c r="Y24" i="15"/>
  <c r="BE4" i="14"/>
  <c r="AN5" i="15"/>
  <c r="BB16" i="14"/>
  <c r="T13" i="14"/>
  <c r="Z14" i="14"/>
  <c r="AG27" i="15"/>
  <c r="M12" i="15"/>
  <c r="E3" i="14"/>
  <c r="BH22" i="14"/>
  <c r="BB24" i="14"/>
  <c r="L22" i="14"/>
  <c r="AI17" i="15"/>
  <c r="C10" i="15"/>
  <c r="AU7" i="15"/>
  <c r="AD24" i="14"/>
  <c r="BB17" i="15"/>
  <c r="AP17" i="14"/>
  <c r="W11" i="14"/>
  <c r="AS17" i="14"/>
  <c r="E18" i="14"/>
  <c r="H6" i="15"/>
  <c r="BP8" i="15"/>
  <c r="BN27" i="15"/>
  <c r="Q12" i="14"/>
  <c r="AZ22" i="14"/>
  <c r="AW28" i="14"/>
  <c r="AJ22" i="15"/>
  <c r="S4" i="14"/>
  <c r="AJ4" i="15"/>
  <c r="AI11" i="15"/>
  <c r="H12" i="15"/>
  <c r="BE22" i="14"/>
  <c r="BE2" i="14"/>
  <c r="BL12" i="15"/>
  <c r="BK4" i="14"/>
  <c r="AH19" i="14"/>
  <c r="AL14" i="15"/>
  <c r="BM16" i="14"/>
  <c r="N10" i="15"/>
  <c r="AW24" i="14"/>
  <c r="AQ18" i="15"/>
  <c r="W13" i="15"/>
  <c r="J11" i="15"/>
  <c r="AD14" i="15"/>
  <c r="I4" i="15"/>
  <c r="BO4" i="15"/>
  <c r="K10" i="14"/>
  <c r="AL13" i="14"/>
  <c r="N8" i="15"/>
  <c r="D20" i="15"/>
  <c r="AQ7" i="14"/>
  <c r="AQ20" i="15"/>
  <c r="G25" i="15"/>
  <c r="AQ25" i="14"/>
  <c r="BC2" i="15"/>
  <c r="G28" i="15"/>
  <c r="BN3" i="15"/>
  <c r="BL26" i="15"/>
  <c r="BL25" i="15"/>
  <c r="BE26" i="14"/>
  <c r="E18" i="15"/>
  <c r="E19" i="15"/>
  <c r="AV10" i="15"/>
  <c r="AF8" i="14"/>
  <c r="AM19" i="14"/>
  <c r="V25" i="15"/>
  <c r="AD7" i="15"/>
  <c r="T23" i="15"/>
  <c r="AJ10" i="15"/>
  <c r="AV28" i="15"/>
  <c r="Y5" i="15"/>
  <c r="AJ28" i="15"/>
  <c r="AF3" i="14"/>
  <c r="J27" i="14"/>
  <c r="M19" i="15"/>
  <c r="K21" i="15"/>
  <c r="BF19" i="15"/>
  <c r="V19" i="15"/>
  <c r="P4" i="15"/>
  <c r="BJ18" i="15"/>
  <c r="AD19" i="15"/>
  <c r="BC14" i="15"/>
  <c r="AQ9" i="15"/>
  <c r="BO26" i="15"/>
  <c r="BI25" i="14"/>
  <c r="M20" i="14"/>
  <c r="AE28" i="15"/>
  <c r="AV25" i="14"/>
  <c r="AN11" i="15"/>
  <c r="J15" i="15"/>
  <c r="Q22" i="15"/>
  <c r="BO18" i="14"/>
  <c r="BO13" i="14"/>
  <c r="BO26" i="14"/>
  <c r="S27" i="15"/>
  <c r="BK19" i="14"/>
  <c r="BH22" i="15"/>
  <c r="AM6" i="15"/>
  <c r="Q14" i="15"/>
  <c r="BL6" i="15"/>
  <c r="BJ25" i="14"/>
  <c r="O18" i="14"/>
  <c r="AW14" i="14"/>
  <c r="R8" i="15"/>
  <c r="AC5" i="14"/>
  <c r="S15" i="14"/>
  <c r="C19" i="15"/>
  <c r="BL11" i="15"/>
  <c r="AL4" i="15"/>
  <c r="AL9" i="15"/>
  <c r="P3" i="14"/>
  <c r="V7" i="14"/>
  <c r="AC15" i="14"/>
  <c r="AL2" i="15"/>
  <c r="BA18" i="15"/>
  <c r="BN6" i="15"/>
  <c r="BA26" i="15"/>
  <c r="BL27" i="15"/>
  <c r="J4" i="15"/>
  <c r="G21" i="14"/>
  <c r="AL16" i="15"/>
  <c r="AW9" i="15"/>
  <c r="BE20" i="14"/>
  <c r="AR23" i="15"/>
  <c r="D14" i="14"/>
  <c r="BM17" i="15"/>
  <c r="BG28" i="15"/>
  <c r="Q11" i="37"/>
  <c r="AF10" i="14"/>
  <c r="AX17" i="15"/>
  <c r="AR8" i="15"/>
  <c r="BJ28" i="15"/>
  <c r="T23" i="14"/>
  <c r="Q8" i="14"/>
  <c r="X8" i="15"/>
  <c r="F18" i="15"/>
  <c r="AH18" i="15"/>
  <c r="AP22" i="15"/>
  <c r="AS24" i="14"/>
  <c r="H28" i="15"/>
  <c r="AA21" i="14"/>
  <c r="E13" i="15"/>
  <c r="AS8" i="15"/>
  <c r="AJ18" i="15"/>
  <c r="BJ21" i="14"/>
  <c r="AB23" i="14"/>
  <c r="AU27" i="15"/>
  <c r="R9" i="15"/>
  <c r="F16" i="14"/>
  <c r="W22" i="14"/>
  <c r="BG13" i="14"/>
  <c r="P2" i="15"/>
  <c r="R14" i="14"/>
  <c r="AA12" i="15"/>
  <c r="BG19" i="15"/>
  <c r="H25" i="15"/>
  <c r="X24" i="14"/>
  <c r="F5" i="15"/>
  <c r="AU13" i="15"/>
  <c r="BF17" i="14"/>
  <c r="I13" i="15"/>
  <c r="BG12" i="15"/>
  <c r="AW21" i="15"/>
  <c r="AO19" i="14"/>
  <c r="AQ27" i="14"/>
  <c r="BC25" i="14"/>
  <c r="I17" i="15"/>
  <c r="E2" i="15"/>
  <c r="BI20" i="14"/>
  <c r="AD27" i="15"/>
  <c r="D5" i="15"/>
  <c r="AH21" i="14"/>
  <c r="BJ11" i="14"/>
  <c r="AM13" i="15"/>
  <c r="BP21" i="14"/>
  <c r="E24" i="15"/>
  <c r="AT10" i="15"/>
  <c r="AY28" i="15"/>
  <c r="BC20" i="14"/>
  <c r="BO11" i="14"/>
  <c r="AT11" i="15"/>
  <c r="M22" i="15"/>
  <c r="BP15" i="15"/>
  <c r="AO24" i="15"/>
  <c r="AT23" i="14"/>
  <c r="AF2" i="15"/>
  <c r="BG3" i="15"/>
  <c r="K24" i="15"/>
  <c r="BB5" i="14"/>
  <c r="BL9" i="14"/>
  <c r="AR12" i="15"/>
  <c r="W9" i="14"/>
  <c r="AM18" i="14"/>
  <c r="BA14" i="14"/>
  <c r="E19" i="14"/>
  <c r="I2" i="14"/>
  <c r="BF24" i="15"/>
  <c r="BC24" i="15"/>
  <c r="BK2" i="14"/>
  <c r="BA10" i="15"/>
  <c r="O6" i="15"/>
  <c r="BD28" i="14"/>
  <c r="P24" i="14"/>
  <c r="BA9" i="15"/>
  <c r="AX7" i="14"/>
  <c r="AJ6" i="15"/>
  <c r="E20" i="15"/>
  <c r="BO8" i="15"/>
  <c r="AI18" i="14"/>
  <c r="BB23" i="14"/>
  <c r="AY17" i="15"/>
  <c r="D23" i="14"/>
  <c r="AI26" i="15"/>
  <c r="I5" i="14"/>
  <c r="G2" i="14"/>
  <c r="X6" i="15"/>
  <c r="AZ19" i="14"/>
  <c r="AI24" i="15"/>
  <c r="BF14" i="14"/>
  <c r="AI26" i="14"/>
  <c r="AR24" i="15"/>
  <c r="S7" i="14"/>
  <c r="T12" i="14"/>
  <c r="AK9" i="14"/>
  <c r="AT3" i="15"/>
  <c r="BD11" i="15"/>
  <c r="BE19" i="15"/>
  <c r="AX19" i="14"/>
  <c r="T14" i="14"/>
  <c r="AY13" i="15"/>
  <c r="J2" i="15"/>
  <c r="AF14" i="15"/>
  <c r="AO9" i="15"/>
  <c r="V7" i="15"/>
  <c r="C23" i="15"/>
  <c r="O27" i="14"/>
  <c r="C27" i="14"/>
  <c r="BD15" i="14"/>
  <c r="BO6" i="14"/>
  <c r="AB9" i="15"/>
  <c r="L19" i="15"/>
  <c r="I13" i="14"/>
  <c r="AS22" i="14"/>
  <c r="BK4" i="15"/>
  <c r="J10" i="15"/>
  <c r="AA6" i="14"/>
  <c r="AH7" i="15"/>
  <c r="BA11" i="15"/>
  <c r="Q18" i="15"/>
  <c r="J21" i="14"/>
  <c r="P27" i="15"/>
  <c r="AY26" i="14"/>
  <c r="AI13" i="14"/>
  <c r="AD8" i="14"/>
  <c r="G15" i="14"/>
  <c r="AS22" i="15"/>
  <c r="BN28" i="15"/>
  <c r="BG5" i="15"/>
  <c r="BG25" i="14"/>
  <c r="AN21" i="15"/>
  <c r="AJ20" i="15"/>
  <c r="U25" i="15"/>
  <c r="Y7" i="15"/>
  <c r="AY18" i="14"/>
  <c r="BD6" i="14"/>
  <c r="BG4" i="15"/>
  <c r="BI9" i="15"/>
  <c r="D4" i="15"/>
  <c r="O27" i="15"/>
  <c r="BM15" i="14"/>
  <c r="BF27" i="15"/>
  <c r="N17" i="15"/>
  <c r="O3" i="14"/>
  <c r="K2" i="15"/>
  <c r="M23" i="14"/>
  <c r="BE8" i="15"/>
  <c r="BN11" i="15"/>
  <c r="AO21" i="15"/>
  <c r="U13" i="14"/>
  <c r="G12" i="15"/>
  <c r="V2" i="15"/>
  <c r="R12" i="15"/>
  <c r="T2" i="15"/>
  <c r="AW16" i="15"/>
  <c r="BJ12" i="14"/>
  <c r="AQ12" i="14"/>
  <c r="AO15" i="14"/>
  <c r="BG15" i="15"/>
  <c r="AJ5" i="15"/>
  <c r="E13" i="14"/>
  <c r="BA4" i="14"/>
  <c r="AU3" i="14"/>
  <c r="BM18" i="15"/>
  <c r="L24" i="15"/>
  <c r="BE24" i="14"/>
  <c r="I2" i="15"/>
  <c r="U27" i="14"/>
  <c r="AU24" i="15"/>
  <c r="AZ26" i="15"/>
  <c r="G27" i="15"/>
  <c r="Z5" i="15"/>
  <c r="AM19" i="15"/>
  <c r="BP4" i="15"/>
  <c r="BB24" i="15"/>
  <c r="BB16" i="15"/>
  <c r="Z8" i="14"/>
  <c r="L19" i="14"/>
  <c r="BB6" i="15"/>
  <c r="BI3" i="14"/>
  <c r="AZ13" i="15"/>
  <c r="N6" i="15"/>
  <c r="BM28" i="15"/>
  <c r="E24" i="14"/>
  <c r="BC28" i="15"/>
  <c r="BD15" i="15"/>
  <c r="H18" i="15"/>
  <c r="AR9" i="14"/>
  <c r="W24" i="15"/>
  <c r="AF10" i="15"/>
  <c r="BN8" i="14"/>
  <c r="BK6" i="15"/>
  <c r="BM27" i="15"/>
  <c r="AU12" i="14"/>
  <c r="AB20" i="14"/>
  <c r="AL24" i="15"/>
  <c r="AF22" i="15"/>
  <c r="H17" i="15"/>
  <c r="BN19" i="15"/>
  <c r="AK10" i="15"/>
  <c r="AH7" i="14"/>
  <c r="AD9" i="14"/>
  <c r="Q17" i="15"/>
  <c r="E27" i="14"/>
  <c r="BK8" i="14"/>
  <c r="BO2" i="15"/>
  <c r="AR10" i="14"/>
  <c r="AM21" i="15"/>
  <c r="AU5" i="14"/>
  <c r="AH8" i="14"/>
  <c r="C22" i="14"/>
  <c r="J14" i="14"/>
  <c r="AN10" i="14"/>
  <c r="G9" i="14"/>
  <c r="BB28" i="14"/>
  <c r="AT25" i="15"/>
  <c r="AQ2" i="14"/>
  <c r="F13" i="15"/>
  <c r="G10" i="14"/>
  <c r="H10" i="14"/>
  <c r="BG19" i="14"/>
  <c r="AR27" i="15"/>
  <c r="AZ7" i="14"/>
  <c r="BP19" i="15"/>
  <c r="T8" i="15"/>
  <c r="AU4" i="15"/>
  <c r="AX20" i="14"/>
  <c r="AE14" i="15"/>
  <c r="AC16" i="15"/>
  <c r="X14" i="15"/>
  <c r="BD5" i="14"/>
  <c r="AZ28" i="15"/>
  <c r="BI17" i="15"/>
  <c r="AI24" i="14"/>
  <c r="BP7" i="15"/>
  <c r="AH15" i="14"/>
  <c r="AO23" i="14"/>
  <c r="AG6" i="14"/>
  <c r="BM21" i="15"/>
  <c r="D8" i="15"/>
  <c r="AU21" i="14"/>
  <c r="BD2" i="14"/>
  <c r="L9" i="33"/>
  <c r="F4" i="15"/>
  <c r="BK15" i="14"/>
  <c r="Q9" i="15"/>
  <c r="AY5" i="15"/>
  <c r="AK18" i="15"/>
  <c r="R21" i="15"/>
  <c r="I27" i="14"/>
  <c r="AR15" i="14"/>
  <c r="AZ5" i="14"/>
  <c r="AZ12" i="14"/>
  <c r="AC23" i="14"/>
  <c r="AD4" i="15"/>
  <c r="BN14" i="15"/>
  <c r="BL7" i="15"/>
  <c r="G4" i="14"/>
  <c r="AT18" i="14"/>
  <c r="AV21" i="15"/>
  <c r="P24" i="15"/>
  <c r="I8" i="14"/>
  <c r="AM16" i="15"/>
  <c r="F7" i="15"/>
  <c r="W12" i="15"/>
  <c r="O23" i="15"/>
  <c r="BM22" i="14"/>
  <c r="L12" i="14"/>
  <c r="AA3" i="14"/>
  <c r="AO21" i="14"/>
  <c r="BO12" i="14"/>
  <c r="AA6" i="15"/>
  <c r="AV25" i="15"/>
  <c r="AN23" i="14"/>
  <c r="Z22" i="15"/>
  <c r="AQ13" i="14"/>
  <c r="U22" i="14"/>
  <c r="F2" i="14"/>
  <c r="V27" i="15"/>
  <c r="AQ17" i="15"/>
  <c r="T28" i="14"/>
  <c r="BI5" i="15"/>
  <c r="K13" i="15"/>
  <c r="BM24" i="14"/>
  <c r="AA5" i="15"/>
  <c r="X26" i="15"/>
  <c r="C17" i="14"/>
  <c r="BL3" i="14"/>
  <c r="AE20" i="14"/>
  <c r="BE6" i="14"/>
  <c r="AR11" i="15"/>
  <c r="BH16" i="14"/>
  <c r="BJ7" i="14"/>
  <c r="D24" i="15"/>
  <c r="AE2" i="15"/>
  <c r="AC4" i="15"/>
  <c r="BH26" i="15"/>
  <c r="G15" i="15"/>
  <c r="BK11" i="15"/>
  <c r="M15" i="15"/>
  <c r="E23" i="14"/>
  <c r="AB6" i="14"/>
  <c r="X28" i="15"/>
  <c r="Q7" i="14"/>
  <c r="O23" i="14"/>
  <c r="BI23" i="15"/>
  <c r="I14" i="14"/>
  <c r="V3" i="14"/>
  <c r="AA5" i="14"/>
  <c r="I16" i="15"/>
  <c r="BE13" i="15"/>
  <c r="AN25" i="15"/>
  <c r="L23" i="14"/>
  <c r="O3" i="15"/>
  <c r="Y6" i="14"/>
  <c r="S18" i="14"/>
  <c r="BD26" i="14"/>
  <c r="AV24" i="14"/>
  <c r="BH18" i="15"/>
  <c r="Z19" i="15"/>
  <c r="AT18" i="15"/>
  <c r="Z10" i="14"/>
  <c r="Z13" i="15"/>
  <c r="E5" i="15"/>
  <c r="BJ24" i="14"/>
  <c r="AQ24" i="15"/>
  <c r="BC25" i="15"/>
  <c r="V25" i="14"/>
  <c r="P18" i="14"/>
  <c r="BC14" i="14"/>
  <c r="L26" i="15"/>
  <c r="BG13" i="15"/>
  <c r="O14" i="14"/>
  <c r="AC17" i="14"/>
  <c r="BF21" i="14"/>
  <c r="BO28" i="15"/>
  <c r="X13" i="15"/>
  <c r="BC7" i="15"/>
  <c r="AW10" i="14"/>
  <c r="AG14" i="15"/>
  <c r="AA14" i="14"/>
  <c r="AI20" i="15"/>
  <c r="AR28" i="14"/>
  <c r="AK3" i="15"/>
  <c r="T21" i="15"/>
  <c r="AC15" i="15"/>
  <c r="BB4" i="15"/>
  <c r="AQ28" i="15"/>
  <c r="BL6" i="14"/>
  <c r="BL19" i="14"/>
  <c r="BB2" i="14"/>
  <c r="G22" i="14"/>
  <c r="AC11" i="15"/>
  <c r="U22" i="15"/>
  <c r="AR27" i="14"/>
  <c r="BH12" i="14"/>
  <c r="BL8" i="15"/>
  <c r="K20" i="15"/>
  <c r="BD3" i="15"/>
  <c r="BP21" i="15"/>
  <c r="AS13" i="15"/>
  <c r="X7" i="15"/>
  <c r="BI3" i="15"/>
  <c r="AE15" i="14"/>
  <c r="J26" i="14"/>
  <c r="X21" i="15"/>
  <c r="AU5" i="15"/>
  <c r="BC12" i="14"/>
  <c r="AJ20" i="14"/>
  <c r="BN9" i="15"/>
  <c r="AE10" i="15"/>
  <c r="H3" i="14"/>
  <c r="F25" i="14"/>
  <c r="X15" i="15"/>
  <c r="BB3" i="15"/>
  <c r="AW10" i="15"/>
  <c r="AI28" i="15"/>
  <c r="J13" i="14"/>
  <c r="U20" i="15"/>
  <c r="BI4" i="14"/>
  <c r="R11" i="14"/>
  <c r="H26" i="14"/>
  <c r="W19" i="14"/>
  <c r="BC22" i="14"/>
  <c r="D12" i="14"/>
  <c r="BE7" i="14"/>
  <c r="D6" i="15"/>
  <c r="BE21" i="14"/>
  <c r="AK22" i="15"/>
  <c r="AJ10" i="14"/>
  <c r="BC28" i="14"/>
  <c r="AQ14" i="15"/>
  <c r="E22" i="14"/>
  <c r="AQ26" i="14"/>
  <c r="AU4" i="14"/>
  <c r="AE11" i="15"/>
  <c r="AJ26" i="14"/>
  <c r="AT9" i="14"/>
  <c r="AD28" i="14"/>
  <c r="BG16" i="14"/>
  <c r="V11" i="15"/>
  <c r="V4" i="14"/>
  <c r="E4" i="14"/>
  <c r="AA26" i="14"/>
  <c r="AR13" i="14"/>
  <c r="AI18" i="15"/>
  <c r="AU17" i="15"/>
  <c r="N20" i="15"/>
  <c r="AA18" i="14"/>
  <c r="M7" i="15"/>
  <c r="BH26" i="14"/>
  <c r="W17" i="14"/>
  <c r="K17" i="15"/>
  <c r="O19" i="14"/>
  <c r="AW6" i="14"/>
  <c r="BP24" i="15"/>
  <c r="AD23" i="14"/>
  <c r="AK14" i="14"/>
  <c r="BB12" i="14"/>
  <c r="R12" i="14"/>
  <c r="AS18" i="15"/>
  <c r="T26" i="14"/>
  <c r="BJ11" i="15"/>
  <c r="AT8" i="15"/>
  <c r="BG2" i="15"/>
  <c r="BE16" i="15"/>
  <c r="AS4" i="14"/>
  <c r="BO7" i="14"/>
  <c r="AM28" i="15"/>
  <c r="F22" i="14"/>
  <c r="AT7" i="14"/>
  <c r="AU11" i="14"/>
  <c r="T22" i="15"/>
  <c r="BB10" i="14"/>
  <c r="C21" i="14"/>
  <c r="BA12" i="15"/>
  <c r="W7" i="15"/>
  <c r="Y22" i="14"/>
  <c r="BI24" i="37"/>
  <c r="BC18" i="14"/>
  <c r="AX9" i="15"/>
  <c r="Y19" i="15"/>
  <c r="AF11" i="15"/>
  <c r="AN25" i="14"/>
  <c r="G6" i="15"/>
  <c r="W10" i="15"/>
  <c r="O24" i="14"/>
  <c r="AC12" i="15"/>
  <c r="BA19" i="15"/>
  <c r="AJ24" i="37"/>
  <c r="BH8" i="15"/>
  <c r="AH6" i="14"/>
  <c r="AU18" i="15"/>
  <c r="S8" i="15"/>
  <c r="Z2" i="15"/>
  <c r="P12" i="15"/>
  <c r="AA23" i="14"/>
  <c r="Z14" i="15"/>
  <c r="M17" i="14"/>
  <c r="M17" i="15"/>
  <c r="AO2" i="14"/>
  <c r="AA4" i="14"/>
  <c r="L11" i="15"/>
  <c r="BA18" i="14"/>
  <c r="N5" i="15"/>
  <c r="BH11" i="14"/>
  <c r="AX4" i="15"/>
  <c r="Z6" i="14"/>
  <c r="AO5" i="15"/>
  <c r="J17" i="14"/>
  <c r="AZ17" i="14"/>
  <c r="M28" i="14"/>
  <c r="AN14" i="14"/>
  <c r="AD13" i="15"/>
  <c r="C14" i="14"/>
  <c r="AC21" i="15"/>
  <c r="AA13" i="14"/>
  <c r="BE23" i="14"/>
  <c r="BE11" i="15"/>
  <c r="M3" i="15"/>
  <c r="AH19" i="15"/>
  <c r="BP25" i="14"/>
  <c r="AL18" i="14"/>
  <c r="Y8" i="15"/>
  <c r="BN24" i="15"/>
  <c r="AY21" i="15"/>
  <c r="M5" i="14"/>
  <c r="BB20" i="14"/>
  <c r="O7" i="14"/>
  <c r="N15" i="14"/>
  <c r="BF23" i="15"/>
  <c r="AI21" i="14"/>
  <c r="Z6" i="15"/>
  <c r="AY15" i="14"/>
  <c r="R20" i="14"/>
  <c r="BJ27" i="14"/>
  <c r="C12" i="15"/>
  <c r="BP6" i="14"/>
  <c r="AN20" i="15"/>
  <c r="BB19" i="15"/>
  <c r="AR19" i="15"/>
  <c r="BN13" i="14"/>
  <c r="AZ18" i="15"/>
  <c r="AG14" i="14"/>
  <c r="AX6" i="14"/>
  <c r="AE16" i="14"/>
  <c r="AG7" i="15"/>
  <c r="AX15" i="15"/>
  <c r="AI27" i="15"/>
  <c r="AU13" i="14"/>
  <c r="AY5" i="14"/>
  <c r="AW12" i="14"/>
  <c r="BA25" i="15"/>
  <c r="BL16" i="14"/>
  <c r="F28" i="15"/>
  <c r="AH9" i="14"/>
  <c r="AF28" i="15"/>
  <c r="AO22" i="37"/>
  <c r="AT14" i="14"/>
  <c r="AJ18" i="14"/>
  <c r="AD9" i="15"/>
  <c r="L25" i="14"/>
  <c r="I7" i="14"/>
  <c r="AX25" i="14"/>
  <c r="BF22" i="15"/>
  <c r="BP8" i="14"/>
  <c r="AR14" i="14"/>
  <c r="L22" i="15"/>
  <c r="BD19" i="14"/>
  <c r="AI6" i="15"/>
  <c r="AC10" i="15"/>
  <c r="W7" i="14"/>
  <c r="BI26" i="14"/>
  <c r="BD2" i="15"/>
  <c r="AJ11" i="15"/>
  <c r="D2" i="14"/>
  <c r="AW15" i="15"/>
  <c r="P23" i="15"/>
  <c r="L9" i="15"/>
  <c r="BJ8" i="15"/>
  <c r="AD22" i="15"/>
  <c r="AL18" i="15"/>
  <c r="AT26" i="14"/>
  <c r="AQ27" i="15"/>
  <c r="L11" i="14"/>
  <c r="E26" i="14"/>
  <c r="O13" i="14"/>
  <c r="BF10" i="15"/>
  <c r="AT7" i="15"/>
  <c r="H2" i="14"/>
  <c r="M21" i="14"/>
  <c r="R2" i="15"/>
  <c r="M13" i="14"/>
  <c r="AL17" i="14"/>
  <c r="L8" i="14"/>
  <c r="X3" i="15"/>
  <c r="AF18" i="14"/>
  <c r="Z17" i="14"/>
  <c r="BK9" i="14"/>
  <c r="R5" i="14"/>
  <c r="AR21" i="14"/>
  <c r="AH8" i="15"/>
  <c r="K22" i="14"/>
  <c r="AK17" i="14"/>
  <c r="BB13" i="15"/>
  <c r="AN9" i="15"/>
  <c r="D13" i="14"/>
  <c r="G5" i="15"/>
  <c r="AP19" i="15"/>
  <c r="AS26" i="15"/>
  <c r="AC26" i="15"/>
  <c r="BH20" i="14"/>
  <c r="BP12" i="14"/>
  <c r="BI13" i="15"/>
  <c r="AD11" i="15"/>
  <c r="X4" i="15"/>
  <c r="AL25" i="37"/>
  <c r="X17" i="14"/>
  <c r="BD27" i="15"/>
  <c r="L28" i="15"/>
  <c r="BI2" i="14"/>
  <c r="E16" i="14"/>
  <c r="E10" i="14"/>
  <c r="AX27" i="15"/>
  <c r="BH10" i="15"/>
  <c r="U8" i="14"/>
  <c r="BP9" i="15"/>
  <c r="AV19" i="14"/>
  <c r="C15" i="15"/>
  <c r="Z4" i="15"/>
  <c r="BA22" i="14"/>
  <c r="AY15" i="15"/>
  <c r="BB7" i="14"/>
  <c r="W15" i="15"/>
  <c r="AF2" i="14"/>
  <c r="BD5" i="15"/>
  <c r="AF5" i="15"/>
  <c r="N17" i="14"/>
  <c r="BL23" i="14"/>
  <c r="AX10" i="15"/>
  <c r="AE25" i="14"/>
  <c r="AQ8" i="14"/>
  <c r="L14" i="14"/>
  <c r="BP24" i="14"/>
  <c r="AL7" i="15"/>
  <c r="O16" i="15"/>
  <c r="AC8" i="14"/>
  <c r="L10" i="14"/>
  <c r="BA7" i="15"/>
  <c r="BI8" i="15"/>
  <c r="AG25" i="14"/>
  <c r="AR24" i="14"/>
  <c r="V20" i="14"/>
  <c r="BK26" i="15"/>
  <c r="C2" i="14"/>
  <c r="O10" i="14"/>
  <c r="AF8" i="15"/>
  <c r="AB5" i="15"/>
  <c r="AD18" i="14"/>
  <c r="BG27" i="15"/>
  <c r="BO19" i="14"/>
  <c r="BH10" i="14"/>
  <c r="AT9" i="15"/>
  <c r="BB17" i="14"/>
  <c r="C18" i="15"/>
  <c r="AQ5" i="15"/>
  <c r="AC3" i="14"/>
  <c r="BD14" i="15"/>
  <c r="AH22" i="15"/>
  <c r="AH3" i="15"/>
  <c r="AX6" i="15"/>
  <c r="F5" i="14"/>
  <c r="AE12" i="15"/>
  <c r="BO8" i="14"/>
  <c r="M6" i="14"/>
  <c r="BC9" i="15"/>
  <c r="T9" i="14"/>
  <c r="AS19" i="14"/>
  <c r="P10" i="15"/>
  <c r="H7" i="15"/>
  <c r="K18" i="15"/>
  <c r="L20" i="15"/>
  <c r="J16" i="14"/>
  <c r="AQ4" i="14"/>
  <c r="F19" i="14"/>
  <c r="BE22" i="15"/>
  <c r="BI12" i="15"/>
  <c r="AA23" i="15"/>
  <c r="AG10" i="14"/>
  <c r="T10" i="15"/>
  <c r="W23" i="14"/>
  <c r="R21" i="14"/>
  <c r="I8" i="15"/>
  <c r="BJ22" i="15"/>
  <c r="D19" i="14"/>
  <c r="H26" i="15"/>
  <c r="E3" i="15"/>
  <c r="U7" i="15"/>
  <c r="AY25" i="15"/>
  <c r="AB26" i="14"/>
  <c r="AG8" i="15"/>
  <c r="AI28" i="14"/>
  <c r="BH6" i="15"/>
  <c r="AS12" i="15"/>
  <c r="J12" i="14"/>
  <c r="AI4" i="14"/>
  <c r="L21" i="14"/>
  <c r="AD16" i="14"/>
  <c r="AZ16" i="15"/>
  <c r="C21" i="15"/>
  <c r="AR2" i="15"/>
  <c r="BM23" i="15"/>
  <c r="AE21" i="14"/>
  <c r="AL24" i="14"/>
  <c r="T15" i="14"/>
  <c r="V18" i="15"/>
  <c r="D16" i="15"/>
  <c r="AW26" i="15"/>
  <c r="BN15" i="14"/>
  <c r="BN9" i="14"/>
  <c r="AB8" i="15"/>
  <c r="Q9" i="14"/>
  <c r="BH2" i="15"/>
  <c r="Z11" i="14"/>
  <c r="U6" i="15"/>
  <c r="BI14" i="14"/>
  <c r="S22" i="14"/>
  <c r="U15" i="14"/>
  <c r="AU21" i="15"/>
  <c r="C6" i="15"/>
  <c r="BA28" i="14"/>
  <c r="AC18" i="14"/>
  <c r="AT12" i="14"/>
  <c r="BK10" i="15"/>
  <c r="BH19" i="14"/>
  <c r="E9" i="14"/>
  <c r="BF5" i="15"/>
  <c r="F15" i="15"/>
  <c r="AB24" i="14"/>
  <c r="AR15" i="15"/>
  <c r="BN12" i="14"/>
  <c r="I9" i="15"/>
  <c r="AO6" i="14"/>
  <c r="T21" i="37"/>
  <c r="AP27" i="14"/>
  <c r="C2" i="15"/>
  <c r="O12" i="14"/>
  <c r="N8" i="14"/>
  <c r="AR14" i="15"/>
  <c r="BL14" i="37" s="1"/>
  <c r="BG23" i="14"/>
  <c r="AE24" i="14"/>
  <c r="Z28" i="15"/>
  <c r="AO11" i="15"/>
  <c r="AC16" i="14"/>
  <c r="F19" i="15"/>
  <c r="Y17" i="15"/>
  <c r="BM3" i="14"/>
  <c r="BK21" i="14"/>
  <c r="L12" i="15"/>
  <c r="Q24" i="15"/>
  <c r="BO17" i="15"/>
  <c r="AO10" i="14"/>
  <c r="E14" i="15"/>
  <c r="BB12" i="15"/>
  <c r="BL23" i="15"/>
  <c r="AZ9" i="14"/>
  <c r="W19" i="15"/>
  <c r="BM12" i="14"/>
  <c r="AU15" i="15"/>
  <c r="W16" i="15"/>
  <c r="V21" i="15"/>
  <c r="AP14" i="14"/>
  <c r="D3" i="14"/>
  <c r="BD18" i="15"/>
  <c r="BA28" i="15"/>
  <c r="AJ8" i="15"/>
  <c r="BF15" i="15"/>
  <c r="AW19" i="15"/>
  <c r="AI22" i="15"/>
  <c r="AE6" i="15"/>
  <c r="AZ6" i="15"/>
  <c r="AC21" i="14"/>
  <c r="BC16" i="15"/>
  <c r="L3" i="14"/>
  <c r="BA17" i="14"/>
  <c r="AD17" i="15"/>
  <c r="AO15" i="15"/>
  <c r="S16" i="14"/>
  <c r="AO26" i="15"/>
  <c r="AK5" i="14"/>
  <c r="AP16" i="14"/>
  <c r="AV14" i="14"/>
  <c r="BG9" i="15"/>
  <c r="Y21" i="15"/>
  <c r="AB10" i="14"/>
  <c r="BO15" i="14"/>
  <c r="BP23" i="15"/>
  <c r="AJ13" i="15"/>
  <c r="AA11" i="15"/>
  <c r="AZ10" i="15"/>
  <c r="BL4" i="15"/>
  <c r="AW25" i="14"/>
  <c r="Z20" i="15"/>
  <c r="AZ20" i="14"/>
  <c r="AD3" i="14"/>
  <c r="AI2" i="14"/>
  <c r="AY23" i="15"/>
  <c r="Y15" i="15"/>
  <c r="BJ15" i="15"/>
  <c r="AX7" i="15"/>
  <c r="M11" i="14"/>
  <c r="AN11" i="14"/>
  <c r="C24" i="15"/>
  <c r="AX26" i="14"/>
  <c r="BN7" i="14"/>
  <c r="C18" i="14"/>
  <c r="AU7" i="14"/>
  <c r="AD20" i="15"/>
  <c r="BB15" i="14"/>
  <c r="AK11" i="14"/>
  <c r="G25" i="14"/>
  <c r="G26" i="14"/>
  <c r="BB11" i="14"/>
  <c r="AG22" i="37"/>
  <c r="N18" i="14"/>
  <c r="J15" i="14"/>
  <c r="T27" i="14"/>
  <c r="O5" i="15"/>
  <c r="K7" i="15"/>
  <c r="AH16" i="15"/>
  <c r="AB28" i="14"/>
  <c r="AK6" i="15"/>
  <c r="AL10" i="15"/>
  <c r="AV8" i="14"/>
  <c r="K8" i="15"/>
  <c r="T3" i="14"/>
  <c r="W6" i="15"/>
  <c r="BO5" i="14"/>
  <c r="AD15" i="14"/>
  <c r="AX16" i="15"/>
  <c r="AT19" i="15"/>
  <c r="AY25" i="37"/>
  <c r="AL19" i="15"/>
  <c r="BP17" i="15"/>
  <c r="T3" i="15"/>
  <c r="J3" i="15"/>
  <c r="S5" i="15"/>
  <c r="BJ23" i="14"/>
  <c r="AC19" i="15"/>
  <c r="AP6" i="15"/>
  <c r="Q17" i="14"/>
  <c r="BK3" i="14"/>
  <c r="BG18" i="15"/>
  <c r="AN6" i="15"/>
  <c r="D22" i="15"/>
  <c r="AD22" i="14"/>
  <c r="AN3" i="15"/>
  <c r="Y18" i="15"/>
  <c r="X5" i="14"/>
  <c r="AC13" i="14"/>
  <c r="AI8" i="15"/>
  <c r="AV23" i="15"/>
  <c r="AM4" i="14"/>
  <c r="V18" i="37"/>
  <c r="AZ16" i="14"/>
  <c r="BP2" i="14"/>
  <c r="AH10" i="15"/>
  <c r="U28" i="14"/>
  <c r="AZ15" i="14"/>
  <c r="AG2" i="14"/>
  <c r="AO17" i="14"/>
  <c r="O18" i="15"/>
  <c r="X11" i="15"/>
  <c r="Y13" i="37"/>
  <c r="AG5" i="15"/>
  <c r="L5" i="14"/>
  <c r="C3" i="14"/>
  <c r="BD26" i="15"/>
  <c r="BA27" i="15"/>
  <c r="K24" i="14"/>
  <c r="V16" i="14"/>
  <c r="AP25" i="15"/>
  <c r="M26" i="14"/>
  <c r="BH4" i="15"/>
  <c r="AB4" i="15"/>
  <c r="BO14" i="14"/>
  <c r="O14" i="37"/>
  <c r="AE9" i="15"/>
  <c r="R15" i="15"/>
  <c r="BN6" i="14"/>
  <c r="AM23" i="15"/>
  <c r="Q5" i="15"/>
  <c r="P9" i="15"/>
  <c r="T10" i="14"/>
  <c r="BE26" i="15"/>
  <c r="BO19" i="15"/>
  <c r="P11" i="14"/>
  <c r="H6" i="14"/>
  <c r="T11" i="14"/>
  <c r="D14" i="15"/>
  <c r="AQ25" i="15"/>
  <c r="C27" i="15"/>
  <c r="W13" i="14"/>
  <c r="D9" i="15"/>
  <c r="AD21" i="14"/>
  <c r="BL26" i="14"/>
  <c r="AX11" i="14"/>
  <c r="AB12" i="14"/>
  <c r="BH18" i="14"/>
  <c r="T20" i="14"/>
  <c r="BG17" i="14"/>
  <c r="BD21" i="15"/>
  <c r="AG22" i="15"/>
  <c r="I12" i="14"/>
  <c r="BK17" i="15"/>
  <c r="AC7" i="14"/>
  <c r="AQ8" i="15"/>
  <c r="L2" i="14"/>
  <c r="K5" i="14"/>
  <c r="P13" i="37"/>
  <c r="AK26" i="15"/>
  <c r="U25" i="14"/>
  <c r="Z12" i="15"/>
  <c r="AI7" i="14"/>
  <c r="AK28" i="15"/>
  <c r="AY11" i="15"/>
  <c r="BK2" i="15"/>
  <c r="AY19" i="37"/>
  <c r="Q26" i="15"/>
  <c r="Z17" i="15"/>
  <c r="BD11" i="14"/>
  <c r="AP16" i="15"/>
  <c r="AR25" i="14"/>
  <c r="AA8" i="14"/>
  <c r="AF11" i="37"/>
  <c r="BN22" i="15"/>
  <c r="AO18" i="14"/>
  <c r="AA4" i="15"/>
  <c r="D7" i="15"/>
  <c r="AO27" i="14"/>
  <c r="AQ6" i="15"/>
  <c r="AE12" i="14"/>
  <c r="AC4" i="14"/>
  <c r="V24" i="14"/>
  <c r="AK19" i="14"/>
  <c r="K15" i="14"/>
  <c r="BE25" i="15"/>
  <c r="AZ26" i="14"/>
  <c r="BE13" i="14"/>
  <c r="AF12" i="14"/>
  <c r="D5" i="14"/>
  <c r="L15" i="14"/>
  <c r="BA20" i="14"/>
  <c r="AC26" i="14"/>
  <c r="G11" i="14"/>
  <c r="R16" i="14"/>
  <c r="P5" i="15"/>
  <c r="D7" i="14"/>
  <c r="BP15" i="14"/>
  <c r="P7" i="15"/>
  <c r="AY9" i="14"/>
  <c r="AY25" i="14"/>
  <c r="BP5" i="14"/>
  <c r="AG11" i="14"/>
  <c r="AW17" i="14"/>
  <c r="F24" i="15"/>
  <c r="L16" i="14"/>
  <c r="BB14" i="14"/>
  <c r="BE14" i="15"/>
  <c r="AR11" i="14"/>
  <c r="C9" i="14"/>
  <c r="AD17" i="14"/>
  <c r="W5" i="14"/>
  <c r="BJ18" i="14"/>
  <c r="N11" i="14"/>
  <c r="AP21" i="14"/>
  <c r="Y16" i="14"/>
  <c r="AP11" i="14"/>
  <c r="V9" i="15"/>
  <c r="AA17" i="15"/>
  <c r="D6" i="14"/>
  <c r="G19" i="15"/>
  <c r="Y19" i="14"/>
  <c r="AL3" i="14"/>
  <c r="J25" i="14"/>
  <c r="L10" i="33"/>
  <c r="BJ2" i="15"/>
  <c r="BE6" i="15"/>
  <c r="BL10" i="15"/>
  <c r="J6" i="14"/>
  <c r="F9" i="15"/>
  <c r="F16" i="15"/>
  <c r="BP19" i="14"/>
  <c r="BD23" i="15"/>
  <c r="BJ5" i="14"/>
  <c r="S17" i="15"/>
  <c r="BN22" i="14"/>
  <c r="C8" i="15"/>
  <c r="BC19" i="15"/>
  <c r="AC2" i="14"/>
  <c r="F21" i="15"/>
  <c r="AM6" i="14"/>
  <c r="S14" i="15"/>
  <c r="AL21" i="15"/>
  <c r="BH12" i="15"/>
  <c r="V15" i="14"/>
  <c r="AU28" i="15"/>
  <c r="AX9" i="14"/>
  <c r="BC2" i="14"/>
  <c r="P2" i="14"/>
  <c r="AY4" i="15"/>
  <c r="AC9" i="14"/>
  <c r="AU10" i="15"/>
  <c r="X28" i="14"/>
  <c r="BF25" i="15"/>
  <c r="AM23" i="14"/>
  <c r="Q13" i="37"/>
  <c r="Y12" i="14"/>
  <c r="BP5" i="15"/>
  <c r="G14" i="14"/>
  <c r="AE3" i="14"/>
  <c r="AX24" i="14"/>
  <c r="P16" i="14"/>
  <c r="AO25" i="14"/>
  <c r="Q23" i="14"/>
  <c r="AG11" i="15"/>
  <c r="BO9" i="14"/>
  <c r="AC6" i="14"/>
  <c r="BN10" i="37"/>
  <c r="AL2" i="14"/>
  <c r="BL21" i="14"/>
  <c r="Y24" i="14"/>
  <c r="Q28" i="14"/>
  <c r="O25" i="15"/>
  <c r="C28" i="14"/>
  <c r="BK28" i="15"/>
  <c r="AG20" i="15"/>
  <c r="H2" i="15"/>
  <c r="Y10" i="37"/>
  <c r="T4" i="15"/>
  <c r="T2" i="14"/>
  <c r="BA17" i="15"/>
  <c r="AP8" i="37"/>
  <c r="F20" i="14"/>
  <c r="K23" i="14"/>
  <c r="AN19" i="14"/>
  <c r="AS11" i="15"/>
  <c r="N19" i="15"/>
  <c r="AZ21" i="14"/>
  <c r="BB9" i="14"/>
  <c r="N13" i="15"/>
  <c r="H25" i="14"/>
  <c r="Y28" i="14"/>
  <c r="W26" i="15"/>
  <c r="K4" i="15"/>
  <c r="BM8" i="14"/>
  <c r="P19" i="37"/>
  <c r="AO16" i="15"/>
  <c r="BK26" i="14"/>
  <c r="P15" i="14"/>
  <c r="AU2" i="15"/>
  <c r="BE16" i="14"/>
  <c r="I4" i="14"/>
  <c r="J5" i="15"/>
  <c r="L8" i="15"/>
  <c r="BJ13" i="14"/>
  <c r="AV12" i="14"/>
  <c r="L17" i="14"/>
  <c r="BC26" i="14"/>
  <c r="U7" i="14"/>
  <c r="N4" i="14"/>
  <c r="AC14" i="15"/>
  <c r="AY11" i="14"/>
  <c r="BD21" i="14"/>
  <c r="O11" i="14"/>
  <c r="F10" i="14"/>
  <c r="AQ3" i="15"/>
  <c r="J12" i="15"/>
  <c r="BH6" i="14"/>
  <c r="W22" i="15"/>
  <c r="AQ22" i="37" s="1"/>
  <c r="AT2" i="15"/>
  <c r="BC9" i="14"/>
  <c r="BB9" i="15"/>
  <c r="AB2" i="14"/>
  <c r="BB15" i="15"/>
  <c r="AQ14" i="14"/>
  <c r="AM16" i="14"/>
  <c r="AG13" i="14"/>
  <c r="F26" i="14"/>
  <c r="E15" i="14"/>
  <c r="AT12" i="15"/>
  <c r="Z28" i="14"/>
  <c r="AU26" i="14"/>
  <c r="Y9" i="14"/>
  <c r="AO22" i="14"/>
  <c r="AL26" i="14"/>
  <c r="F11" i="15"/>
  <c r="AK27" i="15"/>
  <c r="BC3" i="15"/>
  <c r="O20" i="15"/>
  <c r="G18" i="15"/>
  <c r="K27" i="14"/>
  <c r="AW4" i="14"/>
  <c r="H12" i="14"/>
  <c r="BH14" i="15"/>
  <c r="AW27" i="14"/>
  <c r="U3" i="15"/>
  <c r="BP17" i="14"/>
  <c r="BD7" i="14"/>
  <c r="T25" i="14"/>
  <c r="AV15" i="14"/>
  <c r="AO28" i="15"/>
  <c r="O21" i="37"/>
  <c r="BK6" i="14"/>
  <c r="AD26" i="14"/>
  <c r="AG26" i="15"/>
  <c r="BG10" i="14"/>
  <c r="AP3" i="37"/>
  <c r="AV12" i="37"/>
  <c r="AI19" i="15"/>
  <c r="K3" i="15"/>
  <c r="BO2" i="14"/>
  <c r="AJ21" i="15"/>
  <c r="AY13" i="14"/>
  <c r="BB28" i="15"/>
  <c r="P8" i="37"/>
  <c r="AB18" i="14"/>
  <c r="BG12" i="14"/>
  <c r="BH5" i="14"/>
  <c r="AD2" i="15"/>
  <c r="J20" i="14"/>
  <c r="N9" i="14"/>
  <c r="AO26" i="14"/>
  <c r="U14" i="15"/>
  <c r="AM2" i="14"/>
  <c r="X22" i="15"/>
  <c r="BB19" i="14"/>
  <c r="AS23" i="15"/>
  <c r="BA24" i="14"/>
  <c r="BP9" i="14"/>
  <c r="J8" i="14"/>
  <c r="O15" i="15"/>
  <c r="AF14" i="14"/>
  <c r="AK28" i="14"/>
  <c r="AK11" i="15"/>
  <c r="AP9" i="15"/>
  <c r="AE18" i="37"/>
  <c r="BH5" i="15"/>
  <c r="AR4" i="15"/>
  <c r="AM12" i="15"/>
  <c r="AS3" i="14"/>
  <c r="O9" i="15"/>
  <c r="G8" i="14"/>
  <c r="AO8" i="14"/>
  <c r="AE6" i="14"/>
  <c r="BC8" i="14"/>
  <c r="L18" i="14"/>
  <c r="BL12" i="14"/>
  <c r="AT4" i="14"/>
  <c r="AL21" i="14"/>
  <c r="BH2" i="14"/>
  <c r="AB4" i="14"/>
  <c r="AN12" i="15"/>
  <c r="BM28" i="14"/>
  <c r="S27" i="14"/>
  <c r="C26" i="14"/>
  <c r="U5" i="14"/>
  <c r="AU12" i="15"/>
  <c r="AT4" i="15"/>
  <c r="BJ4" i="15"/>
  <c r="R16" i="37"/>
  <c r="V2" i="14"/>
  <c r="R6" i="15"/>
  <c r="AZ23" i="14"/>
  <c r="J6" i="15"/>
  <c r="AX14" i="14"/>
  <c r="AY27" i="15"/>
  <c r="M8" i="14"/>
  <c r="AQ3" i="14"/>
  <c r="BA10" i="14"/>
  <c r="AR19" i="14"/>
  <c r="BI10" i="15"/>
  <c r="P6" i="14"/>
  <c r="AE9" i="14"/>
  <c r="C9" i="15"/>
  <c r="Y4" i="14"/>
  <c r="L13" i="15"/>
  <c r="AP14" i="15"/>
  <c r="L4" i="14"/>
  <c r="AE26" i="14"/>
  <c r="AT22" i="14"/>
  <c r="AN15" i="14"/>
  <c r="AF24" i="37"/>
  <c r="AU11" i="15"/>
  <c r="BK14" i="14"/>
  <c r="Z5" i="14"/>
  <c r="BD23" i="14"/>
  <c r="J10" i="14"/>
  <c r="X15" i="14"/>
  <c r="S28" i="15"/>
  <c r="P9" i="14"/>
  <c r="AJ2" i="14"/>
  <c r="I20" i="14"/>
  <c r="AK7" i="14"/>
  <c r="D20" i="14"/>
  <c r="AN22" i="37"/>
  <c r="AI14" i="14"/>
  <c r="W10" i="14"/>
  <c r="AM27" i="14"/>
  <c r="BI6" i="14"/>
  <c r="I19" i="15"/>
  <c r="BI11" i="15"/>
  <c r="M18" i="14"/>
  <c r="BI27" i="14"/>
  <c r="AX26" i="15"/>
  <c r="V15" i="37"/>
  <c r="O10" i="37"/>
  <c r="BL5" i="14"/>
  <c r="BK24" i="15"/>
  <c r="AJ5" i="14"/>
  <c r="AG19" i="14"/>
  <c r="AQ21" i="15"/>
  <c r="AO2" i="37"/>
  <c r="BC11" i="15"/>
  <c r="C16" i="14"/>
  <c r="BI2" i="15"/>
  <c r="I27" i="15"/>
  <c r="H15" i="14"/>
  <c r="W14" i="37"/>
  <c r="S3" i="14"/>
  <c r="BE5" i="14"/>
  <c r="U3" i="14"/>
  <c r="R9" i="14"/>
  <c r="BN23" i="14"/>
  <c r="AK8" i="15"/>
  <c r="R11" i="15"/>
  <c r="AP9" i="14"/>
  <c r="Q18" i="14"/>
  <c r="AK8" i="14"/>
  <c r="AF23" i="14"/>
  <c r="S13" i="37"/>
  <c r="Z2" i="14"/>
  <c r="BN16" i="14"/>
  <c r="P26" i="14"/>
  <c r="AN2" i="15"/>
  <c r="T17" i="14"/>
  <c r="BH17" i="14"/>
  <c r="AE10" i="14"/>
  <c r="BH25" i="14"/>
  <c r="C8" i="14"/>
  <c r="N18" i="15"/>
  <c r="BN17" i="15"/>
  <c r="AB8" i="14"/>
  <c r="D10" i="15"/>
  <c r="BL8" i="14"/>
  <c r="BF4" i="14"/>
  <c r="AP6" i="14"/>
  <c r="BH22" i="37"/>
  <c r="AT20" i="14"/>
  <c r="P28" i="14"/>
  <c r="BP2" i="15"/>
  <c r="I17" i="14"/>
  <c r="H23" i="15"/>
  <c r="BG9" i="14"/>
  <c r="J4" i="14"/>
  <c r="R22" i="14"/>
  <c r="AG10" i="15"/>
  <c r="F17" i="14"/>
  <c r="AH17" i="14"/>
  <c r="AE4" i="14"/>
  <c r="AA14" i="15"/>
  <c r="AA24" i="15"/>
  <c r="AA19" i="14"/>
  <c r="BC23" i="14"/>
  <c r="Y10" i="14"/>
  <c r="BF15" i="14"/>
  <c r="F15" i="14"/>
  <c r="AH8" i="37"/>
  <c r="AO15" i="37"/>
  <c r="AH4" i="14"/>
  <c r="S10" i="14"/>
  <c r="BA4" i="15"/>
  <c r="E16" i="15"/>
  <c r="W28" i="14"/>
  <c r="K23" i="15"/>
  <c r="AA25" i="15"/>
  <c r="U13" i="37"/>
  <c r="AS16" i="14"/>
  <c r="AK22" i="14"/>
  <c r="AG27" i="14"/>
  <c r="U8" i="15"/>
  <c r="AY28" i="14"/>
  <c r="E26" i="15"/>
  <c r="BM25" i="14"/>
  <c r="AE17" i="15"/>
  <c r="R15" i="37"/>
  <c r="Z27" i="15"/>
  <c r="AS15" i="15"/>
  <c r="L17" i="15"/>
  <c r="AA10" i="15"/>
  <c r="AS20" i="14"/>
  <c r="X20" i="14"/>
  <c r="BI28" i="14"/>
  <c r="R27" i="14"/>
  <c r="F11" i="14"/>
  <c r="F27" i="14"/>
  <c r="AJ26" i="15"/>
  <c r="AM20" i="14"/>
  <c r="AX16" i="14"/>
  <c r="G8" i="15"/>
  <c r="AA16" i="14"/>
  <c r="F8" i="15"/>
  <c r="Z8" i="37" s="1"/>
  <c r="AG2" i="15"/>
  <c r="AK3" i="14"/>
  <c r="BI19" i="14"/>
  <c r="BC10" i="15"/>
  <c r="BF6" i="15"/>
  <c r="AG21" i="15"/>
  <c r="BA21" i="37" s="1"/>
  <c r="BO10" i="14"/>
  <c r="BG21" i="15"/>
  <c r="BG23" i="15"/>
  <c r="P22" i="37"/>
  <c r="K9" i="15"/>
  <c r="AK16" i="15"/>
  <c r="AE18" i="14"/>
  <c r="Q3" i="15"/>
  <c r="I26" i="14"/>
  <c r="S12" i="14"/>
  <c r="P25" i="14"/>
  <c r="I6" i="14"/>
  <c r="AW8" i="14"/>
  <c r="O14" i="15"/>
  <c r="AG9" i="14"/>
  <c r="AM3" i="14"/>
  <c r="BJ3" i="14"/>
  <c r="BN10" i="14"/>
  <c r="V5" i="14"/>
  <c r="AX2" i="14"/>
  <c r="BE18" i="15"/>
  <c r="BC21" i="15"/>
  <c r="K2" i="14"/>
  <c r="AE24" i="15"/>
  <c r="BO9" i="15"/>
  <c r="BK22" i="37"/>
  <c r="BL15" i="15"/>
  <c r="AG18" i="14"/>
  <c r="AS5" i="15"/>
  <c r="AA9" i="14"/>
  <c r="BM10" i="15"/>
  <c r="T17" i="15"/>
  <c r="AS14" i="15"/>
  <c r="BN2" i="14"/>
  <c r="BH23" i="14"/>
  <c r="S25" i="15"/>
  <c r="T14" i="15"/>
  <c r="AG12" i="15"/>
  <c r="W25" i="14"/>
  <c r="BL13" i="14"/>
  <c r="P10" i="14"/>
  <c r="G22" i="15"/>
  <c r="Q4" i="14"/>
  <c r="BL22" i="15"/>
  <c r="AI18" i="37"/>
  <c r="AN21" i="14"/>
  <c r="BJ4" i="14"/>
  <c r="AH11" i="14"/>
  <c r="M25" i="15"/>
  <c r="BG20" i="14"/>
  <c r="AB9" i="14"/>
  <c r="E17" i="14"/>
  <c r="AM14" i="15"/>
  <c r="BK15" i="15"/>
  <c r="AH18" i="14"/>
  <c r="BJ21" i="15"/>
  <c r="AX4" i="14"/>
  <c r="AJ6" i="14"/>
  <c r="AY12" i="15"/>
  <c r="BJ3" i="15"/>
  <c r="S13" i="14"/>
  <c r="H19" i="15"/>
  <c r="AU4" i="37"/>
  <c r="AS5" i="14"/>
  <c r="AH15" i="37"/>
  <c r="AS20" i="15"/>
  <c r="BO4" i="14"/>
  <c r="AC13" i="15"/>
  <c r="AR18" i="14"/>
  <c r="AF7" i="14"/>
  <c r="AV27" i="14"/>
  <c r="AU13" i="37"/>
  <c r="H9" i="14"/>
  <c r="AT16" i="15"/>
  <c r="Q22" i="37"/>
  <c r="T6" i="15"/>
  <c r="AM28" i="14"/>
  <c r="BL7" i="14"/>
  <c r="AT6" i="14"/>
  <c r="BJ9" i="15"/>
  <c r="AZ18" i="14"/>
  <c r="V13" i="14"/>
  <c r="AL28" i="15"/>
  <c r="P18" i="37"/>
  <c r="M11" i="15"/>
  <c r="E7" i="14"/>
  <c r="S19" i="15"/>
  <c r="BM13" i="14"/>
  <c r="Q24" i="37"/>
  <c r="AY10" i="14"/>
  <c r="AJ16" i="15"/>
  <c r="U16" i="37"/>
  <c r="AF25" i="14"/>
  <c r="AK23" i="14"/>
  <c r="P8" i="15"/>
  <c r="AO9" i="14"/>
  <c r="Q10" i="37"/>
  <c r="K11" i="15"/>
  <c r="BI4" i="15"/>
  <c r="AT2" i="14"/>
  <c r="BJ17" i="14"/>
  <c r="BL17" i="37"/>
  <c r="AV5" i="14"/>
  <c r="AT8" i="14"/>
  <c r="F20" i="15"/>
  <c r="BH4" i="14"/>
  <c r="BI25" i="15"/>
  <c r="J26" i="15"/>
  <c r="E23" i="15"/>
  <c r="K8" i="14"/>
  <c r="L20" i="14"/>
  <c r="X20" i="37" s="1"/>
  <c r="AU18" i="14"/>
  <c r="AK15" i="15"/>
  <c r="G26" i="15"/>
  <c r="Y6" i="15"/>
  <c r="J22" i="15"/>
  <c r="BA11" i="14"/>
  <c r="AK17" i="15"/>
  <c r="H20" i="14"/>
  <c r="T20" i="37" s="1"/>
  <c r="V17" i="15"/>
  <c r="U12" i="14"/>
  <c r="AB19" i="14"/>
  <c r="U18" i="14"/>
  <c r="AM15" i="14"/>
  <c r="I18" i="14"/>
  <c r="AX27" i="14"/>
  <c r="D4" i="14"/>
  <c r="BK13" i="14"/>
  <c r="AW3" i="14"/>
  <c r="BI21" i="14"/>
  <c r="M27" i="15"/>
  <c r="Y27" i="37" s="1"/>
  <c r="BI5" i="14"/>
  <c r="BB23" i="15"/>
  <c r="AX12" i="14"/>
  <c r="BG2" i="14"/>
  <c r="M4" i="14"/>
  <c r="Y4" i="37" s="1"/>
  <c r="BF25" i="14"/>
  <c r="AN13" i="14"/>
  <c r="BI7" i="14"/>
  <c r="O18" i="37"/>
  <c r="L2" i="15"/>
  <c r="AS9" i="37"/>
  <c r="AW11" i="15"/>
  <c r="AK5" i="37"/>
  <c r="AV21" i="14"/>
  <c r="AL15" i="14"/>
  <c r="BK20" i="15"/>
  <c r="Z24" i="15"/>
  <c r="AL5" i="15"/>
  <c r="AO14" i="15"/>
  <c r="AK2" i="15"/>
  <c r="AX23" i="15"/>
  <c r="AW7" i="15"/>
  <c r="AJ25" i="14"/>
  <c r="O20" i="14"/>
  <c r="AZ11" i="15"/>
  <c r="AG23" i="15"/>
  <c r="BB25" i="14"/>
  <c r="BL18" i="14"/>
  <c r="BC14" i="37"/>
  <c r="AL28" i="14"/>
  <c r="AR16" i="14"/>
  <c r="BI14" i="15"/>
  <c r="AK10" i="14"/>
  <c r="V22" i="14"/>
  <c r="V6" i="14"/>
  <c r="BC4" i="14"/>
  <c r="AG15" i="14"/>
  <c r="BL28" i="37"/>
  <c r="O8" i="15"/>
  <c r="AP7" i="14"/>
  <c r="BM21" i="14"/>
  <c r="BP17" i="37"/>
  <c r="D25" i="14"/>
  <c r="BD3" i="14"/>
  <c r="AB25" i="14"/>
  <c r="BP22" i="37"/>
  <c r="V10" i="14"/>
  <c r="AF19" i="14"/>
  <c r="BK22" i="15"/>
  <c r="O16" i="14"/>
  <c r="BH20" i="15"/>
  <c r="L15" i="15"/>
  <c r="N12" i="15"/>
  <c r="BC20" i="15"/>
  <c r="E21" i="15"/>
  <c r="I3" i="14"/>
  <c r="D15" i="15"/>
  <c r="BA3" i="15"/>
  <c r="AT6" i="15"/>
  <c r="AS18" i="37"/>
  <c r="G12" i="14"/>
  <c r="BF18" i="14"/>
  <c r="AA8" i="15"/>
  <c r="T18" i="14"/>
  <c r="V17" i="14"/>
  <c r="AS24" i="15"/>
  <c r="BO3" i="15"/>
  <c r="L28" i="14"/>
  <c r="BN18" i="14"/>
  <c r="Y5" i="37"/>
  <c r="AD18" i="15"/>
  <c r="BA12" i="14"/>
  <c r="AM7" i="14"/>
  <c r="R24" i="14"/>
  <c r="BN17" i="14"/>
  <c r="D2" i="15"/>
  <c r="O22" i="14"/>
  <c r="I21" i="14"/>
  <c r="BA21" i="14"/>
  <c r="O2" i="14"/>
  <c r="X10" i="14"/>
  <c r="BD10" i="37"/>
  <c r="P18" i="15"/>
  <c r="W3" i="14"/>
  <c r="AJ28" i="14"/>
  <c r="N3" i="14"/>
  <c r="AD4" i="14"/>
  <c r="BA13" i="15"/>
  <c r="BP20" i="15"/>
  <c r="M14" i="14"/>
  <c r="AG3" i="14"/>
  <c r="H13" i="15"/>
  <c r="BJ6" i="14"/>
  <c r="M23" i="15"/>
  <c r="AN23" i="15"/>
  <c r="AV7" i="15"/>
  <c r="AS27" i="14"/>
  <c r="BH11" i="15"/>
  <c r="AI21" i="15"/>
  <c r="AJ27" i="14"/>
  <c r="Y17" i="14"/>
  <c r="AK17" i="37" s="1"/>
  <c r="C13" i="14"/>
  <c r="BI15" i="14"/>
  <c r="BG22" i="14"/>
  <c r="BG10" i="15"/>
  <c r="BP6" i="15"/>
  <c r="AU24" i="14"/>
  <c r="S9" i="15"/>
  <c r="F25" i="15"/>
  <c r="F22" i="15"/>
  <c r="N24" i="15"/>
  <c r="BF28" i="14"/>
  <c r="AU20" i="14"/>
  <c r="R22" i="15"/>
  <c r="AU14" i="14"/>
  <c r="G28" i="14"/>
  <c r="BF20" i="15"/>
  <c r="BF10" i="14"/>
  <c r="F4" i="14"/>
  <c r="W4" i="15"/>
  <c r="Q28" i="37"/>
  <c r="K21" i="14"/>
  <c r="W23" i="15"/>
  <c r="BF7" i="15"/>
  <c r="AZ25" i="14"/>
  <c r="M15" i="14"/>
  <c r="AS3" i="15"/>
  <c r="AA17" i="14"/>
  <c r="AM17" i="37" s="1"/>
  <c r="R23" i="14"/>
  <c r="S6" i="15"/>
  <c r="C20" i="14"/>
  <c r="R22" i="37"/>
  <c r="AB3" i="37"/>
  <c r="BF7" i="14"/>
  <c r="BC6" i="14"/>
  <c r="BL20" i="15"/>
  <c r="Q20" i="37"/>
  <c r="BF13" i="14"/>
  <c r="W4" i="14"/>
  <c r="AZ5" i="37"/>
  <c r="I11" i="14"/>
  <c r="AN9" i="14"/>
  <c r="U26" i="15"/>
  <c r="AY3" i="14"/>
  <c r="AN28" i="15"/>
  <c r="S18" i="37"/>
  <c r="AB15" i="14"/>
  <c r="AB16" i="15"/>
  <c r="BH3" i="37"/>
  <c r="AP13" i="15"/>
  <c r="BD12" i="15"/>
  <c r="BP18" i="14"/>
  <c r="AB14" i="15"/>
  <c r="BA9" i="14"/>
  <c r="C25" i="15"/>
  <c r="AR12" i="14"/>
  <c r="AR7" i="14"/>
  <c r="BA8" i="15"/>
  <c r="U21" i="14"/>
  <c r="AW2" i="14"/>
  <c r="AT13" i="14"/>
  <c r="AZ22" i="37"/>
  <c r="I20" i="15"/>
  <c r="AT19" i="14"/>
  <c r="V27" i="37"/>
  <c r="Z2" i="37"/>
  <c r="C11" i="14"/>
  <c r="T5" i="14"/>
  <c r="H11" i="14"/>
  <c r="AV26" i="15"/>
  <c r="U19" i="15"/>
  <c r="BG8" i="14"/>
  <c r="AI10" i="14"/>
  <c r="BK12" i="14"/>
  <c r="BB25" i="15"/>
  <c r="AC18" i="15"/>
  <c r="AO25" i="15"/>
  <c r="R21" i="37"/>
  <c r="BK21" i="15"/>
  <c r="AX22" i="14"/>
  <c r="AO27" i="37"/>
  <c r="AD13" i="37"/>
  <c r="AO6" i="15"/>
  <c r="AE7" i="14"/>
  <c r="AV20" i="14"/>
  <c r="F26" i="15"/>
  <c r="V10" i="37"/>
  <c r="BI13" i="14"/>
  <c r="AS17" i="15"/>
  <c r="K13" i="14"/>
  <c r="AI11" i="37"/>
  <c r="BB18" i="14"/>
  <c r="AQ16" i="14"/>
  <c r="D21" i="15"/>
  <c r="BJ16" i="14"/>
  <c r="BJ20" i="15"/>
  <c r="AL14" i="14"/>
  <c r="BG22" i="15"/>
  <c r="J28" i="14"/>
  <c r="Q9" i="37"/>
  <c r="AQ24" i="14"/>
  <c r="AB7" i="14"/>
  <c r="AW22" i="15"/>
  <c r="BA24" i="37"/>
  <c r="AD11" i="14"/>
  <c r="K17" i="14"/>
  <c r="AB13" i="15"/>
  <c r="BJ2" i="14"/>
  <c r="AQ5" i="14"/>
  <c r="AZ11" i="14"/>
  <c r="AF24" i="14"/>
  <c r="K20" i="14"/>
  <c r="BN21" i="15"/>
  <c r="BG14" i="14"/>
  <c r="AX28" i="15"/>
  <c r="AE2" i="14"/>
  <c r="X13" i="14"/>
  <c r="L9" i="14"/>
  <c r="AG24" i="37"/>
  <c r="BG25" i="15"/>
  <c r="AC25" i="14"/>
  <c r="R18" i="15"/>
  <c r="BF18" i="37" s="1"/>
  <c r="BP23" i="14"/>
  <c r="AN8" i="15"/>
  <c r="R23" i="37"/>
  <c r="AI25" i="14"/>
  <c r="BE9" i="37"/>
  <c r="L10" i="15"/>
  <c r="H15" i="15"/>
  <c r="AF4" i="14"/>
  <c r="AS8" i="14"/>
  <c r="N7" i="14"/>
  <c r="X5" i="15"/>
  <c r="AK20" i="14"/>
  <c r="S2" i="14"/>
  <c r="BG15" i="14"/>
  <c r="AY7" i="14"/>
  <c r="AV13" i="15"/>
  <c r="AS15" i="14"/>
  <c r="R5" i="15"/>
  <c r="X7" i="14"/>
  <c r="BO3" i="37"/>
  <c r="AN11" i="37"/>
  <c r="O5" i="14"/>
  <c r="Z21" i="14"/>
  <c r="V23" i="15"/>
  <c r="AE14" i="14"/>
  <c r="W16" i="14"/>
  <c r="AI16" i="37"/>
  <c r="AJ16" i="14"/>
  <c r="AX18" i="15"/>
  <c r="AK18" i="14"/>
  <c r="N4" i="15"/>
  <c r="U11" i="37"/>
  <c r="BM13" i="15"/>
  <c r="AQ6" i="14"/>
  <c r="AH24" i="15"/>
  <c r="AI12" i="14"/>
  <c r="Q16" i="37"/>
  <c r="AL27" i="14"/>
  <c r="H27" i="14"/>
  <c r="AA11" i="37"/>
  <c r="AM9" i="15"/>
  <c r="G24" i="15"/>
  <c r="AE8" i="14"/>
  <c r="AM13" i="14"/>
  <c r="BM9" i="37"/>
  <c r="E2" i="14"/>
  <c r="AZ19" i="37"/>
  <c r="BL5" i="15"/>
  <c r="AH16" i="14"/>
  <c r="P26" i="15"/>
  <c r="BN15" i="15"/>
  <c r="AA13" i="37"/>
  <c r="AJ5" i="37"/>
  <c r="BP4" i="14"/>
  <c r="E8" i="14"/>
  <c r="BF12" i="14"/>
  <c r="AE5" i="14"/>
  <c r="AK22" i="37"/>
  <c r="S17" i="37"/>
  <c r="AE15" i="37"/>
  <c r="AC14" i="14"/>
  <c r="V26" i="37"/>
  <c r="AQ10" i="37"/>
  <c r="AE19" i="37"/>
  <c r="AO18" i="15"/>
  <c r="AI12" i="15"/>
  <c r="AC17" i="15"/>
  <c r="BD8" i="14"/>
  <c r="AJ4" i="14"/>
  <c r="AA9" i="15"/>
  <c r="BN14" i="37"/>
  <c r="U9" i="14"/>
  <c r="BO23" i="14"/>
  <c r="P17" i="14"/>
  <c r="AM19" i="37"/>
  <c r="AM10" i="14"/>
  <c r="Z11" i="15"/>
  <c r="AH15" i="15"/>
  <c r="AN25" i="37"/>
  <c r="AL21" i="37"/>
  <c r="O15" i="14"/>
  <c r="Q19" i="15"/>
  <c r="AB13" i="14"/>
  <c r="S26" i="14"/>
  <c r="P3" i="37"/>
  <c r="AU28" i="14"/>
  <c r="BK13" i="37"/>
  <c r="AP2" i="14"/>
  <c r="W21" i="14"/>
  <c r="BE17" i="15"/>
  <c r="AN16" i="14"/>
  <c r="BK25" i="14"/>
  <c r="AK15" i="37"/>
  <c r="AI5" i="14"/>
  <c r="Z4" i="37"/>
  <c r="V13" i="37"/>
  <c r="W2" i="37"/>
  <c r="T9" i="37"/>
  <c r="AS19" i="15"/>
  <c r="O5" i="37"/>
  <c r="AA2" i="14"/>
  <c r="X9" i="15"/>
  <c r="AW18" i="37"/>
  <c r="R18" i="37"/>
  <c r="Q23" i="37"/>
  <c r="N21" i="14"/>
  <c r="AJ17" i="37"/>
  <c r="Q7" i="15"/>
  <c r="AG7" i="14"/>
  <c r="AR4" i="14"/>
  <c r="O8" i="14"/>
  <c r="M2" i="15"/>
  <c r="AM17" i="14"/>
  <c r="Z18" i="14"/>
  <c r="BD4" i="14"/>
  <c r="AT23" i="15"/>
  <c r="U20" i="37"/>
  <c r="AR6" i="14"/>
  <c r="AA23" i="37"/>
  <c r="AC10" i="14"/>
  <c r="AW22" i="14"/>
  <c r="BC5" i="15"/>
  <c r="BD7" i="15"/>
  <c r="R9" i="37"/>
  <c r="R28" i="14"/>
  <c r="AQ21" i="14"/>
  <c r="G9" i="15"/>
  <c r="G6" i="14"/>
  <c r="N20" i="14"/>
  <c r="BL2" i="14"/>
  <c r="AW15" i="14"/>
  <c r="K7" i="14"/>
  <c r="AX11" i="15"/>
  <c r="P7" i="37"/>
  <c r="Q21" i="14"/>
  <c r="V19" i="14"/>
  <c r="O22" i="15"/>
  <c r="BC22" i="37" s="1"/>
  <c r="S25" i="37"/>
  <c r="AO4" i="15"/>
  <c r="R10" i="37"/>
  <c r="Q27" i="37"/>
  <c r="H24" i="15"/>
  <c r="AB24" i="37" s="1"/>
  <c r="AO5" i="14"/>
  <c r="BF4" i="15"/>
  <c r="AD6" i="14"/>
  <c r="BB27" i="14"/>
  <c r="J8" i="15"/>
  <c r="AS6" i="14"/>
  <c r="Q13" i="14"/>
  <c r="P14" i="14"/>
  <c r="BC26" i="15"/>
  <c r="T20" i="15"/>
  <c r="AQ15" i="14"/>
  <c r="BC27" i="37"/>
  <c r="O24" i="37"/>
  <c r="AL14" i="37"/>
  <c r="BJ22" i="14"/>
  <c r="X12" i="14"/>
  <c r="Z10" i="37"/>
  <c r="O23" i="37"/>
  <c r="BK5" i="14"/>
  <c r="W14" i="14"/>
  <c r="AX18" i="37"/>
  <c r="J3" i="14"/>
  <c r="J19" i="15"/>
  <c r="AE4" i="37"/>
  <c r="Q11" i="14"/>
  <c r="AM27" i="37"/>
  <c r="U3" i="37"/>
  <c r="O15" i="37"/>
  <c r="BA13" i="37"/>
  <c r="BG5" i="14"/>
  <c r="AN24" i="14"/>
  <c r="R7" i="15"/>
  <c r="AF7" i="15"/>
  <c r="AP20" i="15"/>
  <c r="AP12" i="14"/>
  <c r="AK2" i="14"/>
  <c r="AL23" i="14"/>
  <c r="BM16" i="37"/>
  <c r="BO4" i="37"/>
  <c r="Y18" i="37"/>
  <c r="AI17" i="14"/>
  <c r="N26" i="14"/>
  <c r="U24" i="37"/>
  <c r="AZ13" i="37"/>
  <c r="U2" i="37"/>
  <c r="AF16" i="15"/>
  <c r="BG15" i="37"/>
  <c r="AF28" i="14"/>
  <c r="P20" i="37"/>
  <c r="AG14" i="37"/>
  <c r="AE25" i="37"/>
  <c r="D26" i="14"/>
  <c r="AZ25" i="37"/>
  <c r="BM11" i="14"/>
  <c r="J17" i="15"/>
  <c r="Z28" i="37"/>
  <c r="S23" i="37"/>
  <c r="T3" i="37"/>
  <c r="BK23" i="15"/>
  <c r="BK16" i="14"/>
  <c r="AG25" i="37"/>
  <c r="AS12" i="14"/>
  <c r="AK24" i="37"/>
  <c r="Y11" i="37"/>
  <c r="Q16" i="14"/>
  <c r="X11" i="14"/>
  <c r="AB25" i="37"/>
  <c r="AK16" i="14"/>
  <c r="BN26" i="14"/>
  <c r="R7" i="14"/>
  <c r="Y21" i="37"/>
  <c r="AD4" i="37"/>
  <c r="AN6" i="14"/>
  <c r="AD16" i="15"/>
  <c r="W24" i="37"/>
  <c r="BB8" i="15"/>
  <c r="BK11" i="37"/>
  <c r="AQ5" i="37"/>
  <c r="AL8" i="15"/>
  <c r="AJ8" i="14"/>
  <c r="AL25" i="14"/>
  <c r="AM18" i="15"/>
  <c r="AY18" i="37" s="1"/>
  <c r="BG3" i="14"/>
  <c r="BA6" i="14"/>
  <c r="AK25" i="14"/>
  <c r="BD9" i="15"/>
  <c r="AP22" i="37"/>
  <c r="BP10" i="15"/>
  <c r="K12" i="14"/>
  <c r="H7" i="14"/>
  <c r="T26" i="37"/>
  <c r="AL10" i="14"/>
  <c r="BB7" i="15"/>
  <c r="Z4" i="14"/>
  <c r="AR22" i="14"/>
  <c r="V16" i="15"/>
  <c r="BJ16" i="37" s="1"/>
  <c r="AE23" i="14"/>
  <c r="AP21" i="37"/>
  <c r="X21" i="14"/>
  <c r="V9" i="14"/>
  <c r="AK15" i="14"/>
  <c r="AD10" i="14"/>
  <c r="AR18" i="37"/>
  <c r="AX15" i="14"/>
  <c r="V9" i="37"/>
  <c r="AC6" i="15"/>
  <c r="BO18" i="37"/>
  <c r="BK10" i="14"/>
  <c r="AR17" i="37"/>
  <c r="W9" i="15"/>
  <c r="AX19" i="15"/>
  <c r="BC15" i="14"/>
  <c r="Q27" i="15"/>
  <c r="G24" i="14"/>
  <c r="AT25" i="37"/>
  <c r="P16" i="37"/>
  <c r="AD24" i="37"/>
  <c r="AK4" i="37"/>
  <c r="N6" i="14"/>
  <c r="BC16" i="14"/>
  <c r="AV28" i="14"/>
  <c r="AV10" i="14"/>
  <c r="Q3" i="14"/>
  <c r="BC6" i="15"/>
  <c r="AO14" i="14"/>
  <c r="AR2" i="14"/>
  <c r="AW20" i="14"/>
  <c r="V11" i="37"/>
  <c r="AT8" i="37"/>
  <c r="BN21" i="14"/>
  <c r="BC7" i="14"/>
  <c r="BH8" i="14"/>
  <c r="AF11" i="14"/>
  <c r="BO24" i="15"/>
  <c r="AU9" i="14"/>
  <c r="AN10" i="37"/>
  <c r="BN19" i="14"/>
  <c r="AT26" i="15"/>
  <c r="AH22" i="14"/>
  <c r="BP27" i="37"/>
  <c r="AO18" i="37"/>
  <c r="Y2" i="37"/>
  <c r="AX14" i="37"/>
  <c r="AB10" i="37"/>
  <c r="N27" i="15"/>
  <c r="R11" i="37"/>
  <c r="H13" i="14"/>
  <c r="BE10" i="14"/>
  <c r="AG8" i="14"/>
  <c r="M9" i="14"/>
  <c r="AY15" i="37"/>
  <c r="AN28" i="37"/>
  <c r="AV23" i="14"/>
  <c r="V8" i="37"/>
  <c r="AU25" i="37"/>
  <c r="P17" i="37"/>
  <c r="G19" i="14"/>
  <c r="I14" i="15"/>
  <c r="O26" i="14"/>
  <c r="BC13" i="37"/>
  <c r="AN12" i="14"/>
  <c r="Z13" i="14"/>
  <c r="AB23" i="37"/>
  <c r="BO9" i="37"/>
  <c r="AZ11" i="37"/>
  <c r="S12" i="37"/>
  <c r="BN28" i="37"/>
  <c r="BB3" i="14"/>
  <c r="AG22" i="14"/>
  <c r="N16" i="14"/>
  <c r="N12" i="14"/>
  <c r="BA19" i="14"/>
  <c r="Y23" i="14"/>
  <c r="E14" i="14"/>
  <c r="BC5" i="14"/>
  <c r="BO5" i="37" s="1"/>
  <c r="BD6" i="15"/>
  <c r="AA28" i="15"/>
  <c r="AM28" i="37" s="1"/>
  <c r="BA24" i="15"/>
  <c r="L7" i="14"/>
  <c r="G3" i="14"/>
  <c r="AX5" i="15"/>
  <c r="T12" i="37"/>
  <c r="V14" i="15"/>
  <c r="U11" i="15"/>
  <c r="AG5" i="14"/>
  <c r="Z9" i="14"/>
  <c r="AN4" i="15"/>
  <c r="AR22" i="15"/>
  <c r="J22" i="14"/>
  <c r="AX22" i="37" s="1"/>
  <c r="R5" i="37"/>
  <c r="AU10" i="14"/>
  <c r="O3" i="37"/>
  <c r="Q25" i="14"/>
  <c r="AA2" i="15"/>
  <c r="R19" i="14"/>
  <c r="AJ21" i="14"/>
  <c r="R28" i="15"/>
  <c r="BP26" i="14"/>
  <c r="Q20" i="14"/>
  <c r="BL24" i="14"/>
  <c r="C19" i="14"/>
  <c r="AQ19" i="37" s="1"/>
  <c r="AY16" i="14"/>
  <c r="AB14" i="14"/>
  <c r="F7" i="14"/>
  <c r="T10" i="37"/>
  <c r="AM11" i="15"/>
  <c r="AG26" i="14"/>
  <c r="W27" i="37"/>
  <c r="AJ28" i="37"/>
  <c r="Z12" i="14"/>
  <c r="AL22" i="37"/>
  <c r="R4" i="37"/>
  <c r="AW9" i="37"/>
  <c r="Z17" i="37"/>
  <c r="BM15" i="37"/>
  <c r="O27" i="37"/>
  <c r="AB9" i="37"/>
  <c r="AV6" i="15"/>
  <c r="AL4" i="14"/>
  <c r="AS6" i="15"/>
  <c r="BN4" i="14"/>
  <c r="V14" i="14"/>
  <c r="Y16" i="37"/>
  <c r="BG19" i="37"/>
  <c r="Q15" i="37"/>
  <c r="AB18" i="37"/>
  <c r="AN16" i="37"/>
  <c r="X26" i="14"/>
  <c r="BH15" i="14"/>
  <c r="AI3" i="14"/>
  <c r="BG28" i="14"/>
  <c r="BN18" i="15"/>
  <c r="J5" i="14"/>
  <c r="AA10" i="37"/>
  <c r="BK7" i="14"/>
  <c r="AH17" i="37"/>
  <c r="AR25" i="37"/>
  <c r="BO17" i="14"/>
  <c r="AZ21" i="37"/>
  <c r="BL11" i="14"/>
  <c r="AR21" i="37"/>
  <c r="X16" i="37"/>
  <c r="W20" i="15"/>
  <c r="AD19" i="14"/>
  <c r="AO27" i="15"/>
  <c r="AB18" i="15"/>
  <c r="AN10" i="15"/>
  <c r="W5" i="37"/>
  <c r="AL27" i="15"/>
  <c r="BE11" i="37"/>
  <c r="BF28" i="37"/>
  <c r="F3" i="14"/>
  <c r="BK25" i="37"/>
  <c r="AQ15" i="37"/>
  <c r="BB15" i="37"/>
  <c r="BA8" i="14"/>
  <c r="X2" i="14"/>
  <c r="G7" i="15"/>
  <c r="K3" i="14"/>
  <c r="P12" i="14"/>
  <c r="BF11" i="14"/>
  <c r="F27" i="15"/>
  <c r="AT27" i="37" s="1"/>
  <c r="BK4" i="37"/>
  <c r="Z15" i="37"/>
  <c r="AO11" i="14"/>
  <c r="U20" i="14"/>
  <c r="S10" i="37"/>
  <c r="V3" i="37"/>
  <c r="R8" i="37"/>
  <c r="S24" i="37"/>
  <c r="W21" i="37"/>
  <c r="P6" i="15"/>
  <c r="BL3" i="15"/>
  <c r="I25" i="14"/>
  <c r="AY17" i="14"/>
  <c r="AT22" i="37"/>
  <c r="O4" i="14"/>
  <c r="AF25" i="37"/>
  <c r="BB11" i="37"/>
  <c r="AJ11" i="37"/>
  <c r="AN16" i="15"/>
  <c r="BL15" i="37"/>
  <c r="AP18" i="37"/>
  <c r="AD21" i="37"/>
  <c r="AS14" i="14"/>
  <c r="T25" i="37"/>
  <c r="I28" i="14"/>
  <c r="AL16" i="14"/>
  <c r="L3" i="15"/>
  <c r="AZ3" i="37" s="1"/>
  <c r="P21" i="15"/>
  <c r="BE24" i="15"/>
  <c r="V27" i="14"/>
  <c r="P15" i="15"/>
  <c r="AJ15" i="37" s="1"/>
  <c r="AB20" i="37"/>
  <c r="AO12" i="37"/>
  <c r="I23" i="15"/>
  <c r="C12" i="14"/>
  <c r="BJ10" i="14"/>
  <c r="AO3" i="14"/>
  <c r="Q13" i="15"/>
  <c r="K16" i="14"/>
  <c r="AY7" i="15"/>
  <c r="AA21" i="37"/>
  <c r="AV26" i="14"/>
  <c r="V22" i="37"/>
  <c r="AF12" i="37"/>
  <c r="BE25" i="37"/>
  <c r="AC5" i="37"/>
  <c r="AV5" i="15"/>
  <c r="X4" i="37"/>
  <c r="J23" i="14"/>
  <c r="V23" i="37" s="1"/>
  <c r="AT3" i="14"/>
  <c r="Q19" i="37"/>
  <c r="P13" i="14"/>
  <c r="AP10" i="15"/>
  <c r="Q3" i="37"/>
  <c r="Y2" i="14"/>
  <c r="C20" i="15"/>
  <c r="R17" i="15"/>
  <c r="T4" i="14"/>
  <c r="AN4" i="37" s="1"/>
  <c r="BL4" i="14"/>
  <c r="BC10" i="14"/>
  <c r="BD27" i="37"/>
  <c r="BM24" i="37"/>
  <c r="AF3" i="37"/>
  <c r="H22" i="14"/>
  <c r="AB22" i="37" s="1"/>
  <c r="AZ27" i="37"/>
  <c r="AX13" i="14"/>
  <c r="W23" i="37"/>
  <c r="AL8" i="14"/>
  <c r="C4" i="14"/>
  <c r="AK5" i="15"/>
  <c r="BE27" i="14"/>
  <c r="D23" i="15"/>
  <c r="P4" i="14"/>
  <c r="O8" i="37"/>
  <c r="BJ19" i="37"/>
  <c r="BA14" i="37"/>
  <c r="U21" i="15"/>
  <c r="AS13" i="37"/>
  <c r="BJ28" i="37"/>
  <c r="BA2" i="14"/>
  <c r="BI24" i="14"/>
  <c r="Q2" i="15"/>
  <c r="T21" i="14"/>
  <c r="X23" i="37"/>
  <c r="BO14" i="37"/>
  <c r="BN9" i="37"/>
  <c r="AY11" i="37"/>
  <c r="Y2" i="15"/>
  <c r="AE7" i="15"/>
  <c r="AS18" i="14"/>
  <c r="BG4" i="37"/>
  <c r="AA16" i="37"/>
  <c r="AN8" i="14"/>
  <c r="AG16" i="15"/>
  <c r="AM5" i="37"/>
  <c r="BE18" i="37"/>
  <c r="AM9" i="37"/>
  <c r="AU26" i="15"/>
  <c r="AG3" i="15"/>
  <c r="O16" i="37"/>
  <c r="O13" i="37"/>
  <c r="BF22" i="37"/>
  <c r="AG4" i="14"/>
  <c r="AM16" i="37"/>
  <c r="AJ16" i="37"/>
  <c r="AJ9" i="14"/>
  <c r="P10" i="37"/>
  <c r="R16" i="15"/>
  <c r="H14" i="15"/>
  <c r="AR13" i="37"/>
  <c r="BO3" i="14"/>
  <c r="AA9" i="37"/>
  <c r="BL12" i="37"/>
  <c r="AR2" i="37"/>
  <c r="I22" i="14"/>
  <c r="Q4" i="37"/>
  <c r="AP22" i="14"/>
  <c r="AI17" i="37"/>
  <c r="BI12" i="14"/>
  <c r="AZ4" i="15"/>
  <c r="X3" i="37"/>
  <c r="BE14" i="14"/>
  <c r="R26" i="37"/>
  <c r="BC16" i="37"/>
  <c r="C7" i="14"/>
  <c r="E6" i="14"/>
  <c r="W18" i="37"/>
  <c r="W8" i="14"/>
  <c r="Y3" i="14"/>
  <c r="AU21" i="37"/>
  <c r="Q5" i="37"/>
  <c r="W12" i="14"/>
  <c r="AQ12" i="37" s="1"/>
  <c r="T27" i="37"/>
  <c r="V12" i="37"/>
  <c r="AD14" i="37"/>
  <c r="AP23" i="15"/>
  <c r="U5" i="37"/>
  <c r="AF22" i="37"/>
  <c r="BB12" i="37"/>
  <c r="T19" i="14"/>
  <c r="E12" i="14"/>
  <c r="BD12" i="14"/>
  <c r="BP12" i="37" s="1"/>
  <c r="Z16" i="15"/>
  <c r="K22" i="15"/>
  <c r="AW16" i="14"/>
  <c r="AM26" i="14"/>
  <c r="G3" i="15"/>
  <c r="S3" i="37" s="1"/>
  <c r="AX2" i="15"/>
  <c r="AL12" i="14"/>
  <c r="AY27" i="14"/>
  <c r="AY12" i="14"/>
  <c r="AY10" i="15"/>
  <c r="AL11" i="15"/>
  <c r="S15" i="37"/>
  <c r="AR9" i="15"/>
  <c r="AI13" i="37"/>
  <c r="AD18" i="37"/>
  <c r="BE17" i="37"/>
  <c r="R3" i="14"/>
  <c r="S24" i="14"/>
  <c r="H11" i="15"/>
  <c r="J20" i="15"/>
  <c r="AD20" i="37" s="1"/>
  <c r="S20" i="37"/>
  <c r="C6" i="14"/>
  <c r="AP25" i="37"/>
  <c r="AC24" i="37"/>
  <c r="AZ7" i="15"/>
  <c r="O12" i="37"/>
  <c r="J28" i="15"/>
  <c r="V28" i="37" s="1"/>
  <c r="BK19" i="15"/>
  <c r="AL10" i="37"/>
  <c r="BH25" i="15"/>
  <c r="D24" i="14"/>
  <c r="X24" i="37" s="1"/>
  <c r="AB15" i="15"/>
  <c r="H16" i="14"/>
  <c r="BI6" i="15"/>
  <c r="AN12" i="37"/>
  <c r="AW8" i="15"/>
  <c r="AW3" i="15"/>
  <c r="AB3" i="15"/>
  <c r="AH2" i="37"/>
  <c r="AR22" i="37"/>
  <c r="P7" i="14"/>
  <c r="T9" i="15"/>
  <c r="BO15" i="15"/>
  <c r="M19" i="14"/>
  <c r="AU25" i="14"/>
  <c r="AB15" i="37"/>
  <c r="AC21" i="37"/>
  <c r="X5" i="37"/>
  <c r="BD15" i="37"/>
  <c r="AE13" i="14"/>
  <c r="S6" i="14"/>
  <c r="R2" i="37"/>
  <c r="BN27" i="14"/>
  <c r="AI11" i="14"/>
  <c r="BC11" i="37" s="1"/>
  <c r="AN26" i="15"/>
  <c r="Q18" i="37"/>
  <c r="AY8" i="14"/>
  <c r="BM22" i="37"/>
  <c r="AK21" i="14"/>
  <c r="AW21" i="37" s="1"/>
  <c r="Z18" i="37"/>
  <c r="AG17" i="15"/>
  <c r="U18" i="37"/>
  <c r="AS24" i="37"/>
  <c r="AW3" i="37"/>
  <c r="T8" i="14"/>
  <c r="BA21" i="15"/>
  <c r="Y14" i="14"/>
  <c r="W27" i="15"/>
  <c r="AT11" i="14"/>
  <c r="BH27" i="37"/>
  <c r="AY12" i="37"/>
  <c r="AY14" i="37"/>
  <c r="AJ10" i="37"/>
  <c r="AR3" i="14"/>
  <c r="AK25" i="37"/>
  <c r="AG12" i="14"/>
  <c r="AW4" i="15"/>
  <c r="BA23" i="14"/>
  <c r="S4" i="37"/>
  <c r="L13" i="33"/>
  <c r="S21" i="14"/>
  <c r="BM28" i="37"/>
  <c r="H5" i="14"/>
  <c r="AB5" i="37" s="1"/>
  <c r="X2" i="37"/>
  <c r="V11" i="14"/>
  <c r="AP11" i="37" s="1"/>
  <c r="BP5" i="37"/>
  <c r="AH26" i="15"/>
  <c r="AA17" i="37"/>
  <c r="AM18" i="37"/>
  <c r="O25" i="37"/>
  <c r="Y3" i="15"/>
  <c r="AU28" i="37"/>
  <c r="BG22" i="37"/>
  <c r="BE5" i="37"/>
  <c r="AG19" i="37"/>
  <c r="BH13" i="37"/>
  <c r="AP15" i="37"/>
  <c r="BE4" i="37"/>
  <c r="AV6" i="14"/>
  <c r="T13" i="37"/>
  <c r="L6" i="14"/>
  <c r="AD11" i="37"/>
  <c r="BI8" i="37"/>
  <c r="AK24" i="15"/>
  <c r="AZ12" i="37"/>
  <c r="Z20" i="37"/>
  <c r="AE27" i="37"/>
  <c r="AL24" i="37"/>
  <c r="BC4" i="37"/>
  <c r="BB27" i="37"/>
  <c r="BL5" i="37"/>
  <c r="BH24" i="37"/>
  <c r="AW16" i="37"/>
  <c r="O2" i="37"/>
  <c r="Z16" i="14"/>
  <c r="BI18" i="14"/>
  <c r="N14" i="15"/>
  <c r="W27" i="14"/>
  <c r="U10" i="14"/>
  <c r="AJ24" i="15"/>
  <c r="BD24" i="37" s="1"/>
  <c r="R17" i="14"/>
  <c r="BF17" i="37" s="1"/>
  <c r="C17" i="15"/>
  <c r="O28" i="14"/>
  <c r="BC28" i="37" s="1"/>
  <c r="AW14" i="15"/>
  <c r="BI14" i="37" s="1"/>
  <c r="AG16" i="37"/>
  <c r="AV9" i="14"/>
  <c r="AO4" i="14"/>
  <c r="BG24" i="14"/>
  <c r="AN26" i="14"/>
  <c r="AI19" i="14"/>
  <c r="BA5" i="14"/>
  <c r="AA12" i="14"/>
  <c r="O25" i="14"/>
  <c r="AA25" i="37" s="1"/>
  <c r="AI23" i="15"/>
  <c r="R28" i="37"/>
  <c r="BE9" i="14"/>
  <c r="BC11" i="14"/>
  <c r="BO11" i="37" s="1"/>
  <c r="BF8" i="14"/>
  <c r="AY26" i="15"/>
  <c r="G5" i="14"/>
  <c r="AK13" i="14"/>
  <c r="BD16" i="15"/>
  <c r="AG25" i="15"/>
  <c r="H17" i="14"/>
  <c r="AV25" i="37"/>
  <c r="BH7" i="14"/>
  <c r="BE12" i="14"/>
  <c r="BM4" i="14"/>
  <c r="BL17" i="14"/>
  <c r="BI11" i="14"/>
  <c r="AD12" i="37"/>
  <c r="Q12" i="37"/>
  <c r="BN2" i="37"/>
  <c r="W20" i="37"/>
  <c r="O26" i="37"/>
  <c r="BP10" i="14"/>
  <c r="AM22" i="37"/>
  <c r="AI5" i="15"/>
  <c r="C28" i="15"/>
  <c r="AQ28" i="37" s="1"/>
  <c r="AA3" i="37"/>
  <c r="AS28" i="37"/>
  <c r="BF26" i="15"/>
  <c r="AW4" i="37"/>
  <c r="AO3" i="37"/>
  <c r="S22" i="37"/>
  <c r="T24" i="37"/>
  <c r="BJ9" i="14"/>
  <c r="AQ23" i="14"/>
  <c r="N24" i="14"/>
  <c r="Z19" i="37"/>
  <c r="AR10" i="37"/>
  <c r="BD16" i="14"/>
  <c r="W3" i="15"/>
  <c r="BK3" i="37" s="1"/>
  <c r="AE16" i="15"/>
  <c r="AH28" i="37"/>
  <c r="X19" i="37"/>
  <c r="BJ9" i="37"/>
  <c r="AK27" i="37"/>
  <c r="S3" i="15"/>
  <c r="BC24" i="37"/>
  <c r="AI10" i="37"/>
  <c r="S2" i="37"/>
  <c r="AJ17" i="15"/>
  <c r="BG16" i="15"/>
  <c r="AV7" i="14"/>
  <c r="BH19" i="15"/>
  <c r="R3" i="15"/>
  <c r="BO13" i="37"/>
  <c r="AU16" i="37"/>
  <c r="Y22" i="37"/>
  <c r="AQ11" i="37"/>
  <c r="AX21" i="37"/>
  <c r="AH14" i="14"/>
  <c r="V24" i="37"/>
  <c r="BD18" i="37"/>
  <c r="AH2" i="14"/>
  <c r="AL2" i="37"/>
  <c r="BB14" i="37"/>
  <c r="BI9" i="14"/>
  <c r="X8" i="37"/>
  <c r="U13" i="15"/>
  <c r="AO13" i="37" s="1"/>
  <c r="M28" i="15"/>
  <c r="Y28" i="37" s="1"/>
  <c r="BP11" i="15"/>
  <c r="Y23" i="37"/>
  <c r="S26" i="37"/>
  <c r="AZ10" i="37"/>
  <c r="R17" i="37"/>
  <c r="BD2" i="37"/>
  <c r="AY8" i="15"/>
  <c r="V13" i="15"/>
  <c r="BK5" i="15"/>
  <c r="X27" i="14"/>
  <c r="BK15" i="37"/>
  <c r="AY19" i="14"/>
  <c r="T23" i="37"/>
  <c r="BP16" i="15"/>
  <c r="AU8" i="14"/>
  <c r="AD28" i="37"/>
  <c r="P2" i="37"/>
  <c r="J2" i="14"/>
  <c r="AW7" i="14"/>
  <c r="AC9" i="37"/>
  <c r="S14" i="14"/>
  <c r="AJ14" i="15"/>
  <c r="S11" i="14"/>
  <c r="K6" i="15"/>
  <c r="R20" i="37"/>
  <c r="AT11" i="37"/>
  <c r="AN18" i="14"/>
  <c r="AE10" i="37"/>
  <c r="BK12" i="37"/>
  <c r="I26" i="15"/>
  <c r="AW11" i="14"/>
  <c r="BA10" i="37"/>
  <c r="BK21" i="37"/>
  <c r="BI10" i="14"/>
  <c r="Z21" i="37"/>
  <c r="AR5" i="37"/>
  <c r="U5" i="15"/>
  <c r="AO5" i="37" s="1"/>
  <c r="AC24" i="14"/>
  <c r="BH3" i="14"/>
  <c r="F12" i="15"/>
  <c r="BN24" i="14"/>
  <c r="S16" i="37"/>
  <c r="BJ5" i="15"/>
  <c r="S21" i="37"/>
  <c r="BJ18" i="37"/>
  <c r="S7" i="15"/>
  <c r="BP16" i="14"/>
  <c r="BL24" i="37"/>
  <c r="X6" i="14"/>
  <c r="P24" i="37"/>
  <c r="AA20" i="37"/>
  <c r="AZ15" i="37"/>
  <c r="AC17" i="37"/>
  <c r="AE28" i="37"/>
  <c r="AJ13" i="37"/>
  <c r="AU9" i="37"/>
  <c r="Z3" i="37"/>
  <c r="AW5" i="14"/>
  <c r="O22" i="37"/>
  <c r="AX10" i="14"/>
  <c r="AA22" i="37"/>
  <c r="AY27" i="37"/>
  <c r="AC16" i="37"/>
  <c r="E25" i="14"/>
  <c r="BI15" i="37"/>
  <c r="AQ18" i="37"/>
  <c r="AO14" i="37"/>
  <c r="AY13" i="37"/>
  <c r="AC27" i="37"/>
  <c r="AI14" i="37"/>
  <c r="I12" i="15"/>
  <c r="AX13" i="37"/>
  <c r="AP23" i="14"/>
  <c r="AC13" i="37"/>
  <c r="P25" i="37"/>
  <c r="BI5" i="37"/>
  <c r="AD2" i="37"/>
  <c r="AW5" i="37"/>
  <c r="V25" i="37"/>
  <c r="BB19" i="37"/>
  <c r="AV9" i="37"/>
  <c r="AI21" i="37"/>
  <c r="P23" i="37"/>
  <c r="AF9" i="37"/>
  <c r="S19" i="37"/>
  <c r="BN7" i="15"/>
  <c r="R15" i="14"/>
  <c r="BB13" i="37"/>
  <c r="U23" i="37"/>
  <c r="W19" i="37"/>
  <c r="AI19" i="37"/>
  <c r="AU12" i="37"/>
  <c r="AV16" i="37"/>
  <c r="V2" i="37"/>
  <c r="BB2" i="37"/>
  <c r="AA15" i="14"/>
  <c r="AN27" i="37"/>
  <c r="AK14" i="37"/>
  <c r="AC22" i="37"/>
  <c r="AU5" i="37"/>
  <c r="AF15" i="37"/>
  <c r="AM11" i="37"/>
  <c r="BO16" i="37"/>
  <c r="BM19" i="37"/>
  <c r="AB12" i="37"/>
  <c r="BB6" i="14"/>
  <c r="BJ19" i="14"/>
  <c r="Z15" i="14"/>
  <c r="Z25" i="37"/>
  <c r="AC8" i="37"/>
  <c r="BO10" i="15"/>
  <c r="V20" i="37"/>
  <c r="BL10" i="14"/>
  <c r="BO28" i="14"/>
  <c r="AJ13" i="14"/>
  <c r="AJ21" i="37"/>
  <c r="AO19" i="37"/>
  <c r="R6" i="14"/>
  <c r="Q12" i="15"/>
  <c r="BE12" i="37" s="1"/>
  <c r="BF9" i="14"/>
  <c r="AG2" i="37"/>
  <c r="AB27" i="37"/>
  <c r="BI16" i="37"/>
  <c r="AQ13" i="37"/>
  <c r="AK12" i="37"/>
  <c r="AE21" i="15"/>
  <c r="AL12" i="37"/>
  <c r="AM3" i="37"/>
  <c r="BM5" i="14"/>
  <c r="BI13" i="37"/>
  <c r="V23" i="14"/>
  <c r="AK27" i="14"/>
  <c r="AX3" i="15"/>
  <c r="AL6" i="14"/>
  <c r="V26" i="14"/>
  <c r="AG9" i="37"/>
  <c r="AN17" i="37"/>
  <c r="AQ2" i="15"/>
  <c r="BC21" i="14"/>
  <c r="R26" i="14"/>
  <c r="AO8" i="37"/>
  <c r="AA10" i="14"/>
  <c r="AO16" i="37"/>
  <c r="AN7" i="14"/>
  <c r="AT24" i="37"/>
  <c r="BE16" i="37"/>
  <c r="BI3" i="37"/>
  <c r="BI19" i="37"/>
  <c r="AE17" i="37"/>
  <c r="AA5" i="37"/>
  <c r="AI5" i="37"/>
  <c r="BH21" i="37"/>
  <c r="BF3" i="14"/>
  <c r="BE15" i="37"/>
  <c r="AU2" i="37"/>
  <c r="BM9" i="14"/>
  <c r="AP17" i="15"/>
  <c r="AS11" i="37"/>
  <c r="D28" i="14"/>
  <c r="U27" i="37"/>
  <c r="Q21" i="37"/>
  <c r="AU22" i="37"/>
  <c r="AH24" i="37"/>
  <c r="AM2" i="37"/>
  <c r="BM27" i="14"/>
  <c r="W20" i="14"/>
  <c r="AZ20" i="15"/>
  <c r="BF21" i="37"/>
  <c r="AK13" i="37"/>
  <c r="AX28" i="37"/>
  <c r="AI9" i="37"/>
  <c r="AM21" i="37"/>
  <c r="BB10" i="37"/>
  <c r="AM25" i="37"/>
  <c r="P5" i="37"/>
  <c r="BB16" i="37"/>
  <c r="AC18" i="37"/>
  <c r="BG11" i="37"/>
  <c r="AL13" i="37"/>
  <c r="AV21" i="37"/>
  <c r="AV27" i="37"/>
  <c r="BP28" i="37"/>
  <c r="U14" i="37"/>
  <c r="BD12" i="37"/>
  <c r="AW22" i="37"/>
  <c r="AK3" i="37"/>
  <c r="AQ21" i="37"/>
  <c r="BK2" i="37"/>
  <c r="U22" i="37"/>
  <c r="BC12" i="37"/>
  <c r="AA24" i="37"/>
  <c r="BC15" i="37"/>
  <c r="Q25" i="37"/>
  <c r="AQ19" i="14"/>
  <c r="R13" i="37"/>
  <c r="AU23" i="14"/>
  <c r="AV11" i="14"/>
  <c r="W24" i="14"/>
  <c r="AP8" i="14"/>
  <c r="BO5" i="15"/>
  <c r="AM5" i="14"/>
  <c r="AS19" i="37"/>
  <c r="AW13" i="37"/>
  <c r="AV8" i="15"/>
  <c r="BP8" i="37" s="1"/>
  <c r="AB23" i="15"/>
  <c r="AZ13" i="14"/>
  <c r="BC25" i="37"/>
  <c r="AF4" i="37"/>
  <c r="BH15" i="37"/>
  <c r="AR14" i="37"/>
  <c r="BD14" i="14"/>
  <c r="O7" i="37"/>
  <c r="AM14" i="37"/>
  <c r="E8" i="15"/>
  <c r="BA16" i="37"/>
  <c r="AG18" i="37"/>
  <c r="L11" i="33"/>
  <c r="P12" i="37"/>
  <c r="BH16" i="37"/>
  <c r="BG6" i="14"/>
  <c r="AG15" i="37"/>
  <c r="BK28" i="37"/>
  <c r="BH19" i="37"/>
  <c r="X12" i="37"/>
  <c r="X13" i="37"/>
  <c r="BG16" i="37"/>
  <c r="BB22" i="14"/>
  <c r="H28" i="14"/>
  <c r="AE8" i="37"/>
  <c r="BE28" i="37"/>
  <c r="BK24" i="14"/>
  <c r="AZ3" i="15"/>
  <c r="AF13" i="37"/>
  <c r="BO10" i="37"/>
  <c r="BP13" i="37"/>
  <c r="AE14" i="37"/>
  <c r="BD20" i="15"/>
  <c r="AP21" i="15"/>
  <c r="BI9" i="37"/>
  <c r="Y19" i="37"/>
  <c r="AF28" i="37"/>
  <c r="BE18" i="14"/>
  <c r="BE22" i="37"/>
  <c r="BE19" i="37"/>
  <c r="AL25" i="15"/>
  <c r="U8" i="37"/>
  <c r="AP9" i="37"/>
  <c r="P14" i="37"/>
  <c r="AI3" i="37"/>
  <c r="AX10" i="37"/>
  <c r="BJ3" i="37"/>
  <c r="BG17" i="37"/>
  <c r="AZ18" i="37"/>
  <c r="BE19" i="14"/>
  <c r="AL5" i="14"/>
  <c r="O19" i="37"/>
  <c r="BJ25" i="37"/>
  <c r="BH14" i="37"/>
  <c r="Z7" i="14"/>
  <c r="O9" i="37"/>
  <c r="AS2" i="37"/>
  <c r="BG28" i="37"/>
  <c r="T19" i="37"/>
  <c r="BN27" i="37"/>
  <c r="AV4" i="37"/>
  <c r="AT14" i="37"/>
  <c r="BD9" i="37"/>
  <c r="AT21" i="37"/>
  <c r="W4" i="37"/>
  <c r="AJ2" i="37"/>
  <c r="Z27" i="37"/>
  <c r="T28" i="37"/>
  <c r="O28" i="37"/>
  <c r="AI8" i="37"/>
  <c r="BB21" i="37"/>
  <c r="U4" i="14"/>
  <c r="R25" i="37"/>
  <c r="AU18" i="37"/>
  <c r="AB2" i="15"/>
  <c r="D27" i="14"/>
  <c r="X27" i="37" s="1"/>
  <c r="M26" i="15"/>
  <c r="BM5" i="37"/>
  <c r="F12" i="14"/>
  <c r="R12" i="37" s="1"/>
  <c r="BH25" i="37"/>
  <c r="AQ9" i="14"/>
  <c r="Z19" i="14"/>
  <c r="AT19" i="37" s="1"/>
  <c r="AO25" i="37"/>
  <c r="BM10" i="14"/>
  <c r="AX24" i="37"/>
  <c r="AD23" i="37"/>
  <c r="T11" i="37"/>
  <c r="BL18" i="37"/>
  <c r="M12" i="14"/>
  <c r="AP24" i="37"/>
  <c r="BB8" i="37"/>
  <c r="AY4" i="37"/>
  <c r="BD24" i="14"/>
  <c r="AQ3" i="37"/>
  <c r="AI8" i="14"/>
  <c r="AV9" i="15"/>
  <c r="BH9" i="37" s="1"/>
  <c r="AD16" i="37"/>
  <c r="BO16" i="14"/>
  <c r="AB3" i="14"/>
  <c r="Y8" i="14"/>
  <c r="AB13" i="37"/>
  <c r="BF24" i="14"/>
  <c r="X22" i="37"/>
  <c r="BL27" i="37"/>
  <c r="BL14" i="14"/>
  <c r="AH5" i="15"/>
  <c r="AI25" i="37"/>
  <c r="Q8" i="37"/>
  <c r="U11" i="14"/>
  <c r="AS10" i="14"/>
  <c r="Y9" i="37"/>
  <c r="BM14" i="37"/>
  <c r="AU19" i="37"/>
  <c r="AL9" i="37"/>
  <c r="BF16" i="37"/>
  <c r="BI23" i="14"/>
  <c r="BK20" i="14"/>
  <c r="BC21" i="37"/>
  <c r="AM5" i="15"/>
  <c r="BM21" i="37"/>
  <c r="P19" i="14"/>
  <c r="AD8" i="37"/>
  <c r="AI4" i="37"/>
  <c r="R19" i="15"/>
  <c r="AD19" i="37" s="1"/>
  <c r="K6" i="14"/>
  <c r="BI27" i="37"/>
  <c r="AW24" i="37"/>
  <c r="AN24" i="37"/>
  <c r="AJ4" i="37"/>
  <c r="AN15" i="37"/>
  <c r="AU10" i="37"/>
  <c r="AQ4" i="37"/>
  <c r="BD4" i="15"/>
  <c r="BE8" i="37"/>
  <c r="AQ20" i="14"/>
  <c r="AH16" i="37"/>
  <c r="AC20" i="37"/>
  <c r="I25" i="15"/>
  <c r="AH11" i="37"/>
  <c r="BP14" i="37"/>
  <c r="BB24" i="37"/>
  <c r="AG21" i="37"/>
  <c r="AW11" i="37"/>
  <c r="BE3" i="37"/>
  <c r="AE16" i="37"/>
  <c r="BN17" i="37"/>
  <c r="BL4" i="37"/>
  <c r="BA25" i="37"/>
  <c r="AD3" i="37"/>
  <c r="AS27" i="37"/>
  <c r="AQ25" i="37"/>
  <c r="O4" i="37"/>
  <c r="BA17" i="37"/>
  <c r="AA15" i="37"/>
  <c r="T5" i="37"/>
  <c r="BK8" i="37"/>
  <c r="AB28" i="37"/>
  <c r="W25" i="37"/>
  <c r="AV5" i="37"/>
  <c r="BP27" i="14"/>
  <c r="P14" i="15"/>
  <c r="AB14" i="37" s="1"/>
  <c r="AK10" i="37"/>
  <c r="BK14" i="15"/>
  <c r="E17" i="15"/>
  <c r="R14" i="37"/>
  <c r="BN21" i="37"/>
  <c r="BI16" i="15"/>
  <c r="BF2" i="37"/>
  <c r="U21" i="37"/>
  <c r="AN18" i="37"/>
  <c r="AS5" i="37"/>
  <c r="AC3" i="37"/>
  <c r="AG27" i="37"/>
  <c r="BA22" i="37"/>
  <c r="G27" i="14"/>
  <c r="AH27" i="37"/>
  <c r="AF9" i="14"/>
  <c r="AX15" i="37"/>
  <c r="U9" i="37"/>
  <c r="AA19" i="37"/>
  <c r="BI12" i="37"/>
  <c r="AS10" i="37"/>
  <c r="AM12" i="37"/>
  <c r="BN4" i="37"/>
  <c r="BC8" i="37"/>
  <c r="AY10" i="37"/>
  <c r="BI2" i="37"/>
  <c r="AR16" i="15"/>
  <c r="AX24" i="15"/>
  <c r="BP3" i="15"/>
  <c r="AE2" i="37"/>
  <c r="BH13" i="14"/>
  <c r="BN13" i="37"/>
  <c r="AD5" i="14"/>
  <c r="AG28" i="37"/>
  <c r="AG8" i="37"/>
  <c r="AF5" i="37"/>
  <c r="AH4" i="15"/>
  <c r="AP28" i="37"/>
  <c r="AU11" i="37"/>
  <c r="AS4" i="37"/>
  <c r="AW12" i="37"/>
  <c r="AJ14" i="37"/>
  <c r="X8" i="14"/>
  <c r="BB25" i="37"/>
  <c r="AJ25" i="37"/>
  <c r="BJ11" i="37"/>
  <c r="AW14" i="37"/>
  <c r="W12" i="37"/>
  <c r="AA2" i="37"/>
  <c r="AE24" i="37"/>
  <c r="I10" i="14"/>
  <c r="AL28" i="37"/>
  <c r="BA5" i="37"/>
  <c r="AT25" i="14"/>
  <c r="Z24" i="37"/>
  <c r="BH10" i="37"/>
  <c r="AF27" i="37"/>
  <c r="AJ12" i="37"/>
  <c r="BN19" i="37"/>
  <c r="AR20" i="14"/>
  <c r="V19" i="37"/>
  <c r="AF10" i="37"/>
  <c r="AS14" i="37"/>
  <c r="BC27" i="14"/>
  <c r="Y7" i="14"/>
  <c r="AC23" i="37"/>
  <c r="BL11" i="37"/>
  <c r="AG11" i="37"/>
  <c r="AE21" i="37"/>
  <c r="AD15" i="37"/>
  <c r="X25" i="37"/>
  <c r="T14" i="37"/>
  <c r="BA19" i="37"/>
  <c r="AJ14" i="14"/>
  <c r="BD14" i="37" s="1"/>
  <c r="V12" i="14"/>
  <c r="AF6" i="14"/>
  <c r="I15" i="14"/>
  <c r="BN12" i="15"/>
  <c r="N22" i="14"/>
  <c r="U17" i="14"/>
  <c r="AQ18" i="14"/>
  <c r="BK18" i="37" s="1"/>
  <c r="AO28" i="14"/>
  <c r="BI28" i="37" s="1"/>
  <c r="AA8" i="37"/>
  <c r="AM7" i="15"/>
  <c r="AB21" i="37"/>
  <c r="T18" i="37"/>
  <c r="AL11" i="14"/>
  <c r="D15" i="14"/>
  <c r="BI18" i="37"/>
  <c r="BO19" i="37"/>
  <c r="AT9" i="37"/>
  <c r="X10" i="37"/>
  <c r="AQ14" i="37"/>
  <c r="BP24" i="37"/>
  <c r="AS2" i="14"/>
  <c r="AY16" i="37"/>
  <c r="AD9" i="37"/>
  <c r="AT2" i="37"/>
  <c r="AS3" i="37"/>
  <c r="AA15" i="15"/>
  <c r="BO15" i="37" s="1"/>
  <c r="Z5" i="37"/>
  <c r="AE5" i="37"/>
  <c r="AL8" i="37"/>
  <c r="AZ3" i="14"/>
  <c r="AV17" i="37"/>
  <c r="AJ3" i="14"/>
  <c r="X3" i="14"/>
  <c r="BK16" i="37"/>
  <c r="AN8" i="37"/>
  <c r="AY28" i="37"/>
  <c r="AJ11" i="14"/>
  <c r="AV11" i="37" s="1"/>
  <c r="AH3" i="37"/>
  <c r="AB2" i="37"/>
  <c r="BO2" i="37"/>
  <c r="AX2" i="37"/>
  <c r="BA27" i="14"/>
  <c r="AX8" i="14"/>
  <c r="Y17" i="37"/>
  <c r="AV10" i="37"/>
  <c r="AW2" i="37"/>
  <c r="AT15" i="15"/>
  <c r="BN12" i="37"/>
  <c r="BC17" i="37"/>
  <c r="T2" i="37"/>
  <c r="AM2" i="15"/>
  <c r="BO28" i="37"/>
  <c r="AH5" i="37"/>
  <c r="AO10" i="37"/>
  <c r="BE13" i="37"/>
  <c r="V21" i="37"/>
  <c r="AF2" i="37"/>
  <c r="BN24" i="37"/>
  <c r="V14" i="37"/>
  <c r="W16" i="37"/>
  <c r="BG18" i="37"/>
  <c r="AQ10" i="14"/>
  <c r="AZ2" i="14"/>
  <c r="P27" i="37"/>
  <c r="BN11" i="37"/>
  <c r="AK21" i="37"/>
  <c r="BL25" i="37"/>
  <c r="BA9" i="37"/>
  <c r="BF5" i="37"/>
  <c r="AF18" i="37"/>
  <c r="T16" i="37"/>
  <c r="BE10" i="37"/>
  <c r="BC9" i="37"/>
  <c r="BK14" i="37"/>
  <c r="S14" i="37"/>
  <c r="X21" i="37"/>
  <c r="W28" i="37"/>
  <c r="BA28" i="37"/>
  <c r="AI15" i="37"/>
  <c r="BJ2" i="37"/>
  <c r="AQ8" i="37"/>
  <c r="AP16" i="37"/>
  <c r="Y25" i="37"/>
  <c r="AJ3" i="37"/>
  <c r="BJ21" i="37"/>
  <c r="BJ17" i="37"/>
  <c r="AM15" i="37"/>
  <c r="BB17" i="37"/>
  <c r="BC10" i="37"/>
  <c r="BF19" i="37"/>
  <c r="P4" i="37"/>
  <c r="BE21" i="37"/>
  <c r="AT12" i="37"/>
  <c r="BM3" i="37"/>
  <c r="U10" i="37"/>
  <c r="AD10" i="37"/>
  <c r="BF17" i="15"/>
  <c r="M3" i="14"/>
  <c r="AL9" i="14"/>
  <c r="AX9" i="37" s="1"/>
  <c r="AL17" i="37"/>
  <c r="AC28" i="14"/>
  <c r="N9" i="15"/>
  <c r="AN5" i="37"/>
  <c r="BO27" i="14"/>
  <c r="AA14" i="37"/>
  <c r="S13" i="15"/>
  <c r="AE13" i="37" s="1"/>
  <c r="AG20" i="14"/>
  <c r="BB18" i="37"/>
  <c r="AN2" i="37"/>
  <c r="P8" i="14"/>
  <c r="AK2" i="37"/>
  <c r="BD25" i="37"/>
  <c r="AI22" i="37"/>
  <c r="BP3" i="14"/>
  <c r="BJ12" i="37"/>
  <c r="BA4" i="37"/>
  <c r="AH28" i="14"/>
  <c r="AJ19" i="14"/>
  <c r="AF16" i="37"/>
  <c r="AK28" i="37"/>
  <c r="AH9" i="37"/>
  <c r="BD17" i="37"/>
  <c r="H8" i="14"/>
  <c r="BO17" i="37"/>
  <c r="AF17" i="37"/>
  <c r="AB17" i="37"/>
  <c r="Y20" i="37"/>
  <c r="BM4" i="37"/>
  <c r="BG27" i="37"/>
  <c r="AP2" i="37"/>
  <c r="BG3" i="37"/>
  <c r="Y24" i="37"/>
  <c r="AW17" i="37"/>
  <c r="AM4" i="37"/>
  <c r="BJ15" i="37"/>
  <c r="U12" i="37"/>
  <c r="AH4" i="37"/>
  <c r="AK16" i="37"/>
  <c r="AP5" i="14"/>
  <c r="AN17" i="14"/>
  <c r="BP13" i="14"/>
  <c r="AB11" i="37"/>
  <c r="AC2" i="37"/>
  <c r="Y15" i="37"/>
  <c r="AG13" i="37"/>
  <c r="AH21" i="37"/>
  <c r="BM10" i="37"/>
  <c r="BF14" i="37"/>
  <c r="D9" i="14"/>
  <c r="AI2" i="37"/>
  <c r="W3" i="37"/>
  <c r="AC12" i="37"/>
  <c r="BG12" i="37"/>
  <c r="AP17" i="37"/>
  <c r="AT13" i="37"/>
  <c r="BA12" i="37"/>
  <c r="BH8" i="37"/>
  <c r="I19" i="14"/>
  <c r="BI17" i="14"/>
  <c r="BK11" i="14"/>
  <c r="D11" i="14"/>
  <c r="V16" i="37"/>
  <c r="AT18" i="37"/>
  <c r="AB16" i="37"/>
  <c r="AM8" i="15"/>
  <c r="AS12" i="37"/>
  <c r="BB28" i="37"/>
  <c r="W13" i="37"/>
  <c r="AV28" i="37"/>
  <c r="BK19" i="37"/>
  <c r="T22" i="37"/>
  <c r="BF10" i="37"/>
  <c r="U25" i="37"/>
  <c r="U17" i="37"/>
  <c r="AB19" i="37"/>
  <c r="P21" i="37"/>
  <c r="AP14" i="37"/>
  <c r="AX19" i="37"/>
  <c r="BG13" i="37"/>
  <c r="AD17" i="37"/>
  <c r="AJ9" i="37"/>
  <c r="AX16" i="37"/>
  <c r="AS25" i="37"/>
  <c r="BI11" i="37"/>
  <c r="AL19" i="37"/>
  <c r="BL9" i="37"/>
  <c r="AO11" i="37"/>
  <c r="P28" i="37"/>
  <c r="AR27" i="37"/>
  <c r="AL5" i="37"/>
  <c r="BH28" i="37"/>
  <c r="V17" i="37"/>
  <c r="BB4" i="37"/>
  <c r="R27" i="15"/>
  <c r="AT10" i="37"/>
  <c r="AB26" i="15"/>
  <c r="AH18" i="37"/>
  <c r="K9" i="14"/>
  <c r="AA24" i="14"/>
  <c r="BL22" i="37"/>
  <c r="AN2" i="14"/>
  <c r="BG26" i="15"/>
  <c r="AT17" i="37"/>
  <c r="T7" i="14"/>
  <c r="K26" i="14"/>
  <c r="L14" i="15"/>
  <c r="AL4" i="37"/>
  <c r="AV18" i="37"/>
  <c r="BA27" i="37"/>
  <c r="BH18" i="37"/>
  <c r="Q14" i="37"/>
  <c r="L26" i="14"/>
  <c r="AF14" i="37"/>
  <c r="AH3" i="14"/>
  <c r="S5" i="37"/>
  <c r="BG24" i="37"/>
  <c r="BO24" i="14"/>
  <c r="T4" i="37"/>
  <c r="AQ9" i="37"/>
  <c r="AI12" i="37"/>
  <c r="BH9" i="14"/>
  <c r="AH25" i="37"/>
  <c r="AH19" i="37"/>
  <c r="AU14" i="37"/>
  <c r="AP10" i="37"/>
  <c r="AJ18" i="37"/>
  <c r="BF13" i="37"/>
  <c r="AR24" i="37"/>
  <c r="BC18" i="37"/>
  <c r="Z23" i="14"/>
  <c r="AQ17" i="37"/>
  <c r="AF21" i="37"/>
  <c r="BB5" i="15"/>
  <c r="BN5" i="37" s="1"/>
  <c r="W10" i="37"/>
  <c r="BI21" i="37"/>
  <c r="AS15" i="37"/>
  <c r="BP3" i="37"/>
  <c r="BA25" i="14"/>
  <c r="AC4" i="37"/>
  <c r="W6" i="14"/>
  <c r="AY17" i="37"/>
  <c r="W11" i="37"/>
  <c r="BA2" i="37"/>
  <c r="W8" i="37"/>
  <c r="AM10" i="37"/>
  <c r="AN4" i="14"/>
  <c r="R19" i="37"/>
  <c r="BA15" i="37"/>
  <c r="BE2" i="37"/>
  <c r="O17" i="37"/>
  <c r="N23" i="15"/>
  <c r="BF15" i="37"/>
  <c r="BL21" i="37"/>
  <c r="AU17" i="37"/>
  <c r="R3" i="37"/>
  <c r="AK11" i="37"/>
  <c r="AI6" i="14"/>
  <c r="AU15" i="37"/>
  <c r="AJ22" i="14"/>
  <c r="AL7" i="14"/>
  <c r="L12" i="33"/>
  <c r="AR12" i="37"/>
  <c r="BP25" i="37"/>
  <c r="BK5" i="37"/>
  <c r="AX11" i="37"/>
  <c r="AA12" i="37"/>
  <c r="BB22" i="37"/>
  <c r="BM8" i="37"/>
  <c r="W15" i="37"/>
  <c r="AN14" i="37"/>
  <c r="AG12" i="37"/>
  <c r="BM12" i="37"/>
  <c r="BD28" i="37"/>
  <c r="BF27" i="37"/>
  <c r="W17" i="37"/>
  <c r="AQ2" i="37"/>
  <c r="Q2" i="37"/>
  <c r="AP19" i="37"/>
  <c r="AM13" i="37"/>
  <c r="AX17" i="37"/>
  <c r="BE27" i="37"/>
  <c r="BL2" i="37"/>
  <c r="BG10" i="37"/>
  <c r="S9" i="37"/>
  <c r="AC14" i="37"/>
  <c r="AY21" i="37"/>
  <c r="X28" i="37"/>
  <c r="BM11" i="37"/>
  <c r="BP18" i="37"/>
  <c r="AZ8" i="37"/>
  <c r="BA18" i="37"/>
  <c r="BL19" i="37"/>
  <c r="BJ24" i="37"/>
  <c r="AM8" i="37"/>
  <c r="AR15" i="37"/>
  <c r="BP9" i="37"/>
  <c r="BF11" i="37"/>
  <c r="O20" i="37"/>
  <c r="AE3" i="37"/>
  <c r="AR28" i="37"/>
  <c r="AN21" i="37"/>
  <c r="AZ9" i="37"/>
  <c r="AY3" i="37"/>
  <c r="AL11" i="37"/>
  <c r="BO22" i="37"/>
  <c r="AU27" i="37"/>
  <c r="BL8" i="37"/>
  <c r="BD3" i="37"/>
  <c r="BL10" i="37"/>
  <c r="BJ14" i="37"/>
  <c r="AD22" i="37"/>
  <c r="BD11" i="37"/>
  <c r="AX27" i="37"/>
  <c r="AV3" i="37"/>
  <c r="Z16" i="37"/>
  <c r="AZ24" i="37"/>
  <c r="AS21" i="37"/>
  <c r="AV24" i="37"/>
  <c r="BI4" i="37"/>
  <c r="BP16" i="37"/>
  <c r="AW8" i="37"/>
  <c r="R27" i="37"/>
  <c r="P11" i="37"/>
  <c r="BH5" i="37"/>
  <c r="AU8" i="37"/>
  <c r="BO12" i="37"/>
  <c r="BI22" i="37"/>
  <c r="Y14" i="37"/>
  <c r="AV14" i="37"/>
  <c r="AT15" i="37"/>
  <c r="AW27" i="37"/>
  <c r="Z23" i="37"/>
  <c r="BJ13" i="37"/>
  <c r="AH10" i="37"/>
  <c r="BN8" i="37"/>
  <c r="AG3" i="37"/>
  <c r="BF9" i="37"/>
  <c r="AI28" i="37"/>
  <c r="O11" i="37"/>
  <c r="T15" i="37"/>
  <c r="BP21" i="37"/>
  <c r="AX25" i="37"/>
  <c r="BN15" i="37"/>
  <c r="BJ10" i="37"/>
  <c r="AR19" i="37"/>
  <c r="AT4" i="37"/>
  <c r="AA28" i="37"/>
  <c r="BJ22" i="37"/>
  <c r="AK9" i="37"/>
  <c r="AN9" i="37"/>
  <c r="V4" i="37"/>
  <c r="BO27" i="37"/>
  <c r="BM17" i="37"/>
  <c r="BK10" i="37"/>
  <c r="AO24" i="37"/>
  <c r="AD25" i="37"/>
  <c r="AY24" i="37"/>
  <c r="BN18" i="37"/>
  <c r="AL18" i="37"/>
  <c r="AX4" i="37"/>
  <c r="AU3" i="37"/>
  <c r="V5" i="37"/>
  <c r="AC28" i="37"/>
  <c r="U28" i="37"/>
  <c r="AP27" i="37"/>
  <c r="BJ27" i="37"/>
  <c r="BF8" i="37"/>
  <c r="AX8" i="37"/>
  <c r="BD4" i="37"/>
  <c r="AN19" i="37"/>
  <c r="AF19" i="37"/>
  <c r="AY22" i="37"/>
  <c r="AE22" i="37"/>
  <c r="W22" i="37"/>
  <c r="AX12" i="37"/>
  <c r="AV15" i="37"/>
  <c r="BP15" i="37"/>
  <c r="BO25" i="37"/>
  <c r="AT16" i="37"/>
  <c r="AL16" i="37"/>
  <c r="BN16" i="37"/>
  <c r="AH14" i="37"/>
  <c r="BK27" i="37"/>
  <c r="AQ27" i="37"/>
  <c r="AG10" i="37"/>
  <c r="BI10" i="37"/>
  <c r="BF3" i="37"/>
  <c r="AL3" i="37"/>
  <c r="AH13" i="37"/>
  <c r="BD13" i="37"/>
  <c r="AV13" i="37"/>
  <c r="BC2" i="37"/>
  <c r="BH11" i="37"/>
  <c r="BP11" i="37"/>
  <c r="AI24" i="37"/>
  <c r="AQ24" i="37"/>
  <c r="BK24" i="37"/>
  <c r="AG4" i="37"/>
  <c r="AO4" i="37"/>
  <c r="AV2" i="37"/>
  <c r="BP2" i="37"/>
  <c r="AS8" i="37"/>
  <c r="BG5" i="37"/>
  <c r="AW25" i="37"/>
  <c r="AC25" i="37"/>
  <c r="AS17" i="37"/>
  <c r="Q17" i="37"/>
  <c r="S27" i="37"/>
  <c r="AA27" i="37"/>
  <c r="BD16" i="37"/>
  <c r="AR8" i="37"/>
  <c r="AJ8" i="37"/>
  <c r="AW10" i="37"/>
  <c r="AC10" i="37"/>
  <c r="BF25" i="37"/>
  <c r="BN25" i="37"/>
  <c r="AP12" i="37"/>
  <c r="AH12" i="37"/>
  <c r="AW15" i="37"/>
  <c r="U15" i="37"/>
  <c r="AC15" i="37"/>
  <c r="AH22" i="37"/>
  <c r="Z22" i="37"/>
  <c r="AO17" i="37"/>
  <c r="AG17" i="37"/>
  <c r="BI17" i="37"/>
  <c r="P15" i="37"/>
  <c r="X15" i="37"/>
  <c r="BM2" i="37"/>
  <c r="BL3" i="37"/>
  <c r="AR3" i="37"/>
  <c r="AY2" i="37"/>
  <c r="BG2" i="37"/>
  <c r="BA3" i="37"/>
  <c r="AO28" i="37"/>
  <c r="AW28" i="37"/>
  <c r="Z9" i="37"/>
  <c r="AB8" i="37"/>
  <c r="BD8" i="37"/>
  <c r="BD19" i="37"/>
  <c r="AV19" i="37"/>
  <c r="T8" i="37"/>
  <c r="AV8" i="37"/>
  <c r="BJ5" i="37"/>
  <c r="BH17" i="37"/>
  <c r="AR9" i="37"/>
  <c r="X9" i="37"/>
  <c r="AW19" i="37"/>
  <c r="U19" i="37"/>
  <c r="AC19" i="37"/>
  <c r="X11" i="37"/>
  <c r="AR11" i="37"/>
  <c r="AY8" i="37"/>
  <c r="BG8" i="37"/>
  <c r="AL27" i="37"/>
  <c r="AY9" i="37"/>
  <c r="AE9" i="37"/>
  <c r="W9" i="37"/>
  <c r="BO24" i="37"/>
  <c r="AM24" i="37"/>
  <c r="AU24" i="37"/>
  <c r="BH2" i="37"/>
  <c r="AZ2" i="37"/>
  <c r="X14" i="37"/>
  <c r="AZ14" i="37"/>
  <c r="BB3" i="37"/>
  <c r="BH4" i="37"/>
  <c r="AV22" i="37"/>
  <c r="AN29" i="14" l="1"/>
  <c r="AN31" i="14" s="1"/>
  <c r="AZ29" i="14"/>
  <c r="AZ31" i="14" s="1"/>
  <c r="AM29" i="15"/>
  <c r="AM31" i="15" s="1"/>
  <c r="AS29" i="14"/>
  <c r="AS31" i="14" s="1"/>
  <c r="AB29" i="15"/>
  <c r="AB31" i="15" s="1"/>
  <c r="AQ29" i="15"/>
  <c r="AQ31" i="15" s="1"/>
  <c r="J29" i="14"/>
  <c r="J31" i="14" s="1"/>
  <c r="AH29" i="14"/>
  <c r="AH31" i="14" s="1"/>
  <c r="AF20" i="37"/>
  <c r="AE20" i="37"/>
  <c r="AX29" i="15"/>
  <c r="AX31" i="15" s="1"/>
  <c r="Y29" i="15"/>
  <c r="Y31" i="15" s="1"/>
  <c r="Q29" i="15"/>
  <c r="BA29" i="14"/>
  <c r="BA31" i="14" s="1"/>
  <c r="Y29" i="14"/>
  <c r="Y31" i="14" s="1"/>
  <c r="X29" i="14"/>
  <c r="X31" i="14" s="1"/>
  <c r="AA29" i="15"/>
  <c r="AA31" i="15" s="1"/>
  <c r="AR29" i="14"/>
  <c r="AR31" i="14" s="1"/>
  <c r="AK29" i="14"/>
  <c r="AK31" i="14" s="1"/>
  <c r="R7" i="37"/>
  <c r="Q7" i="37"/>
  <c r="BL29" i="14"/>
  <c r="BL31" i="14" s="1"/>
  <c r="M29" i="15"/>
  <c r="M31" i="15" s="1"/>
  <c r="AA29" i="14"/>
  <c r="AA31" i="14" s="1"/>
  <c r="AP29" i="14"/>
  <c r="AP31" i="14" s="1"/>
  <c r="E29" i="14"/>
  <c r="E31" i="14" s="1"/>
  <c r="S29" i="14"/>
  <c r="AE29" i="14"/>
  <c r="AE31" i="14" s="1"/>
  <c r="BJ29" i="14"/>
  <c r="BJ31" i="14" s="1"/>
  <c r="AW29" i="14"/>
  <c r="AW31" i="14" s="1"/>
  <c r="O29" i="14"/>
  <c r="O31" i="14" s="1"/>
  <c r="D29" i="15"/>
  <c r="D31" i="15" s="1"/>
  <c r="AK29" i="15"/>
  <c r="AK31" i="15" s="1"/>
  <c r="L29" i="15"/>
  <c r="BG29" i="14"/>
  <c r="BG31" i="14" s="1"/>
  <c r="AT29" i="14"/>
  <c r="AT31" i="14" s="1"/>
  <c r="BN29" i="14"/>
  <c r="BN31" i="14" s="1"/>
  <c r="K29" i="14"/>
  <c r="K31" i="14" s="1"/>
  <c r="AX29" i="14"/>
  <c r="AX31" i="14" s="1"/>
  <c r="AG29" i="15"/>
  <c r="AG31" i="15" s="1"/>
  <c r="BP29" i="15"/>
  <c r="BP31" i="15" s="1"/>
  <c r="AN29" i="15"/>
  <c r="AN31" i="15" s="1"/>
  <c r="Z29" i="14"/>
  <c r="Z31" i="14" s="1"/>
  <c r="BI29" i="15"/>
  <c r="BI31" i="15" s="1"/>
  <c r="AJ29" i="14"/>
  <c r="AJ31" i="14" s="1"/>
  <c r="V29" i="14"/>
  <c r="V31" i="14" s="1"/>
  <c r="BH29" i="14"/>
  <c r="BH31" i="14" s="1"/>
  <c r="AM29" i="14"/>
  <c r="AM31" i="14" s="1"/>
  <c r="AD29" i="15"/>
  <c r="AD31" i="15" s="1"/>
  <c r="BO29" i="14"/>
  <c r="BO31" i="14" s="1"/>
  <c r="AB29" i="14"/>
  <c r="AB31" i="14" s="1"/>
  <c r="AT29" i="15"/>
  <c r="AT31" i="15" s="1"/>
  <c r="AU29" i="15"/>
  <c r="AU31" i="15" s="1"/>
  <c r="T29" i="14"/>
  <c r="T31" i="14" s="1"/>
  <c r="H29" i="15"/>
  <c r="H31" i="15" s="1"/>
  <c r="AL29" i="14"/>
  <c r="AL31" i="14" s="1"/>
  <c r="P29" i="14"/>
  <c r="P31" i="14" s="1"/>
  <c r="BC29" i="14"/>
  <c r="BC31" i="14" s="1"/>
  <c r="AC29" i="14"/>
  <c r="AC31" i="14" s="1"/>
  <c r="BJ29" i="15"/>
  <c r="BJ31" i="15" s="1"/>
  <c r="BK29" i="15"/>
  <c r="BK31" i="15" s="1"/>
  <c r="L29" i="14"/>
  <c r="L31" i="14" s="1"/>
  <c r="AG29" i="14"/>
  <c r="AG31" i="14" s="1"/>
  <c r="BP29" i="14"/>
  <c r="BP31" i="14" s="1"/>
  <c r="AI29" i="14"/>
  <c r="AI31" i="14" s="1"/>
  <c r="C29" i="15"/>
  <c r="C30" i="15" s="1"/>
  <c r="C32" i="15" s="1"/>
  <c r="BH29" i="15"/>
  <c r="BH31" i="15" s="1"/>
  <c r="AR29" i="15"/>
  <c r="AR31" i="15" s="1"/>
  <c r="C29" i="14"/>
  <c r="C30" i="14" s="1"/>
  <c r="C32" i="14" s="1"/>
  <c r="AF29" i="14"/>
  <c r="AF31" i="14" s="1"/>
  <c r="BI29" i="14"/>
  <c r="BI31" i="14" s="1"/>
  <c r="R29" i="15"/>
  <c r="H29" i="14"/>
  <c r="H31" i="14" s="1"/>
  <c r="D29" i="14"/>
  <c r="D31" i="14" s="1"/>
  <c r="BD29" i="15"/>
  <c r="BD31" i="15" s="1"/>
  <c r="AO29" i="14"/>
  <c r="AO31" i="14" s="1"/>
  <c r="Z29" i="15"/>
  <c r="Z31" i="15" s="1"/>
  <c r="BG29" i="15"/>
  <c r="BG31" i="15" s="1"/>
  <c r="BB29" i="14"/>
  <c r="BB31" i="14" s="1"/>
  <c r="AE29" i="15"/>
  <c r="AE31" i="15" s="1"/>
  <c r="F29" i="14"/>
  <c r="F31" i="14" s="1"/>
  <c r="BD29" i="14"/>
  <c r="BD31" i="14" s="1"/>
  <c r="AQ29" i="14"/>
  <c r="AQ31" i="14" s="1"/>
  <c r="BO29" i="15"/>
  <c r="BO31" i="15" s="1"/>
  <c r="I29" i="15"/>
  <c r="I31" i="15" s="1"/>
  <c r="T29" i="15"/>
  <c r="T31" i="15" s="1"/>
  <c r="V29" i="15"/>
  <c r="V31" i="15" s="1"/>
  <c r="K29" i="15"/>
  <c r="K31" i="15" s="1"/>
  <c r="J29" i="15"/>
  <c r="G29" i="14"/>
  <c r="G31" i="14" s="1"/>
  <c r="BK29" i="14"/>
  <c r="BK31" i="14" s="1"/>
  <c r="I29" i="14"/>
  <c r="I31" i="14" s="1"/>
  <c r="AF29" i="15"/>
  <c r="AF31" i="15" s="1"/>
  <c r="E29" i="15"/>
  <c r="E31" i="15" s="1"/>
  <c r="P29" i="15"/>
  <c r="AL29" i="15"/>
  <c r="AL31" i="15" s="1"/>
  <c r="BC29" i="15"/>
  <c r="BC31" i="15" s="1"/>
  <c r="BE29" i="14"/>
  <c r="BE31" i="14" s="1"/>
  <c r="BA29" i="15"/>
  <c r="BA31" i="15" s="1"/>
  <c r="BM29" i="14"/>
  <c r="BM31" i="14" s="1"/>
  <c r="M29" i="14"/>
  <c r="M31" i="14" s="1"/>
  <c r="AV29" i="14"/>
  <c r="AV31" i="14" s="1"/>
  <c r="BF29" i="14"/>
  <c r="BF31" i="14" s="1"/>
  <c r="R29" i="14"/>
  <c r="BF29" i="15"/>
  <c r="BF31" i="15" s="1"/>
  <c r="AD29" i="14"/>
  <c r="AD31" i="14" s="1"/>
  <c r="Q29" i="14"/>
  <c r="Q31" i="14" s="1"/>
  <c r="BE29" i="15"/>
  <c r="BE31" i="15" s="1"/>
  <c r="N29" i="15"/>
  <c r="BL29" i="15"/>
  <c r="BL31" i="15" s="1"/>
  <c r="U29" i="15"/>
  <c r="U31" i="15" s="1"/>
  <c r="BB29" i="15"/>
  <c r="BB31" i="15" s="1"/>
  <c r="U29" i="14"/>
  <c r="U31" i="14" s="1"/>
  <c r="X29" i="15"/>
  <c r="X31" i="15" s="1"/>
  <c r="AI29" i="15"/>
  <c r="AI31" i="15" s="1"/>
  <c r="AC29" i="15"/>
  <c r="AC31" i="15" s="1"/>
  <c r="AH29" i="15"/>
  <c r="AH31" i="15" s="1"/>
  <c r="AJ29" i="15"/>
  <c r="AJ31" i="15" s="1"/>
  <c r="BM29" i="15"/>
  <c r="BM31" i="15" s="1"/>
  <c r="AZ29" i="15"/>
  <c r="AZ31" i="15" s="1"/>
  <c r="O29" i="15"/>
  <c r="N29" i="14"/>
  <c r="N31" i="14" s="1"/>
  <c r="AY29" i="15"/>
  <c r="AY31" i="15" s="1"/>
  <c r="F29" i="15"/>
  <c r="F31" i="15" s="1"/>
  <c r="AP29" i="15"/>
  <c r="AP31" i="15" s="1"/>
  <c r="AW29" i="15"/>
  <c r="AW31" i="15" s="1"/>
  <c r="AS29" i="15"/>
  <c r="AS31" i="15" s="1"/>
  <c r="G29" i="15"/>
  <c r="G31" i="15" s="1"/>
  <c r="AO29" i="15"/>
  <c r="AO31" i="15" s="1"/>
  <c r="AV29" i="15"/>
  <c r="AV31" i="15" s="1"/>
  <c r="BN29" i="15"/>
  <c r="BN31" i="15" s="1"/>
  <c r="W29" i="15"/>
  <c r="W31" i="15" s="1"/>
  <c r="AU29" i="14"/>
  <c r="AU31" i="14" s="1"/>
  <c r="AY29" i="14"/>
  <c r="AY31" i="14" s="1"/>
  <c r="W29" i="14"/>
  <c r="W31" i="14" s="1"/>
  <c r="S29" i="15"/>
  <c r="S30" i="15" s="1"/>
  <c r="S32" i="15" s="1"/>
  <c r="O29" i="37"/>
  <c r="AM29" i="37"/>
  <c r="AM31" i="37" s="1"/>
  <c r="V29" i="37"/>
  <c r="V31" i="37" s="1"/>
  <c r="AU29" i="37"/>
  <c r="AU31" i="37" s="1"/>
  <c r="AV29" i="37"/>
  <c r="AV31" i="37" s="1"/>
  <c r="AH29" i="37"/>
  <c r="AH31" i="37" s="1"/>
  <c r="AW29" i="37"/>
  <c r="AW31" i="37" s="1"/>
  <c r="R31" i="14"/>
  <c r="Q31" i="15"/>
  <c r="F7" i="38"/>
  <c r="F6" i="38"/>
  <c r="F8" i="38"/>
  <c r="F10" i="38"/>
  <c r="F11" i="38"/>
  <c r="F9" i="38"/>
  <c r="A18" i="33"/>
  <c r="A21" i="38" s="1"/>
  <c r="B21" i="38"/>
  <c r="F12" i="38"/>
  <c r="H17" i="35"/>
  <c r="I17" i="35"/>
  <c r="A17" i="35"/>
  <c r="J17" i="35"/>
  <c r="B18" i="35"/>
  <c r="J18" i="35" s="1"/>
  <c r="C358" i="36"/>
  <c r="F357" i="36"/>
  <c r="B19" i="33"/>
  <c r="D18" i="33"/>
  <c r="E13" i="38"/>
  <c r="W26" i="37"/>
  <c r="AT28" i="37"/>
  <c r="AN3" i="37"/>
  <c r="BL13" i="37"/>
  <c r="F9" i="33"/>
  <c r="BC19" i="37"/>
  <c r="AO21" i="37"/>
  <c r="BN3" i="37"/>
  <c r="AZ28" i="37"/>
  <c r="AK19" i="37"/>
  <c r="BI25" i="37"/>
  <c r="R24" i="37"/>
  <c r="F7" i="33"/>
  <c r="M10" i="33"/>
  <c r="F17" i="33"/>
  <c r="M6" i="33"/>
  <c r="M18" i="33"/>
  <c r="F14" i="33"/>
  <c r="M8" i="33"/>
  <c r="M15" i="33"/>
  <c r="BB9" i="37"/>
  <c r="AP5" i="37"/>
  <c r="Y12" i="37"/>
  <c r="BO21" i="37"/>
  <c r="BO8" i="37"/>
  <c r="Z14" i="37"/>
  <c r="BF12" i="37"/>
  <c r="AB4" i="37"/>
  <c r="AD5" i="37"/>
  <c r="BH12" i="37"/>
  <c r="AR16" i="37"/>
  <c r="AO9" i="37"/>
  <c r="M11" i="33"/>
  <c r="Q26" i="37"/>
  <c r="AG5" i="37"/>
  <c r="M7" i="33"/>
  <c r="BD5" i="37"/>
  <c r="M2" i="33"/>
  <c r="F3" i="33"/>
  <c r="F5" i="33"/>
  <c r="M9" i="33"/>
  <c r="M14" i="33"/>
  <c r="AX3" i="37"/>
  <c r="AA18" i="37"/>
  <c r="L14" i="33"/>
  <c r="AD27" i="37"/>
  <c r="Y3" i="37"/>
  <c r="BL16" i="37"/>
  <c r="BK9" i="37"/>
  <c r="AJ27" i="37"/>
  <c r="BE24" i="37"/>
  <c r="BC3" i="37"/>
  <c r="BA8" i="37"/>
  <c r="M12" i="33"/>
  <c r="F4" i="33"/>
  <c r="S28" i="37"/>
  <c r="S11" i="37"/>
  <c r="F6" i="33"/>
  <c r="F13" i="33"/>
  <c r="M19" i="33"/>
  <c r="AY5" i="37"/>
  <c r="AJ22" i="37"/>
  <c r="F12" i="33"/>
  <c r="BD22" i="37"/>
  <c r="P9" i="37"/>
  <c r="BP4" i="37"/>
  <c r="AP13" i="37"/>
  <c r="BG21" i="37"/>
  <c r="AS16" i="37"/>
  <c r="BE14" i="37"/>
  <c r="BF4" i="37"/>
  <c r="BG9" i="37"/>
  <c r="F18" i="33"/>
  <c r="BM13" i="37"/>
  <c r="X18" i="37"/>
  <c r="X17" i="37"/>
  <c r="F15" i="33"/>
  <c r="BP19" i="37"/>
  <c r="F16" i="33"/>
  <c r="F19" i="33"/>
  <c r="AZ4" i="37"/>
  <c r="BJ8" i="37"/>
  <c r="AX5" i="37"/>
  <c r="U26" i="37"/>
  <c r="AF8" i="37"/>
  <c r="AA4" i="37"/>
  <c r="BC5" i="37"/>
  <c r="AK18" i="37"/>
  <c r="U4" i="37"/>
  <c r="M13" i="33"/>
  <c r="AJ19" i="37"/>
  <c r="AL15" i="37"/>
  <c r="AI27" i="37"/>
  <c r="BM18" i="37"/>
  <c r="AZ16" i="37"/>
  <c r="BD21" i="37"/>
  <c r="AC11" i="37"/>
  <c r="AR4" i="37"/>
  <c r="AP4" i="37"/>
  <c r="BJ4" i="37"/>
  <c r="S8" i="37"/>
  <c r="F11" i="33"/>
  <c r="F2" i="33"/>
  <c r="F8" i="33"/>
  <c r="M5" i="33"/>
  <c r="AZ17" i="37"/>
  <c r="BP10" i="37"/>
  <c r="BM25" i="37"/>
  <c r="BB5" i="37"/>
  <c r="BM27" i="37"/>
  <c r="AT5" i="37"/>
  <c r="BN22" i="37"/>
  <c r="AE11" i="37"/>
  <c r="AQ16" i="37"/>
  <c r="BG25" i="37"/>
  <c r="M16" i="33"/>
  <c r="BK17" i="37"/>
  <c r="Z12" i="37"/>
  <c r="AE12" i="37"/>
  <c r="M3" i="33"/>
  <c r="F10" i="33"/>
  <c r="M4" i="33"/>
  <c r="AT3" i="37"/>
  <c r="AK8" i="37"/>
  <c r="Y8" i="37"/>
  <c r="BG14" i="37"/>
  <c r="T17" i="37"/>
  <c r="BA11" i="37"/>
  <c r="AS22" i="37"/>
  <c r="P26" i="37"/>
  <c r="AN13" i="37"/>
  <c r="BF24" i="37"/>
  <c r="Z13" i="37"/>
  <c r="Z11" i="37"/>
  <c r="M17" i="33"/>
  <c r="BJ29" i="37" l="1"/>
  <c r="BJ31" i="37" s="1"/>
  <c r="BM29" i="37"/>
  <c r="BM31" i="37" s="1"/>
  <c r="BP29" i="37"/>
  <c r="BP30" i="37" s="1"/>
  <c r="BP32" i="37" s="1"/>
  <c r="BK29" i="37"/>
  <c r="BK31" i="37" s="1"/>
  <c r="BO29" i="37"/>
  <c r="BO30" i="37" s="1"/>
  <c r="BO32" i="37" s="1"/>
  <c r="BI29" i="37"/>
  <c r="BI31" i="37" s="1"/>
  <c r="BN29" i="37"/>
  <c r="BN31" i="37" s="1"/>
  <c r="BL29" i="37"/>
  <c r="BN30" i="37"/>
  <c r="BN32" i="37" s="1"/>
  <c r="BK30" i="37"/>
  <c r="BK32" i="37" s="1"/>
  <c r="BI30" i="37"/>
  <c r="BI32" i="37" s="1"/>
  <c r="AE30" i="15"/>
  <c r="AE32" i="15" s="1"/>
  <c r="BC30" i="15"/>
  <c r="BC32" i="15" s="1"/>
  <c r="M30" i="15"/>
  <c r="M32" i="15" s="1"/>
  <c r="AF30" i="15"/>
  <c r="AF32" i="15" s="1"/>
  <c r="BJ30" i="14"/>
  <c r="BJ32" i="14" s="1"/>
  <c r="J30" i="15"/>
  <c r="J32" i="15" s="1"/>
  <c r="O30" i="15"/>
  <c r="O32" i="15" s="1"/>
  <c r="L31" i="15"/>
  <c r="AQ30" i="15"/>
  <c r="AQ32" i="15" s="1"/>
  <c r="BO30" i="14"/>
  <c r="BO32" i="14" s="1"/>
  <c r="BA30" i="15"/>
  <c r="BA32" i="15" s="1"/>
  <c r="O31" i="15"/>
  <c r="AR30" i="15"/>
  <c r="AR32" i="15" s="1"/>
  <c r="J31" i="15"/>
  <c r="BL30" i="14"/>
  <c r="BL32" i="14" s="1"/>
  <c r="BK30" i="15"/>
  <c r="BK32" i="15" s="1"/>
  <c r="BP30" i="15"/>
  <c r="BP32" i="15" s="1"/>
  <c r="AC30" i="15"/>
  <c r="AC32" i="15" s="1"/>
  <c r="F30" i="15"/>
  <c r="F32" i="15" s="1"/>
  <c r="BI30" i="15"/>
  <c r="BI32" i="15" s="1"/>
  <c r="AM30" i="15"/>
  <c r="AM32" i="15" s="1"/>
  <c r="AN30" i="15"/>
  <c r="AN32" i="15" s="1"/>
  <c r="BB30" i="15"/>
  <c r="BB32" i="15" s="1"/>
  <c r="BD30" i="15"/>
  <c r="BD32" i="15" s="1"/>
  <c r="BJ30" i="15"/>
  <c r="BJ32" i="15" s="1"/>
  <c r="X30" i="15"/>
  <c r="X32" i="15" s="1"/>
  <c r="AU30" i="15"/>
  <c r="AU32" i="15" s="1"/>
  <c r="H30" i="15"/>
  <c r="H32" i="15" s="1"/>
  <c r="K30" i="15"/>
  <c r="K32" i="15" s="1"/>
  <c r="AO30" i="15"/>
  <c r="AO32" i="15" s="1"/>
  <c r="BO30" i="15"/>
  <c r="BO32" i="15" s="1"/>
  <c r="AY30" i="15"/>
  <c r="AY32" i="15" s="1"/>
  <c r="AA30" i="15"/>
  <c r="AA32" i="15" s="1"/>
  <c r="E30" i="15"/>
  <c r="E32" i="15" s="1"/>
  <c r="BI30" i="14"/>
  <c r="BI32" i="14" s="1"/>
  <c r="BH30" i="14"/>
  <c r="BH32" i="14" s="1"/>
  <c r="AJ30" i="15"/>
  <c r="AJ32" i="15" s="1"/>
  <c r="D30" i="15"/>
  <c r="D32" i="15" s="1"/>
  <c r="AX30" i="15"/>
  <c r="AX32" i="15" s="1"/>
  <c r="BL30" i="15"/>
  <c r="BL32" i="15" s="1"/>
  <c r="BE30" i="14"/>
  <c r="BE32" i="14" s="1"/>
  <c r="BH30" i="15"/>
  <c r="BH32" i="15" s="1"/>
  <c r="AW30" i="15"/>
  <c r="AW32" i="15" s="1"/>
  <c r="Y30" i="15"/>
  <c r="Y32" i="15" s="1"/>
  <c r="BM30" i="15"/>
  <c r="BM32" i="15" s="1"/>
  <c r="AV30" i="15"/>
  <c r="AV32" i="15" s="1"/>
  <c r="Q30" i="15"/>
  <c r="Q32" i="15" s="1"/>
  <c r="E17" i="35"/>
  <c r="D20" i="38"/>
  <c r="T29" i="37"/>
  <c r="T31" i="37" s="1"/>
  <c r="AK29" i="37"/>
  <c r="AK31" i="37" s="1"/>
  <c r="AT29" i="37"/>
  <c r="AT31" i="37" s="1"/>
  <c r="D7" i="38"/>
  <c r="E4" i="35"/>
  <c r="N4" i="33"/>
  <c r="G4" i="33" s="1"/>
  <c r="C13" i="38"/>
  <c r="C10" i="35"/>
  <c r="D6" i="38"/>
  <c r="E3" i="35"/>
  <c r="N3" i="33"/>
  <c r="G3" i="33" s="1"/>
  <c r="D19" i="38"/>
  <c r="E16" i="35"/>
  <c r="AQ29" i="37"/>
  <c r="AE29" i="37"/>
  <c r="AE31" i="37" s="1"/>
  <c r="BB29" i="37"/>
  <c r="BB31" i="37" s="1"/>
  <c r="E5" i="35"/>
  <c r="N5" i="33"/>
  <c r="G5" i="33" s="1"/>
  <c r="D8" i="38"/>
  <c r="C8" i="35"/>
  <c r="C11" i="38"/>
  <c r="C2" i="35"/>
  <c r="D2" i="35" s="1"/>
  <c r="C5" i="38"/>
  <c r="C14" i="38"/>
  <c r="C11" i="35"/>
  <c r="S29" i="37"/>
  <c r="AP29" i="37"/>
  <c r="AP31" i="37" s="1"/>
  <c r="AR29" i="37"/>
  <c r="AR31" i="37" s="1"/>
  <c r="AC29" i="37"/>
  <c r="AI29" i="37"/>
  <c r="AI31" i="37" s="1"/>
  <c r="AL29" i="37"/>
  <c r="AM30" i="37" s="1"/>
  <c r="AM32" i="37" s="1"/>
  <c r="AJ29" i="37"/>
  <c r="AJ31" i="37" s="1"/>
  <c r="E13" i="35"/>
  <c r="D16" i="38"/>
  <c r="N13" i="33"/>
  <c r="G13" i="33" s="1"/>
  <c r="U29" i="37"/>
  <c r="U31" i="37" s="1"/>
  <c r="AA29" i="37"/>
  <c r="AA31" i="37" s="1"/>
  <c r="AZ29" i="37"/>
  <c r="AZ31" i="37" s="1"/>
  <c r="C16" i="35"/>
  <c r="C19" i="38"/>
  <c r="C18" i="38"/>
  <c r="C15" i="35"/>
  <c r="C21" i="38"/>
  <c r="C18" i="35"/>
  <c r="BG29" i="37"/>
  <c r="BG31" i="37" s="1"/>
  <c r="BF29" i="37"/>
  <c r="BF31" i="37" s="1"/>
  <c r="BE29" i="37"/>
  <c r="BE31" i="37" s="1"/>
  <c r="AS29" i="37"/>
  <c r="AS31" i="37" s="1"/>
  <c r="P29" i="37"/>
  <c r="P30" i="37" s="1"/>
  <c r="P32" i="37" s="1"/>
  <c r="C15" i="38"/>
  <c r="C12" i="35"/>
  <c r="AY29" i="37"/>
  <c r="AY31" i="37" s="1"/>
  <c r="C16" i="38"/>
  <c r="C13" i="35"/>
  <c r="C6" i="35"/>
  <c r="C9" i="38"/>
  <c r="C7" i="38"/>
  <c r="C4" i="35"/>
  <c r="E12" i="35"/>
  <c r="D15" i="38"/>
  <c r="N12" i="33"/>
  <c r="G12" i="33" s="1"/>
  <c r="BA29" i="37"/>
  <c r="BA31" i="37" s="1"/>
  <c r="BC29" i="37"/>
  <c r="AX29" i="37"/>
  <c r="AX31" i="37" s="1"/>
  <c r="D17" i="38"/>
  <c r="E14" i="35"/>
  <c r="I11" i="40" s="1"/>
  <c r="J11" i="40" s="1"/>
  <c r="D12" i="38"/>
  <c r="E9" i="35"/>
  <c r="N9" i="33"/>
  <c r="G9" i="33" s="1"/>
  <c r="C8" i="38"/>
  <c r="C5" i="35"/>
  <c r="C3" i="35"/>
  <c r="C6" i="38"/>
  <c r="N2" i="33"/>
  <c r="G2" i="33" s="1"/>
  <c r="E2" i="35"/>
  <c r="F2" i="35" s="1"/>
  <c r="D5" i="38"/>
  <c r="BD29" i="37"/>
  <c r="BD31" i="37" s="1"/>
  <c r="E7" i="35"/>
  <c r="N7" i="33"/>
  <c r="G7" i="33" s="1"/>
  <c r="D10" i="38"/>
  <c r="AG29" i="37"/>
  <c r="AG31" i="37" s="1"/>
  <c r="E11" i="35"/>
  <c r="D14" i="38"/>
  <c r="N11" i="33"/>
  <c r="G11" i="33" s="1"/>
  <c r="AO29" i="37"/>
  <c r="AO31" i="37" s="1"/>
  <c r="BH29" i="37"/>
  <c r="BH31" i="37" s="1"/>
  <c r="AD29" i="37"/>
  <c r="AD31" i="37" s="1"/>
  <c r="AB29" i="37"/>
  <c r="AB31" i="37" s="1"/>
  <c r="D18" i="38"/>
  <c r="E15" i="35"/>
  <c r="F15" i="35" s="1"/>
  <c r="D11" i="38"/>
  <c r="N8" i="33"/>
  <c r="G8" i="33" s="1"/>
  <c r="E8" i="35"/>
  <c r="C14" i="35"/>
  <c r="D14" i="35" s="1"/>
  <c r="C17" i="38"/>
  <c r="D21" i="38"/>
  <c r="E18" i="35"/>
  <c r="E6" i="35"/>
  <c r="N6" i="33"/>
  <c r="G6" i="33" s="1"/>
  <c r="D9" i="38"/>
  <c r="C20" i="38"/>
  <c r="C17" i="35"/>
  <c r="N10" i="33"/>
  <c r="G10" i="33" s="1"/>
  <c r="E10" i="35"/>
  <c r="D13" i="38"/>
  <c r="C10" i="38"/>
  <c r="C7" i="35"/>
  <c r="C9" i="35"/>
  <c r="D9" i="35" s="1"/>
  <c r="C12" i="38"/>
  <c r="AN29" i="37"/>
  <c r="AN31" i="37" s="1"/>
  <c r="Z26" i="37"/>
  <c r="Z29" i="37" s="1"/>
  <c r="X26" i="37"/>
  <c r="X29" i="37" s="1"/>
  <c r="Y26" i="37"/>
  <c r="Y29" i="37" s="1"/>
  <c r="W29" i="37"/>
  <c r="W31" i="37" s="1"/>
  <c r="R29" i="37"/>
  <c r="R31" i="37" s="1"/>
  <c r="AF29" i="37"/>
  <c r="AF31" i="37" s="1"/>
  <c r="P30" i="15"/>
  <c r="P32" i="15" s="1"/>
  <c r="P31" i="15"/>
  <c r="AL30" i="15"/>
  <c r="AL32" i="15" s="1"/>
  <c r="BE30" i="15"/>
  <c r="BE32" i="15" s="1"/>
  <c r="BD30" i="14"/>
  <c r="BD32" i="14" s="1"/>
  <c r="BM30" i="14"/>
  <c r="BM32" i="14" s="1"/>
  <c r="V30" i="15"/>
  <c r="V32" i="15" s="1"/>
  <c r="U30" i="15"/>
  <c r="U32" i="15" s="1"/>
  <c r="AP30" i="15"/>
  <c r="AP32" i="15" s="1"/>
  <c r="T30" i="15"/>
  <c r="T32" i="15" s="1"/>
  <c r="BF30" i="15"/>
  <c r="BF32" i="15" s="1"/>
  <c r="AT30" i="15"/>
  <c r="AT32" i="15" s="1"/>
  <c r="AB30" i="15"/>
  <c r="AB32" i="15" s="1"/>
  <c r="C31" i="14"/>
  <c r="AD30" i="15"/>
  <c r="AD32" i="15" s="1"/>
  <c r="Z30" i="15"/>
  <c r="Z32" i="15" s="1"/>
  <c r="BG30" i="15"/>
  <c r="BG32" i="15" s="1"/>
  <c r="AK30" i="15"/>
  <c r="AK32" i="15" s="1"/>
  <c r="G30" i="15"/>
  <c r="G32" i="15" s="1"/>
  <c r="AS30" i="15"/>
  <c r="AS32" i="15" s="1"/>
  <c r="BK30" i="14"/>
  <c r="BK32" i="14" s="1"/>
  <c r="BN30" i="14"/>
  <c r="BN32" i="14" s="1"/>
  <c r="AZ30" i="15"/>
  <c r="AZ32" i="15" s="1"/>
  <c r="S31" i="14"/>
  <c r="BG30" i="14"/>
  <c r="BG32" i="14" s="1"/>
  <c r="R31" i="15"/>
  <c r="L30" i="15"/>
  <c r="L32" i="15" s="1"/>
  <c r="N30" i="15"/>
  <c r="N32" i="15" s="1"/>
  <c r="BP30" i="14"/>
  <c r="BP32" i="14" s="1"/>
  <c r="N31" i="15"/>
  <c r="AH30" i="15"/>
  <c r="AH32" i="15" s="1"/>
  <c r="BN30" i="15"/>
  <c r="BN32" i="15" s="1"/>
  <c r="R30" i="15"/>
  <c r="R32" i="15" s="1"/>
  <c r="C31" i="15"/>
  <c r="I30" i="15"/>
  <c r="I32" i="15" s="1"/>
  <c r="AG30" i="15"/>
  <c r="AG32" i="15" s="1"/>
  <c r="AI30" i="15"/>
  <c r="AI32" i="15" s="1"/>
  <c r="W30" i="15"/>
  <c r="W32" i="15" s="1"/>
  <c r="BC30" i="14"/>
  <c r="BC32" i="14" s="1"/>
  <c r="BF30" i="14"/>
  <c r="BF32" i="14" s="1"/>
  <c r="S31" i="15"/>
  <c r="Q29" i="37"/>
  <c r="AW30" i="37"/>
  <c r="AW32" i="37" s="1"/>
  <c r="AV30" i="37"/>
  <c r="AV32" i="37" s="1"/>
  <c r="N14" i="33"/>
  <c r="G14" i="33" s="1"/>
  <c r="O30" i="37"/>
  <c r="O32" i="37" s="1"/>
  <c r="O31" i="37"/>
  <c r="A19" i="33"/>
  <c r="A22" i="38" s="1"/>
  <c r="B22" i="38"/>
  <c r="F13" i="38"/>
  <c r="C22" i="38"/>
  <c r="D22" i="38"/>
  <c r="G18" i="35"/>
  <c r="I18" i="35"/>
  <c r="A18" i="35"/>
  <c r="H18" i="35"/>
  <c r="B19" i="35"/>
  <c r="J19" i="35" s="1"/>
  <c r="J357" i="36"/>
  <c r="E358" i="36"/>
  <c r="D358" i="36" s="1"/>
  <c r="C359" i="36" s="1"/>
  <c r="C19" i="35"/>
  <c r="E19" i="35"/>
  <c r="B20" i="33"/>
  <c r="D19" i="33"/>
  <c r="L16" i="33"/>
  <c r="L19" i="33"/>
  <c r="L15" i="33"/>
  <c r="E14" i="38"/>
  <c r="L18" i="33"/>
  <c r="F20" i="33"/>
  <c r="M20" i="33"/>
  <c r="L17" i="33"/>
  <c r="L20" i="33"/>
  <c r="BM30" i="37" l="1"/>
  <c r="BM32" i="37" s="1"/>
  <c r="BP31" i="37"/>
  <c r="BJ30" i="37"/>
  <c r="BJ32" i="37" s="1"/>
  <c r="BL30" i="37"/>
  <c r="BL32" i="37" s="1"/>
  <c r="BO31" i="37"/>
  <c r="BL31" i="37"/>
  <c r="F18" i="35"/>
  <c r="D8" i="35"/>
  <c r="P31" i="37"/>
  <c r="F10" i="35"/>
  <c r="D4" i="35"/>
  <c r="D10" i="35"/>
  <c r="AI30" i="37"/>
  <c r="AI32" i="37" s="1"/>
  <c r="AH30" i="37"/>
  <c r="AH32" i="37" s="1"/>
  <c r="AN30" i="37"/>
  <c r="AN32" i="37" s="1"/>
  <c r="AL30" i="37"/>
  <c r="AL32" i="37" s="1"/>
  <c r="F8" i="35"/>
  <c r="F9" i="35"/>
  <c r="AL31" i="37"/>
  <c r="AE30" i="37"/>
  <c r="AE32" i="37" s="1"/>
  <c r="F6" i="35"/>
  <c r="D16" i="35"/>
  <c r="T30" i="37"/>
  <c r="T32" i="37" s="1"/>
  <c r="AD30" i="37"/>
  <c r="AD32" i="37" s="1"/>
  <c r="F5" i="35"/>
  <c r="AS30" i="37"/>
  <c r="AS32" i="37" s="1"/>
  <c r="F12" i="35"/>
  <c r="D12" i="35"/>
  <c r="AK30" i="37"/>
  <c r="AK32" i="37" s="1"/>
  <c r="F11" i="35"/>
  <c r="AX30" i="37"/>
  <c r="AX32" i="37" s="1"/>
  <c r="F7" i="35"/>
  <c r="AU30" i="37"/>
  <c r="AU32" i="37" s="1"/>
  <c r="AZ30" i="37"/>
  <c r="AZ32" i="37" s="1"/>
  <c r="D15" i="35"/>
  <c r="D5" i="35"/>
  <c r="D6" i="35"/>
  <c r="F17" i="35"/>
  <c r="F3" i="35"/>
  <c r="F14" i="35"/>
  <c r="D11" i="35"/>
  <c r="R30" i="37"/>
  <c r="R32" i="37" s="1"/>
  <c r="D18" i="35"/>
  <c r="D13" i="35"/>
  <c r="AR30" i="37"/>
  <c r="AR32" i="37" s="1"/>
  <c r="AF30" i="37"/>
  <c r="AF32" i="37" s="1"/>
  <c r="AY30" i="37"/>
  <c r="AY32" i="37" s="1"/>
  <c r="AT30" i="37"/>
  <c r="AT32" i="37" s="1"/>
  <c r="F13" i="35"/>
  <c r="V30" i="37"/>
  <c r="V32" i="37" s="1"/>
  <c r="F16" i="35"/>
  <c r="W30" i="37"/>
  <c r="W32" i="37" s="1"/>
  <c r="N17" i="33"/>
  <c r="G17" i="33" s="1"/>
  <c r="N18" i="33"/>
  <c r="G18" i="33" s="1"/>
  <c r="N15" i="33"/>
  <c r="G15" i="33" s="1"/>
  <c r="N19" i="33"/>
  <c r="G19" i="33" s="1"/>
  <c r="N16" i="33"/>
  <c r="G16" i="33" s="1"/>
  <c r="AA30" i="37"/>
  <c r="AA32" i="37" s="1"/>
  <c r="Z31" i="37"/>
  <c r="Z30" i="37"/>
  <c r="Z32" i="37" s="1"/>
  <c r="Y31" i="37"/>
  <c r="Y30" i="37"/>
  <c r="Y32" i="37" s="1"/>
  <c r="AC31" i="37"/>
  <c r="AC30" i="37"/>
  <c r="AC32" i="37" s="1"/>
  <c r="BB30" i="37"/>
  <c r="BB32" i="37" s="1"/>
  <c r="AJ30" i="37"/>
  <c r="AJ32" i="37" s="1"/>
  <c r="BD30" i="37"/>
  <c r="BD32" i="37" s="1"/>
  <c r="BH30" i="37"/>
  <c r="BH32" i="37" s="1"/>
  <c r="BF30" i="37"/>
  <c r="BF32" i="37" s="1"/>
  <c r="S30" i="37"/>
  <c r="S32" i="37" s="1"/>
  <c r="D7" i="35"/>
  <c r="AP30" i="37"/>
  <c r="AP32" i="37" s="1"/>
  <c r="F4" i="35"/>
  <c r="D17" i="35"/>
  <c r="S31" i="37"/>
  <c r="BE30" i="37"/>
  <c r="BE32" i="37" s="1"/>
  <c r="D3" i="35"/>
  <c r="X31" i="37"/>
  <c r="X30" i="37"/>
  <c r="X32" i="37" s="1"/>
  <c r="Q30" i="37"/>
  <c r="Q32" i="37" s="1"/>
  <c r="U30" i="37"/>
  <c r="U32" i="37" s="1"/>
  <c r="AB30" i="37"/>
  <c r="AB32" i="37" s="1"/>
  <c r="BA30" i="37"/>
  <c r="BA32" i="37" s="1"/>
  <c r="AO30" i="37"/>
  <c r="AO32" i="37" s="1"/>
  <c r="BG30" i="37"/>
  <c r="BG32" i="37" s="1"/>
  <c r="AG30" i="37"/>
  <c r="AG32" i="37" s="1"/>
  <c r="Q31" i="37"/>
  <c r="BC31" i="37"/>
  <c r="BC30" i="37"/>
  <c r="BC32" i="37" s="1"/>
  <c r="AQ31" i="37"/>
  <c r="AQ30" i="37"/>
  <c r="AQ32" i="37" s="1"/>
  <c r="A20" i="33"/>
  <c r="A23" i="38" s="1"/>
  <c r="B23" i="38"/>
  <c r="F14" i="38"/>
  <c r="C23" i="38"/>
  <c r="D23" i="38"/>
  <c r="F19" i="35"/>
  <c r="A19" i="35"/>
  <c r="D19" i="35"/>
  <c r="G19" i="35"/>
  <c r="I19" i="35"/>
  <c r="H19" i="35"/>
  <c r="B20" i="35"/>
  <c r="I20" i="35" s="1"/>
  <c r="N20" i="33"/>
  <c r="G20" i="33" s="1"/>
  <c r="I358" i="36"/>
  <c r="H358" i="36"/>
  <c r="G359" i="36" s="1"/>
  <c r="C20" i="35"/>
  <c r="E20" i="35"/>
  <c r="B21" i="33"/>
  <c r="D20" i="33"/>
  <c r="M21" i="33"/>
  <c r="F21" i="33"/>
  <c r="L21" i="33"/>
  <c r="E15" i="38"/>
  <c r="A21" i="33" l="1"/>
  <c r="A24" i="38" s="1"/>
  <c r="B24" i="38"/>
  <c r="F15" i="38"/>
  <c r="C24" i="38"/>
  <c r="D24" i="38"/>
  <c r="J20" i="35"/>
  <c r="F20" i="35"/>
  <c r="D20" i="35"/>
  <c r="H20" i="35"/>
  <c r="G20" i="35"/>
  <c r="A20" i="35"/>
  <c r="B21" i="35"/>
  <c r="H21" i="35" s="1"/>
  <c r="N21" i="33"/>
  <c r="G21" i="33" s="1"/>
  <c r="F358" i="36"/>
  <c r="C21" i="35"/>
  <c r="E21" i="35"/>
  <c r="I12" i="40" s="1"/>
  <c r="J12" i="40" s="1"/>
  <c r="B22" i="33"/>
  <c r="D21" i="33"/>
  <c r="E16" i="38"/>
  <c r="L22" i="33"/>
  <c r="F22" i="33"/>
  <c r="M22" i="33"/>
  <c r="A21" i="35" l="1"/>
  <c r="A22" i="33"/>
  <c r="A25" i="38" s="1"/>
  <c r="B25" i="38"/>
  <c r="F16" i="38"/>
  <c r="C25" i="38"/>
  <c r="D25" i="38"/>
  <c r="J21" i="35"/>
  <c r="F21" i="35"/>
  <c r="I21" i="35"/>
  <c r="D21" i="35"/>
  <c r="G21" i="35"/>
  <c r="B22" i="35"/>
  <c r="G22" i="35" s="1"/>
  <c r="N22" i="33"/>
  <c r="G22" i="33" s="1"/>
  <c r="J358" i="36"/>
  <c r="E359" i="36"/>
  <c r="C22" i="35"/>
  <c r="E22" i="35"/>
  <c r="B23" i="33"/>
  <c r="D22" i="33"/>
  <c r="E17" i="38"/>
  <c r="F23" i="33"/>
  <c r="L23" i="33"/>
  <c r="M23" i="33"/>
  <c r="A23" i="33" l="1"/>
  <c r="A26" i="38" s="1"/>
  <c r="B26" i="38"/>
  <c r="F17" i="38"/>
  <c r="C26" i="38"/>
  <c r="D26" i="38"/>
  <c r="H22" i="35"/>
  <c r="I22" i="35"/>
  <c r="F22" i="35"/>
  <c r="D22" i="35"/>
  <c r="J22" i="35"/>
  <c r="A22" i="35"/>
  <c r="B23" i="35"/>
  <c r="N23" i="33"/>
  <c r="G23" i="33" s="1"/>
  <c r="D359" i="36"/>
  <c r="I359" i="36"/>
  <c r="H359" i="36"/>
  <c r="G360" i="36" s="1"/>
  <c r="C23" i="35"/>
  <c r="E23" i="35"/>
  <c r="B24" i="33"/>
  <c r="D23" i="33"/>
  <c r="E18" i="38"/>
  <c r="L24" i="33"/>
  <c r="F24" i="33"/>
  <c r="M24" i="33"/>
  <c r="A24" i="33" l="1"/>
  <c r="A27" i="38" s="1"/>
  <c r="B27" i="38"/>
  <c r="F18" i="38"/>
  <c r="C27" i="38"/>
  <c r="D27" i="38"/>
  <c r="A23" i="35"/>
  <c r="H23" i="35"/>
  <c r="I23" i="35"/>
  <c r="F23" i="35"/>
  <c r="J23" i="35"/>
  <c r="G23" i="35"/>
  <c r="D23" i="35"/>
  <c r="B24" i="35"/>
  <c r="H24" i="35" s="1"/>
  <c r="N24" i="33"/>
  <c r="G24" i="33" s="1"/>
  <c r="F359" i="36"/>
  <c r="C360" i="36"/>
  <c r="C24" i="35"/>
  <c r="E24" i="35"/>
  <c r="B25" i="33"/>
  <c r="D24" i="33"/>
  <c r="F25" i="33"/>
  <c r="E19" i="38"/>
  <c r="L25" i="33"/>
  <c r="M25" i="33"/>
  <c r="A25" i="33" l="1"/>
  <c r="A28" i="38" s="1"/>
  <c r="B28" i="38"/>
  <c r="F19" i="38"/>
  <c r="C28" i="38"/>
  <c r="D28" i="38"/>
  <c r="A24" i="35"/>
  <c r="I24" i="35"/>
  <c r="G24" i="35"/>
  <c r="F24" i="35"/>
  <c r="J24" i="35"/>
  <c r="D24" i="35"/>
  <c r="B25" i="35"/>
  <c r="I25" i="35" s="1"/>
  <c r="N25" i="33"/>
  <c r="G25" i="33" s="1"/>
  <c r="J359" i="36"/>
  <c r="E360" i="36"/>
  <c r="C25" i="35"/>
  <c r="E25" i="35"/>
  <c r="B26" i="33"/>
  <c r="D25" i="33"/>
  <c r="E20" i="38"/>
  <c r="L26" i="33"/>
  <c r="M26" i="33"/>
  <c r="F26" i="33"/>
  <c r="A26" i="33" l="1"/>
  <c r="A29" i="38" s="1"/>
  <c r="B29" i="38"/>
  <c r="F20" i="38"/>
  <c r="C29" i="38"/>
  <c r="D29" i="38"/>
  <c r="F25" i="35"/>
  <c r="D25" i="35"/>
  <c r="G25" i="35"/>
  <c r="A25" i="35"/>
  <c r="H25" i="35"/>
  <c r="J25" i="35"/>
  <c r="B26" i="35"/>
  <c r="N26" i="33"/>
  <c r="G26" i="33" s="1"/>
  <c r="I360" i="36"/>
  <c r="H360" i="36"/>
  <c r="G361" i="36" s="1"/>
  <c r="D360" i="36"/>
  <c r="E26" i="35"/>
  <c r="C26" i="35"/>
  <c r="B27" i="33"/>
  <c r="D26" i="33"/>
  <c r="M27" i="33"/>
  <c r="L27" i="33"/>
  <c r="F27" i="33"/>
  <c r="E21" i="38"/>
  <c r="A27" i="33" l="1"/>
  <c r="A30" i="38" s="1"/>
  <c r="B30" i="38"/>
  <c r="F21" i="38"/>
  <c r="C30" i="38"/>
  <c r="D30" i="38"/>
  <c r="A26" i="35"/>
  <c r="I26" i="35"/>
  <c r="H26" i="35"/>
  <c r="D26" i="35"/>
  <c r="J26" i="35"/>
  <c r="G26" i="35"/>
  <c r="F26" i="35"/>
  <c r="B27" i="35"/>
  <c r="I27" i="35" s="1"/>
  <c r="N27" i="33"/>
  <c r="G27" i="33" s="1"/>
  <c r="F360" i="36"/>
  <c r="C361" i="36"/>
  <c r="E27" i="35"/>
  <c r="C27" i="35"/>
  <c r="B28" i="33"/>
  <c r="D27" i="33"/>
  <c r="M28" i="33"/>
  <c r="L28" i="33"/>
  <c r="F28" i="33"/>
  <c r="E22" i="38"/>
  <c r="A28" i="33" l="1"/>
  <c r="A31" i="38" s="1"/>
  <c r="B31" i="38"/>
  <c r="F22" i="38"/>
  <c r="C31" i="38"/>
  <c r="D31" i="38"/>
  <c r="J27" i="35"/>
  <c r="H27" i="35"/>
  <c r="A27" i="35"/>
  <c r="G27" i="35"/>
  <c r="D27" i="35"/>
  <c r="F27" i="35"/>
  <c r="B28" i="35"/>
  <c r="N28" i="33"/>
  <c r="G28" i="33" s="1"/>
  <c r="J360" i="36"/>
  <c r="E361" i="36"/>
  <c r="E28" i="35"/>
  <c r="I13" i="40" s="1"/>
  <c r="J13" i="40" s="1"/>
  <c r="C28" i="35"/>
  <c r="B29" i="33"/>
  <c r="D28" i="33"/>
  <c r="F29" i="33"/>
  <c r="E23" i="38"/>
  <c r="L29" i="33"/>
  <c r="M29" i="33"/>
  <c r="A29" i="33" l="1"/>
  <c r="A32" i="38" s="1"/>
  <c r="B32" i="38"/>
  <c r="F23" i="38"/>
  <c r="C32" i="38"/>
  <c r="D32" i="38"/>
  <c r="A28" i="35"/>
  <c r="G28" i="35"/>
  <c r="J28" i="35"/>
  <c r="H28" i="35"/>
  <c r="I28" i="35"/>
  <c r="D28" i="35"/>
  <c r="F28" i="35"/>
  <c r="B29" i="35"/>
  <c r="I29" i="35" s="1"/>
  <c r="N29" i="33"/>
  <c r="G29" i="33" s="1"/>
  <c r="I361" i="36"/>
  <c r="H361" i="36"/>
  <c r="G362" i="36" s="1"/>
  <c r="D361" i="36"/>
  <c r="E29" i="35"/>
  <c r="C29" i="35"/>
  <c r="B30" i="33"/>
  <c r="D29" i="33"/>
  <c r="F30" i="33"/>
  <c r="L30" i="33"/>
  <c r="E24" i="38"/>
  <c r="M30" i="33"/>
  <c r="A30" i="33" l="1"/>
  <c r="A33" i="38" s="1"/>
  <c r="B33" i="38"/>
  <c r="F24" i="38"/>
  <c r="C33" i="38"/>
  <c r="D33" i="38"/>
  <c r="G29" i="35"/>
  <c r="J29" i="35"/>
  <c r="A29" i="35"/>
  <c r="D29" i="35"/>
  <c r="H29" i="35"/>
  <c r="F29" i="35"/>
  <c r="B30" i="35"/>
  <c r="J30" i="35" s="1"/>
  <c r="N30" i="33"/>
  <c r="G30" i="33" s="1"/>
  <c r="F361" i="36"/>
  <c r="C362" i="36"/>
  <c r="C30" i="35"/>
  <c r="E30" i="35"/>
  <c r="B31" i="33"/>
  <c r="D30" i="33"/>
  <c r="L31" i="33"/>
  <c r="E25" i="38"/>
  <c r="M31" i="33"/>
  <c r="F31" i="33"/>
  <c r="A31" i="33" l="1"/>
  <c r="A34" i="38" s="1"/>
  <c r="B34" i="38"/>
  <c r="F25" i="38"/>
  <c r="C34" i="38"/>
  <c r="D34" i="38"/>
  <c r="H30" i="35"/>
  <c r="A30" i="35"/>
  <c r="I30" i="35"/>
  <c r="F30" i="35"/>
  <c r="G30" i="35"/>
  <c r="D30" i="35"/>
  <c r="B31" i="35"/>
  <c r="N31" i="33"/>
  <c r="G31" i="33" s="1"/>
  <c r="J361" i="36"/>
  <c r="E362" i="36"/>
  <c r="C31" i="35"/>
  <c r="E31" i="35"/>
  <c r="B32" i="33"/>
  <c r="D31" i="33"/>
  <c r="M32" i="33"/>
  <c r="E26" i="38"/>
  <c r="L32" i="33"/>
  <c r="F32" i="33"/>
  <c r="A32" i="33" l="1"/>
  <c r="A35" i="38" s="1"/>
  <c r="B35" i="38"/>
  <c r="F26" i="38"/>
  <c r="C35" i="38"/>
  <c r="D35" i="38"/>
  <c r="A31" i="35"/>
  <c r="I31" i="35"/>
  <c r="G31" i="35"/>
  <c r="H31" i="35"/>
  <c r="J31" i="35"/>
  <c r="F31" i="35"/>
  <c r="D31" i="35"/>
  <c r="B32" i="35"/>
  <c r="J32" i="35" s="1"/>
  <c r="N32" i="33"/>
  <c r="G32" i="33" s="1"/>
  <c r="I362" i="36"/>
  <c r="H362" i="36"/>
  <c r="G363" i="36" s="1"/>
  <c r="D362" i="36"/>
  <c r="C32" i="35"/>
  <c r="E32" i="35"/>
  <c r="B33" i="33"/>
  <c r="D32" i="33"/>
  <c r="M33" i="33"/>
  <c r="E27" i="38"/>
  <c r="F33" i="33"/>
  <c r="L33" i="33"/>
  <c r="A33" i="33" l="1"/>
  <c r="A36" i="38" s="1"/>
  <c r="B36" i="38"/>
  <c r="F27" i="38"/>
  <c r="C36" i="38"/>
  <c r="D36" i="38"/>
  <c r="A32" i="35"/>
  <c r="G32" i="35"/>
  <c r="F32" i="35"/>
  <c r="H32" i="35"/>
  <c r="I32" i="35"/>
  <c r="D32" i="35"/>
  <c r="B33" i="35"/>
  <c r="J33" i="35" s="1"/>
  <c r="N33" i="33"/>
  <c r="G33" i="33" s="1"/>
  <c r="F362" i="36"/>
  <c r="C363" i="36"/>
  <c r="C33" i="35"/>
  <c r="E33" i="35"/>
  <c r="B34" i="33"/>
  <c r="D33" i="33"/>
  <c r="F34" i="33"/>
  <c r="M34" i="33"/>
  <c r="E28" i="38"/>
  <c r="L34" i="33"/>
  <c r="A34" i="33" l="1"/>
  <c r="A37" i="38" s="1"/>
  <c r="B37" i="38"/>
  <c r="F28" i="38"/>
  <c r="C37" i="38"/>
  <c r="D37" i="38"/>
  <c r="A33" i="35"/>
  <c r="H33" i="35"/>
  <c r="I33" i="35"/>
  <c r="G33" i="35"/>
  <c r="F33" i="35"/>
  <c r="D33" i="35"/>
  <c r="B34" i="35"/>
  <c r="N34" i="33"/>
  <c r="G34" i="33" s="1"/>
  <c r="J362" i="36"/>
  <c r="E363" i="36"/>
  <c r="E34" i="35"/>
  <c r="C34" i="35"/>
  <c r="D34" i="33"/>
  <c r="B35" i="33"/>
  <c r="F35" i="33"/>
  <c r="E29" i="38"/>
  <c r="L35" i="33"/>
  <c r="M35" i="33"/>
  <c r="A35" i="33" l="1"/>
  <c r="A38" i="38" s="1"/>
  <c r="B38" i="38"/>
  <c r="F29" i="38"/>
  <c r="C38" i="38"/>
  <c r="D38" i="38"/>
  <c r="A34" i="35"/>
  <c r="I34" i="35"/>
  <c r="G34" i="35"/>
  <c r="H34" i="35"/>
  <c r="D34" i="35"/>
  <c r="J34" i="35"/>
  <c r="F34" i="35"/>
  <c r="B35" i="35"/>
  <c r="I35" i="35" s="1"/>
  <c r="N35" i="33"/>
  <c r="G35" i="33" s="1"/>
  <c r="I363" i="36"/>
  <c r="H363" i="36"/>
  <c r="G364" i="36" s="1"/>
  <c r="D363" i="36"/>
  <c r="E35" i="35"/>
  <c r="I14" i="40" s="1"/>
  <c r="J14" i="40" s="1"/>
  <c r="C35" i="35"/>
  <c r="B36" i="33"/>
  <c r="D35" i="33"/>
  <c r="M36" i="33"/>
  <c r="L36" i="33"/>
  <c r="F36" i="33"/>
  <c r="E30" i="38"/>
  <c r="A36" i="33" l="1"/>
  <c r="A39" i="38" s="1"/>
  <c r="B39" i="38"/>
  <c r="F30" i="38"/>
  <c r="C39" i="38"/>
  <c r="D39" i="38"/>
  <c r="A35" i="35"/>
  <c r="G35" i="35"/>
  <c r="D35" i="35"/>
  <c r="J35" i="35"/>
  <c r="H35" i="35"/>
  <c r="F35" i="35"/>
  <c r="B36" i="35"/>
  <c r="J36" i="35" s="1"/>
  <c r="N36" i="33"/>
  <c r="G36" i="33" s="1"/>
  <c r="F363" i="36"/>
  <c r="C364" i="36"/>
  <c r="E36" i="35"/>
  <c r="C36" i="35"/>
  <c r="B37" i="33"/>
  <c r="D36" i="33"/>
  <c r="M37" i="33"/>
  <c r="L37" i="33"/>
  <c r="F37" i="33"/>
  <c r="E31" i="38"/>
  <c r="A37" i="33" l="1"/>
  <c r="A40" i="38" s="1"/>
  <c r="B40" i="38"/>
  <c r="F31" i="38"/>
  <c r="C40" i="38"/>
  <c r="D40" i="38"/>
  <c r="A36" i="35"/>
  <c r="G36" i="35"/>
  <c r="H36" i="35"/>
  <c r="I36" i="35"/>
  <c r="D36" i="35"/>
  <c r="F36" i="35"/>
  <c r="B37" i="35"/>
  <c r="N37" i="33"/>
  <c r="G37" i="33" s="1"/>
  <c r="J363" i="36"/>
  <c r="E364" i="36"/>
  <c r="C37" i="35"/>
  <c r="E37" i="35"/>
  <c r="B38" i="33"/>
  <c r="D37" i="33"/>
  <c r="M38" i="33"/>
  <c r="L38" i="33"/>
  <c r="F38" i="33"/>
  <c r="E32" i="38"/>
  <c r="A38" i="33" l="1"/>
  <c r="A41" i="38" s="1"/>
  <c r="B41" i="38"/>
  <c r="A37" i="35"/>
  <c r="F32" i="38"/>
  <c r="C41" i="38"/>
  <c r="D41" i="38"/>
  <c r="J37" i="35"/>
  <c r="H37" i="35"/>
  <c r="G37" i="35"/>
  <c r="F37" i="35"/>
  <c r="I37" i="35"/>
  <c r="D37" i="35"/>
  <c r="B38" i="35"/>
  <c r="J38" i="35" s="1"/>
  <c r="N38" i="33"/>
  <c r="G38" i="33" s="1"/>
  <c r="D364" i="36"/>
  <c r="H364" i="36"/>
  <c r="G365" i="36" s="1"/>
  <c r="I364" i="36"/>
  <c r="C38" i="35"/>
  <c r="E38" i="35"/>
  <c r="B39" i="33"/>
  <c r="D38" i="33"/>
  <c r="M39" i="33"/>
  <c r="E33" i="38"/>
  <c r="L39" i="33"/>
  <c r="F39" i="33"/>
  <c r="A39" i="33" l="1"/>
  <c r="A42" i="38" s="1"/>
  <c r="B42" i="38"/>
  <c r="F33" i="38"/>
  <c r="C42" i="38"/>
  <c r="D42" i="38"/>
  <c r="A38" i="35"/>
  <c r="F38" i="35"/>
  <c r="H38" i="35"/>
  <c r="G38" i="35"/>
  <c r="I38" i="35"/>
  <c r="D38" i="35"/>
  <c r="B39" i="35"/>
  <c r="J39" i="35" s="1"/>
  <c r="N39" i="33"/>
  <c r="G39" i="33" s="1"/>
  <c r="F364" i="36"/>
  <c r="C365" i="36"/>
  <c r="C39" i="35"/>
  <c r="E39" i="35"/>
  <c r="B40" i="33"/>
  <c r="D39" i="33"/>
  <c r="M40" i="33"/>
  <c r="L40" i="33"/>
  <c r="E34" i="38"/>
  <c r="F40" i="33"/>
  <c r="A40" i="33" l="1"/>
  <c r="A43" i="38" s="1"/>
  <c r="B43" i="38"/>
  <c r="F34" i="38"/>
  <c r="C43" i="38"/>
  <c r="D43" i="38"/>
  <c r="I39" i="35"/>
  <c r="A39" i="35"/>
  <c r="H39" i="35"/>
  <c r="F39" i="35"/>
  <c r="G39" i="35"/>
  <c r="D39" i="35"/>
  <c r="B40" i="35"/>
  <c r="N40" i="33"/>
  <c r="G40" i="33" s="1"/>
  <c r="J364" i="36"/>
  <c r="E365" i="36"/>
  <c r="E40" i="35"/>
  <c r="C40" i="35"/>
  <c r="B41" i="33"/>
  <c r="D40" i="33"/>
  <c r="M41" i="33"/>
  <c r="L41" i="33"/>
  <c r="F41" i="33"/>
  <c r="E35" i="38"/>
  <c r="A40" i="35" l="1"/>
  <c r="A41" i="33"/>
  <c r="A44" i="38" s="1"/>
  <c r="B44" i="38"/>
  <c r="F35" i="38"/>
  <c r="C44" i="38"/>
  <c r="D44" i="38"/>
  <c r="I40" i="35"/>
  <c r="J40" i="35"/>
  <c r="G40" i="35"/>
  <c r="H40" i="35"/>
  <c r="D40" i="35"/>
  <c r="F40" i="35"/>
  <c r="B41" i="35"/>
  <c r="I41" i="35" s="1"/>
  <c r="N41" i="33"/>
  <c r="G41" i="33" s="1"/>
  <c r="I365" i="36"/>
  <c r="H365" i="36"/>
  <c r="G366" i="36" s="1"/>
  <c r="D365" i="36"/>
  <c r="E41" i="35"/>
  <c r="C41" i="35"/>
  <c r="B42" i="33"/>
  <c r="D41" i="33"/>
  <c r="L42" i="33"/>
  <c r="M42" i="33"/>
  <c r="F42" i="33"/>
  <c r="E36" i="38"/>
  <c r="A42" i="33" l="1"/>
  <c r="A45" i="38" s="1"/>
  <c r="B45" i="38"/>
  <c r="F36" i="38"/>
  <c r="C45" i="38"/>
  <c r="D45" i="38"/>
  <c r="A41" i="35"/>
  <c r="H41" i="35"/>
  <c r="G41" i="35"/>
  <c r="D41" i="35"/>
  <c r="J41" i="35"/>
  <c r="F41" i="35"/>
  <c r="B42" i="35"/>
  <c r="I42" i="35" s="1"/>
  <c r="N42" i="33"/>
  <c r="G42" i="33" s="1"/>
  <c r="F365" i="36"/>
  <c r="C366" i="36"/>
  <c r="E42" i="35"/>
  <c r="I15" i="40" s="1"/>
  <c r="J15" i="40" s="1"/>
  <c r="C42" i="35"/>
  <c r="B43" i="33"/>
  <c r="D42" i="33"/>
  <c r="M43" i="33"/>
  <c r="E37" i="38"/>
  <c r="F43" i="33"/>
  <c r="L43" i="33"/>
  <c r="A43" i="33" l="1"/>
  <c r="A46" i="38" s="1"/>
  <c r="B46" i="38"/>
  <c r="F37" i="38"/>
  <c r="C46" i="38"/>
  <c r="D46" i="38"/>
  <c r="A42" i="35"/>
  <c r="H42" i="35"/>
  <c r="G42" i="35"/>
  <c r="J42" i="35"/>
  <c r="D42" i="35"/>
  <c r="F42" i="35"/>
  <c r="B43" i="35"/>
  <c r="N43" i="33"/>
  <c r="G43" i="33" s="1"/>
  <c r="J365" i="36"/>
  <c r="E366" i="36"/>
  <c r="C43" i="35"/>
  <c r="E43" i="35"/>
  <c r="B44" i="33"/>
  <c r="D43" i="33"/>
  <c r="L44" i="33"/>
  <c r="E38" i="38"/>
  <c r="F44" i="33"/>
  <c r="M44" i="33"/>
  <c r="A44" i="33" l="1"/>
  <c r="A47" i="38" s="1"/>
  <c r="B47" i="38"/>
  <c r="F38" i="38"/>
  <c r="C47" i="38"/>
  <c r="D47" i="38"/>
  <c r="A43" i="35"/>
  <c r="G43" i="35"/>
  <c r="H43" i="35"/>
  <c r="J43" i="35"/>
  <c r="I43" i="35"/>
  <c r="F43" i="35"/>
  <c r="D43" i="35"/>
  <c r="B44" i="35"/>
  <c r="J44" i="35" s="1"/>
  <c r="N44" i="33"/>
  <c r="G44" i="33" s="1"/>
  <c r="I366" i="36"/>
  <c r="H366" i="36"/>
  <c r="G367" i="36" s="1"/>
  <c r="D366" i="36"/>
  <c r="E44" i="35"/>
  <c r="C44" i="35"/>
  <c r="B45" i="33"/>
  <c r="D44" i="33"/>
  <c r="E39" i="38"/>
  <c r="M45" i="33"/>
  <c r="F45" i="33"/>
  <c r="L45" i="33"/>
  <c r="A45" i="33" l="1"/>
  <c r="A48" i="38" s="1"/>
  <c r="B48" i="38"/>
  <c r="F39" i="38"/>
  <c r="C48" i="38"/>
  <c r="D48" i="38"/>
  <c r="A44" i="35"/>
  <c r="I44" i="35"/>
  <c r="H44" i="35"/>
  <c r="D44" i="35"/>
  <c r="G44" i="35"/>
  <c r="F44" i="35"/>
  <c r="B45" i="35"/>
  <c r="I45" i="35" s="1"/>
  <c r="N45" i="33"/>
  <c r="G45" i="33" s="1"/>
  <c r="F366" i="36"/>
  <c r="C367" i="36"/>
  <c r="E45" i="35"/>
  <c r="C45" i="35"/>
  <c r="B46" i="33"/>
  <c r="D45" i="33"/>
  <c r="L46" i="33"/>
  <c r="F46" i="33"/>
  <c r="E40" i="38"/>
  <c r="M46" i="33"/>
  <c r="A46" i="33" l="1"/>
  <c r="A49" i="38" s="1"/>
  <c r="B49" i="38"/>
  <c r="F40" i="38"/>
  <c r="C49" i="38"/>
  <c r="D49" i="38"/>
  <c r="J45" i="35"/>
  <c r="G45" i="35"/>
  <c r="H45" i="35"/>
  <c r="A45" i="35"/>
  <c r="D45" i="35"/>
  <c r="F45" i="35"/>
  <c r="B46" i="35"/>
  <c r="J46" i="35" s="1"/>
  <c r="N46" i="33"/>
  <c r="G46" i="33" s="1"/>
  <c r="J366" i="36"/>
  <c r="E367" i="36"/>
  <c r="C46" i="35"/>
  <c r="E46" i="35"/>
  <c r="B47" i="33"/>
  <c r="D46" i="33"/>
  <c r="L47" i="33"/>
  <c r="M47" i="33"/>
  <c r="E41" i="38"/>
  <c r="F47" i="33"/>
  <c r="A47" i="33" l="1"/>
  <c r="A50" i="38" s="1"/>
  <c r="B50" i="38"/>
  <c r="F41" i="38"/>
  <c r="C50" i="38"/>
  <c r="D50" i="38"/>
  <c r="A46" i="35"/>
  <c r="H46" i="35"/>
  <c r="I46" i="35"/>
  <c r="G46" i="35"/>
  <c r="F46" i="35"/>
  <c r="D46" i="35"/>
  <c r="B47" i="35"/>
  <c r="N47" i="33"/>
  <c r="G47" i="33" s="1"/>
  <c r="I367" i="36"/>
  <c r="H367" i="36"/>
  <c r="G368" i="36" s="1"/>
  <c r="D367" i="36"/>
  <c r="E47" i="35"/>
  <c r="C47" i="35"/>
  <c r="B48" i="33"/>
  <c r="D47" i="33"/>
  <c r="E42" i="38"/>
  <c r="M48" i="33"/>
  <c r="F48" i="33"/>
  <c r="L48" i="33"/>
  <c r="A48" i="33" l="1"/>
  <c r="A51" i="38" s="1"/>
  <c r="B51" i="38"/>
  <c r="F42" i="38"/>
  <c r="C51" i="38"/>
  <c r="D51" i="38"/>
  <c r="A47" i="35"/>
  <c r="I47" i="35"/>
  <c r="G47" i="35"/>
  <c r="J47" i="35"/>
  <c r="H47" i="35"/>
  <c r="D47" i="35"/>
  <c r="F47" i="35"/>
  <c r="B48" i="35"/>
  <c r="J48" i="35" s="1"/>
  <c r="N48" i="33"/>
  <c r="G48" i="33" s="1"/>
  <c r="F367" i="36"/>
  <c r="C368" i="36"/>
  <c r="E48" i="35"/>
  <c r="C48" i="35"/>
  <c r="B49" i="33"/>
  <c r="D48" i="33"/>
  <c r="E43" i="38"/>
  <c r="F49" i="33"/>
  <c r="M49" i="33"/>
  <c r="L49" i="33"/>
  <c r="A49" i="33" l="1"/>
  <c r="A52" i="38" s="1"/>
  <c r="B52" i="38"/>
  <c r="F43" i="38"/>
  <c r="C52" i="38"/>
  <c r="D52" i="38"/>
  <c r="H48" i="35"/>
  <c r="A48" i="35"/>
  <c r="G48" i="35"/>
  <c r="D48" i="35"/>
  <c r="I48" i="35"/>
  <c r="F48" i="35"/>
  <c r="B49" i="35"/>
  <c r="N49" i="33"/>
  <c r="G49" i="33" s="1"/>
  <c r="J367" i="36"/>
  <c r="E368" i="36"/>
  <c r="C49" i="35"/>
  <c r="E49" i="35"/>
  <c r="B50" i="33"/>
  <c r="D49" i="33"/>
  <c r="F50" i="33"/>
  <c r="E44" i="38"/>
  <c r="L50" i="33"/>
  <c r="M50" i="33"/>
  <c r="A50" i="33" l="1"/>
  <c r="A53" i="38" s="1"/>
  <c r="B53" i="38"/>
  <c r="A49" i="35"/>
  <c r="F44" i="38"/>
  <c r="C53" i="38"/>
  <c r="D53" i="38"/>
  <c r="J49" i="35"/>
  <c r="I49" i="35"/>
  <c r="H49" i="35"/>
  <c r="F49" i="35"/>
  <c r="G49" i="35"/>
  <c r="D49" i="35"/>
  <c r="B50" i="35"/>
  <c r="J50" i="35" s="1"/>
  <c r="N50" i="33"/>
  <c r="G50" i="33" s="1"/>
  <c r="I368" i="36"/>
  <c r="H368" i="36"/>
  <c r="G369" i="36" s="1"/>
  <c r="D368" i="36"/>
  <c r="C50" i="35"/>
  <c r="E50" i="35"/>
  <c r="B51" i="33"/>
  <c r="D50" i="33"/>
  <c r="E45" i="38"/>
  <c r="L51" i="33"/>
  <c r="F51" i="33"/>
  <c r="M51" i="33"/>
  <c r="A51" i="33" l="1"/>
  <c r="A54" i="38" s="1"/>
  <c r="B54" i="38"/>
  <c r="F45" i="38"/>
  <c r="C54" i="38"/>
  <c r="D54" i="38"/>
  <c r="H50" i="35"/>
  <c r="A50" i="35"/>
  <c r="G50" i="35"/>
  <c r="F50" i="35"/>
  <c r="I50" i="35"/>
  <c r="D50" i="35"/>
  <c r="B51" i="35"/>
  <c r="N51" i="33"/>
  <c r="G51" i="33" s="1"/>
  <c r="F368" i="36"/>
  <c r="C369" i="36"/>
  <c r="E51" i="35"/>
  <c r="C51" i="35"/>
  <c r="B52" i="33"/>
  <c r="D51" i="33"/>
  <c r="E46" i="38"/>
  <c r="M52" i="33"/>
  <c r="L52" i="33"/>
  <c r="F52" i="33"/>
  <c r="A52" i="33" l="1"/>
  <c r="A55" i="38" s="1"/>
  <c r="B55" i="38"/>
  <c r="A51" i="35"/>
  <c r="F46" i="38"/>
  <c r="C55" i="38"/>
  <c r="D55" i="38"/>
  <c r="J51" i="35"/>
  <c r="G51" i="35"/>
  <c r="H51" i="35"/>
  <c r="I51" i="35"/>
  <c r="D51" i="35"/>
  <c r="F51" i="35"/>
  <c r="B52" i="35"/>
  <c r="J52" i="35" s="1"/>
  <c r="N52" i="33"/>
  <c r="G52" i="33" s="1"/>
  <c r="J368" i="36"/>
  <c r="E369" i="36"/>
  <c r="E52" i="35"/>
  <c r="C52" i="35"/>
  <c r="D52" i="33"/>
  <c r="B53" i="33"/>
  <c r="L53" i="33"/>
  <c r="E47" i="38"/>
  <c r="F53" i="33"/>
  <c r="M53" i="33"/>
  <c r="A53" i="33" l="1"/>
  <c r="A56" i="38" s="1"/>
  <c r="B56" i="38"/>
  <c r="F47" i="38"/>
  <c r="C56" i="38"/>
  <c r="D56" i="38"/>
  <c r="H52" i="35"/>
  <c r="A52" i="35"/>
  <c r="G52" i="35"/>
  <c r="I52" i="35"/>
  <c r="D52" i="35"/>
  <c r="F52" i="35"/>
  <c r="B53" i="35"/>
  <c r="N53" i="33"/>
  <c r="G53" i="33" s="1"/>
  <c r="I369" i="36"/>
  <c r="H369" i="36"/>
  <c r="G370" i="36" s="1"/>
  <c r="D369" i="36"/>
  <c r="C53" i="35"/>
  <c r="E53" i="35"/>
  <c r="B54" i="33"/>
  <c r="D53" i="33"/>
  <c r="F54" i="33"/>
  <c r="L54" i="33"/>
  <c r="M54" i="33"/>
  <c r="E48" i="38"/>
  <c r="A54" i="33" l="1"/>
  <c r="A57" i="38" s="1"/>
  <c r="B57" i="38"/>
  <c r="A53" i="35"/>
  <c r="F48" i="38"/>
  <c r="C57" i="38"/>
  <c r="D57" i="38"/>
  <c r="H53" i="35"/>
  <c r="J53" i="35"/>
  <c r="F53" i="35"/>
  <c r="G53" i="35"/>
  <c r="I53" i="35"/>
  <c r="D53" i="35"/>
  <c r="B54" i="35"/>
  <c r="J54" i="35" s="1"/>
  <c r="N54" i="33"/>
  <c r="G54" i="33" s="1"/>
  <c r="F369" i="36"/>
  <c r="C370" i="36"/>
  <c r="E54" i="35"/>
  <c r="C54" i="35"/>
  <c r="B55" i="33"/>
  <c r="D54" i="33"/>
  <c r="E49" i="38"/>
  <c r="L55" i="33"/>
  <c r="A55" i="33" l="1"/>
  <c r="A58" i="38" s="1"/>
  <c r="B58" i="38"/>
  <c r="F49" i="38"/>
  <c r="A54" i="35"/>
  <c r="G54" i="35"/>
  <c r="I54" i="35"/>
  <c r="H54" i="35"/>
  <c r="D54" i="35"/>
  <c r="F54" i="35"/>
  <c r="B55" i="35"/>
  <c r="J369" i="36"/>
  <c r="E370" i="36"/>
  <c r="B56" i="33"/>
  <c r="D55" i="33"/>
  <c r="F55" i="33"/>
  <c r="M55" i="33"/>
  <c r="L56" i="33"/>
  <c r="B56" i="35" l="1"/>
  <c r="B59" i="38"/>
  <c r="C58" i="38"/>
  <c r="D58" i="38"/>
  <c r="H55" i="35"/>
  <c r="J55" i="35"/>
  <c r="I55" i="35"/>
  <c r="G55" i="35"/>
  <c r="J56" i="35"/>
  <c r="I56" i="35"/>
  <c r="H56" i="35"/>
  <c r="G56" i="35"/>
  <c r="A55" i="35"/>
  <c r="A56" i="35" s="1"/>
  <c r="A56" i="33"/>
  <c r="A59" i="38" s="1"/>
  <c r="N55" i="33"/>
  <c r="G55" i="33" s="1"/>
  <c r="C55" i="35"/>
  <c r="D55" i="35" s="1"/>
  <c r="E55" i="35"/>
  <c r="F55" i="35" s="1"/>
  <c r="H370" i="36"/>
  <c r="G371" i="36" s="1"/>
  <c r="I370" i="36"/>
  <c r="D370" i="36"/>
  <c r="B57" i="33"/>
  <c r="D56" i="33"/>
  <c r="L57" i="33"/>
  <c r="E50" i="38"/>
  <c r="F56" i="33"/>
  <c r="M56" i="33"/>
  <c r="B57" i="35" l="1"/>
  <c r="A57" i="35" s="1"/>
  <c r="B60" i="38"/>
  <c r="F50" i="38"/>
  <c r="C59" i="38"/>
  <c r="D59" i="38"/>
  <c r="G57" i="35"/>
  <c r="A57" i="33"/>
  <c r="A60" i="38" s="1"/>
  <c r="E56" i="35"/>
  <c r="C56" i="35"/>
  <c r="D56" i="35" s="1"/>
  <c r="N56" i="33"/>
  <c r="G56" i="33" s="1"/>
  <c r="F370" i="36"/>
  <c r="C371" i="36"/>
  <c r="B58" i="33"/>
  <c r="D57" i="33"/>
  <c r="L58" i="33"/>
  <c r="E51" i="38"/>
  <c r="M57" i="33"/>
  <c r="F57" i="33"/>
  <c r="I57" i="35" l="1"/>
  <c r="H57" i="35"/>
  <c r="J57" i="35"/>
  <c r="F56" i="35"/>
  <c r="I16" i="40"/>
  <c r="J16" i="40" s="1"/>
  <c r="B61" i="38"/>
  <c r="B58" i="35"/>
  <c r="F51" i="38"/>
  <c r="C60" i="38"/>
  <c r="D60" i="38"/>
  <c r="B59" i="33"/>
  <c r="A58" i="33"/>
  <c r="A61" i="38" s="1"/>
  <c r="C57" i="35"/>
  <c r="D57" i="35" s="1"/>
  <c r="E57" i="35"/>
  <c r="N57" i="33"/>
  <c r="G57" i="33" s="1"/>
  <c r="J370" i="36"/>
  <c r="E371" i="36"/>
  <c r="D58" i="33"/>
  <c r="F58" i="33"/>
  <c r="M58" i="33"/>
  <c r="E52" i="38"/>
  <c r="F57" i="35" l="1"/>
  <c r="B62" i="38"/>
  <c r="B59" i="35"/>
  <c r="J58" i="35"/>
  <c r="I58" i="35"/>
  <c r="G58" i="35"/>
  <c r="H58" i="35"/>
  <c r="A58" i="35"/>
  <c r="A59" i="35" s="1"/>
  <c r="E58" i="35"/>
  <c r="F58" i="35" s="1"/>
  <c r="C58" i="35"/>
  <c r="D58" i="35" s="1"/>
  <c r="F52" i="38"/>
  <c r="C61" i="38"/>
  <c r="D61" i="38"/>
  <c r="B60" i="33"/>
  <c r="D59" i="33"/>
  <c r="A59" i="33"/>
  <c r="A62" i="38" s="1"/>
  <c r="N58" i="33"/>
  <c r="G58" i="33" s="1"/>
  <c r="H371" i="36"/>
  <c r="G372" i="36" s="1"/>
  <c r="I371" i="36"/>
  <c r="D371" i="36"/>
  <c r="M59" i="33"/>
  <c r="L59" i="33"/>
  <c r="F59" i="33"/>
  <c r="E53" i="38"/>
  <c r="B63" i="38" l="1"/>
  <c r="B60" i="35"/>
  <c r="H59" i="35"/>
  <c r="I59" i="35"/>
  <c r="G59" i="35"/>
  <c r="J59" i="35"/>
  <c r="E59" i="35"/>
  <c r="F59" i="35" s="1"/>
  <c r="C59" i="35"/>
  <c r="D59" i="35" s="1"/>
  <c r="F53" i="38"/>
  <c r="C62" i="38"/>
  <c r="D62" i="38"/>
  <c r="N59" i="33"/>
  <c r="G59" i="33" s="1"/>
  <c r="D60" i="33"/>
  <c r="A60" i="33"/>
  <c r="A63" i="38" s="1"/>
  <c r="B61" i="33"/>
  <c r="C372" i="36"/>
  <c r="F371" i="36"/>
  <c r="M60" i="33"/>
  <c r="F60" i="33"/>
  <c r="E54" i="38"/>
  <c r="L60" i="33"/>
  <c r="E63" i="38"/>
  <c r="N60" i="33" l="1"/>
  <c r="G60" i="33" s="1"/>
  <c r="C60" i="35"/>
  <c r="D60" i="35" s="1"/>
  <c r="E60" i="35"/>
  <c r="F60" i="35" s="1"/>
  <c r="I60" i="35"/>
  <c r="J60" i="35"/>
  <c r="A60" i="35"/>
  <c r="H60" i="35"/>
  <c r="G60" i="35"/>
  <c r="B64" i="38"/>
  <c r="B61" i="35"/>
  <c r="F54" i="38"/>
  <c r="C63" i="38"/>
  <c r="D63" i="38"/>
  <c r="F63" i="38" s="1"/>
  <c r="D61" i="33"/>
  <c r="A61" i="33"/>
  <c r="A64" i="38" s="1"/>
  <c r="B62" i="33"/>
  <c r="J371" i="36"/>
  <c r="E372" i="36"/>
  <c r="D372" i="36" s="1"/>
  <c r="C373" i="36" s="1"/>
  <c r="E64" i="38"/>
  <c r="M61" i="33"/>
  <c r="L61" i="33"/>
  <c r="F61" i="33"/>
  <c r="E55" i="38"/>
  <c r="E61" i="35" l="1"/>
  <c r="F61" i="35" s="1"/>
  <c r="C61" i="35"/>
  <c r="D61" i="35" s="1"/>
  <c r="N61" i="33"/>
  <c r="G61" i="33" s="1"/>
  <c r="B65" i="38"/>
  <c r="B62" i="35"/>
  <c r="G61" i="35"/>
  <c r="I61" i="35"/>
  <c r="H61" i="35"/>
  <c r="A61" i="35"/>
  <c r="J61" i="35"/>
  <c r="F55" i="38"/>
  <c r="C64" i="38"/>
  <c r="D64" i="38"/>
  <c r="F64" i="38" s="1"/>
  <c r="D62" i="33"/>
  <c r="F62" i="33"/>
  <c r="C62" i="35" s="1"/>
  <c r="A62" i="33"/>
  <c r="A65" i="38" s="1"/>
  <c r="E65" i="38" s="1"/>
  <c r="F65" i="38" s="1"/>
  <c r="M62" i="33"/>
  <c r="E62" i="35" s="1"/>
  <c r="L62" i="33"/>
  <c r="B63" i="33"/>
  <c r="N62" i="33"/>
  <c r="G62" i="33"/>
  <c r="I372" i="36"/>
  <c r="H372" i="36"/>
  <c r="G373" i="36" s="1"/>
  <c r="E56" i="38"/>
  <c r="B66" i="38" l="1"/>
  <c r="B63" i="35"/>
  <c r="J62" i="35"/>
  <c r="H62" i="35"/>
  <c r="G62" i="35"/>
  <c r="F62" i="35"/>
  <c r="A62" i="35"/>
  <c r="I62" i="35"/>
  <c r="D62" i="35"/>
  <c r="F56" i="38"/>
  <c r="C65" i="38"/>
  <c r="D65" i="38"/>
  <c r="F63" i="33"/>
  <c r="C63" i="35" s="1"/>
  <c r="N63" i="33"/>
  <c r="M63" i="33"/>
  <c r="E63" i="35" s="1"/>
  <c r="I17" i="40" s="1"/>
  <c r="L63" i="33"/>
  <c r="G63" i="33"/>
  <c r="B64" i="33"/>
  <c r="D63" i="33"/>
  <c r="A63" i="33"/>
  <c r="A66" i="38" s="1"/>
  <c r="E66" i="38" s="1"/>
  <c r="F66" i="38" s="1"/>
  <c r="F372" i="36"/>
  <c r="E57" i="38"/>
  <c r="J63" i="35" l="1"/>
  <c r="H63" i="35"/>
  <c r="D63" i="35"/>
  <c r="F63" i="35"/>
  <c r="G63" i="35"/>
  <c r="A63" i="35"/>
  <c r="I63" i="35"/>
  <c r="B67" i="38"/>
  <c r="B64" i="35"/>
  <c r="F57" i="38"/>
  <c r="C66" i="38"/>
  <c r="D66" i="38"/>
  <c r="B65" i="33"/>
  <c r="D64" i="33"/>
  <c r="A64" i="33"/>
  <c r="A67" i="38" s="1"/>
  <c r="E67" i="38" s="1"/>
  <c r="F67" i="38" s="1"/>
  <c r="G64" i="33"/>
  <c r="N64" i="33"/>
  <c r="M64" i="33"/>
  <c r="E64" i="35" s="1"/>
  <c r="L64" i="33"/>
  <c r="F64" i="33"/>
  <c r="C64" i="35" s="1"/>
  <c r="J372" i="36"/>
  <c r="E373" i="36"/>
  <c r="E58" i="38"/>
  <c r="B68" i="38" l="1"/>
  <c r="B65" i="35"/>
  <c r="J64" i="35"/>
  <c r="I64" i="35"/>
  <c r="D64" i="35"/>
  <c r="A64" i="35"/>
  <c r="H64" i="35"/>
  <c r="G64" i="35"/>
  <c r="F64" i="35"/>
  <c r="F58" i="38"/>
  <c r="C67" i="38"/>
  <c r="D67" i="38"/>
  <c r="M65" i="33"/>
  <c r="E65" i="35" s="1"/>
  <c r="L65" i="33"/>
  <c r="G65" i="33"/>
  <c r="D65" i="33"/>
  <c r="B66" i="33"/>
  <c r="A65" i="33"/>
  <c r="A68" i="38" s="1"/>
  <c r="E68" i="38" s="1"/>
  <c r="F68" i="38" s="1"/>
  <c r="F65" i="33"/>
  <c r="C65" i="35" s="1"/>
  <c r="N65" i="33"/>
  <c r="H373" i="36"/>
  <c r="G374" i="36" s="1"/>
  <c r="I373" i="36"/>
  <c r="D373" i="36"/>
  <c r="E59" i="38"/>
  <c r="G65" i="35" l="1"/>
  <c r="H65" i="35"/>
  <c r="A65" i="35"/>
  <c r="I65" i="35"/>
  <c r="D65" i="35"/>
  <c r="J65" i="35"/>
  <c r="F65" i="35"/>
  <c r="B69" i="38"/>
  <c r="B66" i="35"/>
  <c r="F59" i="38"/>
  <c r="C68" i="38"/>
  <c r="D68" i="38"/>
  <c r="G66" i="33"/>
  <c r="D66" i="33"/>
  <c r="A66" i="33"/>
  <c r="A69" i="38" s="1"/>
  <c r="E69" i="38" s="1"/>
  <c r="F69" i="38" s="1"/>
  <c r="B67" i="33"/>
  <c r="F66" i="33"/>
  <c r="C66" i="35" s="1"/>
  <c r="N66" i="33"/>
  <c r="M66" i="33"/>
  <c r="E66" i="35" s="1"/>
  <c r="L66" i="33"/>
  <c r="F373" i="36"/>
  <c r="C374" i="36"/>
  <c r="E60" i="38"/>
  <c r="B70" i="38" l="1"/>
  <c r="B67" i="35"/>
  <c r="D66" i="35"/>
  <c r="G66" i="35"/>
  <c r="H66" i="35"/>
  <c r="F66" i="35"/>
  <c r="J66" i="35"/>
  <c r="A66" i="35"/>
  <c r="I66" i="35"/>
  <c r="F60" i="38"/>
  <c r="C69" i="38"/>
  <c r="D69" i="38"/>
  <c r="B68" i="33"/>
  <c r="F67" i="33"/>
  <c r="C67" i="35" s="1"/>
  <c r="A67" i="33"/>
  <c r="A70" i="38" s="1"/>
  <c r="E70" i="38" s="1"/>
  <c r="F70" i="38" s="1"/>
  <c r="N67" i="33"/>
  <c r="G67" i="33"/>
  <c r="D67" i="33"/>
  <c r="M67" i="33"/>
  <c r="E67" i="35" s="1"/>
  <c r="L67" i="33"/>
  <c r="J373" i="36"/>
  <c r="E374" i="36"/>
  <c r="E61" i="38"/>
  <c r="B71" i="38" l="1"/>
  <c r="B68" i="35"/>
  <c r="J67" i="35"/>
  <c r="F67" i="35"/>
  <c r="D67" i="35"/>
  <c r="H67" i="35"/>
  <c r="I67" i="35"/>
  <c r="G67" i="35"/>
  <c r="A67" i="35"/>
  <c r="F61" i="38"/>
  <c r="C70" i="38"/>
  <c r="D70" i="38"/>
  <c r="A68" i="33"/>
  <c r="A71" i="38" s="1"/>
  <c r="E71" i="38" s="1"/>
  <c r="F71" i="38" s="1"/>
  <c r="N68" i="33"/>
  <c r="G68" i="33"/>
  <c r="M68" i="33"/>
  <c r="E68" i="35" s="1"/>
  <c r="L68" i="33"/>
  <c r="F68" i="33"/>
  <c r="C68" i="35" s="1"/>
  <c r="D68" i="33"/>
  <c r="B69" i="33"/>
  <c r="I374" i="36"/>
  <c r="H374" i="36"/>
  <c r="G375" i="36" s="1"/>
  <c r="D374" i="36"/>
  <c r="E62" i="38"/>
  <c r="B72" i="38" l="1"/>
  <c r="B69" i="35"/>
  <c r="J68" i="35"/>
  <c r="D68" i="35"/>
  <c r="F68" i="35"/>
  <c r="G68" i="35"/>
  <c r="H68" i="35"/>
  <c r="I68" i="35"/>
  <c r="A68" i="35"/>
  <c r="F62" i="38"/>
  <c r="C71" i="38"/>
  <c r="D71" i="38"/>
  <c r="F69" i="33"/>
  <c r="C69" i="35" s="1"/>
  <c r="G69" i="33"/>
  <c r="D69" i="33"/>
  <c r="B70" i="33"/>
  <c r="A69" i="33"/>
  <c r="A72" i="38" s="1"/>
  <c r="E72" i="38" s="1"/>
  <c r="F72" i="38" s="1"/>
  <c r="N69" i="33"/>
  <c r="M69" i="33"/>
  <c r="E69" i="35" s="1"/>
  <c r="L69" i="33"/>
  <c r="F374" i="36"/>
  <c r="C375" i="36"/>
  <c r="AY30" i="14"/>
  <c r="AY32" i="14" s="1"/>
  <c r="B73" i="38" l="1"/>
  <c r="B70" i="35"/>
  <c r="H69" i="35"/>
  <c r="A69" i="35"/>
  <c r="I69" i="35"/>
  <c r="D69" i="35"/>
  <c r="F69" i="35"/>
  <c r="G69" i="35"/>
  <c r="J69" i="35"/>
  <c r="C72" i="38"/>
  <c r="D72" i="38"/>
  <c r="F70" i="33"/>
  <c r="C70" i="35" s="1"/>
  <c r="D70" i="33"/>
  <c r="A70" i="33"/>
  <c r="A73" i="38" s="1"/>
  <c r="E73" i="38" s="1"/>
  <c r="F73" i="38" s="1"/>
  <c r="N70" i="33"/>
  <c r="M70" i="33"/>
  <c r="E70" i="35" s="1"/>
  <c r="L70" i="33"/>
  <c r="B71" i="33"/>
  <c r="G70" i="33"/>
  <c r="J374" i="36"/>
  <c r="E375" i="36"/>
  <c r="BA30" i="14"/>
  <c r="BA32" i="14" s="1"/>
  <c r="AZ30" i="14"/>
  <c r="AZ32" i="14" s="1"/>
  <c r="B74" i="38" l="1"/>
  <c r="B71" i="35"/>
  <c r="D70" i="35"/>
  <c r="F70" i="35"/>
  <c r="H70" i="35"/>
  <c r="G70" i="35"/>
  <c r="I70" i="35"/>
  <c r="J70" i="35"/>
  <c r="A70" i="35"/>
  <c r="C73" i="38"/>
  <c r="D73" i="38"/>
  <c r="B72" i="33"/>
  <c r="F71" i="33"/>
  <c r="C71" i="35" s="1"/>
  <c r="A71" i="33"/>
  <c r="A74" i="38" s="1"/>
  <c r="E74" i="38" s="1"/>
  <c r="F74" i="38" s="1"/>
  <c r="N71" i="33"/>
  <c r="M71" i="33"/>
  <c r="E71" i="35" s="1"/>
  <c r="G71" i="33"/>
  <c r="D71" i="33"/>
  <c r="L71" i="33"/>
  <c r="I375" i="36"/>
  <c r="H375" i="36"/>
  <c r="G376" i="36" s="1"/>
  <c r="D375" i="36"/>
  <c r="BB30" i="14"/>
  <c r="BB32" i="14" s="1"/>
  <c r="B75" i="38" l="1"/>
  <c r="B72" i="35"/>
  <c r="J71" i="35"/>
  <c r="H71" i="35"/>
  <c r="D71" i="35"/>
  <c r="F71" i="35"/>
  <c r="G71" i="35"/>
  <c r="A71" i="35"/>
  <c r="I71" i="35"/>
  <c r="C74" i="38"/>
  <c r="D74" i="38"/>
  <c r="B73" i="33"/>
  <c r="D72" i="33"/>
  <c r="A72" i="33"/>
  <c r="A75" i="38" s="1"/>
  <c r="E75" i="38" s="1"/>
  <c r="F75" i="38" s="1"/>
  <c r="N72" i="33"/>
  <c r="M72" i="33"/>
  <c r="E72" i="35" s="1"/>
  <c r="L72" i="33"/>
  <c r="G72" i="33"/>
  <c r="F72" i="33"/>
  <c r="C72" i="35" s="1"/>
  <c r="F375" i="36"/>
  <c r="C376" i="36"/>
  <c r="D30" i="14"/>
  <c r="D32" i="14" s="1"/>
  <c r="B76" i="38" l="1"/>
  <c r="B73" i="35"/>
  <c r="J72" i="35"/>
  <c r="D72" i="35"/>
  <c r="H72" i="35"/>
  <c r="G72" i="35"/>
  <c r="F72" i="35"/>
  <c r="A72" i="35"/>
  <c r="I72" i="35"/>
  <c r="C75" i="38"/>
  <c r="D75" i="38"/>
  <c r="B74" i="33"/>
  <c r="A73" i="33"/>
  <c r="A76" i="38" s="1"/>
  <c r="E76" i="38" s="1"/>
  <c r="F76" i="38" s="1"/>
  <c r="M73" i="33"/>
  <c r="E73" i="35" s="1"/>
  <c r="L73" i="33"/>
  <c r="N73" i="33"/>
  <c r="G73" i="33"/>
  <c r="F73" i="33"/>
  <c r="C73" i="35" s="1"/>
  <c r="D73" i="33"/>
  <c r="J375" i="36"/>
  <c r="E376" i="36"/>
  <c r="E30" i="14"/>
  <c r="E32" i="14" s="1"/>
  <c r="F30" i="14"/>
  <c r="F32" i="14" s="1"/>
  <c r="B77" i="38" l="1"/>
  <c r="B74" i="35"/>
  <c r="H73" i="35"/>
  <c r="I73" i="35"/>
  <c r="A73" i="35"/>
  <c r="G73" i="35"/>
  <c r="F73" i="35"/>
  <c r="J73" i="35"/>
  <c r="D73" i="35"/>
  <c r="C76" i="38"/>
  <c r="D76" i="38"/>
  <c r="B75" i="33"/>
  <c r="F74" i="33"/>
  <c r="C74" i="35" s="1"/>
  <c r="N74" i="33"/>
  <c r="M74" i="33"/>
  <c r="E74" i="35" s="1"/>
  <c r="G74" i="33"/>
  <c r="A74" i="33"/>
  <c r="A77" i="38" s="1"/>
  <c r="E77" i="38" s="1"/>
  <c r="F77" i="38" s="1"/>
  <c r="L74" i="33"/>
  <c r="D74" i="33"/>
  <c r="I376" i="36"/>
  <c r="H376" i="36"/>
  <c r="G377" i="36" s="1"/>
  <c r="D376" i="36"/>
  <c r="G30" i="14"/>
  <c r="G32" i="14" s="1"/>
  <c r="B78" i="38" l="1"/>
  <c r="B75" i="35"/>
  <c r="D74" i="35"/>
  <c r="H74" i="35"/>
  <c r="G74" i="35"/>
  <c r="F74" i="35"/>
  <c r="J74" i="35"/>
  <c r="A74" i="35"/>
  <c r="I74" i="35"/>
  <c r="C77" i="38"/>
  <c r="D77" i="38"/>
  <c r="B76" i="33"/>
  <c r="D75" i="33"/>
  <c r="A75" i="33"/>
  <c r="A78" i="38" s="1"/>
  <c r="E78" i="38" s="1"/>
  <c r="F78" i="38" s="1"/>
  <c r="N75" i="33"/>
  <c r="M75" i="33"/>
  <c r="E75" i="35" s="1"/>
  <c r="F75" i="33"/>
  <c r="C75" i="35" s="1"/>
  <c r="L75" i="33"/>
  <c r="G75" i="33"/>
  <c r="F376" i="36"/>
  <c r="C377" i="36"/>
  <c r="H30" i="14"/>
  <c r="H32" i="14" s="1"/>
  <c r="B79" i="38" l="1"/>
  <c r="B76" i="35"/>
  <c r="J75" i="35"/>
  <c r="D75" i="35"/>
  <c r="F75" i="35"/>
  <c r="H75" i="35"/>
  <c r="A75" i="35"/>
  <c r="I75" i="35"/>
  <c r="G75" i="35"/>
  <c r="C78" i="38"/>
  <c r="D78" i="38"/>
  <c r="B77" i="33"/>
  <c r="D76" i="33"/>
  <c r="A76" i="33"/>
  <c r="A79" i="38" s="1"/>
  <c r="E79" i="38" s="1"/>
  <c r="F79" i="38" s="1"/>
  <c r="N76" i="33"/>
  <c r="M76" i="33"/>
  <c r="E76" i="35" s="1"/>
  <c r="G76" i="33"/>
  <c r="F76" i="33"/>
  <c r="C76" i="35" s="1"/>
  <c r="L76" i="33"/>
  <c r="J376" i="36"/>
  <c r="E377" i="36"/>
  <c r="D377" i="36" s="1"/>
  <c r="I30" i="14"/>
  <c r="I32" i="14" s="1"/>
  <c r="J30" i="14"/>
  <c r="J32" i="14" s="1"/>
  <c r="B80" i="38" l="1"/>
  <c r="B77" i="35"/>
  <c r="J76" i="35"/>
  <c r="D76" i="35"/>
  <c r="A76" i="35"/>
  <c r="I76" i="35"/>
  <c r="F76" i="35"/>
  <c r="H76" i="35"/>
  <c r="G76" i="35"/>
  <c r="C79" i="38"/>
  <c r="D79" i="38"/>
  <c r="B78" i="33"/>
  <c r="D77" i="33"/>
  <c r="A77" i="33"/>
  <c r="A80" i="38" s="1"/>
  <c r="E80" i="38" s="1"/>
  <c r="F80" i="38" s="1"/>
  <c r="N77" i="33"/>
  <c r="L77" i="33"/>
  <c r="G77" i="33"/>
  <c r="F77" i="33"/>
  <c r="C77" i="35" s="1"/>
  <c r="M77" i="33"/>
  <c r="E77" i="35" s="1"/>
  <c r="C378" i="36"/>
  <c r="H377" i="36"/>
  <c r="G378" i="36" s="1"/>
  <c r="I377" i="36"/>
  <c r="K30" i="14"/>
  <c r="K32" i="14" s="1"/>
  <c r="B81" i="38" l="1"/>
  <c r="B78" i="35"/>
  <c r="H77" i="35"/>
  <c r="I77" i="35"/>
  <c r="A77" i="35"/>
  <c r="J77" i="35"/>
  <c r="D77" i="35"/>
  <c r="F77" i="35"/>
  <c r="G77" i="35"/>
  <c r="C80" i="38"/>
  <c r="D80" i="38"/>
  <c r="B79" i="33"/>
  <c r="B82" i="38" s="1"/>
  <c r="N78" i="33"/>
  <c r="M78" i="33"/>
  <c r="E78" i="35" s="1"/>
  <c r="G78" i="33"/>
  <c r="D78" i="33"/>
  <c r="F78" i="33"/>
  <c r="C78" i="35" s="1"/>
  <c r="A78" i="33"/>
  <c r="A81" i="38" s="1"/>
  <c r="E81" i="38" s="1"/>
  <c r="F81" i="38" s="1"/>
  <c r="L78" i="33"/>
  <c r="F377" i="36"/>
  <c r="L30" i="14"/>
  <c r="L32" i="14" s="1"/>
  <c r="H78" i="35" l="1"/>
  <c r="J78" i="35"/>
  <c r="G78" i="35"/>
  <c r="I78" i="35"/>
  <c r="D78" i="35"/>
  <c r="A78" i="35"/>
  <c r="F78" i="35"/>
  <c r="C81" i="38"/>
  <c r="D81" i="38"/>
  <c r="G79" i="33"/>
  <c r="B80" i="33"/>
  <c r="B83" i="38" s="1"/>
  <c r="A79" i="33"/>
  <c r="A82" i="38" s="1"/>
  <c r="E82" i="38" s="1"/>
  <c r="F82" i="38" s="1"/>
  <c r="B79" i="35"/>
  <c r="N79" i="33"/>
  <c r="D79" i="33"/>
  <c r="M79" i="33"/>
  <c r="F79" i="33"/>
  <c r="L79" i="33"/>
  <c r="J377" i="36"/>
  <c r="E378" i="36"/>
  <c r="M30" i="14"/>
  <c r="M32" i="14" s="1"/>
  <c r="C79" i="35" l="1"/>
  <c r="C82" i="38"/>
  <c r="E79" i="35"/>
  <c r="D82" i="38"/>
  <c r="F80" i="33"/>
  <c r="N80" i="33"/>
  <c r="M80" i="33"/>
  <c r="D80" i="33"/>
  <c r="A80" i="33"/>
  <c r="A83" i="38" s="1"/>
  <c r="E83" i="38" s="1"/>
  <c r="F83" i="38" s="1"/>
  <c r="L80" i="33"/>
  <c r="B80" i="35"/>
  <c r="B81" i="33"/>
  <c r="B84" i="38" s="1"/>
  <c r="G80" i="33"/>
  <c r="A79" i="35"/>
  <c r="I79" i="35"/>
  <c r="G79" i="35"/>
  <c r="F79" i="35"/>
  <c r="J79" i="35"/>
  <c r="D79" i="35"/>
  <c r="H79" i="35"/>
  <c r="I378" i="36"/>
  <c r="H378" i="36"/>
  <c r="G379" i="36" s="1"/>
  <c r="D378" i="36"/>
  <c r="N30" i="14"/>
  <c r="N32" i="14" s="1"/>
  <c r="P30" i="14"/>
  <c r="P32" i="14" s="1"/>
  <c r="O30" i="14"/>
  <c r="O32" i="14" s="1"/>
  <c r="C80" i="35" l="1"/>
  <c r="C83" i="38"/>
  <c r="E80" i="35"/>
  <c r="D83" i="38"/>
  <c r="J80" i="35"/>
  <c r="H80" i="35"/>
  <c r="D80" i="35"/>
  <c r="A80" i="35"/>
  <c r="I80" i="35"/>
  <c r="F80" i="35"/>
  <c r="G80" i="35"/>
  <c r="F81" i="33"/>
  <c r="N81" i="33"/>
  <c r="D81" i="33"/>
  <c r="A81" i="33"/>
  <c r="A84" i="38" s="1"/>
  <c r="E84" i="38" s="1"/>
  <c r="F84" i="38" s="1"/>
  <c r="G81" i="33"/>
  <c r="B82" i="33"/>
  <c r="B85" i="38" s="1"/>
  <c r="M81" i="33"/>
  <c r="B81" i="35"/>
  <c r="L81" i="33"/>
  <c r="F378" i="36"/>
  <c r="C379" i="36"/>
  <c r="Q30" i="14"/>
  <c r="Q32" i="14" s="1"/>
  <c r="R30" i="14"/>
  <c r="R32" i="14" s="1"/>
  <c r="C81" i="35" l="1"/>
  <c r="C84" i="38"/>
  <c r="E81" i="35"/>
  <c r="D84" i="38"/>
  <c r="G82" i="33"/>
  <c r="F82" i="33"/>
  <c r="D82" i="33"/>
  <c r="A82" i="33"/>
  <c r="A85" i="38" s="1"/>
  <c r="E85" i="38" s="1"/>
  <c r="F85" i="38" s="1"/>
  <c r="L82" i="33"/>
  <c r="B83" i="33"/>
  <c r="B86" i="38" s="1"/>
  <c r="N82" i="33"/>
  <c r="M82" i="33"/>
  <c r="B82" i="35"/>
  <c r="F81" i="35"/>
  <c r="H81" i="35"/>
  <c r="I81" i="35"/>
  <c r="A81" i="35"/>
  <c r="J81" i="35"/>
  <c r="G81" i="35"/>
  <c r="D81" i="35"/>
  <c r="J378" i="36"/>
  <c r="E379" i="36"/>
  <c r="S30" i="14"/>
  <c r="S32" i="14" s="1"/>
  <c r="C82" i="35" l="1"/>
  <c r="C85" i="38"/>
  <c r="E82" i="35"/>
  <c r="D85" i="38"/>
  <c r="G83" i="33"/>
  <c r="B84" i="33"/>
  <c r="B87" i="38" s="1"/>
  <c r="N83" i="33"/>
  <c r="M83" i="33"/>
  <c r="B83" i="35"/>
  <c r="F83" i="33"/>
  <c r="D83" i="33"/>
  <c r="A83" i="33"/>
  <c r="A86" i="38" s="1"/>
  <c r="E86" i="38" s="1"/>
  <c r="F86" i="38" s="1"/>
  <c r="L83" i="33"/>
  <c r="F82" i="35"/>
  <c r="H82" i="35"/>
  <c r="I82" i="35"/>
  <c r="G82" i="35"/>
  <c r="J82" i="35"/>
  <c r="D82" i="35"/>
  <c r="A82" i="35"/>
  <c r="A83" i="35" s="1"/>
  <c r="H379" i="36"/>
  <c r="G380" i="36" s="1"/>
  <c r="I379" i="36"/>
  <c r="D379" i="36"/>
  <c r="T30" i="14"/>
  <c r="T32" i="14" s="1"/>
  <c r="U30" i="14"/>
  <c r="U32" i="14" s="1"/>
  <c r="V30" i="14"/>
  <c r="V32" i="14" s="1"/>
  <c r="W30" i="14"/>
  <c r="W32" i="14" s="1"/>
  <c r="C83" i="35" l="1"/>
  <c r="C86" i="38"/>
  <c r="E83" i="35"/>
  <c r="D86" i="38"/>
  <c r="I83" i="35"/>
  <c r="G83" i="35"/>
  <c r="D83" i="35"/>
  <c r="F83" i="35"/>
  <c r="H83" i="35"/>
  <c r="J83" i="35"/>
  <c r="F84" i="33"/>
  <c r="B85" i="33"/>
  <c r="B88" i="38" s="1"/>
  <c r="N84" i="33"/>
  <c r="D84" i="33"/>
  <c r="M84" i="33"/>
  <c r="A84" i="33"/>
  <c r="A87" i="38" s="1"/>
  <c r="E87" i="38" s="1"/>
  <c r="F87" i="38" s="1"/>
  <c r="L84" i="33"/>
  <c r="B84" i="35"/>
  <c r="G84" i="33"/>
  <c r="F379" i="36"/>
  <c r="C380" i="36"/>
  <c r="X30" i="14"/>
  <c r="X32" i="14" s="1"/>
  <c r="C84" i="35" l="1"/>
  <c r="C87" i="38"/>
  <c r="E84" i="35"/>
  <c r="D87" i="38"/>
  <c r="F85" i="33"/>
  <c r="N85" i="33"/>
  <c r="A85" i="33"/>
  <c r="A88" i="38" s="1"/>
  <c r="E88" i="38" s="1"/>
  <c r="F88" i="38" s="1"/>
  <c r="L85" i="33"/>
  <c r="G85" i="33"/>
  <c r="B86" i="33"/>
  <c r="B89" i="38" s="1"/>
  <c r="M85" i="33"/>
  <c r="D85" i="33"/>
  <c r="B85" i="35"/>
  <c r="J84" i="35"/>
  <c r="D84" i="35"/>
  <c r="G84" i="35"/>
  <c r="I84" i="35"/>
  <c r="H84" i="35"/>
  <c r="F84" i="35"/>
  <c r="A84" i="35"/>
  <c r="J379" i="36"/>
  <c r="E380" i="36"/>
  <c r="Y30" i="14"/>
  <c r="Y32" i="14" s="1"/>
  <c r="Z30" i="14"/>
  <c r="Z32" i="14" s="1"/>
  <c r="A85" i="35" l="1"/>
  <c r="C85" i="35"/>
  <c r="C88" i="38"/>
  <c r="E85" i="35"/>
  <c r="D88" i="38"/>
  <c r="F86" i="33"/>
  <c r="B87" i="33"/>
  <c r="B90" i="38" s="1"/>
  <c r="N86" i="33"/>
  <c r="M86" i="33"/>
  <c r="D86" i="33"/>
  <c r="B86" i="35"/>
  <c r="A86" i="33"/>
  <c r="A89" i="38" s="1"/>
  <c r="E89" i="38" s="1"/>
  <c r="F89" i="38" s="1"/>
  <c r="L86" i="33"/>
  <c r="G86" i="33"/>
  <c r="J85" i="35"/>
  <c r="F85" i="35"/>
  <c r="D85" i="35"/>
  <c r="I85" i="35"/>
  <c r="H85" i="35"/>
  <c r="G85" i="35"/>
  <c r="H380" i="36"/>
  <c r="G381" i="36" s="1"/>
  <c r="I380" i="36"/>
  <c r="D380" i="36"/>
  <c r="AA30" i="14"/>
  <c r="AA32" i="14" s="1"/>
  <c r="AC30" i="14"/>
  <c r="AC32" i="14" s="1"/>
  <c r="AB30" i="14"/>
  <c r="AB32" i="14" s="1"/>
  <c r="AD30" i="14"/>
  <c r="AD32" i="14" s="1"/>
  <c r="C86" i="35" l="1"/>
  <c r="C89" i="38"/>
  <c r="E86" i="35"/>
  <c r="D89" i="38"/>
  <c r="A86" i="35"/>
  <c r="I86" i="35"/>
  <c r="G86" i="35"/>
  <c r="F86" i="35"/>
  <c r="J86" i="35"/>
  <c r="H86" i="35"/>
  <c r="D86" i="35"/>
  <c r="F87" i="33"/>
  <c r="B88" i="33"/>
  <c r="B91" i="38" s="1"/>
  <c r="N87" i="33"/>
  <c r="B87" i="35"/>
  <c r="M87" i="33"/>
  <c r="L87" i="33"/>
  <c r="A87" i="33"/>
  <c r="A90" i="38" s="1"/>
  <c r="E90" i="38" s="1"/>
  <c r="F90" i="38" s="1"/>
  <c r="G87" i="33"/>
  <c r="D87" i="33"/>
  <c r="F380" i="36"/>
  <c r="C381" i="36"/>
  <c r="AE30" i="14"/>
  <c r="AE32" i="14" s="1"/>
  <c r="C87" i="35" l="1"/>
  <c r="C90" i="38"/>
  <c r="E87" i="35"/>
  <c r="D90" i="38"/>
  <c r="F87" i="35"/>
  <c r="D87" i="35"/>
  <c r="G87" i="35"/>
  <c r="A87" i="35"/>
  <c r="J87" i="35"/>
  <c r="I87" i="35"/>
  <c r="H87" i="35"/>
  <c r="F88" i="33"/>
  <c r="B89" i="33"/>
  <c r="B92" i="38" s="1"/>
  <c r="N88" i="33"/>
  <c r="M88" i="33"/>
  <c r="D88" i="33"/>
  <c r="A88" i="33"/>
  <c r="A91" i="38" s="1"/>
  <c r="E91" i="38" s="1"/>
  <c r="F91" i="38" s="1"/>
  <c r="L88" i="33"/>
  <c r="B88" i="35"/>
  <c r="G88" i="33"/>
  <c r="J380" i="36"/>
  <c r="E381" i="36"/>
  <c r="AG30" i="14"/>
  <c r="AG32" i="14" s="1"/>
  <c r="AF30" i="14"/>
  <c r="AF32" i="14" s="1"/>
  <c r="C88" i="35" l="1"/>
  <c r="C91" i="38"/>
  <c r="E88" i="35"/>
  <c r="D91" i="38"/>
  <c r="J88" i="35"/>
  <c r="I88" i="35"/>
  <c r="H88" i="35"/>
  <c r="F88" i="35"/>
  <c r="G88" i="35"/>
  <c r="D88" i="35"/>
  <c r="A88" i="35"/>
  <c r="L89" i="33"/>
  <c r="A89" i="33"/>
  <c r="A92" i="38" s="1"/>
  <c r="E92" i="38" s="1"/>
  <c r="F92" i="38" s="1"/>
  <c r="F89" i="33"/>
  <c r="N89" i="33"/>
  <c r="M89" i="33"/>
  <c r="G89" i="33"/>
  <c r="B90" i="33"/>
  <c r="B93" i="38" s="1"/>
  <c r="B89" i="35"/>
  <c r="D89" i="33"/>
  <c r="I381" i="36"/>
  <c r="H381" i="36"/>
  <c r="G382" i="36" s="1"/>
  <c r="D381" i="36"/>
  <c r="AH30" i="14"/>
  <c r="AH32" i="14" s="1"/>
  <c r="C89" i="35" l="1"/>
  <c r="C92" i="38"/>
  <c r="E89" i="35"/>
  <c r="D92" i="38"/>
  <c r="F89" i="35"/>
  <c r="I89" i="35"/>
  <c r="G89" i="35"/>
  <c r="J89" i="35"/>
  <c r="H89" i="35"/>
  <c r="D89" i="35"/>
  <c r="A89" i="35"/>
  <c r="B91" i="33"/>
  <c r="B94" i="38" s="1"/>
  <c r="N90" i="33"/>
  <c r="M90" i="33"/>
  <c r="A90" i="33"/>
  <c r="A93" i="38" s="1"/>
  <c r="E93" i="38" s="1"/>
  <c r="F93" i="38" s="1"/>
  <c r="L90" i="33"/>
  <c r="D90" i="33"/>
  <c r="B90" i="35"/>
  <c r="G90" i="33"/>
  <c r="F90" i="33"/>
  <c r="C382" i="36"/>
  <c r="F381" i="36"/>
  <c r="AI30" i="14"/>
  <c r="AI32" i="14" s="1"/>
  <c r="AJ30" i="14"/>
  <c r="AJ32" i="14" s="1"/>
  <c r="C90" i="35" l="1"/>
  <c r="C93" i="38"/>
  <c r="E90" i="35"/>
  <c r="D93" i="38"/>
  <c r="D90" i="35"/>
  <c r="H90" i="35"/>
  <c r="I90" i="35"/>
  <c r="G90" i="35"/>
  <c r="F90" i="35"/>
  <c r="J90" i="35"/>
  <c r="A90" i="35"/>
  <c r="F91" i="33"/>
  <c r="N91" i="33"/>
  <c r="M91" i="33"/>
  <c r="L91" i="33"/>
  <c r="G91" i="33"/>
  <c r="B92" i="33"/>
  <c r="B95" i="38" s="1"/>
  <c r="D91" i="33"/>
  <c r="A91" i="33"/>
  <c r="A94" i="38" s="1"/>
  <c r="E94" i="38" s="1"/>
  <c r="F94" i="38" s="1"/>
  <c r="B91" i="35"/>
  <c r="J381" i="36"/>
  <c r="E382" i="36"/>
  <c r="D382" i="36" s="1"/>
  <c r="C383" i="36" s="1"/>
  <c r="AL30" i="14"/>
  <c r="AL32" i="14" s="1"/>
  <c r="AK30" i="14"/>
  <c r="AK32" i="14" s="1"/>
  <c r="C91" i="35" l="1"/>
  <c r="C94" i="38"/>
  <c r="E91" i="35"/>
  <c r="D94" i="38"/>
  <c r="F92" i="33"/>
  <c r="B93" i="33"/>
  <c r="B96" i="38" s="1"/>
  <c r="A92" i="33"/>
  <c r="A95" i="38" s="1"/>
  <c r="E95" i="38" s="1"/>
  <c r="F95" i="38" s="1"/>
  <c r="B92" i="35"/>
  <c r="G92" i="33"/>
  <c r="N92" i="33"/>
  <c r="M92" i="33"/>
  <c r="D92" i="33"/>
  <c r="L92" i="33"/>
  <c r="A91" i="35"/>
  <c r="I91" i="35"/>
  <c r="G91" i="35"/>
  <c r="J91" i="35"/>
  <c r="D91" i="35"/>
  <c r="H91" i="35"/>
  <c r="F91" i="35"/>
  <c r="H382" i="36"/>
  <c r="G383" i="36" s="1"/>
  <c r="I382" i="36"/>
  <c r="AO30" i="14"/>
  <c r="AO32" i="14" s="1"/>
  <c r="AM30" i="14"/>
  <c r="AM32" i="14" s="1"/>
  <c r="AN30" i="14"/>
  <c r="AN32" i="14" s="1"/>
  <c r="C92" i="35" l="1"/>
  <c r="C95" i="38"/>
  <c r="E92" i="35"/>
  <c r="D95" i="38"/>
  <c r="J92" i="35"/>
  <c r="A92" i="35"/>
  <c r="I92" i="35"/>
  <c r="G92" i="35"/>
  <c r="H92" i="35"/>
  <c r="D92" i="35"/>
  <c r="F92" i="35"/>
  <c r="G93" i="33"/>
  <c r="B93" i="35"/>
  <c r="N93" i="33"/>
  <c r="M93" i="33"/>
  <c r="F93" i="33"/>
  <c r="A93" i="33"/>
  <c r="A96" i="38" s="1"/>
  <c r="E96" i="38" s="1"/>
  <c r="F96" i="38" s="1"/>
  <c r="L93" i="33"/>
  <c r="B94" i="33"/>
  <c r="B97" i="38" s="1"/>
  <c r="D93" i="33"/>
  <c r="F382" i="36"/>
  <c r="AR30" i="14"/>
  <c r="AR32" i="14" s="1"/>
  <c r="AP30" i="14"/>
  <c r="AP32" i="14" s="1"/>
  <c r="AS30" i="14"/>
  <c r="AS32" i="14" s="1"/>
  <c r="AQ30" i="14"/>
  <c r="AQ32" i="14" s="1"/>
  <c r="C93" i="35" l="1"/>
  <c r="C96" i="38"/>
  <c r="E93" i="35"/>
  <c r="D96" i="38"/>
  <c r="B95" i="33"/>
  <c r="B98" i="38" s="1"/>
  <c r="N94" i="33"/>
  <c r="M94" i="33"/>
  <c r="D94" i="33"/>
  <c r="A94" i="33"/>
  <c r="A97" i="38" s="1"/>
  <c r="E97" i="38" s="1"/>
  <c r="F97" i="38" s="1"/>
  <c r="L94" i="33"/>
  <c r="G94" i="33"/>
  <c r="B94" i="35"/>
  <c r="F94" i="33"/>
  <c r="F93" i="35"/>
  <c r="I93" i="35"/>
  <c r="H93" i="35"/>
  <c r="J93" i="35"/>
  <c r="G93" i="35"/>
  <c r="D93" i="35"/>
  <c r="A93" i="35"/>
  <c r="J382" i="36"/>
  <c r="E383" i="36"/>
  <c r="AT30" i="14"/>
  <c r="AT32" i="14" s="1"/>
  <c r="C94" i="35" l="1"/>
  <c r="D94" i="35" s="1"/>
  <c r="C97" i="38"/>
  <c r="E94" i="35"/>
  <c r="D97" i="38"/>
  <c r="A94" i="35"/>
  <c r="G94" i="35"/>
  <c r="J94" i="35"/>
  <c r="I94" i="35"/>
  <c r="H94" i="35"/>
  <c r="F94" i="35"/>
  <c r="F95" i="33"/>
  <c r="B96" i="33"/>
  <c r="B99" i="38" s="1"/>
  <c r="N95" i="33"/>
  <c r="M95" i="33"/>
  <c r="A95" i="33"/>
  <c r="A98" i="38" s="1"/>
  <c r="E98" i="38" s="1"/>
  <c r="F98" i="38" s="1"/>
  <c r="D95" i="33"/>
  <c r="B95" i="35"/>
  <c r="L95" i="33"/>
  <c r="G95" i="33"/>
  <c r="I383" i="36"/>
  <c r="H383" i="36"/>
  <c r="G384" i="36" s="1"/>
  <c r="D383" i="36"/>
  <c r="AU30" i="14"/>
  <c r="AU32" i="14" s="1"/>
  <c r="C95" i="35" l="1"/>
  <c r="C98" i="38"/>
  <c r="E95" i="35"/>
  <c r="D98" i="38"/>
  <c r="F96" i="33"/>
  <c r="B97" i="33"/>
  <c r="B100" i="38" s="1"/>
  <c r="N96" i="33"/>
  <c r="M96" i="33"/>
  <c r="A96" i="33"/>
  <c r="A99" i="38" s="1"/>
  <c r="E99" i="38" s="1"/>
  <c r="F99" i="38" s="1"/>
  <c r="B96" i="35"/>
  <c r="D96" i="33"/>
  <c r="L96" i="33"/>
  <c r="G96" i="33"/>
  <c r="I95" i="35"/>
  <c r="F95" i="35"/>
  <c r="D95" i="35"/>
  <c r="G95" i="35"/>
  <c r="J95" i="35"/>
  <c r="H95" i="35"/>
  <c r="A95" i="35"/>
  <c r="A96" i="35" s="1"/>
  <c r="F383" i="36"/>
  <c r="C384" i="36"/>
  <c r="AX30" i="14"/>
  <c r="AX32" i="14" s="1"/>
  <c r="AW30" i="14"/>
  <c r="AW32" i="14" s="1"/>
  <c r="AV30" i="14"/>
  <c r="AV32" i="14" s="1"/>
  <c r="C96" i="35" l="1"/>
  <c r="C99" i="38"/>
  <c r="E96" i="35"/>
  <c r="D99" i="38"/>
  <c r="J96" i="35"/>
  <c r="H96" i="35"/>
  <c r="G96" i="35"/>
  <c r="D96" i="35"/>
  <c r="I96" i="35"/>
  <c r="F96" i="35"/>
  <c r="F97" i="33"/>
  <c r="B98" i="33"/>
  <c r="N97" i="33"/>
  <c r="A97" i="33"/>
  <c r="A100" i="38" s="1"/>
  <c r="E100" i="38" s="1"/>
  <c r="F100" i="38" s="1"/>
  <c r="F1" i="38" s="1"/>
  <c r="M97" i="33"/>
  <c r="B97" i="35"/>
  <c r="D97" i="33"/>
  <c r="L97" i="33"/>
  <c r="G97" i="33"/>
  <c r="J383" i="36"/>
  <c r="E384" i="36"/>
  <c r="C97" i="35" l="1"/>
  <c r="C100" i="38"/>
  <c r="E97" i="35"/>
  <c r="D100" i="38"/>
  <c r="F98" i="33"/>
  <c r="C98" i="35" s="1"/>
  <c r="B99" i="33"/>
  <c r="N98" i="33"/>
  <c r="M98" i="33"/>
  <c r="E98" i="35" s="1"/>
  <c r="D98" i="33"/>
  <c r="A98" i="33"/>
  <c r="L98" i="33"/>
  <c r="B98" i="35"/>
  <c r="G98" i="33"/>
  <c r="A97" i="35"/>
  <c r="H97" i="35"/>
  <c r="D97" i="35"/>
  <c r="F97" i="35"/>
  <c r="G97" i="35"/>
  <c r="I97" i="35"/>
  <c r="J97" i="35"/>
  <c r="I384" i="36"/>
  <c r="H384" i="36"/>
  <c r="G385" i="36" s="1"/>
  <c r="D384" i="36"/>
  <c r="F98" i="35" l="1"/>
  <c r="G98" i="35"/>
  <c r="I98" i="35"/>
  <c r="J98" i="35"/>
  <c r="H98" i="35"/>
  <c r="A98" i="35"/>
  <c r="D98" i="35"/>
  <c r="B100" i="33"/>
  <c r="B99" i="35"/>
  <c r="N99" i="33"/>
  <c r="D99" i="33"/>
  <c r="L99" i="33"/>
  <c r="M99" i="33"/>
  <c r="E99" i="35" s="1"/>
  <c r="A99" i="33"/>
  <c r="G99" i="33"/>
  <c r="F99" i="33"/>
  <c r="C99" i="35" s="1"/>
  <c r="F384" i="36"/>
  <c r="C385" i="36"/>
  <c r="A99" i="35" l="1"/>
  <c r="F100" i="33"/>
  <c r="C100" i="35" s="1"/>
  <c r="B101" i="33"/>
  <c r="N100" i="33"/>
  <c r="M100" i="33"/>
  <c r="E100" i="35" s="1"/>
  <c r="D100" i="33"/>
  <c r="A100" i="33"/>
  <c r="L100" i="33"/>
  <c r="B100" i="35"/>
  <c r="G100" i="33"/>
  <c r="I99" i="35"/>
  <c r="F99" i="35"/>
  <c r="H99" i="35"/>
  <c r="G99" i="35"/>
  <c r="J99" i="35"/>
  <c r="D99" i="35"/>
  <c r="J384" i="36"/>
  <c r="E385" i="36"/>
  <c r="L101" i="33" l="1"/>
  <c r="B101" i="35"/>
  <c r="F101" i="33"/>
  <c r="C101" i="35" s="1"/>
  <c r="B102" i="33"/>
  <c r="G101" i="33"/>
  <c r="N101" i="33"/>
  <c r="M101" i="33"/>
  <c r="E101" i="35" s="1"/>
  <c r="A101" i="33"/>
  <c r="D101" i="33"/>
  <c r="J100" i="35"/>
  <c r="D100" i="35"/>
  <c r="I100" i="35"/>
  <c r="F100" i="35"/>
  <c r="G100" i="35"/>
  <c r="H100" i="35"/>
  <c r="A100" i="35"/>
  <c r="A101" i="35" s="1"/>
  <c r="I385" i="36"/>
  <c r="H385" i="36"/>
  <c r="G386" i="36" s="1"/>
  <c r="D385" i="36"/>
  <c r="L102" i="33" l="1"/>
  <c r="B102" i="35"/>
  <c r="F102" i="33"/>
  <c r="C102" i="35" s="1"/>
  <c r="D102" i="35" s="1"/>
  <c r="B103" i="33"/>
  <c r="A102" i="33"/>
  <c r="G102" i="33"/>
  <c r="N102" i="33"/>
  <c r="M102" i="33"/>
  <c r="E102" i="35" s="1"/>
  <c r="D102" i="33"/>
  <c r="F101" i="35"/>
  <c r="I101" i="35"/>
  <c r="J101" i="35"/>
  <c r="H101" i="35"/>
  <c r="G101" i="35"/>
  <c r="D101" i="35"/>
  <c r="F385" i="36"/>
  <c r="C386" i="36"/>
  <c r="L103" i="33" l="1"/>
  <c r="D103" i="33"/>
  <c r="G103" i="33"/>
  <c r="F103" i="33"/>
  <c r="C103" i="35" s="1"/>
  <c r="N103" i="33"/>
  <c r="M103" i="33"/>
  <c r="E103" i="35" s="1"/>
  <c r="B104" i="33"/>
  <c r="B103" i="35"/>
  <c r="A103" i="33"/>
  <c r="A102" i="35"/>
  <c r="G102" i="35"/>
  <c r="I102" i="35"/>
  <c r="F102" i="35"/>
  <c r="H102" i="35"/>
  <c r="J102" i="35"/>
  <c r="J385" i="36"/>
  <c r="E386" i="36"/>
  <c r="F104" i="33" l="1"/>
  <c r="C104" i="35" s="1"/>
  <c r="B105" i="33"/>
  <c r="N104" i="33"/>
  <c r="B104" i="35"/>
  <c r="M104" i="33"/>
  <c r="E104" i="35" s="1"/>
  <c r="D104" i="33"/>
  <c r="L104" i="33"/>
  <c r="A104" i="33"/>
  <c r="G104" i="33"/>
  <c r="F103" i="35"/>
  <c r="G103" i="35"/>
  <c r="J103" i="35"/>
  <c r="D103" i="35"/>
  <c r="A103" i="35"/>
  <c r="A104" i="35" s="1"/>
  <c r="H103" i="35"/>
  <c r="I103" i="35"/>
  <c r="H386" i="36"/>
  <c r="G387" i="36" s="1"/>
  <c r="I386" i="36"/>
  <c r="D386" i="36"/>
  <c r="J104" i="35" l="1"/>
  <c r="I104" i="35"/>
  <c r="H104" i="35"/>
  <c r="G104" i="35"/>
  <c r="D104" i="35"/>
  <c r="F104" i="35"/>
  <c r="B106" i="33"/>
  <c r="N105" i="33"/>
  <c r="M105" i="33"/>
  <c r="E105" i="35" s="1"/>
  <c r="A105" i="33"/>
  <c r="G105" i="33"/>
  <c r="B105" i="35"/>
  <c r="D105" i="33"/>
  <c r="L105" i="33"/>
  <c r="F105" i="33"/>
  <c r="C105" i="35" s="1"/>
  <c r="F386" i="36"/>
  <c r="C387" i="36"/>
  <c r="I105" i="35" l="1"/>
  <c r="H105" i="35"/>
  <c r="J105" i="35"/>
  <c r="G105" i="35"/>
  <c r="A105" i="35"/>
  <c r="D105" i="35"/>
  <c r="L106" i="33"/>
  <c r="B106" i="35"/>
  <c r="F106" i="33"/>
  <c r="C106" i="35" s="1"/>
  <c r="M106" i="33"/>
  <c r="E106" i="35" s="1"/>
  <c r="G106" i="33"/>
  <c r="B107" i="33"/>
  <c r="N106" i="33"/>
  <c r="D106" i="33"/>
  <c r="A106" i="33"/>
  <c r="F105" i="35"/>
  <c r="J386" i="36"/>
  <c r="E387" i="36"/>
  <c r="D106" i="35" l="1"/>
  <c r="G106" i="35"/>
  <c r="J106" i="35"/>
  <c r="H106" i="35"/>
  <c r="I106" i="35"/>
  <c r="F106" i="35"/>
  <c r="A106" i="35"/>
  <c r="L107" i="33"/>
  <c r="A107" i="33"/>
  <c r="G107" i="33"/>
  <c r="F107" i="33"/>
  <c r="C107" i="35" s="1"/>
  <c r="B108" i="33"/>
  <c r="B107" i="35"/>
  <c r="N107" i="33"/>
  <c r="M107" i="33"/>
  <c r="E107" i="35" s="1"/>
  <c r="F107" i="35" s="1"/>
  <c r="D107" i="33"/>
  <c r="I387" i="36"/>
  <c r="H387" i="36"/>
  <c r="G388" i="36" s="1"/>
  <c r="D387" i="36"/>
  <c r="J107" i="35" l="1"/>
  <c r="I107" i="35"/>
  <c r="G107" i="35"/>
  <c r="H107" i="35"/>
  <c r="D107" i="35"/>
  <c r="A107" i="35"/>
  <c r="B109" i="33"/>
  <c r="M108" i="33"/>
  <c r="E108" i="35" s="1"/>
  <c r="D108" i="33"/>
  <c r="A108" i="33"/>
  <c r="F108" i="33"/>
  <c r="C108" i="35" s="1"/>
  <c r="N108" i="33"/>
  <c r="L108" i="33"/>
  <c r="B108" i="35"/>
  <c r="G108" i="33"/>
  <c r="F387" i="36"/>
  <c r="C388" i="36"/>
  <c r="A108" i="35" l="1"/>
  <c r="F109" i="33"/>
  <c r="C109" i="35" s="1"/>
  <c r="B110" i="33"/>
  <c r="M109" i="33"/>
  <c r="E109" i="35" s="1"/>
  <c r="B109" i="35"/>
  <c r="N109" i="33"/>
  <c r="A109" i="33"/>
  <c r="L109" i="33"/>
  <c r="D109" i="33"/>
  <c r="G109" i="33"/>
  <c r="J108" i="35"/>
  <c r="H108" i="35"/>
  <c r="D108" i="35"/>
  <c r="G108" i="35"/>
  <c r="I108" i="35"/>
  <c r="F108" i="35"/>
  <c r="J387" i="36"/>
  <c r="E388" i="36"/>
  <c r="J109" i="35" l="1"/>
  <c r="I109" i="35"/>
  <c r="F109" i="35"/>
  <c r="H109" i="35"/>
  <c r="D109" i="35"/>
  <c r="A109" i="35"/>
  <c r="G109" i="35"/>
  <c r="G110" i="33"/>
  <c r="B111" i="33"/>
  <c r="N110" i="33"/>
  <c r="A110" i="33"/>
  <c r="B110" i="35"/>
  <c r="F110" i="33"/>
  <c r="C110" i="35" s="1"/>
  <c r="M110" i="33"/>
  <c r="E110" i="35" s="1"/>
  <c r="D110" i="33"/>
  <c r="L110" i="33"/>
  <c r="I388" i="36"/>
  <c r="H388" i="36"/>
  <c r="G389" i="36" s="1"/>
  <c r="D388" i="36"/>
  <c r="A110" i="35" l="1"/>
  <c r="I110" i="35"/>
  <c r="G110" i="35"/>
  <c r="F110" i="35"/>
  <c r="J110" i="35"/>
  <c r="H110" i="35"/>
  <c r="D110" i="35"/>
  <c r="F111" i="33"/>
  <c r="C111" i="35" s="1"/>
  <c r="B112" i="33"/>
  <c r="N111" i="33"/>
  <c r="B111" i="35"/>
  <c r="M111" i="33"/>
  <c r="E111" i="35" s="1"/>
  <c r="F111" i="35" s="1"/>
  <c r="A111" i="33"/>
  <c r="L111" i="33"/>
  <c r="D111" i="33"/>
  <c r="G111" i="33"/>
  <c r="F388" i="36"/>
  <c r="C389" i="36"/>
  <c r="D112" i="33" l="1"/>
  <c r="B113" i="33"/>
  <c r="N112" i="33"/>
  <c r="M112" i="33"/>
  <c r="E112" i="35" s="1"/>
  <c r="L112" i="33"/>
  <c r="A112" i="33"/>
  <c r="B112" i="35"/>
  <c r="G112" i="33"/>
  <c r="F112" i="33"/>
  <c r="C112" i="35" s="1"/>
  <c r="J111" i="35"/>
  <c r="I111" i="35"/>
  <c r="D111" i="35"/>
  <c r="G111" i="35"/>
  <c r="H111" i="35"/>
  <c r="A111" i="35"/>
  <c r="J388" i="36"/>
  <c r="E389" i="36"/>
  <c r="J112" i="35" l="1"/>
  <c r="I112" i="35"/>
  <c r="H112" i="35"/>
  <c r="G112" i="35"/>
  <c r="D112" i="35"/>
  <c r="F112" i="35"/>
  <c r="F113" i="33"/>
  <c r="C113" i="35" s="1"/>
  <c r="D113" i="33"/>
  <c r="B114" i="33"/>
  <c r="G113" i="33"/>
  <c r="A113" i="33"/>
  <c r="B113" i="35"/>
  <c r="N113" i="33"/>
  <c r="L113" i="33"/>
  <c r="M113" i="33"/>
  <c r="E113" i="35" s="1"/>
  <c r="A112" i="35"/>
  <c r="H389" i="36"/>
  <c r="G390" i="36" s="1"/>
  <c r="I389" i="36"/>
  <c r="D389" i="36"/>
  <c r="A113" i="35" l="1"/>
  <c r="H113" i="35"/>
  <c r="I113" i="35"/>
  <c r="D113" i="35"/>
  <c r="J113" i="35"/>
  <c r="G113" i="35"/>
  <c r="F113" i="35"/>
  <c r="F114" i="33"/>
  <c r="C114" i="35" s="1"/>
  <c r="D114" i="33"/>
  <c r="B115" i="33"/>
  <c r="G114" i="33"/>
  <c r="N114" i="33"/>
  <c r="M114" i="33"/>
  <c r="E114" i="35" s="1"/>
  <c r="A114" i="33"/>
  <c r="L114" i="33"/>
  <c r="B114" i="35"/>
  <c r="F389" i="36"/>
  <c r="C390" i="36"/>
  <c r="F114" i="35" l="1"/>
  <c r="H114" i="35"/>
  <c r="A114" i="35"/>
  <c r="I114" i="35"/>
  <c r="G114" i="35"/>
  <c r="D114" i="35"/>
  <c r="J114" i="35"/>
  <c r="F115" i="33"/>
  <c r="C115" i="35" s="1"/>
  <c r="D115" i="33"/>
  <c r="B116" i="33"/>
  <c r="N115" i="33"/>
  <c r="M115" i="33"/>
  <c r="E115" i="35" s="1"/>
  <c r="G115" i="33"/>
  <c r="A115" i="33"/>
  <c r="L115" i="33"/>
  <c r="B115" i="35"/>
  <c r="J389" i="36"/>
  <c r="E390" i="36"/>
  <c r="G116" i="33" l="1"/>
  <c r="D116" i="33"/>
  <c r="B117" i="33"/>
  <c r="N116" i="33"/>
  <c r="M116" i="33"/>
  <c r="E116" i="35" s="1"/>
  <c r="F116" i="33"/>
  <c r="C116" i="35" s="1"/>
  <c r="A116" i="33"/>
  <c r="L116" i="33"/>
  <c r="B116" i="35"/>
  <c r="I115" i="35"/>
  <c r="G115" i="35"/>
  <c r="D115" i="35"/>
  <c r="J115" i="35"/>
  <c r="H115" i="35"/>
  <c r="F115" i="35"/>
  <c r="A115" i="35"/>
  <c r="A116" i="35" s="1"/>
  <c r="D390" i="36"/>
  <c r="H390" i="36"/>
  <c r="G391" i="36" s="1"/>
  <c r="I390" i="36"/>
  <c r="D117" i="33" l="1"/>
  <c r="B118" i="33"/>
  <c r="N117" i="33"/>
  <c r="A117" i="33"/>
  <c r="L117" i="33"/>
  <c r="M117" i="33"/>
  <c r="E117" i="35" s="1"/>
  <c r="B117" i="35"/>
  <c r="G117" i="33"/>
  <c r="F117" i="33"/>
  <c r="C117" i="35" s="1"/>
  <c r="J116" i="35"/>
  <c r="H116" i="35"/>
  <c r="G116" i="35"/>
  <c r="F116" i="35"/>
  <c r="I116" i="35"/>
  <c r="D116" i="35"/>
  <c r="F390" i="36"/>
  <c r="C391" i="36"/>
  <c r="F117" i="35" l="1"/>
  <c r="F118" i="33"/>
  <c r="C118" i="35" s="1"/>
  <c r="D118" i="33"/>
  <c r="B119" i="33"/>
  <c r="M118" i="33"/>
  <c r="E118" i="35" s="1"/>
  <c r="A118" i="33"/>
  <c r="L118" i="33"/>
  <c r="N118" i="33"/>
  <c r="B118" i="35"/>
  <c r="G118" i="33"/>
  <c r="J117" i="35"/>
  <c r="H117" i="35"/>
  <c r="G117" i="35"/>
  <c r="A117" i="35"/>
  <c r="I117" i="35"/>
  <c r="D117" i="35"/>
  <c r="J390" i="36"/>
  <c r="E391" i="36"/>
  <c r="A118" i="35" l="1"/>
  <c r="H118" i="35"/>
  <c r="I118" i="35"/>
  <c r="D118" i="35"/>
  <c r="G118" i="35"/>
  <c r="F118" i="35"/>
  <c r="J118" i="35"/>
  <c r="A119" i="33"/>
  <c r="B119" i="35"/>
  <c r="G119" i="33"/>
  <c r="F119" i="33"/>
  <c r="C119" i="35" s="1"/>
  <c r="L119" i="33"/>
  <c r="D119" i="33"/>
  <c r="B120" i="33"/>
  <c r="N119" i="33"/>
  <c r="M119" i="33"/>
  <c r="E119" i="35" s="1"/>
  <c r="I391" i="36"/>
  <c r="H391" i="36"/>
  <c r="G392" i="36" s="1"/>
  <c r="D391" i="36"/>
  <c r="L120" i="33" l="1"/>
  <c r="B120" i="35"/>
  <c r="F120" i="33"/>
  <c r="C120" i="35" s="1"/>
  <c r="D120" i="33"/>
  <c r="B121" i="33"/>
  <c r="N120" i="33"/>
  <c r="G120" i="33"/>
  <c r="M120" i="33"/>
  <c r="E120" i="35" s="1"/>
  <c r="A120" i="33"/>
  <c r="D119" i="35"/>
  <c r="I119" i="35"/>
  <c r="H119" i="35"/>
  <c r="G119" i="35"/>
  <c r="J119" i="35"/>
  <c r="F119" i="35"/>
  <c r="A119" i="35"/>
  <c r="A120" i="35" s="1"/>
  <c r="F391" i="36"/>
  <c r="C392" i="36"/>
  <c r="L121" i="33" l="1"/>
  <c r="N121" i="33"/>
  <c r="G121" i="33"/>
  <c r="D121" i="33"/>
  <c r="B122" i="33"/>
  <c r="A121" i="33"/>
  <c r="F121" i="33"/>
  <c r="C121" i="35" s="1"/>
  <c r="B121" i="35"/>
  <c r="M121" i="33"/>
  <c r="E121" i="35" s="1"/>
  <c r="J120" i="35"/>
  <c r="H120" i="35"/>
  <c r="G120" i="35"/>
  <c r="D120" i="35"/>
  <c r="I120" i="35"/>
  <c r="F120" i="35"/>
  <c r="J391" i="36"/>
  <c r="E392" i="36"/>
  <c r="J121" i="35" l="1"/>
  <c r="D121" i="35"/>
  <c r="I121" i="35"/>
  <c r="H121" i="35"/>
  <c r="F121" i="35"/>
  <c r="G121" i="35"/>
  <c r="A121" i="35"/>
  <c r="F122" i="33"/>
  <c r="C122" i="35" s="1"/>
  <c r="D122" i="33"/>
  <c r="B123" i="33"/>
  <c r="N122" i="33"/>
  <c r="B122" i="35"/>
  <c r="M122" i="33"/>
  <c r="E122" i="35" s="1"/>
  <c r="L122" i="33"/>
  <c r="A122" i="33"/>
  <c r="G122" i="33"/>
  <c r="I392" i="36"/>
  <c r="H392" i="36"/>
  <c r="G393" i="36" s="1"/>
  <c r="D392" i="36"/>
  <c r="A122" i="35" l="1"/>
  <c r="F122" i="35"/>
  <c r="H122" i="35"/>
  <c r="D122" i="35"/>
  <c r="J122" i="35"/>
  <c r="I122" i="35"/>
  <c r="G122" i="35"/>
  <c r="F123" i="33"/>
  <c r="C123" i="35" s="1"/>
  <c r="D123" i="33"/>
  <c r="B124" i="33"/>
  <c r="N123" i="33"/>
  <c r="A123" i="33"/>
  <c r="M123" i="33"/>
  <c r="E123" i="35" s="1"/>
  <c r="L123" i="33"/>
  <c r="B123" i="35"/>
  <c r="G123" i="33"/>
  <c r="F392" i="36"/>
  <c r="C393" i="36"/>
  <c r="F123" i="35" l="1"/>
  <c r="G123" i="35"/>
  <c r="H123" i="35"/>
  <c r="J123" i="35"/>
  <c r="I123" i="35"/>
  <c r="D123" i="35"/>
  <c r="A123" i="35"/>
  <c r="F124" i="33"/>
  <c r="C124" i="35" s="1"/>
  <c r="D124" i="33"/>
  <c r="B125" i="33"/>
  <c r="N124" i="33"/>
  <c r="A124" i="33"/>
  <c r="B124" i="35"/>
  <c r="M124" i="33"/>
  <c r="E124" i="35" s="1"/>
  <c r="L124" i="33"/>
  <c r="G124" i="33"/>
  <c r="J392" i="36"/>
  <c r="E393" i="36"/>
  <c r="A124" i="35" l="1"/>
  <c r="J124" i="35"/>
  <c r="I124" i="35"/>
  <c r="H124" i="35"/>
  <c r="F124" i="35"/>
  <c r="G124" i="35"/>
  <c r="D124" i="35"/>
  <c r="L125" i="33"/>
  <c r="A125" i="33"/>
  <c r="G125" i="33"/>
  <c r="D125" i="33"/>
  <c r="B126" i="33"/>
  <c r="B125" i="35"/>
  <c r="F125" i="33"/>
  <c r="C125" i="35" s="1"/>
  <c r="N125" i="33"/>
  <c r="M125" i="33"/>
  <c r="E125" i="35" s="1"/>
  <c r="H393" i="36"/>
  <c r="G394" i="36" s="1"/>
  <c r="I393" i="36"/>
  <c r="D393" i="36"/>
  <c r="L126" i="33" l="1"/>
  <c r="N126" i="33"/>
  <c r="F126" i="33"/>
  <c r="C126" i="35" s="1"/>
  <c r="D126" i="33"/>
  <c r="B127" i="33"/>
  <c r="G126" i="33"/>
  <c r="M126" i="33"/>
  <c r="E126" i="35" s="1"/>
  <c r="A126" i="33"/>
  <c r="B126" i="35"/>
  <c r="J125" i="35"/>
  <c r="I125" i="35"/>
  <c r="A125" i="35"/>
  <c r="A126" i="35" s="1"/>
  <c r="F125" i="35"/>
  <c r="D125" i="35"/>
  <c r="H125" i="35"/>
  <c r="G125" i="35"/>
  <c r="F393" i="36"/>
  <c r="C394" i="36"/>
  <c r="L127" i="33" l="1"/>
  <c r="B127" i="35"/>
  <c r="F127" i="33"/>
  <c r="C127" i="35" s="1"/>
  <c r="D127" i="33"/>
  <c r="G127" i="33"/>
  <c r="B128" i="33"/>
  <c r="N127" i="33"/>
  <c r="M127" i="33"/>
  <c r="E127" i="35" s="1"/>
  <c r="A127" i="33"/>
  <c r="F126" i="35"/>
  <c r="D126" i="35"/>
  <c r="I126" i="35"/>
  <c r="J126" i="35"/>
  <c r="G126" i="35"/>
  <c r="H126" i="35"/>
  <c r="J393" i="36"/>
  <c r="E394" i="36"/>
  <c r="L128" i="33" l="1"/>
  <c r="B128" i="35"/>
  <c r="F128" i="33"/>
  <c r="C128" i="35" s="1"/>
  <c r="D128" i="35" s="1"/>
  <c r="D128" i="33"/>
  <c r="B129" i="33"/>
  <c r="G128" i="33"/>
  <c r="N128" i="33"/>
  <c r="M128" i="33"/>
  <c r="E128" i="35" s="1"/>
  <c r="A128" i="33"/>
  <c r="F127" i="35"/>
  <c r="J127" i="35"/>
  <c r="A127" i="35"/>
  <c r="A128" i="35" s="1"/>
  <c r="H127" i="35"/>
  <c r="I127" i="35"/>
  <c r="D127" i="35"/>
  <c r="G127" i="35"/>
  <c r="D394" i="36"/>
  <c r="H394" i="36"/>
  <c r="G395" i="36" s="1"/>
  <c r="I394" i="36"/>
  <c r="L129" i="33" l="1"/>
  <c r="B129" i="35"/>
  <c r="F129" i="33"/>
  <c r="C129" i="35" s="1"/>
  <c r="D129" i="33"/>
  <c r="N129" i="33"/>
  <c r="G129" i="33"/>
  <c r="B130" i="33"/>
  <c r="A129" i="33"/>
  <c r="M129" i="33"/>
  <c r="E129" i="35" s="1"/>
  <c r="F129" i="35" s="1"/>
  <c r="H128" i="35"/>
  <c r="G128" i="35"/>
  <c r="J128" i="35"/>
  <c r="F128" i="35"/>
  <c r="I128" i="35"/>
  <c r="F394" i="36"/>
  <c r="C395" i="36"/>
  <c r="L130" i="33" l="1"/>
  <c r="A130" i="33"/>
  <c r="G130" i="33"/>
  <c r="F130" i="33"/>
  <c r="C130" i="35" s="1"/>
  <c r="B131" i="33"/>
  <c r="D130" i="33"/>
  <c r="N130" i="33"/>
  <c r="B130" i="35"/>
  <c r="M130" i="33"/>
  <c r="E130" i="35" s="1"/>
  <c r="A129" i="35"/>
  <c r="G129" i="35"/>
  <c r="D129" i="35"/>
  <c r="H129" i="35"/>
  <c r="I129" i="35"/>
  <c r="J129" i="35"/>
  <c r="J394" i="36"/>
  <c r="E395" i="36"/>
  <c r="D130" i="35" l="1"/>
  <c r="L131" i="33"/>
  <c r="B131" i="35"/>
  <c r="F131" i="33"/>
  <c r="C131" i="35" s="1"/>
  <c r="B132" i="33"/>
  <c r="N131" i="33"/>
  <c r="G131" i="33"/>
  <c r="D131" i="33"/>
  <c r="M131" i="33"/>
  <c r="E131" i="35" s="1"/>
  <c r="A131" i="33"/>
  <c r="F130" i="35"/>
  <c r="I130" i="35"/>
  <c r="G130" i="35"/>
  <c r="H130" i="35"/>
  <c r="J130" i="35"/>
  <c r="A130" i="35"/>
  <c r="A131" i="35" s="1"/>
  <c r="I395" i="36"/>
  <c r="H395" i="36"/>
  <c r="G396" i="36" s="1"/>
  <c r="D395" i="36"/>
  <c r="L132" i="33" l="1"/>
  <c r="M132" i="33"/>
  <c r="E132" i="35" s="1"/>
  <c r="G132" i="33"/>
  <c r="F132" i="33"/>
  <c r="C132" i="35" s="1"/>
  <c r="D132" i="33"/>
  <c r="B133" i="33"/>
  <c r="B132" i="35"/>
  <c r="N132" i="33"/>
  <c r="A132" i="33"/>
  <c r="G131" i="35"/>
  <c r="F131" i="35"/>
  <c r="I131" i="35"/>
  <c r="D131" i="35"/>
  <c r="H131" i="35"/>
  <c r="J131" i="35"/>
  <c r="F395" i="36"/>
  <c r="C396" i="36"/>
  <c r="J132" i="35" l="1"/>
  <c r="D132" i="35"/>
  <c r="I132" i="35"/>
  <c r="F132" i="35"/>
  <c r="H132" i="35"/>
  <c r="G132" i="35"/>
  <c r="A132" i="35"/>
  <c r="F133" i="33"/>
  <c r="C133" i="35" s="1"/>
  <c r="D133" i="33"/>
  <c r="B134" i="33"/>
  <c r="N133" i="33"/>
  <c r="M133" i="33"/>
  <c r="E133" i="35" s="1"/>
  <c r="A133" i="33"/>
  <c r="L133" i="33"/>
  <c r="B133" i="35"/>
  <c r="G133" i="33"/>
  <c r="J395" i="36"/>
  <c r="E396" i="36"/>
  <c r="A133" i="35" l="1"/>
  <c r="J133" i="35"/>
  <c r="G133" i="35"/>
  <c r="D133" i="35"/>
  <c r="I133" i="35"/>
  <c r="F133" i="35"/>
  <c r="H133" i="35"/>
  <c r="F134" i="33"/>
  <c r="D134" i="33"/>
  <c r="B135" i="33"/>
  <c r="A134" i="33"/>
  <c r="M134" i="33"/>
  <c r="N134" i="33"/>
  <c r="L134" i="33"/>
  <c r="G134" i="33"/>
  <c r="H396" i="36"/>
  <c r="G397" i="36" s="1"/>
  <c r="I396" i="36"/>
  <c r="D396" i="36"/>
  <c r="L135" i="33" l="1"/>
  <c r="G135" i="33"/>
  <c r="F135" i="33"/>
  <c r="D135" i="33"/>
  <c r="N135" i="33"/>
  <c r="M135" i="33"/>
  <c r="A135" i="33"/>
  <c r="B136" i="33"/>
  <c r="F396" i="36"/>
  <c r="C397" i="36"/>
  <c r="L136" i="33" l="1"/>
  <c r="G136" i="33"/>
  <c r="F136" i="33"/>
  <c r="D136" i="33"/>
  <c r="N136" i="33"/>
  <c r="M136" i="33"/>
  <c r="A136" i="33"/>
  <c r="B137" i="33"/>
  <c r="J396" i="36"/>
  <c r="E397" i="36"/>
  <c r="L137" i="33" l="1"/>
  <c r="G137" i="33"/>
  <c r="F137" i="33"/>
  <c r="D137" i="33"/>
  <c r="A137" i="33"/>
  <c r="N137" i="33"/>
  <c r="M137" i="33"/>
  <c r="B138" i="33"/>
  <c r="I397" i="36"/>
  <c r="H397" i="36"/>
  <c r="G398" i="36" s="1"/>
  <c r="D397" i="36"/>
  <c r="L138" i="33" l="1"/>
  <c r="G138" i="33"/>
  <c r="F138" i="33"/>
  <c r="D138" i="33"/>
  <c r="B139" i="33"/>
  <c r="M138" i="33"/>
  <c r="A138" i="33"/>
  <c r="N138" i="33"/>
  <c r="F397" i="36"/>
  <c r="C398" i="36"/>
  <c r="L139" i="33" l="1"/>
  <c r="G139" i="33"/>
  <c r="F139" i="33"/>
  <c r="D139" i="33"/>
  <c r="B140" i="33"/>
  <c r="M139" i="33"/>
  <c r="A139" i="33"/>
  <c r="N139" i="33"/>
  <c r="J397" i="36"/>
  <c r="E398" i="36"/>
  <c r="L140" i="33" l="1"/>
  <c r="G140" i="33"/>
  <c r="F140" i="33"/>
  <c r="D140" i="33"/>
  <c r="B141" i="33"/>
  <c r="A140" i="33"/>
  <c r="M140" i="33"/>
  <c r="N140" i="33"/>
  <c r="H398" i="36"/>
  <c r="G399" i="36" s="1"/>
  <c r="I398" i="36"/>
  <c r="D398" i="36"/>
  <c r="L141" i="33" l="1"/>
  <c r="G141" i="33"/>
  <c r="F141" i="33"/>
  <c r="D141" i="33"/>
  <c r="N141" i="33"/>
  <c r="M141" i="33"/>
  <c r="A141" i="33"/>
  <c r="B142" i="33"/>
  <c r="F398" i="36"/>
  <c r="C399" i="36"/>
  <c r="L142" i="33" l="1"/>
  <c r="G142" i="33"/>
  <c r="F142" i="33"/>
  <c r="D142" i="33"/>
  <c r="B143" i="33"/>
  <c r="A142" i="33"/>
  <c r="N142" i="33"/>
  <c r="M142" i="33"/>
  <c r="J398" i="36"/>
  <c r="E399" i="36"/>
  <c r="L143" i="33" l="1"/>
  <c r="G143" i="33"/>
  <c r="F143" i="33"/>
  <c r="D143" i="33"/>
  <c r="N143" i="33"/>
  <c r="M143" i="33"/>
  <c r="A143" i="33"/>
  <c r="B144" i="33"/>
  <c r="I399" i="36"/>
  <c r="H399" i="36"/>
  <c r="G400" i="36" s="1"/>
  <c r="D399" i="36"/>
  <c r="L144" i="33" l="1"/>
  <c r="G144" i="33"/>
  <c r="F144" i="33"/>
  <c r="D144" i="33"/>
  <c r="B145" i="33"/>
  <c r="M144" i="33"/>
  <c r="A144" i="33"/>
  <c r="N144" i="33"/>
  <c r="F399" i="36"/>
  <c r="C400" i="36"/>
  <c r="L145" i="33" l="1"/>
  <c r="G145" i="33"/>
  <c r="F145" i="33"/>
  <c r="D145" i="33"/>
  <c r="A145" i="33"/>
  <c r="N145" i="33"/>
  <c r="M145" i="33"/>
  <c r="B146" i="33"/>
  <c r="J399" i="36"/>
  <c r="E400" i="36"/>
  <c r="L146" i="33" l="1"/>
  <c r="G146" i="33"/>
  <c r="F146" i="33"/>
  <c r="D146" i="33"/>
  <c r="B147" i="33"/>
  <c r="M146" i="33"/>
  <c r="A146" i="33"/>
  <c r="N146" i="33"/>
  <c r="H400" i="36"/>
  <c r="G401" i="36" s="1"/>
  <c r="I400" i="36"/>
  <c r="D400" i="36"/>
  <c r="L147" i="33" l="1"/>
  <c r="G147" i="33"/>
  <c r="F147" i="33"/>
  <c r="D147" i="33"/>
  <c r="B148" i="33"/>
  <c r="N147" i="33"/>
  <c r="M147" i="33"/>
  <c r="A147" i="33"/>
  <c r="F400" i="36"/>
  <c r="C401" i="36"/>
  <c r="L148" i="33" l="1"/>
  <c r="G148" i="33"/>
  <c r="F148" i="33"/>
  <c r="D148" i="33"/>
  <c r="N148" i="33"/>
  <c r="M148" i="33"/>
  <c r="A148" i="33"/>
  <c r="B149" i="33"/>
  <c r="J400" i="36"/>
  <c r="E401" i="36"/>
  <c r="L149" i="33" l="1"/>
  <c r="G149" i="33"/>
  <c r="F149" i="33"/>
  <c r="D149" i="33"/>
  <c r="B150" i="33"/>
  <c r="N149" i="33"/>
  <c r="A149" i="33"/>
  <c r="M149" i="33"/>
  <c r="I401" i="36"/>
  <c r="H401" i="36"/>
  <c r="G402" i="36" s="1"/>
  <c r="D401" i="36"/>
  <c r="L150" i="33" l="1"/>
  <c r="G150" i="33"/>
  <c r="F150" i="33"/>
  <c r="D150" i="33"/>
  <c r="B151" i="33"/>
  <c r="A150" i="33"/>
  <c r="N150" i="33"/>
  <c r="M150" i="33"/>
  <c r="F401" i="36"/>
  <c r="C402" i="36"/>
  <c r="L151" i="33" l="1"/>
  <c r="G151" i="33"/>
  <c r="F151" i="33"/>
  <c r="D151" i="33"/>
  <c r="B152" i="33"/>
  <c r="M151" i="33"/>
  <c r="A151" i="33"/>
  <c r="N151" i="33"/>
  <c r="J401" i="36"/>
  <c r="E402" i="36"/>
  <c r="L152" i="33" l="1"/>
  <c r="G152" i="33"/>
  <c r="F152" i="33"/>
  <c r="D152" i="33"/>
  <c r="N152" i="33"/>
  <c r="M152" i="33"/>
  <c r="A152" i="33"/>
  <c r="B153" i="33"/>
  <c r="I402" i="36"/>
  <c r="H402" i="36"/>
  <c r="G403" i="36" s="1"/>
  <c r="D402" i="36"/>
  <c r="L153" i="33" l="1"/>
  <c r="G153" i="33"/>
  <c r="F153" i="33"/>
  <c r="D153" i="33"/>
  <c r="A153" i="33"/>
  <c r="M153" i="33"/>
  <c r="N153" i="33"/>
  <c r="B154" i="33"/>
  <c r="F402" i="36"/>
  <c r="C403" i="36"/>
  <c r="L154" i="33" l="1"/>
  <c r="G154" i="33"/>
  <c r="F154" i="33"/>
  <c r="D154" i="33"/>
  <c r="N154" i="33"/>
  <c r="M154" i="33"/>
  <c r="A154" i="33"/>
  <c r="B155" i="33"/>
  <c r="J402" i="36"/>
  <c r="E403" i="36"/>
  <c r="L155" i="33" l="1"/>
  <c r="G155" i="33"/>
  <c r="F155" i="33"/>
  <c r="D155" i="33"/>
  <c r="B156" i="33"/>
  <c r="M155" i="33"/>
  <c r="A155" i="33"/>
  <c r="N155" i="33"/>
  <c r="H403" i="36"/>
  <c r="G404" i="36" s="1"/>
  <c r="I403" i="36"/>
  <c r="D403" i="36"/>
  <c r="L156" i="33" l="1"/>
  <c r="G156" i="33"/>
  <c r="F156" i="33"/>
  <c r="D156" i="33"/>
  <c r="N156" i="33"/>
  <c r="M156" i="33"/>
  <c r="A156" i="33"/>
  <c r="B157" i="33"/>
  <c r="F403" i="36"/>
  <c r="C404" i="36"/>
  <c r="L157" i="33" l="1"/>
  <c r="G157" i="33"/>
  <c r="F157" i="33"/>
  <c r="D157" i="33"/>
  <c r="B158" i="33"/>
  <c r="M157" i="33"/>
  <c r="A157" i="33"/>
  <c r="N157" i="33"/>
  <c r="J403" i="36"/>
  <c r="E404" i="36"/>
  <c r="L158" i="33" l="1"/>
  <c r="G158" i="33"/>
  <c r="F158" i="33"/>
  <c r="D158" i="33"/>
  <c r="B159" i="33"/>
  <c r="A158" i="33"/>
  <c r="N158" i="33"/>
  <c r="M158" i="33"/>
  <c r="H404" i="36"/>
  <c r="G405" i="36" s="1"/>
  <c r="I404" i="36"/>
  <c r="D404" i="36"/>
  <c r="L159" i="33" l="1"/>
  <c r="G159" i="33"/>
  <c r="F159" i="33"/>
  <c r="D159" i="33"/>
  <c r="B160" i="33"/>
  <c r="M159" i="33"/>
  <c r="A159" i="33"/>
  <c r="N159" i="33"/>
  <c r="F404" i="36"/>
  <c r="C405" i="36"/>
  <c r="L160" i="33" l="1"/>
  <c r="G160" i="33"/>
  <c r="F160" i="33"/>
  <c r="D160" i="33"/>
  <c r="N160" i="33"/>
  <c r="M160" i="33"/>
  <c r="A160" i="33"/>
  <c r="B161" i="33"/>
  <c r="J404" i="36"/>
  <c r="E405" i="36"/>
  <c r="L161" i="33" l="1"/>
  <c r="G161" i="33"/>
  <c r="F161" i="33"/>
  <c r="D161" i="33"/>
  <c r="A161" i="33"/>
  <c r="M161" i="33"/>
  <c r="N161" i="33"/>
  <c r="B162" i="33"/>
  <c r="H405" i="36"/>
  <c r="G406" i="36" s="1"/>
  <c r="I405" i="36"/>
  <c r="D405" i="36"/>
  <c r="L162" i="33" l="1"/>
  <c r="G162" i="33"/>
  <c r="F162" i="33"/>
  <c r="D162" i="33"/>
  <c r="B163" i="33"/>
  <c r="M162" i="33"/>
  <c r="A162" i="33"/>
  <c r="N162" i="33"/>
  <c r="F405" i="36"/>
  <c r="C406" i="36"/>
  <c r="L163" i="33" l="1"/>
  <c r="G163" i="33"/>
  <c r="F163" i="33"/>
  <c r="D163" i="33"/>
  <c r="N163" i="33"/>
  <c r="A163" i="33"/>
  <c r="M163" i="33"/>
  <c r="J405" i="36"/>
  <c r="E406" i="36"/>
  <c r="H406" i="36" l="1"/>
  <c r="G407" i="36" s="1"/>
  <c r="I406" i="36"/>
  <c r="D406" i="36"/>
  <c r="F406" i="36" l="1"/>
  <c r="C407" i="36"/>
  <c r="J406" i="36" l="1"/>
  <c r="E407" i="36"/>
  <c r="H407" i="36" l="1"/>
  <c r="G408" i="36" s="1"/>
  <c r="I407" i="36"/>
  <c r="D407" i="36"/>
  <c r="F407" i="36" l="1"/>
  <c r="C408" i="36"/>
  <c r="J407" i="36" l="1"/>
  <c r="E408" i="36"/>
  <c r="I408" i="36" l="1"/>
  <c r="H408" i="36"/>
  <c r="G409" i="36" s="1"/>
  <c r="D408" i="36"/>
  <c r="F408" i="36" l="1"/>
  <c r="C409" i="36"/>
  <c r="J408" i="36" l="1"/>
  <c r="E409" i="36"/>
  <c r="I409" i="36" l="1"/>
  <c r="H409" i="36"/>
  <c r="G410" i="36" s="1"/>
  <c r="D409" i="36"/>
  <c r="F409" i="36" l="1"/>
  <c r="C410" i="36"/>
  <c r="J409" i="36" l="1"/>
  <c r="E410" i="36"/>
  <c r="D410" i="36" l="1"/>
  <c r="H410" i="36"/>
  <c r="G411" i="36" s="1"/>
  <c r="I410" i="36"/>
  <c r="F410" i="36" l="1"/>
  <c r="C411" i="36"/>
  <c r="J410" i="36" l="1"/>
  <c r="E411" i="36"/>
  <c r="H411" i="36" l="1"/>
  <c r="G412" i="36" s="1"/>
  <c r="I411" i="36"/>
  <c r="D411" i="36"/>
  <c r="F411" i="36" l="1"/>
  <c r="C412" i="36"/>
  <c r="J411" i="36" l="1"/>
  <c r="E412" i="36"/>
  <c r="I412" i="36" l="1"/>
  <c r="H412" i="36"/>
  <c r="G413" i="36" s="1"/>
  <c r="D412" i="36"/>
  <c r="F412" i="36" l="1"/>
  <c r="C413" i="36"/>
  <c r="J412" i="36" l="1"/>
  <c r="E413" i="36"/>
  <c r="I413" i="36" l="1"/>
  <c r="H413" i="36"/>
  <c r="G414" i="36" s="1"/>
  <c r="D413" i="36"/>
  <c r="F413" i="36" l="1"/>
  <c r="C414" i="36"/>
  <c r="J413" i="36" l="1"/>
  <c r="E414" i="36"/>
  <c r="H414" i="36" l="1"/>
  <c r="G415" i="36" s="1"/>
  <c r="I414" i="36"/>
  <c r="D414" i="36"/>
  <c r="F414" i="36" l="1"/>
  <c r="C415" i="36"/>
  <c r="J414" i="36" l="1"/>
  <c r="E415" i="36"/>
  <c r="I415" i="36" l="1"/>
  <c r="H415" i="36"/>
  <c r="G416" i="36" s="1"/>
  <c r="D415" i="36"/>
  <c r="F415" i="36" l="1"/>
  <c r="C416" i="36"/>
  <c r="J415" i="36" l="1"/>
  <c r="E416" i="36"/>
  <c r="I416" i="36" l="1"/>
  <c r="H416" i="36"/>
  <c r="G417" i="36" s="1"/>
  <c r="D416" i="36"/>
  <c r="F416" i="36" l="1"/>
  <c r="C417" i="36"/>
  <c r="J416" i="36" l="1"/>
  <c r="E417" i="36"/>
  <c r="I417" i="36" l="1"/>
  <c r="H417" i="36"/>
  <c r="G418" i="36" s="1"/>
  <c r="D417" i="36"/>
  <c r="F417" i="36" l="1"/>
  <c r="C418" i="36"/>
  <c r="J417" i="36" l="1"/>
  <c r="E418" i="36"/>
  <c r="I418" i="36" l="1"/>
  <c r="H418" i="36"/>
  <c r="G419" i="36" s="1"/>
  <c r="D418" i="36"/>
  <c r="F418" i="36" l="1"/>
  <c r="C419" i="36"/>
  <c r="J418" i="36" l="1"/>
  <c r="E419" i="36"/>
  <c r="H419" i="36" l="1"/>
  <c r="G420" i="36" s="1"/>
  <c r="I419" i="36"/>
  <c r="D419" i="36"/>
  <c r="F419" i="36" l="1"/>
  <c r="C420" i="36"/>
  <c r="J419" i="36" l="1"/>
  <c r="E420" i="36"/>
  <c r="I420" i="36" l="1"/>
  <c r="H420" i="36"/>
  <c r="G421" i="36" s="1"/>
  <c r="D420" i="36"/>
  <c r="F420" i="36" l="1"/>
  <c r="C421" i="36"/>
  <c r="J420" i="36" l="1"/>
  <c r="E421" i="36"/>
  <c r="I421" i="36" l="1"/>
  <c r="H421" i="36"/>
  <c r="G422" i="36" s="1"/>
  <c r="D421" i="36"/>
  <c r="F421" i="36" l="1"/>
  <c r="C422" i="36"/>
  <c r="J421" i="36" l="1"/>
  <c r="E422" i="36"/>
  <c r="H422" i="36" l="1"/>
  <c r="G423" i="36" s="1"/>
  <c r="I422" i="36"/>
  <c r="D422" i="36"/>
  <c r="F422" i="36" l="1"/>
  <c r="C423" i="36"/>
  <c r="J422" i="36" l="1"/>
  <c r="E423" i="36"/>
  <c r="I423" i="36" l="1"/>
  <c r="H423" i="36"/>
  <c r="G424" i="36" s="1"/>
  <c r="D423" i="36"/>
  <c r="F423" i="36" l="1"/>
  <c r="C424" i="36"/>
  <c r="J423" i="36" l="1"/>
  <c r="E424" i="36"/>
  <c r="H424" i="36" l="1"/>
  <c r="G425" i="36" s="1"/>
  <c r="I424" i="36"/>
  <c r="D424" i="36"/>
  <c r="F424" i="36" l="1"/>
  <c r="C425" i="36"/>
  <c r="J424" i="36" l="1"/>
  <c r="E425" i="36"/>
  <c r="I425" i="36" l="1"/>
  <c r="H425" i="36"/>
  <c r="G426" i="36" s="1"/>
  <c r="D425" i="36"/>
  <c r="F425" i="36" l="1"/>
  <c r="C426" i="36"/>
  <c r="J425" i="36" l="1"/>
  <c r="E426" i="36"/>
  <c r="I426" i="36" l="1"/>
  <c r="H426" i="36"/>
  <c r="G427" i="36" s="1"/>
  <c r="D426" i="36"/>
  <c r="F426" i="36" l="1"/>
  <c r="C427" i="36"/>
  <c r="J426" i="36" l="1"/>
  <c r="E427" i="36"/>
  <c r="H427" i="36" l="1"/>
  <c r="G428" i="36" s="1"/>
  <c r="I427" i="36"/>
  <c r="D427" i="36"/>
  <c r="F427" i="36" l="1"/>
  <c r="C428" i="36"/>
  <c r="J427" i="36" l="1"/>
  <c r="E428" i="36"/>
  <c r="D428" i="36" l="1"/>
  <c r="I428" i="36"/>
  <c r="H428" i="36"/>
  <c r="G429" i="36" s="1"/>
  <c r="F428" i="36" l="1"/>
  <c r="C429" i="36"/>
  <c r="J428" i="36" l="1"/>
  <c r="E429" i="36"/>
  <c r="I429" i="36" l="1"/>
  <c r="H429" i="36"/>
  <c r="G430" i="36" s="1"/>
  <c r="D429" i="36"/>
  <c r="F429" i="36" l="1"/>
  <c r="C430" i="36"/>
  <c r="J429" i="36" l="1"/>
  <c r="E430" i="36"/>
  <c r="H430" i="36" l="1"/>
  <c r="G431" i="36" s="1"/>
  <c r="I430" i="36"/>
  <c r="D430" i="36"/>
  <c r="F430" i="36" l="1"/>
  <c r="C431" i="36"/>
  <c r="J430" i="36" l="1"/>
  <c r="E431" i="36"/>
  <c r="I431" i="36" l="1"/>
  <c r="H431" i="36"/>
  <c r="G432" i="36" s="1"/>
  <c r="D431" i="36"/>
  <c r="F431" i="36" l="1"/>
  <c r="C432" i="36"/>
  <c r="J431" i="36" l="1"/>
  <c r="E432" i="36"/>
  <c r="D432" i="36" l="1"/>
  <c r="I432" i="36"/>
  <c r="H432" i="36"/>
  <c r="G433" i="36" s="1"/>
  <c r="F432" i="36" l="1"/>
  <c r="C433" i="36"/>
  <c r="J432" i="36" l="1"/>
  <c r="E433" i="36"/>
  <c r="I433" i="36" l="1"/>
  <c r="H433" i="36"/>
  <c r="G434" i="36" s="1"/>
  <c r="D433" i="36"/>
  <c r="F433" i="36" l="1"/>
  <c r="C434" i="36"/>
  <c r="J433" i="36" l="1"/>
  <c r="E434" i="36"/>
  <c r="D434" i="36" l="1"/>
  <c r="I434" i="36"/>
  <c r="H434" i="36"/>
  <c r="G435" i="36" s="1"/>
  <c r="F434" i="36" l="1"/>
  <c r="C435" i="36"/>
  <c r="J434" i="36" l="1"/>
  <c r="E435" i="36"/>
  <c r="H435" i="36" l="1"/>
  <c r="G436" i="36" s="1"/>
  <c r="I435" i="36"/>
  <c r="D435" i="36"/>
  <c r="F435" i="36" l="1"/>
  <c r="C436" i="36"/>
  <c r="J435" i="36" l="1"/>
  <c r="E436" i="36"/>
  <c r="I436" i="36" l="1"/>
  <c r="H436" i="36"/>
  <c r="G437" i="36" s="1"/>
  <c r="D436" i="36"/>
  <c r="F436" i="36" l="1"/>
  <c r="C437" i="36"/>
  <c r="J436" i="36" l="1"/>
  <c r="E437" i="36"/>
  <c r="I437" i="36" l="1"/>
  <c r="H437" i="36"/>
  <c r="G438" i="36" s="1"/>
  <c r="D437" i="36"/>
  <c r="F437" i="36" l="1"/>
  <c r="C438" i="36"/>
  <c r="J437" i="36" l="1"/>
  <c r="E438" i="36"/>
  <c r="D438" i="36" l="1"/>
  <c r="H438" i="36"/>
  <c r="G439" i="36" s="1"/>
  <c r="I438" i="36"/>
  <c r="F438" i="36" l="1"/>
  <c r="C439" i="36"/>
  <c r="J438" i="36" l="1"/>
  <c r="E439" i="36"/>
  <c r="I439" i="36" l="1"/>
  <c r="H439" i="36"/>
  <c r="G440" i="36" s="1"/>
  <c r="D439" i="36"/>
  <c r="F439" i="36" l="1"/>
  <c r="C440" i="36"/>
  <c r="J439" i="36" l="1"/>
  <c r="E440" i="36"/>
  <c r="H440" i="36" l="1"/>
  <c r="G441" i="36" s="1"/>
  <c r="I440" i="36"/>
  <c r="D440" i="36"/>
  <c r="F440" i="36" l="1"/>
  <c r="C441" i="36"/>
  <c r="J440" i="36" l="1"/>
  <c r="E441" i="36"/>
  <c r="D441" i="36" l="1"/>
  <c r="I441" i="36"/>
  <c r="H441" i="36"/>
  <c r="G442" i="36" s="1"/>
  <c r="F441" i="36" l="1"/>
  <c r="C442" i="36"/>
  <c r="J441" i="36" l="1"/>
  <c r="E442" i="36"/>
  <c r="I442" i="36" l="1"/>
  <c r="H442" i="36"/>
  <c r="G443" i="36" s="1"/>
  <c r="D442" i="36"/>
  <c r="F442" i="36" l="1"/>
  <c r="C443" i="36"/>
  <c r="J442" i="36" l="1"/>
  <c r="E443" i="36"/>
  <c r="H443" i="36" l="1"/>
  <c r="G444" i="36" s="1"/>
  <c r="I443" i="36"/>
  <c r="D443" i="36"/>
  <c r="F443" i="36" l="1"/>
  <c r="C444" i="36"/>
  <c r="J443" i="36" l="1"/>
  <c r="E444" i="36"/>
  <c r="I444" i="36" l="1"/>
  <c r="H444" i="36"/>
  <c r="G445" i="36" s="1"/>
  <c r="D444" i="36"/>
  <c r="F444" i="36" l="1"/>
  <c r="C445" i="36"/>
  <c r="J444" i="36" l="1"/>
  <c r="E445" i="36"/>
  <c r="I445" i="36" l="1"/>
  <c r="H445" i="36"/>
  <c r="G446" i="36" s="1"/>
  <c r="D445" i="36"/>
  <c r="F445" i="36" l="1"/>
  <c r="C446" i="36"/>
  <c r="J445" i="36" l="1"/>
  <c r="E446" i="36"/>
  <c r="H446" i="36" l="1"/>
  <c r="G447" i="36" s="1"/>
  <c r="I446" i="36"/>
  <c r="D446" i="36"/>
  <c r="F446" i="36" l="1"/>
  <c r="C447" i="36"/>
  <c r="J446" i="36" l="1"/>
  <c r="E447" i="36"/>
  <c r="I447" i="36" l="1"/>
  <c r="H447" i="36"/>
  <c r="G448" i="36" s="1"/>
  <c r="D447" i="36"/>
  <c r="F447" i="36" l="1"/>
  <c r="C448" i="36"/>
  <c r="J447" i="36" l="1"/>
  <c r="E448" i="36"/>
  <c r="D448" i="36" l="1"/>
  <c r="I448" i="36"/>
  <c r="H448" i="36"/>
  <c r="G449" i="36" s="1"/>
  <c r="F448" i="36" l="1"/>
  <c r="C449" i="36"/>
  <c r="J448" i="36" l="1"/>
  <c r="E449" i="36"/>
  <c r="I449" i="36" l="1"/>
  <c r="H449" i="36"/>
  <c r="G450" i="36" s="1"/>
  <c r="D449" i="36"/>
  <c r="F449" i="36" l="1"/>
  <c r="C450" i="36"/>
  <c r="J449" i="36" l="1"/>
  <c r="E450" i="36"/>
  <c r="D450" i="36" l="1"/>
  <c r="I450" i="36"/>
  <c r="H450" i="36"/>
  <c r="G451" i="36" s="1"/>
  <c r="F450" i="36" l="1"/>
  <c r="C451" i="36"/>
  <c r="J450" i="36" l="1"/>
  <c r="E451" i="36"/>
  <c r="H451" i="36" l="1"/>
  <c r="G452" i="36" s="1"/>
  <c r="I451" i="36"/>
  <c r="D451" i="36"/>
  <c r="F451" i="36" l="1"/>
  <c r="C452" i="36"/>
  <c r="J451" i="36" l="1"/>
  <c r="E452" i="36"/>
  <c r="I452" i="36" l="1"/>
  <c r="H452" i="36"/>
  <c r="G453" i="36" s="1"/>
  <c r="D452" i="36"/>
  <c r="F452" i="36" l="1"/>
  <c r="C453" i="36"/>
  <c r="J452" i="36" l="1"/>
  <c r="E453" i="36"/>
  <c r="I453" i="36" l="1"/>
  <c r="H453" i="36"/>
  <c r="G454" i="36" s="1"/>
  <c r="D453" i="36"/>
  <c r="F453" i="36" l="1"/>
  <c r="C454" i="36"/>
  <c r="J453" i="36" l="1"/>
  <c r="E454" i="36"/>
  <c r="D454" i="36" l="1"/>
  <c r="H454" i="36"/>
  <c r="G455" i="36" s="1"/>
  <c r="I454" i="36"/>
  <c r="F454" i="36" l="1"/>
  <c r="C455" i="36"/>
  <c r="J454" i="36" l="1"/>
  <c r="E455" i="36"/>
  <c r="I455" i="36" l="1"/>
  <c r="H455" i="36"/>
  <c r="G456" i="36" s="1"/>
  <c r="D455" i="36"/>
  <c r="F455" i="36" l="1"/>
  <c r="C456" i="36"/>
  <c r="J455" i="36" l="1"/>
  <c r="E456" i="36"/>
  <c r="H456" i="36" l="1"/>
  <c r="G457" i="36" s="1"/>
  <c r="I456" i="36"/>
  <c r="D456" i="36"/>
  <c r="F456" i="36" l="1"/>
  <c r="C457" i="36"/>
  <c r="J456" i="36" l="1"/>
  <c r="E457" i="36"/>
  <c r="I457" i="36" l="1"/>
  <c r="H457" i="36"/>
  <c r="G458" i="36" s="1"/>
  <c r="D457" i="36"/>
  <c r="F457" i="36" l="1"/>
  <c r="C458" i="36"/>
  <c r="J457" i="36" l="1"/>
  <c r="E458" i="36"/>
  <c r="I458" i="36" l="1"/>
  <c r="H458" i="36"/>
  <c r="G459" i="36" s="1"/>
  <c r="D458" i="36"/>
  <c r="F458" i="36" l="1"/>
  <c r="C459" i="36"/>
  <c r="J458" i="36" l="1"/>
  <c r="E459" i="36"/>
  <c r="H459" i="36" l="1"/>
  <c r="G460" i="36" s="1"/>
  <c r="I459" i="36"/>
  <c r="D459" i="36"/>
  <c r="F459" i="36" l="1"/>
  <c r="C460" i="36"/>
  <c r="J459" i="36" l="1"/>
  <c r="E460" i="36"/>
  <c r="I460" i="36" l="1"/>
  <c r="H460" i="36"/>
  <c r="G461" i="36" s="1"/>
  <c r="D460" i="36"/>
  <c r="F460" i="36" l="1"/>
  <c r="C461" i="36"/>
  <c r="J460" i="36" l="1"/>
  <c r="E461" i="36"/>
  <c r="I461" i="36" l="1"/>
  <c r="H461" i="36"/>
  <c r="G462" i="36" s="1"/>
  <c r="D461" i="36"/>
  <c r="F461" i="36" l="1"/>
  <c r="C462" i="36"/>
  <c r="J461" i="36" l="1"/>
  <c r="E462" i="36"/>
  <c r="H462" i="36" l="1"/>
  <c r="G463" i="36" s="1"/>
  <c r="I462" i="36"/>
  <c r="D462" i="36"/>
  <c r="F462" i="36" l="1"/>
  <c r="C463" i="36"/>
  <c r="J462" i="36" l="1"/>
  <c r="E463" i="36"/>
  <c r="I463" i="36" l="1"/>
  <c r="H463" i="36"/>
  <c r="G464" i="36" s="1"/>
  <c r="D463" i="36"/>
  <c r="F463" i="36" l="1"/>
  <c r="C464" i="36"/>
  <c r="J463" i="36" l="1"/>
  <c r="E464" i="36"/>
  <c r="H464" i="36" l="1"/>
  <c r="G465" i="36" s="1"/>
  <c r="I464" i="36"/>
  <c r="D464" i="36"/>
  <c r="F464" i="36" l="1"/>
  <c r="C465" i="36"/>
  <c r="J464" i="36" l="1"/>
  <c r="E465" i="36"/>
  <c r="I465" i="36" l="1"/>
  <c r="H465" i="36"/>
  <c r="G466" i="36" s="1"/>
  <c r="D465" i="36"/>
  <c r="F465" i="36" l="1"/>
  <c r="C466" i="36"/>
  <c r="J465" i="36" l="1"/>
  <c r="E466" i="36"/>
  <c r="H466" i="36" l="1"/>
  <c r="G467" i="36" s="1"/>
  <c r="I466" i="36"/>
  <c r="D466" i="36"/>
  <c r="F466" i="36" l="1"/>
  <c r="C467" i="36"/>
  <c r="J466" i="36" l="1"/>
  <c r="E467" i="36"/>
  <c r="H467" i="36" l="1"/>
  <c r="G468" i="36" s="1"/>
  <c r="I467" i="36"/>
  <c r="D467" i="36"/>
  <c r="F467" i="36" l="1"/>
  <c r="C468" i="36"/>
  <c r="J467" i="36" l="1"/>
  <c r="E468" i="36"/>
  <c r="I468" i="36" l="1"/>
  <c r="H468" i="36"/>
  <c r="G469" i="36" s="1"/>
  <c r="D468" i="36"/>
  <c r="F468" i="36" l="1"/>
  <c r="C469" i="36"/>
  <c r="J468" i="36" l="1"/>
  <c r="E469" i="36"/>
  <c r="I469" i="36" l="1"/>
  <c r="H469" i="36"/>
  <c r="G470" i="36" s="1"/>
  <c r="D469" i="36"/>
  <c r="F469" i="36" l="1"/>
  <c r="C470" i="36"/>
  <c r="J469" i="36" l="1"/>
  <c r="E470" i="36"/>
  <c r="I470" i="36" l="1"/>
  <c r="H470" i="36"/>
  <c r="G471" i="36" s="1"/>
  <c r="D470" i="36"/>
  <c r="F470" i="36" l="1"/>
  <c r="C471" i="36"/>
  <c r="J470" i="36" l="1"/>
  <c r="E471" i="36"/>
  <c r="H471" i="36" l="1"/>
  <c r="G472" i="36" s="1"/>
  <c r="I471" i="36"/>
  <c r="D471" i="36"/>
  <c r="F471" i="36" l="1"/>
  <c r="C472" i="36"/>
  <c r="J471" i="36" l="1"/>
  <c r="E472" i="36"/>
  <c r="H472" i="36" l="1"/>
  <c r="G473" i="36" s="1"/>
  <c r="I472" i="36"/>
  <c r="D472" i="36"/>
  <c r="F472" i="36" l="1"/>
  <c r="C473" i="36"/>
  <c r="J472" i="36" l="1"/>
  <c r="E473" i="36"/>
  <c r="I473" i="36" l="1"/>
  <c r="H473" i="36"/>
  <c r="G474" i="36" s="1"/>
  <c r="D473" i="36"/>
  <c r="F473" i="36" l="1"/>
  <c r="C474" i="36"/>
  <c r="J473" i="36" l="1"/>
  <c r="E474" i="36"/>
  <c r="H474" i="36" l="1"/>
  <c r="G475" i="36" s="1"/>
  <c r="I474" i="36"/>
  <c r="D474" i="36"/>
  <c r="F474" i="36" l="1"/>
  <c r="C475" i="36"/>
  <c r="J474" i="36" l="1"/>
  <c r="E475" i="36"/>
  <c r="I475" i="36" l="1"/>
  <c r="H475" i="36"/>
  <c r="G476" i="36" s="1"/>
  <c r="D475" i="36"/>
  <c r="F475" i="36" l="1"/>
  <c r="C476" i="36"/>
  <c r="J475" i="36" l="1"/>
  <c r="E476" i="36"/>
  <c r="I476" i="36" l="1"/>
  <c r="H476" i="36"/>
  <c r="G477" i="36" s="1"/>
  <c r="D476" i="36"/>
  <c r="F476" i="36" l="1"/>
  <c r="C477" i="36"/>
  <c r="J476" i="36" l="1"/>
  <c r="E477" i="36"/>
  <c r="I477" i="36" l="1"/>
  <c r="H477" i="36"/>
  <c r="G478" i="36" s="1"/>
  <c r="D477" i="36"/>
  <c r="F477" i="36" l="1"/>
  <c r="C478" i="36"/>
  <c r="J477" i="36" l="1"/>
  <c r="E478" i="36"/>
  <c r="I478" i="36" l="1"/>
  <c r="H478" i="36"/>
  <c r="G479" i="36" s="1"/>
  <c r="D478" i="36"/>
  <c r="F478" i="36" l="1"/>
  <c r="C479" i="36"/>
  <c r="J478" i="36" l="1"/>
  <c r="E479" i="36"/>
  <c r="H479" i="36" l="1"/>
  <c r="G480" i="36" s="1"/>
  <c r="I479" i="36"/>
  <c r="D479" i="36"/>
  <c r="F479" i="36" l="1"/>
  <c r="C480" i="36"/>
  <c r="J479" i="36" l="1"/>
  <c r="E480" i="36"/>
  <c r="I480" i="36" l="1"/>
  <c r="H480" i="36"/>
  <c r="G481" i="36" s="1"/>
  <c r="D480" i="36"/>
  <c r="F480" i="36" l="1"/>
  <c r="C481" i="36"/>
  <c r="J480" i="36" l="1"/>
  <c r="E481" i="36"/>
  <c r="I481" i="36" l="1"/>
  <c r="H481" i="36"/>
  <c r="G482" i="36" s="1"/>
  <c r="D481" i="36"/>
  <c r="F481" i="36" l="1"/>
  <c r="C482" i="36"/>
  <c r="J481" i="36" l="1"/>
  <c r="E482" i="36"/>
  <c r="H482" i="36" l="1"/>
  <c r="G483" i="36" s="1"/>
  <c r="I482" i="36"/>
  <c r="D482" i="36"/>
  <c r="F482" i="36" l="1"/>
  <c r="C483" i="36"/>
  <c r="J482" i="36" l="1"/>
  <c r="E483" i="36"/>
  <c r="H483" i="36" l="1"/>
  <c r="G484" i="36" s="1"/>
  <c r="I483" i="36"/>
  <c r="D483" i="36"/>
  <c r="F483" i="36" l="1"/>
  <c r="C484" i="36"/>
  <c r="J483" i="36" l="1"/>
  <c r="E484" i="36"/>
  <c r="I484" i="36" l="1"/>
  <c r="H484" i="36"/>
  <c r="G485" i="36" s="1"/>
  <c r="D484" i="36"/>
  <c r="F484" i="36" l="1"/>
  <c r="C485" i="36"/>
  <c r="J484" i="36" l="1"/>
  <c r="E485" i="36"/>
  <c r="I485" i="36" l="1"/>
  <c r="H485" i="36"/>
  <c r="G486" i="36" s="1"/>
  <c r="D485" i="36"/>
  <c r="F485" i="36" l="1"/>
  <c r="C486" i="36"/>
  <c r="J485" i="36" l="1"/>
  <c r="E486" i="36"/>
  <c r="I486" i="36" l="1"/>
  <c r="H486" i="36"/>
  <c r="G487" i="36" s="1"/>
  <c r="D486" i="36"/>
  <c r="F486" i="36" l="1"/>
  <c r="C487" i="36"/>
  <c r="J486" i="36" l="1"/>
  <c r="E487" i="36"/>
  <c r="H487" i="36" l="1"/>
  <c r="G488" i="36" s="1"/>
  <c r="I487" i="36"/>
  <c r="D487" i="36"/>
  <c r="F487" i="36" l="1"/>
  <c r="C488" i="36"/>
  <c r="J487" i="36" l="1"/>
  <c r="E488" i="36"/>
  <c r="H488" i="36" l="1"/>
  <c r="G489" i="36" s="1"/>
  <c r="I488" i="36"/>
  <c r="D488" i="36"/>
  <c r="F488" i="36" l="1"/>
  <c r="C489" i="36"/>
  <c r="J488" i="36" l="1"/>
  <c r="E489" i="36"/>
  <c r="I489" i="36" l="1"/>
  <c r="H489" i="36"/>
  <c r="G490" i="36" s="1"/>
  <c r="D489" i="36"/>
  <c r="F489" i="36" l="1"/>
  <c r="C490" i="36"/>
  <c r="J489" i="36" l="1"/>
  <c r="E490" i="36"/>
  <c r="H490" i="36" l="1"/>
  <c r="G491" i="36" s="1"/>
  <c r="I490" i="36"/>
  <c r="D490" i="36"/>
  <c r="F490" i="36" l="1"/>
  <c r="C491" i="36"/>
  <c r="J490" i="36" l="1"/>
  <c r="E491" i="36"/>
  <c r="I491" i="36" l="1"/>
  <c r="H491" i="36"/>
  <c r="G492" i="36" s="1"/>
  <c r="D491" i="36"/>
  <c r="F491" i="36" l="1"/>
  <c r="C492" i="36"/>
  <c r="J491" i="36" l="1"/>
  <c r="E492" i="36"/>
  <c r="I492" i="36" l="1"/>
  <c r="H492" i="36"/>
  <c r="G493" i="36" s="1"/>
  <c r="D492" i="36"/>
  <c r="F492" i="36" l="1"/>
  <c r="C493" i="36"/>
  <c r="J492" i="36" l="1"/>
  <c r="E493" i="36"/>
  <c r="I493" i="36" l="1"/>
  <c r="H493" i="36"/>
  <c r="G494" i="36" s="1"/>
  <c r="D493" i="36"/>
  <c r="F493" i="36" l="1"/>
  <c r="C494" i="36"/>
  <c r="J493" i="36" l="1"/>
  <c r="E494" i="36"/>
  <c r="I494" i="36" l="1"/>
  <c r="H494" i="36"/>
  <c r="G495" i="36" s="1"/>
  <c r="D494" i="36"/>
  <c r="F494" i="36" l="1"/>
  <c r="C495" i="36"/>
  <c r="J494" i="36" l="1"/>
  <c r="E495" i="36"/>
  <c r="H495" i="36" l="1"/>
  <c r="G496" i="36" s="1"/>
  <c r="I495" i="36"/>
  <c r="D495" i="36"/>
  <c r="F495" i="36" l="1"/>
  <c r="C496" i="36"/>
  <c r="J495" i="36" l="1"/>
  <c r="E496" i="36"/>
  <c r="I496" i="36" l="1"/>
  <c r="H496" i="36"/>
  <c r="G497" i="36" s="1"/>
  <c r="D496" i="36"/>
  <c r="F496" i="36" l="1"/>
  <c r="C497" i="36"/>
  <c r="J496" i="36" l="1"/>
  <c r="E497" i="36"/>
  <c r="I497" i="36" l="1"/>
  <c r="H497" i="36"/>
  <c r="G498" i="36" s="1"/>
  <c r="D497" i="36"/>
  <c r="F497" i="36" l="1"/>
  <c r="C498" i="36"/>
  <c r="J497" i="36" l="1"/>
  <c r="E498" i="36"/>
  <c r="H498" i="36" l="1"/>
  <c r="G499" i="36" s="1"/>
  <c r="I498" i="36"/>
  <c r="D498" i="36"/>
  <c r="F498" i="36" l="1"/>
  <c r="C499" i="36"/>
  <c r="J498" i="36" l="1"/>
  <c r="E499" i="36"/>
  <c r="H499" i="36" l="1"/>
  <c r="G500" i="36" s="1"/>
  <c r="I499" i="36"/>
  <c r="D499" i="36"/>
  <c r="F499" i="36" l="1"/>
  <c r="C500" i="36"/>
  <c r="J499" i="36" l="1"/>
  <c r="E500" i="36"/>
  <c r="I500" i="36" l="1"/>
  <c r="H500" i="36"/>
  <c r="G501" i="36" s="1"/>
  <c r="D500" i="36"/>
  <c r="F500" i="36" l="1"/>
  <c r="C501" i="36"/>
  <c r="J500" i="36" l="1"/>
  <c r="E501" i="36"/>
  <c r="I501" i="36" l="1"/>
  <c r="H501" i="36"/>
  <c r="G502" i="36" s="1"/>
  <c r="D501" i="36"/>
  <c r="F501" i="36" l="1"/>
  <c r="C502" i="36"/>
  <c r="J501" i="36" l="1"/>
  <c r="E502" i="36"/>
  <c r="I502" i="36" l="1"/>
  <c r="H502" i="36"/>
  <c r="G503" i="36" s="1"/>
  <c r="D502" i="36"/>
  <c r="F502" i="36" l="1"/>
  <c r="C503" i="36"/>
  <c r="J502" i="36" l="1"/>
  <c r="E503" i="36"/>
  <c r="H503" i="36" l="1"/>
  <c r="G504" i="36" s="1"/>
  <c r="I503" i="36"/>
  <c r="D503" i="36"/>
  <c r="F503" i="36" l="1"/>
  <c r="C504" i="36"/>
  <c r="J503" i="36" l="1"/>
  <c r="E504" i="36"/>
  <c r="H504" i="36" l="1"/>
  <c r="G505" i="36" s="1"/>
  <c r="I504" i="36"/>
  <c r="D504" i="36"/>
  <c r="F504" i="36" l="1"/>
  <c r="C505" i="36"/>
  <c r="J504" i="36" l="1"/>
  <c r="E505" i="36"/>
  <c r="I505" i="36" l="1"/>
  <c r="H505" i="36"/>
  <c r="G506" i="36" s="1"/>
  <c r="D505" i="36"/>
  <c r="F505" i="36" l="1"/>
  <c r="C506" i="36"/>
  <c r="J505" i="36" l="1"/>
  <c r="E506" i="36"/>
  <c r="H506" i="36" l="1"/>
  <c r="G507" i="36" s="1"/>
  <c r="I506" i="36"/>
  <c r="D506" i="36"/>
  <c r="F506" i="36" l="1"/>
  <c r="C507" i="36"/>
  <c r="J506" i="36" l="1"/>
  <c r="E507" i="36"/>
  <c r="I507" i="36" l="1"/>
  <c r="H507" i="36"/>
  <c r="G508" i="36" s="1"/>
  <c r="D507" i="36"/>
  <c r="F507" i="36" l="1"/>
  <c r="C508" i="36"/>
  <c r="J507" i="36" l="1"/>
  <c r="E508" i="36"/>
  <c r="I508" i="36" l="1"/>
  <c r="H508" i="36"/>
  <c r="G509" i="36" s="1"/>
  <c r="D508" i="36"/>
  <c r="F508" i="36" l="1"/>
  <c r="C509" i="36"/>
  <c r="J508" i="36" l="1"/>
  <c r="E509" i="36"/>
  <c r="I509" i="36" l="1"/>
  <c r="H509" i="36"/>
  <c r="G510" i="36" s="1"/>
  <c r="D509" i="36"/>
  <c r="F509" i="36" l="1"/>
  <c r="C510" i="36"/>
  <c r="J509" i="36" l="1"/>
  <c r="E510" i="36"/>
  <c r="I510" i="36" l="1"/>
  <c r="H510" i="36"/>
  <c r="G511" i="36" s="1"/>
  <c r="D510" i="36"/>
  <c r="F510" i="36" l="1"/>
  <c r="C511" i="36"/>
  <c r="J510" i="36" l="1"/>
  <c r="E511" i="36"/>
  <c r="H511" i="36" l="1"/>
  <c r="G512" i="36" s="1"/>
  <c r="I511" i="36"/>
  <c r="D511" i="36"/>
  <c r="F511" i="36" l="1"/>
  <c r="C512" i="36"/>
  <c r="J511" i="36" l="1"/>
  <c r="E512" i="36"/>
  <c r="I512" i="36" l="1"/>
  <c r="H512" i="36"/>
  <c r="G513" i="36" s="1"/>
  <c r="D512" i="36"/>
  <c r="F512" i="36" l="1"/>
  <c r="C513" i="36"/>
  <c r="J512" i="36" l="1"/>
  <c r="E513" i="36"/>
  <c r="I513" i="36" l="1"/>
  <c r="H513" i="36"/>
  <c r="G514" i="36" s="1"/>
  <c r="D513" i="36"/>
  <c r="F513" i="36" l="1"/>
  <c r="C514" i="36"/>
  <c r="J513" i="36" l="1"/>
  <c r="E514" i="36"/>
  <c r="H514" i="36" l="1"/>
  <c r="G515" i="36" s="1"/>
  <c r="I514" i="36"/>
  <c r="D514" i="36"/>
  <c r="F514" i="36" l="1"/>
  <c r="C515" i="36"/>
  <c r="J514" i="36" l="1"/>
  <c r="E515" i="36"/>
  <c r="H515" i="36" l="1"/>
  <c r="G516" i="36" s="1"/>
  <c r="I515" i="36"/>
  <c r="D515" i="36"/>
  <c r="F515" i="36" l="1"/>
  <c r="C516" i="36"/>
  <c r="J515" i="36" l="1"/>
  <c r="E516" i="36"/>
  <c r="I516" i="36" l="1"/>
  <c r="H516" i="36"/>
  <c r="G517" i="36" s="1"/>
  <c r="D516" i="36"/>
  <c r="F516" i="36" l="1"/>
  <c r="C517" i="36"/>
  <c r="J516" i="36" l="1"/>
  <c r="E517" i="36"/>
  <c r="I517" i="36" l="1"/>
  <c r="H517" i="36"/>
  <c r="G518" i="36" s="1"/>
  <c r="D517" i="36"/>
  <c r="F517" i="36" l="1"/>
  <c r="C518" i="36"/>
  <c r="J517" i="36" l="1"/>
  <c r="E518" i="36"/>
  <c r="I518" i="36" l="1"/>
  <c r="H518" i="36"/>
  <c r="G519" i="36" s="1"/>
  <c r="D518" i="36"/>
  <c r="F518" i="36" l="1"/>
  <c r="C519" i="36"/>
  <c r="J518" i="36" l="1"/>
  <c r="E519" i="36"/>
  <c r="H519" i="36" l="1"/>
  <c r="G520" i="36" s="1"/>
  <c r="I519" i="36"/>
  <c r="D519" i="36"/>
  <c r="F519" i="36" l="1"/>
  <c r="C520" i="36"/>
  <c r="J519" i="36" l="1"/>
  <c r="E520" i="36"/>
  <c r="H520" i="36" l="1"/>
  <c r="G521" i="36" s="1"/>
  <c r="I520" i="36"/>
  <c r="D520" i="36"/>
  <c r="F520" i="36" l="1"/>
  <c r="C521" i="36"/>
  <c r="J520" i="36" l="1"/>
  <c r="E521" i="36"/>
  <c r="I521" i="36" l="1"/>
  <c r="H521" i="36"/>
  <c r="G522" i="36" s="1"/>
  <c r="D521" i="36"/>
  <c r="F521" i="36" l="1"/>
  <c r="C522" i="36"/>
  <c r="J521" i="36" l="1"/>
  <c r="E522" i="36"/>
  <c r="H522" i="36" l="1"/>
  <c r="G523" i="36" s="1"/>
  <c r="I522" i="36"/>
  <c r="D522" i="36"/>
  <c r="F522" i="36" l="1"/>
  <c r="C523" i="36"/>
  <c r="J522" i="36" l="1"/>
  <c r="E523" i="36"/>
  <c r="I523" i="36" l="1"/>
  <c r="H523" i="36"/>
  <c r="G524" i="36" s="1"/>
  <c r="D523" i="36"/>
  <c r="F523" i="36" l="1"/>
  <c r="C524" i="36"/>
  <c r="J523" i="36" l="1"/>
  <c r="E524" i="36"/>
  <c r="I524" i="36" l="1"/>
  <c r="H524" i="36"/>
  <c r="G525" i="36" s="1"/>
  <c r="D524" i="36"/>
  <c r="F524" i="36" l="1"/>
  <c r="C525" i="36"/>
  <c r="J524" i="36" l="1"/>
  <c r="E525" i="36"/>
  <c r="D525" i="36" s="1"/>
  <c r="C526" i="36" s="1"/>
  <c r="I525" i="36" l="1"/>
  <c r="H525" i="36"/>
  <c r="G526" i="36" s="1"/>
  <c r="F525" i="36" l="1"/>
  <c r="J525" i="36" s="1"/>
  <c r="E526" i="36" l="1"/>
  <c r="I526" i="36" s="1"/>
  <c r="D526" i="36" l="1"/>
  <c r="H526" i="36"/>
  <c r="G527" i="36" s="1"/>
  <c r="F526" i="36"/>
  <c r="C527" i="36"/>
  <c r="J526" i="36" l="1"/>
  <c r="E527" i="36"/>
  <c r="D527" i="36" s="1"/>
  <c r="C528" i="36" s="1"/>
  <c r="H527" i="36" l="1"/>
  <c r="G528" i="36" s="1"/>
  <c r="I527" i="36"/>
  <c r="F527" i="36" l="1"/>
  <c r="J527" i="36" s="1"/>
  <c r="E528" i="36" l="1"/>
  <c r="I528" i="36" s="1"/>
  <c r="D528" i="36" l="1"/>
  <c r="C529" i="36" s="1"/>
  <c r="H528" i="36"/>
  <c r="G529" i="36" s="1"/>
  <c r="F528" i="36" l="1"/>
  <c r="J528" i="36" s="1"/>
  <c r="E529" i="36" l="1"/>
  <c r="I529" i="36"/>
  <c r="H529" i="36"/>
  <c r="G530" i="36" s="1"/>
  <c r="D529" i="36"/>
  <c r="F529" i="36" l="1"/>
  <c r="C530" i="36"/>
  <c r="J529" i="36" l="1"/>
  <c r="E530" i="36"/>
  <c r="D530" i="36" s="1"/>
  <c r="H530" i="36" l="1"/>
  <c r="G531" i="36" s="1"/>
  <c r="I530" i="36"/>
  <c r="C531" i="36"/>
  <c r="F530" i="36" l="1"/>
  <c r="J530" i="36" s="1"/>
  <c r="E531" i="36" l="1"/>
  <c r="H531" i="36" s="1"/>
  <c r="G532" i="36" s="1"/>
  <c r="D531" i="36" l="1"/>
  <c r="F531" i="36" s="1"/>
  <c r="I531" i="36"/>
  <c r="C532" i="36" l="1"/>
  <c r="J531" i="36"/>
  <c r="E532" i="36"/>
  <c r="D532" i="36" l="1"/>
  <c r="C533" i="36" s="1"/>
  <c r="I532" i="36"/>
  <c r="H532" i="36"/>
  <c r="G533" i="36" s="1"/>
  <c r="F532" i="36" l="1"/>
  <c r="J532" i="36" s="1"/>
  <c r="E533" i="36" l="1"/>
  <c r="I533" i="36" s="1"/>
  <c r="H533" i="36" l="1"/>
  <c r="G534" i="36" s="1"/>
  <c r="D533" i="36"/>
  <c r="C534" i="36" s="1"/>
  <c r="F533" i="36" l="1"/>
  <c r="J533" i="36" s="1"/>
  <c r="E534" i="36" l="1"/>
  <c r="I534" i="36" s="1"/>
  <c r="D534" i="36" l="1"/>
  <c r="H534" i="36"/>
  <c r="G535" i="36" s="1"/>
  <c r="C535" i="36"/>
  <c r="F534" i="36" l="1"/>
  <c r="J534" i="36"/>
  <c r="E535" i="36"/>
  <c r="H535" i="36" l="1"/>
  <c r="G536" i="36" s="1"/>
  <c r="I535" i="36"/>
  <c r="D535" i="36"/>
  <c r="F535" i="36" l="1"/>
  <c r="C536" i="36"/>
  <c r="J535" i="36" l="1"/>
  <c r="E536" i="36"/>
  <c r="H536" i="36" l="1"/>
  <c r="G537" i="36" s="1"/>
  <c r="I536" i="36"/>
  <c r="D536" i="36"/>
  <c r="F536" i="36" l="1"/>
  <c r="C537" i="36"/>
  <c r="J536" i="36" l="1"/>
  <c r="E537" i="36"/>
  <c r="I537" i="36" l="1"/>
  <c r="H537" i="36"/>
  <c r="G538" i="36" s="1"/>
  <c r="D537" i="36"/>
  <c r="F537" i="36" l="1"/>
  <c r="C538" i="36"/>
  <c r="J537" i="36" l="1"/>
  <c r="E538" i="36"/>
  <c r="D538" i="36" l="1"/>
  <c r="I538" i="36"/>
  <c r="H538" i="36"/>
  <c r="G539" i="36" s="1"/>
  <c r="F538" i="36" l="1"/>
  <c r="C539" i="36"/>
  <c r="J538" i="36" l="1"/>
  <c r="E539" i="36"/>
  <c r="I539" i="36" l="1"/>
  <c r="H539" i="36"/>
  <c r="G540" i="36" s="1"/>
  <c r="D539" i="36"/>
  <c r="F539" i="36" l="1"/>
  <c r="C540" i="36"/>
  <c r="J539" i="36" l="1"/>
  <c r="E540" i="36"/>
  <c r="I540" i="36" l="1"/>
  <c r="H540" i="36"/>
  <c r="G541" i="36" s="1"/>
  <c r="D540" i="36"/>
  <c r="F540" i="36" l="1"/>
  <c r="C541" i="36"/>
  <c r="J540" i="36" l="1"/>
  <c r="E541" i="36"/>
  <c r="I541" i="36" l="1"/>
  <c r="H541" i="36"/>
  <c r="G542" i="36" s="1"/>
  <c r="D541" i="36"/>
  <c r="F541" i="36" l="1"/>
  <c r="C542" i="36"/>
  <c r="J541" i="36" l="1"/>
  <c r="E542" i="36"/>
  <c r="I542" i="36" l="1"/>
  <c r="H542" i="36"/>
  <c r="G543" i="36" s="1"/>
  <c r="D542" i="36"/>
  <c r="F542" i="36" l="1"/>
  <c r="C543" i="36"/>
  <c r="J542" i="36" l="1"/>
  <c r="E543" i="36"/>
  <c r="H543" i="36" l="1"/>
  <c r="G544" i="36" s="1"/>
  <c r="I543" i="36"/>
  <c r="D543" i="36"/>
  <c r="F543" i="36" l="1"/>
  <c r="C544" i="36"/>
  <c r="J543" i="36" l="1"/>
  <c r="E544" i="36"/>
  <c r="I544" i="36" l="1"/>
  <c r="H544" i="36"/>
  <c r="G545" i="36" s="1"/>
  <c r="D544" i="36"/>
  <c r="F544" i="36" l="1"/>
  <c r="C545" i="36"/>
  <c r="J544" i="36" l="1"/>
  <c r="E545" i="36"/>
  <c r="I545" i="36" l="1"/>
  <c r="H545" i="36"/>
  <c r="G546" i="36" s="1"/>
  <c r="D545" i="36"/>
  <c r="F545" i="36" l="1"/>
  <c r="C546" i="36"/>
  <c r="J545" i="36" l="1"/>
  <c r="E546" i="36"/>
  <c r="H546" i="36" l="1"/>
  <c r="G547" i="36" s="1"/>
  <c r="I546" i="36"/>
  <c r="D546" i="36"/>
  <c r="F546" i="36" l="1"/>
  <c r="C547" i="36"/>
  <c r="J546" i="36" l="1"/>
  <c r="E547" i="36"/>
  <c r="H547" i="36" l="1"/>
  <c r="G548" i="36" s="1"/>
  <c r="I547" i="36"/>
  <c r="D547" i="36"/>
  <c r="F547" i="36" l="1"/>
  <c r="C548" i="36"/>
  <c r="J547" i="36" l="1"/>
  <c r="E548" i="36"/>
  <c r="I548" i="36" l="1"/>
  <c r="H548" i="36"/>
  <c r="G549" i="36" s="1"/>
  <c r="D548" i="36"/>
  <c r="F548" i="36" l="1"/>
  <c r="C549" i="36"/>
  <c r="J548" i="36" l="1"/>
  <c r="E549" i="36"/>
  <c r="I549" i="36" l="1"/>
  <c r="H549" i="36"/>
  <c r="G550" i="36" s="1"/>
  <c r="D549" i="36"/>
  <c r="F549" i="36" l="1"/>
  <c r="C550" i="36"/>
  <c r="J549" i="36" l="1"/>
  <c r="E550" i="36"/>
  <c r="I550" i="36" l="1"/>
  <c r="H550" i="36"/>
  <c r="G551" i="36" s="1"/>
  <c r="D550" i="36"/>
  <c r="F550" i="36" l="1"/>
  <c r="C551" i="36"/>
  <c r="J550" i="36" l="1"/>
  <c r="E551" i="36"/>
  <c r="H551" i="36" l="1"/>
  <c r="G552" i="36" s="1"/>
  <c r="I551" i="36"/>
  <c r="D551" i="36"/>
  <c r="F551" i="36" l="1"/>
  <c r="C552" i="36"/>
  <c r="J551" i="36" l="1"/>
  <c r="E552" i="36"/>
  <c r="H552" i="36" l="1"/>
  <c r="G553" i="36" s="1"/>
  <c r="I552" i="36"/>
  <c r="D552" i="36"/>
  <c r="F552" i="36" l="1"/>
  <c r="C553" i="36"/>
  <c r="J552" i="36" l="1"/>
  <c r="E553" i="36"/>
  <c r="I553" i="36" l="1"/>
  <c r="H553" i="36"/>
  <c r="G554" i="36" s="1"/>
  <c r="D553" i="36"/>
  <c r="F553" i="36" l="1"/>
  <c r="C554" i="36"/>
  <c r="J553" i="36" l="1"/>
  <c r="E554" i="36"/>
  <c r="H554" i="36" l="1"/>
  <c r="G555" i="36" s="1"/>
  <c r="I554" i="36"/>
  <c r="D554" i="36"/>
  <c r="F554" i="36" l="1"/>
  <c r="C555" i="36"/>
  <c r="J554" i="36" l="1"/>
  <c r="E555" i="36"/>
  <c r="I555" i="36" l="1"/>
  <c r="H555" i="36"/>
  <c r="G556" i="36" s="1"/>
  <c r="D555" i="36"/>
  <c r="F555" i="36" l="1"/>
  <c r="C556" i="36"/>
  <c r="J555" i="36" l="1"/>
  <c r="E556" i="36"/>
  <c r="I556" i="36" l="1"/>
  <c r="H556" i="36"/>
  <c r="G557" i="36" s="1"/>
  <c r="D556" i="36"/>
  <c r="F556" i="36" l="1"/>
  <c r="C557" i="36"/>
  <c r="J556" i="36" l="1"/>
  <c r="E557" i="36"/>
  <c r="I557" i="36" l="1"/>
  <c r="H557" i="36"/>
  <c r="G558" i="36" s="1"/>
  <c r="D557" i="36"/>
  <c r="F557" i="36" l="1"/>
  <c r="C558" i="36"/>
  <c r="J557" i="36" l="1"/>
  <c r="E558" i="36"/>
  <c r="H558" i="36" l="1"/>
  <c r="G559" i="36" s="1"/>
  <c r="I558" i="36"/>
  <c r="D558" i="36"/>
  <c r="F558" i="36" l="1"/>
  <c r="C559" i="36"/>
  <c r="J558" i="36" l="1"/>
  <c r="E559" i="36"/>
  <c r="I559" i="36" l="1"/>
  <c r="H559" i="36"/>
  <c r="G560" i="36" s="1"/>
  <c r="D559" i="36"/>
  <c r="F559" i="36" l="1"/>
  <c r="C560" i="36"/>
  <c r="J559" i="36" l="1"/>
  <c r="E560" i="36"/>
  <c r="I560" i="36" l="1"/>
  <c r="H560" i="36"/>
  <c r="G561" i="36" s="1"/>
  <c r="D560" i="36"/>
  <c r="F560" i="36" l="1"/>
  <c r="C561" i="36"/>
  <c r="J560" i="36" l="1"/>
  <c r="E561" i="36"/>
  <c r="I561" i="36" l="1"/>
  <c r="H561" i="36"/>
  <c r="G562" i="36" s="1"/>
  <c r="D561" i="36"/>
  <c r="F561" i="36" l="1"/>
  <c r="C562" i="36"/>
  <c r="J561" i="36" l="1"/>
  <c r="E562" i="36"/>
  <c r="I562" i="36" l="1"/>
  <c r="H562" i="36"/>
  <c r="G563" i="36" s="1"/>
  <c r="D562" i="36"/>
  <c r="F562" i="36" l="1"/>
  <c r="C563" i="36"/>
  <c r="J562" i="36" l="1"/>
  <c r="E563" i="36"/>
  <c r="I563" i="36" l="1"/>
  <c r="H563" i="36"/>
  <c r="G564" i="36" s="1"/>
  <c r="D563" i="36"/>
  <c r="F563" i="36" l="1"/>
  <c r="C564" i="36"/>
  <c r="J563" i="36" l="1"/>
  <c r="E564" i="36"/>
  <c r="H564" i="36" l="1"/>
  <c r="G565" i="36" s="1"/>
  <c r="I564" i="36"/>
  <c r="D564" i="36"/>
  <c r="F564" i="36" l="1"/>
  <c r="C565" i="36"/>
  <c r="J564" i="36" l="1"/>
  <c r="E565" i="36"/>
  <c r="H565" i="36" l="1"/>
  <c r="G566" i="36" s="1"/>
  <c r="I565" i="36"/>
  <c r="D565" i="36"/>
  <c r="F565" i="36" l="1"/>
  <c r="C566" i="36"/>
  <c r="J565" i="36" l="1"/>
  <c r="E566" i="36"/>
  <c r="I566" i="36" l="1"/>
  <c r="H566" i="36"/>
  <c r="G567" i="36" s="1"/>
  <c r="D566" i="36"/>
  <c r="F566" i="36" l="1"/>
  <c r="C567" i="36"/>
  <c r="J566" i="36" l="1"/>
  <c r="E567" i="36"/>
  <c r="H567" i="36" l="1"/>
  <c r="G568" i="36" s="1"/>
  <c r="I567" i="36"/>
  <c r="D567" i="36"/>
  <c r="F567" i="36" l="1"/>
  <c r="C568" i="36"/>
  <c r="J567" i="36" l="1"/>
  <c r="E568" i="36"/>
  <c r="I568" i="36" l="1"/>
  <c r="H568" i="36"/>
  <c r="G569" i="36" s="1"/>
  <c r="D568" i="36"/>
  <c r="F568" i="36" l="1"/>
  <c r="C569" i="36"/>
  <c r="J568" i="36" l="1"/>
  <c r="E569" i="36"/>
  <c r="I569" i="36" l="1"/>
  <c r="H569" i="36"/>
  <c r="G570" i="36" s="1"/>
  <c r="D569" i="36"/>
  <c r="F569" i="36" l="1"/>
  <c r="C570" i="36"/>
  <c r="J569" i="36" l="1"/>
  <c r="E570" i="36"/>
  <c r="I570" i="36" l="1"/>
  <c r="H570" i="36"/>
  <c r="G571" i="36" s="1"/>
  <c r="D570" i="36"/>
  <c r="F570" i="36" l="1"/>
  <c r="C571" i="36"/>
  <c r="J570" i="36" l="1"/>
  <c r="E571" i="36"/>
  <c r="I571" i="36" l="1"/>
  <c r="H571" i="36"/>
  <c r="G572" i="36" s="1"/>
  <c r="D571" i="36"/>
  <c r="F571" i="36" l="1"/>
  <c r="C572" i="36"/>
  <c r="J571" i="36" l="1"/>
  <c r="E572" i="36"/>
  <c r="H572" i="36" l="1"/>
  <c r="G573" i="36" s="1"/>
  <c r="I572" i="36"/>
  <c r="D572" i="36"/>
  <c r="F572" i="36" l="1"/>
  <c r="C573" i="36"/>
  <c r="J572" i="36" l="1"/>
  <c r="E573" i="36"/>
  <c r="H573" i="36" l="1"/>
  <c r="G574" i="36" s="1"/>
  <c r="I573" i="36"/>
  <c r="D573" i="36"/>
  <c r="F573" i="36" l="1"/>
  <c r="C574" i="36"/>
  <c r="J573" i="36" l="1"/>
  <c r="E574" i="36"/>
  <c r="I574" i="36" l="1"/>
  <c r="H574" i="36"/>
  <c r="G575" i="36" s="1"/>
  <c r="D574" i="36"/>
  <c r="F574" i="36" l="1"/>
  <c r="C575" i="36"/>
  <c r="J574" i="36" l="1"/>
  <c r="E575" i="36"/>
  <c r="D575" i="36" l="1"/>
  <c r="I575" i="36"/>
  <c r="H575" i="36"/>
  <c r="G576" i="36" s="1"/>
  <c r="F575" i="36" l="1"/>
  <c r="C576" i="36"/>
  <c r="J575" i="36" l="1"/>
  <c r="E576" i="36"/>
  <c r="I576" i="36" l="1"/>
  <c r="H576" i="36"/>
  <c r="G577" i="36" s="1"/>
  <c r="D576" i="36"/>
  <c r="F576" i="36" l="1"/>
  <c r="C577" i="36"/>
  <c r="J576" i="36" l="1"/>
  <c r="E577" i="36"/>
  <c r="I577" i="36" l="1"/>
  <c r="H577" i="36"/>
  <c r="G578" i="36" s="1"/>
  <c r="D577" i="36"/>
  <c r="F577" i="36" l="1"/>
  <c r="C578" i="36"/>
  <c r="J577" i="36" l="1"/>
  <c r="E578" i="36"/>
  <c r="I578" i="36" l="1"/>
  <c r="H578" i="36"/>
  <c r="G579" i="36" s="1"/>
  <c r="D578" i="36"/>
  <c r="F578" i="36" l="1"/>
  <c r="C579" i="36"/>
  <c r="J578" i="36" l="1"/>
  <c r="E579" i="36"/>
  <c r="I579" i="36" l="1"/>
  <c r="H579" i="36"/>
  <c r="G580" i="36" s="1"/>
  <c r="D579" i="36"/>
  <c r="F579" i="36" l="1"/>
  <c r="C580" i="36"/>
  <c r="J579" i="36" l="1"/>
  <c r="E580" i="36"/>
  <c r="H580" i="36" l="1"/>
  <c r="G581" i="36" s="1"/>
  <c r="I580" i="36"/>
  <c r="D580" i="36"/>
  <c r="F580" i="36" l="1"/>
  <c r="C581" i="36"/>
  <c r="J580" i="36" l="1"/>
  <c r="E581" i="36"/>
  <c r="H581" i="36" l="1"/>
  <c r="G582" i="36" s="1"/>
  <c r="I581" i="36"/>
  <c r="D581" i="36"/>
  <c r="F581" i="36" l="1"/>
  <c r="C582" i="36"/>
  <c r="J581" i="36" l="1"/>
  <c r="E582" i="36"/>
  <c r="I582" i="36" l="1"/>
  <c r="H582" i="36"/>
  <c r="G583" i="36" s="1"/>
  <c r="D582" i="36"/>
  <c r="F582" i="36" l="1"/>
  <c r="C583" i="36"/>
  <c r="J582" i="36" l="1"/>
  <c r="E583" i="36"/>
  <c r="H583" i="36" l="1"/>
  <c r="G584" i="36" s="1"/>
  <c r="I583" i="36"/>
  <c r="D583" i="36"/>
  <c r="F583" i="36" l="1"/>
  <c r="C584" i="36"/>
  <c r="J583" i="36" l="1"/>
  <c r="E584" i="36"/>
  <c r="I584" i="36" l="1"/>
  <c r="H584" i="36"/>
  <c r="G585" i="36" s="1"/>
  <c r="D584" i="36"/>
  <c r="F584" i="36" l="1"/>
  <c r="C585" i="36"/>
  <c r="J584" i="36" l="1"/>
  <c r="E585" i="36"/>
  <c r="I585" i="36" l="1"/>
  <c r="H585" i="36"/>
  <c r="G586" i="36" s="1"/>
  <c r="D585" i="36"/>
  <c r="F585" i="36" l="1"/>
  <c r="C586" i="36"/>
  <c r="J585" i="36" l="1"/>
  <c r="E586" i="36"/>
  <c r="D586" i="36" l="1"/>
  <c r="I586" i="36"/>
  <c r="H586" i="36"/>
  <c r="G587" i="36" s="1"/>
  <c r="F586" i="36" l="1"/>
  <c r="C587" i="36"/>
  <c r="J586" i="36" l="1"/>
  <c r="E587" i="36"/>
  <c r="I587" i="36" l="1"/>
  <c r="H587" i="36"/>
  <c r="G588" i="36" s="1"/>
  <c r="D587" i="36"/>
  <c r="F587" i="36" l="1"/>
  <c r="C588" i="36"/>
  <c r="J587" i="36" l="1"/>
  <c r="E588" i="36"/>
  <c r="H588" i="36" l="1"/>
  <c r="G589" i="36" s="1"/>
  <c r="I588" i="36"/>
  <c r="D588" i="36"/>
  <c r="F588" i="36" l="1"/>
  <c r="C589" i="36"/>
  <c r="J588" i="36" l="1"/>
  <c r="E589" i="36"/>
  <c r="D589" i="36" l="1"/>
  <c r="I589" i="36"/>
  <c r="H589" i="36"/>
  <c r="G590" i="36" s="1"/>
  <c r="F589" i="36" l="1"/>
  <c r="C590" i="36"/>
  <c r="J589" i="36" l="1"/>
  <c r="E590" i="36"/>
  <c r="I590" i="36" l="1"/>
  <c r="H590" i="36"/>
  <c r="G591" i="36" s="1"/>
  <c r="D590" i="36"/>
  <c r="F590" i="36" l="1"/>
  <c r="C591" i="36"/>
  <c r="J590" i="36" l="1"/>
  <c r="E591" i="36"/>
  <c r="H591" i="36" l="1"/>
  <c r="G592" i="36" s="1"/>
  <c r="I591" i="36"/>
  <c r="D591" i="36"/>
  <c r="F591" i="36" l="1"/>
  <c r="C592" i="36"/>
  <c r="J591" i="36" l="1"/>
  <c r="E592" i="36"/>
  <c r="D592" i="36" l="1"/>
  <c r="I592" i="36"/>
  <c r="H592" i="36"/>
  <c r="G593" i="36" s="1"/>
  <c r="F592" i="36" l="1"/>
  <c r="C593" i="36"/>
  <c r="J592" i="36" l="1"/>
  <c r="E593" i="36"/>
  <c r="I593" i="36" l="1"/>
  <c r="H593" i="36"/>
  <c r="G594" i="36" s="1"/>
  <c r="D593" i="36"/>
  <c r="F593" i="36" l="1"/>
  <c r="C594" i="36"/>
  <c r="J593" i="36" l="1"/>
  <c r="E594" i="36"/>
  <c r="I594" i="36" l="1"/>
  <c r="H594" i="36"/>
  <c r="G595" i="36" s="1"/>
  <c r="D594" i="36"/>
  <c r="F594" i="36" l="1"/>
  <c r="C595" i="36"/>
  <c r="J594" i="36" l="1"/>
  <c r="E595" i="36"/>
  <c r="I595" i="36" l="1"/>
  <c r="H595" i="36"/>
  <c r="G596" i="36" s="1"/>
  <c r="D595" i="36"/>
  <c r="F595" i="36" l="1"/>
  <c r="C596" i="36"/>
  <c r="J595" i="36" l="1"/>
  <c r="E596" i="36"/>
  <c r="H596" i="36" l="1"/>
  <c r="G597" i="36" s="1"/>
  <c r="I596" i="36"/>
  <c r="D596" i="36"/>
  <c r="F596" i="36" l="1"/>
  <c r="C597" i="36"/>
  <c r="J596" i="36" l="1"/>
  <c r="E597" i="36"/>
  <c r="I597" i="36" l="1"/>
  <c r="H597" i="36"/>
  <c r="G598" i="36" s="1"/>
  <c r="D597" i="36"/>
  <c r="F597" i="36" l="1"/>
  <c r="C598" i="36"/>
  <c r="J597" i="36" l="1"/>
  <c r="E598" i="36"/>
  <c r="D598" i="36" l="1"/>
  <c r="I598" i="36"/>
  <c r="H598" i="36"/>
  <c r="G599" i="36" s="1"/>
  <c r="F598" i="36" l="1"/>
  <c r="C599" i="36"/>
  <c r="J598" i="36" l="1"/>
  <c r="E599" i="36"/>
  <c r="H599" i="36" l="1"/>
  <c r="G600" i="36" s="1"/>
  <c r="I599" i="36"/>
  <c r="D599" i="36"/>
  <c r="F599" i="36" l="1"/>
  <c r="C600" i="36"/>
  <c r="J599" i="36" l="1"/>
  <c r="E600" i="36"/>
  <c r="I600" i="36" l="1"/>
  <c r="H600" i="36"/>
  <c r="G601" i="36" s="1"/>
  <c r="D600" i="36"/>
  <c r="F600" i="36" l="1"/>
  <c r="C601" i="36"/>
  <c r="J600" i="36" l="1"/>
  <c r="E601" i="36"/>
  <c r="I601" i="36" l="1"/>
  <c r="H601" i="36"/>
  <c r="G602" i="36" s="1"/>
  <c r="D601" i="36"/>
  <c r="F601" i="36" l="1"/>
  <c r="C602" i="36"/>
  <c r="J601" i="36" l="1"/>
  <c r="E602" i="36"/>
  <c r="I602" i="36" l="1"/>
  <c r="H602" i="36"/>
  <c r="G603" i="36" s="1"/>
  <c r="D602" i="36"/>
  <c r="F602" i="36" l="1"/>
  <c r="C603" i="36"/>
  <c r="J602" i="36" l="1"/>
  <c r="E603" i="36"/>
  <c r="I603" i="36" l="1"/>
  <c r="H603" i="36"/>
  <c r="G604" i="36" s="1"/>
  <c r="D603" i="36"/>
  <c r="F603" i="36" l="1"/>
  <c r="C604" i="36"/>
  <c r="J603" i="36" l="1"/>
  <c r="E604" i="36"/>
  <c r="H604" i="36" l="1"/>
  <c r="G605" i="36" s="1"/>
  <c r="I604" i="36"/>
  <c r="D604" i="36"/>
  <c r="C605" i="36" l="1"/>
  <c r="F604" i="36"/>
  <c r="J604" i="36" l="1"/>
  <c r="E605" i="36"/>
  <c r="D605" i="36" s="1"/>
  <c r="C606" i="36" s="1"/>
  <c r="I605" i="36" l="1"/>
  <c r="H605" i="36"/>
  <c r="G606" i="36" s="1"/>
  <c r="F605" i="36" l="1"/>
  <c r="J605" i="36" l="1"/>
  <c r="E606" i="36"/>
  <c r="H606" i="36" l="1"/>
  <c r="G607" i="36" s="1"/>
  <c r="I606" i="36"/>
  <c r="D606" i="36"/>
  <c r="F606" i="36" l="1"/>
  <c r="C607" i="36"/>
  <c r="J606" i="36" l="1"/>
  <c r="E607" i="36"/>
  <c r="H607" i="36" l="1"/>
  <c r="G608" i="36" s="1"/>
  <c r="I607" i="36"/>
  <c r="D607" i="36"/>
  <c r="F607" i="36" l="1"/>
  <c r="C608" i="36"/>
  <c r="J607" i="36" l="1"/>
  <c r="E608" i="36"/>
  <c r="D608" i="36" l="1"/>
  <c r="H608" i="36"/>
  <c r="G609" i="36" s="1"/>
  <c r="I608" i="36"/>
  <c r="F608" i="36" l="1"/>
  <c r="C609" i="36"/>
  <c r="J608" i="36" l="1"/>
  <c r="E609" i="36"/>
  <c r="I609" i="36" l="1"/>
  <c r="H609" i="36"/>
  <c r="G610" i="36" s="1"/>
  <c r="D609" i="36"/>
  <c r="C610" i="36" l="1"/>
  <c r="F609" i="36"/>
  <c r="J609" i="36" l="1"/>
  <c r="E610" i="36"/>
  <c r="D610" i="36"/>
  <c r="C611" i="36" s="1"/>
  <c r="I610" i="36" l="1"/>
  <c r="H610" i="36"/>
  <c r="G611" i="36" s="1"/>
  <c r="F610" i="36" l="1"/>
  <c r="J610" i="36" l="1"/>
  <c r="E611" i="36"/>
  <c r="I611" i="36" l="1"/>
  <c r="H611" i="36"/>
  <c r="G612" i="36" s="1"/>
  <c r="D611" i="36"/>
  <c r="F611" i="36" l="1"/>
  <c r="C612" i="36"/>
  <c r="J611" i="36" l="1"/>
  <c r="E612" i="36"/>
  <c r="H612" i="36" l="1"/>
  <c r="G613" i="36" s="1"/>
  <c r="I612" i="36"/>
  <c r="D612" i="36"/>
  <c r="F612" i="36" l="1"/>
  <c r="C613" i="36"/>
  <c r="J612" i="36" l="1"/>
  <c r="E613" i="36"/>
  <c r="H613" i="36" l="1"/>
  <c r="G614" i="36" s="1"/>
  <c r="I613" i="36"/>
  <c r="D613" i="36"/>
  <c r="F613" i="36" l="1"/>
  <c r="C614" i="36"/>
  <c r="J613" i="36" l="1"/>
  <c r="E614" i="36"/>
  <c r="I614" i="36" l="1"/>
  <c r="H614" i="36"/>
  <c r="G615" i="36" s="1"/>
  <c r="D614" i="36"/>
  <c r="F614" i="36" l="1"/>
  <c r="C615" i="36"/>
  <c r="J614" i="36" l="1"/>
  <c r="E615" i="36"/>
  <c r="H615" i="36" l="1"/>
  <c r="G616" i="36" s="1"/>
  <c r="I615" i="36"/>
  <c r="D615" i="36"/>
  <c r="F615" i="36" l="1"/>
  <c r="C616" i="36"/>
  <c r="J615" i="36" l="1"/>
  <c r="E616" i="36"/>
  <c r="I616" i="36" l="1"/>
  <c r="H616" i="36"/>
  <c r="G617" i="36" s="1"/>
  <c r="D616" i="36"/>
  <c r="F616" i="36" l="1"/>
  <c r="C617" i="36"/>
  <c r="J616" i="36" l="1"/>
  <c r="E617" i="36"/>
  <c r="I617" i="36" l="1"/>
  <c r="H617" i="36"/>
  <c r="G618" i="36" s="1"/>
  <c r="D617" i="36"/>
  <c r="F617" i="36" l="1"/>
  <c r="C618" i="36"/>
  <c r="J617" i="36" l="1"/>
  <c r="E618" i="36"/>
  <c r="I618" i="36" l="1"/>
  <c r="H618" i="36"/>
  <c r="G619" i="36" s="1"/>
  <c r="D618" i="36"/>
  <c r="F618" i="36" l="1"/>
  <c r="C619" i="36"/>
  <c r="J618" i="36" l="1"/>
  <c r="E619" i="36"/>
  <c r="I619" i="36" l="1"/>
  <c r="H619" i="36"/>
  <c r="G620" i="36" s="1"/>
  <c r="D619" i="36"/>
  <c r="F619" i="36" l="1"/>
  <c r="C620" i="36"/>
  <c r="J619" i="36" l="1"/>
  <c r="E620" i="36"/>
  <c r="H620" i="36" l="1"/>
  <c r="G621" i="36" s="1"/>
  <c r="I620" i="36"/>
  <c r="D620" i="36"/>
  <c r="F620" i="36" l="1"/>
  <c r="C621" i="36"/>
  <c r="J620" i="36" l="1"/>
  <c r="E621" i="36"/>
  <c r="D621" i="36" l="1"/>
  <c r="I621" i="36"/>
  <c r="H621" i="36"/>
  <c r="G622" i="36" s="1"/>
  <c r="F621" i="36" l="1"/>
  <c r="C622" i="36"/>
  <c r="J621" i="36" l="1"/>
  <c r="E622" i="36"/>
  <c r="I622" i="36" l="1"/>
  <c r="H622" i="36"/>
  <c r="G623" i="36" s="1"/>
  <c r="D622" i="36"/>
  <c r="F622" i="36" l="1"/>
  <c r="C623" i="36"/>
  <c r="J622" i="36" l="1"/>
  <c r="E623" i="36"/>
  <c r="D623" i="36" l="1"/>
  <c r="H623" i="36"/>
  <c r="G624" i="36" s="1"/>
  <c r="I623" i="36"/>
  <c r="F623" i="36" l="1"/>
  <c r="C624" i="36"/>
  <c r="J623" i="36" l="1"/>
  <c r="E624" i="36"/>
  <c r="I624" i="36" l="1"/>
  <c r="H624" i="36"/>
  <c r="G625" i="36" s="1"/>
  <c r="D624" i="36"/>
  <c r="F624" i="36" l="1"/>
  <c r="C625" i="36"/>
  <c r="J624" i="36" l="1"/>
  <c r="E625" i="36"/>
  <c r="I625" i="36" l="1"/>
  <c r="H625" i="36"/>
  <c r="G626" i="36" s="1"/>
  <c r="D625" i="36"/>
  <c r="C626" i="36" l="1"/>
  <c r="F625" i="36"/>
  <c r="J625" i="36" l="1"/>
  <c r="E626" i="36"/>
  <c r="D626" i="36" s="1"/>
  <c r="C627" i="36" s="1"/>
  <c r="I626" i="36" l="1"/>
  <c r="H626" i="36"/>
  <c r="G627" i="36" s="1"/>
  <c r="F626" i="36" l="1"/>
  <c r="J626" i="36" l="1"/>
  <c r="E627" i="36"/>
  <c r="D627" i="36" l="1"/>
  <c r="I627" i="36"/>
  <c r="H627" i="36"/>
  <c r="G628" i="36" s="1"/>
  <c r="F627" i="36" l="1"/>
  <c r="C628" i="36"/>
  <c r="J627" i="36" l="1"/>
  <c r="E628" i="36"/>
  <c r="H628" i="36" l="1"/>
  <c r="G629" i="36" s="1"/>
  <c r="I628" i="36"/>
  <c r="D628" i="36"/>
  <c r="F628" i="36" l="1"/>
  <c r="C629" i="36"/>
  <c r="J628" i="36" l="1"/>
  <c r="E629" i="36"/>
  <c r="I629" i="36" l="1"/>
  <c r="H629" i="36"/>
  <c r="G630" i="36" s="1"/>
  <c r="D629" i="36"/>
  <c r="F629" i="36" l="1"/>
  <c r="C630" i="36"/>
  <c r="J629" i="36" l="1"/>
  <c r="E630" i="36"/>
  <c r="I630" i="36" l="1"/>
  <c r="H630" i="36"/>
  <c r="G631" i="36" s="1"/>
  <c r="D630" i="36"/>
  <c r="F630" i="36" l="1"/>
  <c r="C631" i="36"/>
  <c r="J630" i="36" l="1"/>
  <c r="E631" i="36"/>
  <c r="D631" i="36" l="1"/>
  <c r="I631" i="36"/>
  <c r="H631" i="36"/>
  <c r="G632" i="36" s="1"/>
  <c r="F631" i="36" l="1"/>
  <c r="C632" i="36"/>
  <c r="J631" i="36" l="1"/>
  <c r="E632" i="36"/>
  <c r="I632" i="36" l="1"/>
  <c r="H632" i="36"/>
  <c r="G633" i="36" s="1"/>
  <c r="D632" i="36"/>
  <c r="F632" i="36" l="1"/>
  <c r="C633" i="36"/>
  <c r="J632" i="36" l="1"/>
  <c r="E633" i="36"/>
  <c r="H633" i="36" l="1"/>
  <c r="G634" i="36" s="1"/>
  <c r="I633" i="36"/>
  <c r="D633" i="36"/>
  <c r="F633" i="36" l="1"/>
  <c r="C634" i="36"/>
  <c r="J633" i="36" l="1"/>
  <c r="E634" i="36"/>
  <c r="H634" i="36" l="1"/>
  <c r="G635" i="36" s="1"/>
  <c r="I634" i="36"/>
  <c r="D634" i="36"/>
  <c r="F634" i="36" l="1"/>
  <c r="C635" i="36"/>
  <c r="J634" i="36" l="1"/>
  <c r="E635" i="36"/>
  <c r="I635" i="36" l="1"/>
  <c r="H635" i="36"/>
  <c r="G636" i="36" s="1"/>
  <c r="D635" i="36"/>
  <c r="F635" i="36" l="1"/>
  <c r="C636" i="36"/>
  <c r="J635" i="36" l="1"/>
  <c r="E636" i="36"/>
  <c r="I636" i="36" l="1"/>
  <c r="H636" i="36"/>
  <c r="G637" i="36" s="1"/>
  <c r="D636" i="36"/>
  <c r="F636" i="36" l="1"/>
  <c r="C637" i="36"/>
  <c r="J636" i="36" l="1"/>
  <c r="E637" i="36"/>
  <c r="H637" i="36" l="1"/>
  <c r="G638" i="36" s="1"/>
  <c r="I637" i="36"/>
  <c r="D637" i="36"/>
  <c r="F637" i="36" l="1"/>
  <c r="C638" i="36"/>
  <c r="J637" i="36" l="1"/>
  <c r="E638" i="36"/>
  <c r="I638" i="36" l="1"/>
  <c r="H638" i="36"/>
  <c r="G639" i="36" s="1"/>
  <c r="D638" i="36"/>
  <c r="F638" i="36" l="1"/>
  <c r="C639" i="36"/>
  <c r="J638" i="36" l="1"/>
  <c r="E639" i="36"/>
  <c r="I639" i="36" l="1"/>
  <c r="H639" i="36"/>
  <c r="G640" i="36" s="1"/>
  <c r="D639" i="36"/>
  <c r="F639" i="36" l="1"/>
  <c r="C640" i="36"/>
  <c r="J639" i="36" l="1"/>
  <c r="E640" i="36"/>
  <c r="I640" i="36" l="1"/>
  <c r="H640" i="36"/>
  <c r="G641" i="36" s="1"/>
  <c r="D640" i="36"/>
  <c r="F640" i="36" l="1"/>
  <c r="C641" i="36"/>
  <c r="J640" i="36" l="1"/>
  <c r="E641" i="36"/>
  <c r="I641" i="36" l="1"/>
  <c r="H641" i="36"/>
  <c r="G642" i="36" s="1"/>
  <c r="D641" i="36"/>
  <c r="F641" i="36" l="1"/>
  <c r="C642" i="36"/>
  <c r="J641" i="36" l="1"/>
  <c r="E642" i="36"/>
  <c r="H642" i="36" l="1"/>
  <c r="G643" i="36" s="1"/>
  <c r="I642" i="36"/>
  <c r="D642" i="36"/>
  <c r="F642" i="36" l="1"/>
  <c r="C643" i="36"/>
  <c r="J642" i="36" l="1"/>
  <c r="E643" i="36"/>
  <c r="I643" i="36" l="1"/>
  <c r="H643" i="36"/>
  <c r="G644" i="36" s="1"/>
  <c r="D643" i="36"/>
  <c r="F643" i="36" l="1"/>
  <c r="C644" i="36"/>
  <c r="J643" i="36" l="1"/>
  <c r="E644" i="36"/>
  <c r="I644" i="36" l="1"/>
  <c r="H644" i="36"/>
  <c r="G645" i="36" s="1"/>
  <c r="D644" i="36"/>
  <c r="F644" i="36" l="1"/>
  <c r="C645" i="36"/>
  <c r="J644" i="36" l="1"/>
  <c r="E645" i="36"/>
  <c r="I645" i="36" l="1"/>
  <c r="H645" i="36"/>
  <c r="G646" i="36" s="1"/>
  <c r="D645" i="36"/>
  <c r="F645" i="36" l="1"/>
  <c r="C646" i="36"/>
  <c r="J645" i="36" l="1"/>
  <c r="E646" i="36"/>
  <c r="I646" i="36" l="1"/>
  <c r="H646" i="36"/>
  <c r="G647" i="36" s="1"/>
  <c r="D646" i="36"/>
  <c r="F646" i="36" l="1"/>
  <c r="C647" i="36"/>
  <c r="J646" i="36" l="1"/>
  <c r="E647" i="36"/>
  <c r="I647" i="36" l="1"/>
  <c r="H647" i="36"/>
  <c r="G648" i="36" s="1"/>
  <c r="D647" i="36"/>
  <c r="F647" i="36" l="1"/>
  <c r="C648" i="36"/>
  <c r="J647" i="36" l="1"/>
  <c r="E648" i="36"/>
  <c r="I648" i="36" l="1"/>
  <c r="H648" i="36"/>
  <c r="G649" i="36" s="1"/>
  <c r="D648" i="36"/>
  <c r="F648" i="36" l="1"/>
  <c r="C649" i="36"/>
  <c r="J648" i="36" l="1"/>
  <c r="E649" i="36"/>
  <c r="I649" i="36" l="1"/>
  <c r="H649" i="36"/>
  <c r="G650" i="36" s="1"/>
  <c r="D649" i="36"/>
  <c r="F649" i="36" l="1"/>
  <c r="C650" i="36"/>
  <c r="J649" i="36" l="1"/>
  <c r="E650" i="36"/>
  <c r="H650" i="36" l="1"/>
  <c r="G651" i="36" s="1"/>
  <c r="I650" i="36"/>
  <c r="D650" i="36"/>
  <c r="F650" i="36" l="1"/>
  <c r="C651" i="36"/>
  <c r="J650" i="36" l="1"/>
  <c r="E651" i="36"/>
  <c r="H651" i="36" l="1"/>
  <c r="G652" i="36" s="1"/>
  <c r="I651" i="36"/>
  <c r="D651" i="36"/>
  <c r="F651" i="36" l="1"/>
  <c r="C652" i="36"/>
  <c r="J651" i="36" l="1"/>
  <c r="E652" i="36"/>
  <c r="I652" i="36" l="1"/>
  <c r="H652" i="36"/>
  <c r="G653" i="36" s="1"/>
  <c r="D652" i="36"/>
  <c r="F652" i="36" l="1"/>
  <c r="C653" i="36"/>
  <c r="J652" i="36" l="1"/>
  <c r="E653" i="36"/>
  <c r="H653" i="36" l="1"/>
  <c r="G654" i="36" s="1"/>
  <c r="I653" i="36"/>
  <c r="D653" i="36"/>
  <c r="F653" i="36" l="1"/>
  <c r="C654" i="36"/>
  <c r="J653" i="36" l="1"/>
  <c r="E654" i="36"/>
  <c r="I654" i="36" l="1"/>
  <c r="H654" i="36"/>
  <c r="G655" i="36" s="1"/>
  <c r="D654" i="36"/>
  <c r="F654" i="36" l="1"/>
  <c r="C655" i="36"/>
  <c r="J654" i="36" l="1"/>
  <c r="E655" i="36"/>
  <c r="I655" i="36" l="1"/>
  <c r="H655" i="36"/>
  <c r="G656" i="36" s="1"/>
  <c r="D655" i="36"/>
  <c r="F655" i="36" l="1"/>
  <c r="C656" i="36"/>
  <c r="J655" i="36" l="1"/>
  <c r="E656" i="36"/>
  <c r="I656" i="36" l="1"/>
  <c r="H656" i="36"/>
  <c r="G657" i="36" s="1"/>
  <c r="D656" i="36"/>
  <c r="F656" i="36" l="1"/>
  <c r="C657" i="36"/>
  <c r="J656" i="36" l="1"/>
  <c r="E657" i="36"/>
  <c r="I657" i="36" l="1"/>
  <c r="H657" i="36"/>
  <c r="G658" i="36" s="1"/>
  <c r="D657" i="36"/>
  <c r="F657" i="36" l="1"/>
  <c r="C658" i="36"/>
  <c r="J657" i="36" l="1"/>
  <c r="E658" i="36"/>
  <c r="H658" i="36" l="1"/>
  <c r="G659" i="36" s="1"/>
  <c r="I658" i="36"/>
  <c r="D658" i="36"/>
  <c r="F658" i="36" l="1"/>
  <c r="C659" i="36"/>
  <c r="J658" i="36" l="1"/>
  <c r="E659" i="36"/>
  <c r="I659" i="36" l="1"/>
  <c r="H659" i="36"/>
  <c r="G660" i="36" s="1"/>
  <c r="D659" i="36"/>
  <c r="F659" i="36" l="1"/>
  <c r="C660" i="36"/>
  <c r="J659" i="36" l="1"/>
  <c r="E660" i="36"/>
  <c r="I660" i="36" l="1"/>
  <c r="H660" i="36"/>
  <c r="G661" i="36" s="1"/>
  <c r="D660" i="36"/>
  <c r="F660" i="36" l="1"/>
  <c r="C661" i="36"/>
  <c r="J660" i="36" l="1"/>
  <c r="E661" i="36"/>
  <c r="I661" i="36" l="1"/>
  <c r="H661" i="36"/>
  <c r="G662" i="36" s="1"/>
  <c r="D661" i="36"/>
  <c r="F661" i="36" l="1"/>
  <c r="C662" i="36"/>
  <c r="J661" i="36" l="1"/>
  <c r="E662" i="36"/>
  <c r="I662" i="36" l="1"/>
  <c r="H662" i="36"/>
  <c r="G663" i="36" s="1"/>
  <c r="D662" i="36"/>
  <c r="F662" i="36" l="1"/>
  <c r="C663" i="36"/>
  <c r="J662" i="36" l="1"/>
  <c r="E663" i="36"/>
  <c r="I663" i="36" l="1"/>
  <c r="H663" i="36"/>
  <c r="G664" i="36" s="1"/>
  <c r="D663" i="36"/>
  <c r="F663" i="36" l="1"/>
  <c r="C664" i="36"/>
  <c r="J663" i="36" l="1"/>
  <c r="E664" i="36"/>
  <c r="I664" i="36" l="1"/>
  <c r="H664" i="36"/>
  <c r="G665" i="36" s="1"/>
  <c r="D664" i="36"/>
  <c r="F664" i="36" l="1"/>
  <c r="C665" i="36"/>
  <c r="J664" i="36" l="1"/>
  <c r="E665" i="36"/>
  <c r="I665" i="36" l="1"/>
  <c r="H665" i="36"/>
  <c r="G666" i="36" s="1"/>
  <c r="D665" i="36"/>
  <c r="F665" i="36" l="1"/>
  <c r="C666" i="36"/>
  <c r="J665" i="36" l="1"/>
  <c r="E666" i="36"/>
  <c r="H666" i="36" l="1"/>
  <c r="G667" i="36" s="1"/>
  <c r="I666" i="36"/>
  <c r="D666" i="36"/>
  <c r="F666" i="36" l="1"/>
  <c r="C667" i="36"/>
  <c r="J666" i="36" l="1"/>
  <c r="E667" i="36"/>
  <c r="I667" i="36" l="1"/>
  <c r="H667" i="36"/>
  <c r="G668" i="36" s="1"/>
  <c r="D667" i="36"/>
  <c r="F667" i="36" l="1"/>
  <c r="C668" i="36"/>
  <c r="J667" i="36" l="1"/>
  <c r="E668" i="36"/>
  <c r="D668" i="36" l="1"/>
  <c r="H668" i="36"/>
  <c r="G669" i="36" s="1"/>
  <c r="I668" i="36"/>
  <c r="F668" i="36" l="1"/>
  <c r="C669" i="36"/>
  <c r="J668" i="36" l="1"/>
  <c r="E669" i="36"/>
  <c r="H669" i="36" l="1"/>
  <c r="G670" i="36" s="1"/>
  <c r="I669" i="36"/>
  <c r="D669" i="36"/>
  <c r="F669" i="36" l="1"/>
  <c r="C670" i="36"/>
  <c r="J669" i="36" l="1"/>
  <c r="E670" i="36"/>
  <c r="I670" i="36" l="1"/>
  <c r="H670" i="36"/>
  <c r="G671" i="36" s="1"/>
  <c r="D670" i="36"/>
  <c r="F670" i="36" l="1"/>
  <c r="C671" i="36"/>
  <c r="J670" i="36" l="1"/>
  <c r="E671" i="36"/>
  <c r="I671" i="36" l="1"/>
  <c r="H671" i="36"/>
  <c r="G672" i="36" s="1"/>
  <c r="D671" i="36"/>
  <c r="F671" i="36" l="1"/>
  <c r="C672" i="36"/>
  <c r="J671" i="36" l="1"/>
  <c r="E672" i="36"/>
  <c r="I672" i="36" l="1"/>
  <c r="H672" i="36"/>
  <c r="G673" i="36" s="1"/>
  <c r="D672" i="36"/>
  <c r="F672" i="36" l="1"/>
  <c r="C673" i="36"/>
  <c r="J672" i="36" l="1"/>
  <c r="E673" i="36"/>
  <c r="I673" i="36" l="1"/>
  <c r="H673" i="36"/>
  <c r="G674" i="36" s="1"/>
  <c r="D673" i="36"/>
  <c r="F673" i="36" l="1"/>
  <c r="C674" i="36"/>
  <c r="J673" i="36" l="1"/>
  <c r="E674" i="36"/>
  <c r="H674" i="36" l="1"/>
  <c r="G675" i="36" s="1"/>
  <c r="I674" i="36"/>
  <c r="D674" i="36"/>
  <c r="F674" i="36" l="1"/>
  <c r="C675" i="36"/>
  <c r="J674" i="36" l="1"/>
  <c r="E675" i="36"/>
  <c r="I675" i="36" l="1"/>
  <c r="H675" i="36"/>
  <c r="G676" i="36" s="1"/>
  <c r="D675" i="36"/>
  <c r="F675" i="36" l="1"/>
  <c r="C676" i="36"/>
  <c r="J675" i="36" l="1"/>
  <c r="E676" i="36"/>
  <c r="I676" i="36" l="1"/>
  <c r="H676" i="36"/>
  <c r="G677" i="36" s="1"/>
  <c r="D676" i="36"/>
  <c r="F676" i="36" l="1"/>
  <c r="C677" i="36"/>
  <c r="J676" i="36" l="1"/>
  <c r="E677" i="36"/>
  <c r="I677" i="36" l="1"/>
  <c r="H677" i="36"/>
  <c r="G678" i="36" s="1"/>
  <c r="D677" i="36"/>
  <c r="F677" i="36" l="1"/>
  <c r="C678" i="36"/>
  <c r="J677" i="36" l="1"/>
  <c r="E678" i="36"/>
  <c r="I678" i="36" l="1"/>
  <c r="H678" i="36"/>
  <c r="G679" i="36" s="1"/>
  <c r="D678" i="36"/>
  <c r="F678" i="36" l="1"/>
  <c r="C679" i="36"/>
  <c r="J678" i="36" l="1"/>
  <c r="E679" i="36"/>
  <c r="I679" i="36" l="1"/>
  <c r="H679" i="36"/>
  <c r="G680" i="36" s="1"/>
  <c r="D679" i="36"/>
  <c r="F679" i="36" l="1"/>
  <c r="C680" i="36"/>
  <c r="J679" i="36" l="1"/>
  <c r="E680" i="36"/>
  <c r="I680" i="36" l="1"/>
  <c r="H680" i="36"/>
  <c r="G681" i="36" s="1"/>
  <c r="D680" i="36"/>
  <c r="F680" i="36" l="1"/>
  <c r="C681" i="36"/>
  <c r="J680" i="36" l="1"/>
  <c r="E681" i="36"/>
  <c r="I681" i="36" l="1"/>
  <c r="H681" i="36"/>
  <c r="G682" i="36" s="1"/>
  <c r="D681" i="36"/>
  <c r="F681" i="36" l="1"/>
  <c r="C682" i="36"/>
  <c r="J681" i="36" l="1"/>
  <c r="E682" i="36"/>
  <c r="H682" i="36" l="1"/>
  <c r="G683" i="36" s="1"/>
  <c r="I682" i="36"/>
  <c r="D682" i="36"/>
  <c r="F682" i="36" l="1"/>
  <c r="C683" i="36"/>
  <c r="J682" i="36" l="1"/>
  <c r="E683" i="36"/>
  <c r="I683" i="36" l="1"/>
  <c r="H683" i="36"/>
  <c r="G684" i="36" s="1"/>
  <c r="D683" i="36"/>
  <c r="F683" i="36" l="1"/>
  <c r="C684" i="36"/>
  <c r="J683" i="36" l="1"/>
  <c r="E684" i="36"/>
  <c r="I684" i="36" l="1"/>
  <c r="H684" i="36"/>
  <c r="G685" i="36" s="1"/>
  <c r="D684" i="36"/>
  <c r="F684" i="36" l="1"/>
  <c r="C685" i="36"/>
  <c r="J684" i="36" l="1"/>
  <c r="E685" i="36"/>
  <c r="H685" i="36" l="1"/>
  <c r="G686" i="36" s="1"/>
  <c r="I685" i="36"/>
  <c r="D685" i="36"/>
  <c r="F685" i="36" l="1"/>
  <c r="C686" i="36"/>
  <c r="J685" i="36" l="1"/>
  <c r="E686" i="36"/>
  <c r="I686" i="36" l="1"/>
  <c r="H686" i="36"/>
  <c r="G687" i="36" s="1"/>
  <c r="D686" i="36"/>
  <c r="F686" i="36" l="1"/>
  <c r="C687" i="36"/>
  <c r="J686" i="36" l="1"/>
  <c r="E687" i="36"/>
  <c r="I687" i="36" l="1"/>
  <c r="H687" i="36"/>
  <c r="G688" i="36" s="1"/>
  <c r="D687" i="36"/>
  <c r="F687" i="36" l="1"/>
  <c r="C688" i="36"/>
  <c r="J687" i="36" l="1"/>
  <c r="E688" i="36"/>
  <c r="I688" i="36" l="1"/>
  <c r="H688" i="36"/>
  <c r="G689" i="36" s="1"/>
  <c r="D688" i="36"/>
  <c r="F688" i="36" l="1"/>
  <c r="C689" i="36"/>
  <c r="J688" i="36" l="1"/>
  <c r="E689" i="36"/>
  <c r="I689" i="36" l="1"/>
  <c r="H689" i="36"/>
  <c r="G690" i="36" s="1"/>
  <c r="D689" i="36"/>
  <c r="F689" i="36" l="1"/>
  <c r="C690" i="36"/>
  <c r="J689" i="36" l="1"/>
  <c r="E690" i="36"/>
  <c r="H690" i="36" l="1"/>
  <c r="G691" i="36" s="1"/>
  <c r="I690" i="36"/>
  <c r="D690" i="36"/>
  <c r="F690" i="36" l="1"/>
  <c r="C691" i="36"/>
  <c r="J690" i="36" l="1"/>
  <c r="E691" i="36"/>
  <c r="I691" i="36" l="1"/>
  <c r="H691" i="36"/>
  <c r="G692" i="36" s="1"/>
  <c r="D691" i="36"/>
  <c r="F691" i="36" l="1"/>
  <c r="C692" i="36"/>
  <c r="J691" i="36" l="1"/>
  <c r="E692" i="36"/>
  <c r="D692" i="36" l="1"/>
  <c r="H692" i="36"/>
  <c r="G693" i="36" s="1"/>
  <c r="I692" i="36"/>
  <c r="F692" i="36" l="1"/>
  <c r="C693" i="36"/>
  <c r="J692" i="36" l="1"/>
  <c r="E693" i="36"/>
  <c r="I693" i="36" l="1"/>
  <c r="H693" i="36"/>
  <c r="G694" i="36" s="1"/>
  <c r="D693" i="36"/>
  <c r="F693" i="36" l="1"/>
  <c r="C694" i="36"/>
  <c r="J693" i="36" l="1"/>
  <c r="E694" i="36"/>
  <c r="I694" i="36" l="1"/>
  <c r="H694" i="36"/>
  <c r="G695" i="36" s="1"/>
  <c r="D694" i="36"/>
  <c r="F694" i="36" l="1"/>
  <c r="C695" i="36"/>
  <c r="J694" i="36" l="1"/>
  <c r="E695" i="36"/>
  <c r="I695" i="36" l="1"/>
  <c r="H695" i="36"/>
  <c r="G696" i="36" s="1"/>
  <c r="D695" i="36"/>
  <c r="F695" i="36" l="1"/>
  <c r="C696" i="36"/>
  <c r="J695" i="36" l="1"/>
  <c r="E696" i="36"/>
  <c r="I696" i="36" l="1"/>
  <c r="H696" i="36"/>
  <c r="G697" i="36" s="1"/>
  <c r="D696" i="36"/>
  <c r="F696" i="36" l="1"/>
  <c r="C697" i="36"/>
  <c r="J696" i="36" l="1"/>
  <c r="E697" i="36"/>
  <c r="I697" i="36" l="1"/>
  <c r="H697" i="36"/>
  <c r="G698" i="36" s="1"/>
  <c r="D697" i="36"/>
  <c r="F697" i="36" l="1"/>
  <c r="C698" i="36"/>
  <c r="J697" i="36" l="1"/>
  <c r="E698" i="36"/>
  <c r="H698" i="36" l="1"/>
  <c r="G699" i="36" s="1"/>
  <c r="I698" i="36"/>
  <c r="D698" i="36"/>
  <c r="F698" i="36" l="1"/>
  <c r="C699" i="36"/>
  <c r="J698" i="36" l="1"/>
  <c r="E699" i="36"/>
  <c r="H699" i="36" l="1"/>
  <c r="G700" i="36" s="1"/>
  <c r="I699" i="36"/>
  <c r="D699" i="36"/>
  <c r="F699" i="36" l="1"/>
  <c r="C700" i="36"/>
  <c r="J699" i="36" l="1"/>
  <c r="E700" i="36"/>
  <c r="I700" i="36" l="1"/>
  <c r="H700" i="36"/>
  <c r="G701" i="36" s="1"/>
  <c r="D700" i="36"/>
  <c r="F700" i="36" l="1"/>
  <c r="C701" i="36"/>
  <c r="J700" i="36" l="1"/>
  <c r="E701" i="36"/>
  <c r="H701" i="36" l="1"/>
  <c r="G702" i="36" s="1"/>
  <c r="I701" i="36"/>
  <c r="D701" i="36"/>
  <c r="F701" i="36" l="1"/>
  <c r="C702" i="36"/>
  <c r="J701" i="36" l="1"/>
  <c r="E702" i="36"/>
  <c r="I702" i="36" l="1"/>
  <c r="H702" i="36"/>
  <c r="G703" i="36" s="1"/>
  <c r="D702" i="36"/>
  <c r="F702" i="36" l="1"/>
  <c r="C703" i="36"/>
  <c r="J702" i="36" l="1"/>
  <c r="E703" i="36"/>
  <c r="I703" i="36" l="1"/>
  <c r="H703" i="36"/>
  <c r="G704" i="36" s="1"/>
  <c r="D703" i="36"/>
  <c r="F703" i="36" l="1"/>
  <c r="C704" i="36"/>
  <c r="J703" i="36" l="1"/>
  <c r="E704" i="36"/>
  <c r="I704" i="36" l="1"/>
  <c r="H704" i="36"/>
  <c r="G705" i="36" s="1"/>
  <c r="D704" i="36"/>
  <c r="F704" i="36" l="1"/>
  <c r="C705" i="36"/>
  <c r="J704" i="36" l="1"/>
  <c r="E705" i="36"/>
  <c r="I705" i="36" l="1"/>
  <c r="H705" i="36"/>
  <c r="G706" i="36" s="1"/>
  <c r="D705" i="36"/>
  <c r="F705" i="36" l="1"/>
  <c r="C706" i="36"/>
  <c r="J705" i="36" l="1"/>
  <c r="E706" i="36"/>
  <c r="H706" i="36" l="1"/>
  <c r="G707" i="36" s="1"/>
  <c r="I706" i="36"/>
  <c r="D706" i="36"/>
  <c r="F706" i="36" l="1"/>
  <c r="C707" i="36"/>
  <c r="J706" i="36" l="1"/>
  <c r="E707" i="36"/>
  <c r="H707" i="36" l="1"/>
  <c r="G708" i="36" s="1"/>
  <c r="I707" i="36"/>
  <c r="D707" i="36"/>
  <c r="F707" i="36" l="1"/>
  <c r="C708" i="36"/>
  <c r="J707" i="36" l="1"/>
  <c r="E708" i="36"/>
  <c r="H708" i="36" l="1"/>
  <c r="G709" i="36" s="1"/>
  <c r="I708" i="36"/>
  <c r="D708" i="36"/>
  <c r="F708" i="36" l="1"/>
  <c r="C709" i="36"/>
  <c r="J708" i="36" l="1"/>
  <c r="E709" i="36"/>
  <c r="I709" i="36" l="1"/>
  <c r="H709" i="36"/>
  <c r="G710" i="36" s="1"/>
  <c r="D709" i="36"/>
  <c r="C710" i="36" l="1"/>
  <c r="F709" i="36"/>
  <c r="J709" i="36" l="1"/>
  <c r="E710" i="36"/>
  <c r="D710" i="36" s="1"/>
  <c r="C711" i="36" s="1"/>
  <c r="I710" i="36" l="1"/>
  <c r="H710" i="36"/>
  <c r="G711" i="36" s="1"/>
  <c r="F710" i="36" l="1"/>
  <c r="J710" i="36" l="1"/>
  <c r="E711" i="36"/>
  <c r="I711" i="36" l="1"/>
  <c r="H711" i="36"/>
  <c r="G712" i="36" s="1"/>
  <c r="D711" i="36"/>
  <c r="F711" i="36" l="1"/>
  <c r="C712" i="36"/>
  <c r="J711" i="36" l="1"/>
  <c r="E712" i="36"/>
  <c r="H712" i="36" l="1"/>
  <c r="G713" i="36" s="1"/>
  <c r="I712" i="36"/>
  <c r="D712" i="36"/>
  <c r="F712" i="36" l="1"/>
  <c r="C713" i="36"/>
  <c r="J712" i="36" l="1"/>
  <c r="E713" i="36"/>
  <c r="I713" i="36" l="1"/>
  <c r="H713" i="36"/>
  <c r="G714" i="36" s="1"/>
  <c r="D713" i="36"/>
  <c r="F713" i="36" l="1"/>
  <c r="C714" i="36"/>
  <c r="J713" i="36" l="1"/>
  <c r="E714" i="36"/>
  <c r="H714" i="36" l="1"/>
  <c r="G715" i="36" s="1"/>
  <c r="I714" i="36"/>
  <c r="D714" i="36"/>
  <c r="F714" i="36" l="1"/>
  <c r="C715" i="36"/>
  <c r="J714" i="36" l="1"/>
  <c r="E715" i="36"/>
  <c r="I715" i="36" l="1"/>
  <c r="H715" i="36"/>
  <c r="G716" i="36" s="1"/>
  <c r="D715" i="36"/>
  <c r="F715" i="36" l="1"/>
  <c r="C716" i="36"/>
  <c r="J715" i="36" l="1"/>
  <c r="E716" i="36"/>
  <c r="H716" i="36" l="1"/>
  <c r="G717" i="36" s="1"/>
  <c r="I716" i="36"/>
  <c r="D716" i="36"/>
  <c r="F716" i="36" l="1"/>
  <c r="C717" i="36"/>
  <c r="J716" i="36" l="1"/>
  <c r="E717" i="36"/>
  <c r="H717" i="36" l="1"/>
  <c r="G718" i="36" s="1"/>
  <c r="I717" i="36"/>
  <c r="D717" i="36"/>
  <c r="F717" i="36" l="1"/>
  <c r="C718" i="36"/>
  <c r="J717" i="36" l="1"/>
  <c r="E718" i="36"/>
  <c r="I718" i="36" l="1"/>
  <c r="H718" i="36"/>
  <c r="G719" i="36" s="1"/>
  <c r="D718" i="36"/>
  <c r="F718" i="36" l="1"/>
  <c r="C719" i="36"/>
  <c r="J718" i="36" l="1"/>
  <c r="E719" i="36"/>
  <c r="I719" i="36" l="1"/>
  <c r="H719" i="36"/>
  <c r="G720" i="36" s="1"/>
  <c r="D719" i="36"/>
  <c r="F719" i="36" l="1"/>
  <c r="C720" i="36"/>
  <c r="J719" i="36" l="1"/>
  <c r="E720" i="36"/>
  <c r="I720" i="36" l="1"/>
  <c r="H720" i="36"/>
  <c r="G721" i="36" s="1"/>
  <c r="D720" i="36"/>
  <c r="F720" i="36" l="1"/>
  <c r="C721" i="36"/>
  <c r="J720" i="36" l="1"/>
  <c r="E721" i="36"/>
  <c r="I721" i="36" l="1"/>
  <c r="H721" i="36"/>
  <c r="G722" i="36" s="1"/>
  <c r="D721" i="36"/>
  <c r="F721" i="36" l="1"/>
  <c r="C722" i="36"/>
  <c r="J721" i="36" l="1"/>
  <c r="E722" i="36"/>
  <c r="I722" i="36" l="1"/>
  <c r="H722" i="36"/>
  <c r="G723" i="36" s="1"/>
  <c r="D722" i="36"/>
  <c r="F722" i="36" l="1"/>
  <c r="C723" i="36"/>
  <c r="J722" i="36" l="1"/>
  <c r="E723" i="36"/>
  <c r="I723" i="36" l="1"/>
  <c r="H723" i="36"/>
  <c r="G724" i="36" s="1"/>
  <c r="D723" i="36"/>
  <c r="F723" i="36" l="1"/>
  <c r="C724" i="36"/>
  <c r="J723" i="36" l="1"/>
  <c r="E724" i="36"/>
  <c r="I724" i="36" l="1"/>
  <c r="H724" i="36"/>
  <c r="G725" i="36" s="1"/>
  <c r="D724" i="36"/>
  <c r="F724" i="36" l="1"/>
  <c r="C725" i="36"/>
  <c r="J724" i="36" l="1"/>
  <c r="E725" i="36"/>
  <c r="D725" i="36" l="1"/>
  <c r="I725" i="36"/>
  <c r="H725" i="36"/>
  <c r="G726" i="36" s="1"/>
  <c r="F725" i="36" l="1"/>
  <c r="C726" i="36"/>
  <c r="J725" i="36" l="1"/>
  <c r="E726" i="36"/>
  <c r="I726" i="36" l="1"/>
  <c r="H726" i="36"/>
  <c r="G727" i="36" s="1"/>
  <c r="D726" i="36"/>
  <c r="F726" i="36" l="1"/>
  <c r="C727" i="36"/>
  <c r="J726" i="36" l="1"/>
  <c r="E727" i="36"/>
  <c r="H727" i="36" l="1"/>
  <c r="G728" i="36" s="1"/>
  <c r="I727" i="36"/>
  <c r="D727" i="36"/>
  <c r="F727" i="36" l="1"/>
  <c r="C728" i="36"/>
  <c r="J727" i="36" l="1"/>
  <c r="E728" i="36"/>
  <c r="I728" i="36" l="1"/>
  <c r="H728" i="36"/>
  <c r="G729" i="36" s="1"/>
  <c r="D728" i="36"/>
  <c r="F728" i="36" l="1"/>
  <c r="C729" i="36"/>
  <c r="J728" i="36" l="1"/>
  <c r="E729" i="36"/>
  <c r="I729" i="36" l="1"/>
  <c r="H729" i="36"/>
  <c r="G730" i="36" s="1"/>
  <c r="D729" i="36"/>
  <c r="F729" i="36" l="1"/>
  <c r="C730" i="36"/>
  <c r="J729" i="36" l="1"/>
  <c r="E730" i="36"/>
  <c r="H730" i="36" l="1"/>
  <c r="G731" i="36" s="1"/>
  <c r="I730" i="36"/>
  <c r="D730" i="36"/>
  <c r="F730" i="36" l="1"/>
  <c r="C731" i="36"/>
  <c r="J730" i="36" l="1"/>
  <c r="E731" i="36"/>
  <c r="I731" i="36" l="1"/>
  <c r="H731" i="36"/>
  <c r="G732" i="36" s="1"/>
  <c r="D731" i="36"/>
  <c r="F731" i="36" l="1"/>
  <c r="C732" i="36"/>
  <c r="J731" i="36" l="1"/>
  <c r="E732" i="36"/>
  <c r="H732" i="36" l="1"/>
  <c r="G733" i="36" s="1"/>
  <c r="I732" i="36"/>
  <c r="D732" i="36"/>
  <c r="F732" i="36" l="1"/>
  <c r="C733" i="36"/>
  <c r="J732" i="36" l="1"/>
  <c r="E733" i="36"/>
  <c r="H733" i="36" l="1"/>
  <c r="G734" i="36" s="1"/>
  <c r="I733" i="36"/>
  <c r="D733" i="36"/>
  <c r="F733" i="36" l="1"/>
  <c r="C734" i="36"/>
  <c r="J733" i="36" l="1"/>
  <c r="E734" i="36"/>
  <c r="I734" i="36" l="1"/>
  <c r="H734" i="36"/>
  <c r="G735" i="36" s="1"/>
  <c r="D734" i="36"/>
  <c r="F734" i="36" l="1"/>
  <c r="C735" i="36"/>
  <c r="J734" i="36" l="1"/>
  <c r="E735" i="36"/>
  <c r="H735" i="36" l="1"/>
  <c r="G736" i="36" s="1"/>
  <c r="I735" i="36"/>
  <c r="D735" i="36"/>
  <c r="F735" i="36" l="1"/>
  <c r="C736" i="36"/>
  <c r="J735" i="36" l="1"/>
  <c r="E736" i="36"/>
  <c r="H736" i="36" l="1"/>
  <c r="G737" i="36" s="1"/>
  <c r="I736" i="36"/>
  <c r="D736" i="36"/>
  <c r="F736" i="36" l="1"/>
  <c r="C737" i="36"/>
  <c r="J736" i="36" l="1"/>
  <c r="E737" i="36"/>
  <c r="I737" i="36" l="1"/>
  <c r="H737" i="36"/>
  <c r="G738" i="36" s="1"/>
  <c r="D737" i="36"/>
  <c r="F737" i="36" l="1"/>
  <c r="C738" i="36"/>
  <c r="J737" i="36" l="1"/>
  <c r="E738" i="36"/>
  <c r="I738" i="36" l="1"/>
  <c r="H738" i="36"/>
  <c r="G739" i="36" s="1"/>
  <c r="D738" i="36"/>
  <c r="F738" i="36" l="1"/>
  <c r="C739" i="36"/>
  <c r="J738" i="36" l="1"/>
  <c r="E739" i="36"/>
  <c r="I739" i="36" l="1"/>
  <c r="H739" i="36"/>
  <c r="G740" i="36" s="1"/>
  <c r="D739" i="36"/>
  <c r="F739" i="36" l="1"/>
  <c r="C740" i="36"/>
  <c r="J739" i="36" l="1"/>
  <c r="E740" i="36"/>
  <c r="H740" i="36" l="1"/>
  <c r="G741" i="36" s="1"/>
  <c r="I740" i="36"/>
  <c r="D740" i="36"/>
  <c r="F740" i="36" l="1"/>
  <c r="C741" i="36"/>
  <c r="J740" i="36" l="1"/>
  <c r="E741" i="36"/>
  <c r="H741" i="36" l="1"/>
  <c r="G742" i="36" s="1"/>
  <c r="I741" i="36"/>
  <c r="D741" i="36"/>
  <c r="F741" i="36" l="1"/>
  <c r="C742" i="36"/>
  <c r="J741" i="36" l="1"/>
  <c r="E742" i="36"/>
  <c r="I742" i="36" l="1"/>
  <c r="H742" i="36"/>
  <c r="G743" i="36" s="1"/>
  <c r="D742" i="36"/>
  <c r="F742" i="36" l="1"/>
  <c r="C743" i="36"/>
  <c r="J742" i="36" l="1"/>
  <c r="E743" i="36"/>
  <c r="I743" i="36" l="1"/>
  <c r="H743" i="36"/>
  <c r="G744" i="36" s="1"/>
  <c r="D743" i="36"/>
  <c r="F743" i="36" l="1"/>
  <c r="C744" i="36"/>
  <c r="J743" i="36" l="1"/>
  <c r="E744" i="36"/>
  <c r="H744" i="36" l="1"/>
  <c r="G745" i="36" s="1"/>
  <c r="I744" i="36"/>
  <c r="D744" i="36"/>
  <c r="F744" i="36" l="1"/>
  <c r="C745" i="36"/>
  <c r="J744" i="36" l="1"/>
  <c r="E745" i="36"/>
  <c r="H745" i="36" l="1"/>
  <c r="G746" i="36" s="1"/>
  <c r="I745" i="36"/>
  <c r="D745" i="36"/>
  <c r="F745" i="36" l="1"/>
  <c r="C746" i="36"/>
  <c r="J745" i="36" l="1"/>
  <c r="E746" i="36"/>
  <c r="H746" i="36" l="1"/>
  <c r="G747" i="36" s="1"/>
  <c r="I746" i="36"/>
  <c r="D746" i="36"/>
  <c r="F746" i="36" l="1"/>
  <c r="C747" i="36"/>
  <c r="J746" i="36" l="1"/>
  <c r="E747" i="36"/>
  <c r="I747" i="36" l="1"/>
  <c r="H747" i="36"/>
  <c r="G748" i="36" s="1"/>
  <c r="D747" i="36"/>
  <c r="F747" i="36" l="1"/>
  <c r="C748" i="36"/>
  <c r="J747" i="36" l="1"/>
  <c r="E748" i="36"/>
  <c r="I748" i="36" l="1"/>
  <c r="H748" i="36"/>
  <c r="G749" i="36" s="1"/>
  <c r="D748" i="36"/>
  <c r="F748" i="36" l="1"/>
  <c r="C749" i="36"/>
  <c r="J748" i="36" l="1"/>
  <c r="E749" i="36"/>
  <c r="I749" i="36" l="1"/>
  <c r="H749" i="36"/>
  <c r="G750" i="36" s="1"/>
  <c r="D749" i="36"/>
  <c r="F749" i="36" l="1"/>
  <c r="C750" i="36"/>
  <c r="J749" i="36" l="1"/>
  <c r="E750" i="36"/>
  <c r="I750" i="36" l="1"/>
  <c r="H750" i="36"/>
  <c r="G751" i="36" s="1"/>
  <c r="D750" i="36"/>
  <c r="F750" i="36" l="1"/>
  <c r="C751" i="36"/>
  <c r="J750" i="36" l="1"/>
  <c r="E751" i="36"/>
  <c r="I751" i="36" l="1"/>
  <c r="H751" i="36"/>
  <c r="G752" i="36" s="1"/>
  <c r="D751" i="36"/>
  <c r="F751" i="36" l="1"/>
  <c r="C752" i="36"/>
  <c r="J751" i="36" l="1"/>
  <c r="E752" i="36"/>
  <c r="I752" i="36" l="1"/>
  <c r="H752" i="36"/>
  <c r="G753" i="36" s="1"/>
  <c r="D752" i="36"/>
  <c r="F752" i="36" l="1"/>
  <c r="C753" i="36"/>
  <c r="J752" i="36" l="1"/>
  <c r="E753" i="36"/>
  <c r="I753" i="36" l="1"/>
  <c r="H753" i="36"/>
  <c r="G754" i="36" s="1"/>
  <c r="D753" i="36"/>
  <c r="F753" i="36" l="1"/>
  <c r="C754" i="36"/>
  <c r="J753" i="36" l="1"/>
  <c r="E754" i="36"/>
  <c r="I754" i="36" l="1"/>
  <c r="H754" i="36"/>
  <c r="G755" i="36" s="1"/>
  <c r="D754" i="36"/>
  <c r="F754" i="36" l="1"/>
  <c r="C755" i="36"/>
  <c r="J754" i="36" l="1"/>
  <c r="E755" i="36"/>
  <c r="H755" i="36" l="1"/>
  <c r="G756" i="36" s="1"/>
  <c r="I755" i="36"/>
  <c r="D755" i="36"/>
  <c r="F755" i="36" l="1"/>
  <c r="C756" i="36"/>
  <c r="J755" i="36" l="1"/>
  <c r="E756" i="36"/>
  <c r="I756" i="36" l="1"/>
  <c r="H756" i="36"/>
  <c r="G757" i="36" s="1"/>
  <c r="D756" i="36"/>
  <c r="F756" i="36" l="1"/>
  <c r="C757" i="36"/>
  <c r="J756" i="36" l="1"/>
  <c r="E757" i="36"/>
  <c r="H757" i="36" l="1"/>
  <c r="G758" i="36" s="1"/>
  <c r="I757" i="36"/>
  <c r="D757" i="36"/>
  <c r="F757" i="36" l="1"/>
  <c r="C758" i="36"/>
  <c r="J757" i="36" l="1"/>
  <c r="E758" i="36"/>
  <c r="H758" i="36" l="1"/>
  <c r="G759" i="36" s="1"/>
  <c r="I758" i="36"/>
  <c r="D758" i="36"/>
  <c r="F758" i="36" l="1"/>
  <c r="C759" i="36"/>
  <c r="J758" i="36" l="1"/>
  <c r="E759" i="36"/>
  <c r="I759" i="36" l="1"/>
  <c r="H759" i="36"/>
  <c r="G760" i="36" s="1"/>
  <c r="D759" i="36"/>
  <c r="F759" i="36" l="1"/>
  <c r="C760" i="36"/>
  <c r="J759" i="36" l="1"/>
  <c r="E760" i="36"/>
  <c r="H760" i="36" l="1"/>
  <c r="G761" i="36" s="1"/>
  <c r="I760" i="36"/>
  <c r="D760" i="36"/>
  <c r="F760" i="36" l="1"/>
  <c r="C761" i="36"/>
  <c r="J760" i="36" l="1"/>
  <c r="E761" i="36"/>
  <c r="I761" i="36" l="1"/>
  <c r="H761" i="36"/>
  <c r="G762" i="36" s="1"/>
  <c r="D761" i="36"/>
  <c r="F761" i="36" l="1"/>
  <c r="C762" i="36"/>
  <c r="J761" i="36" l="1"/>
  <c r="E762" i="36"/>
  <c r="I762" i="36" l="1"/>
  <c r="H762" i="36"/>
  <c r="G763" i="36" s="1"/>
  <c r="D762" i="36"/>
  <c r="F762" i="36" l="1"/>
  <c r="C763" i="36"/>
  <c r="J762" i="36" l="1"/>
  <c r="E763" i="36"/>
  <c r="H763" i="36" l="1"/>
  <c r="G764" i="36" s="1"/>
  <c r="I763" i="36"/>
  <c r="D763" i="36"/>
  <c r="F763" i="36" l="1"/>
  <c r="C764" i="36"/>
  <c r="J763" i="36" l="1"/>
  <c r="E764" i="36"/>
  <c r="I764" i="36" l="1"/>
  <c r="H764" i="36"/>
  <c r="G765" i="36" s="1"/>
  <c r="D764" i="36"/>
  <c r="F764" i="36" l="1"/>
  <c r="C765" i="36"/>
  <c r="J764" i="36" l="1"/>
  <c r="E765" i="36"/>
  <c r="I765" i="36" l="1"/>
  <c r="H765" i="36"/>
  <c r="G766" i="36" s="1"/>
  <c r="D765" i="36"/>
  <c r="F765" i="36" l="1"/>
  <c r="C766" i="36"/>
  <c r="J765" i="36" l="1"/>
  <c r="E766" i="36"/>
  <c r="H766" i="36" l="1"/>
  <c r="G767" i="36" s="1"/>
  <c r="I766" i="36"/>
  <c r="D766" i="36"/>
  <c r="F766" i="36" l="1"/>
  <c r="C767" i="36"/>
  <c r="J766" i="36" l="1"/>
  <c r="E767" i="36"/>
  <c r="H767" i="36" l="1"/>
  <c r="G768" i="36" s="1"/>
  <c r="I767" i="36"/>
  <c r="D767" i="36"/>
  <c r="F767" i="36" l="1"/>
  <c r="C768" i="36"/>
  <c r="J767" i="36" l="1"/>
  <c r="E768" i="36"/>
  <c r="I768" i="36" l="1"/>
  <c r="H768" i="36"/>
  <c r="G769" i="36" s="1"/>
  <c r="D768" i="36"/>
  <c r="F768" i="36" l="1"/>
  <c r="C769" i="36"/>
  <c r="J768" i="36" l="1"/>
  <c r="E769" i="36"/>
  <c r="H769" i="36" l="1"/>
  <c r="G770" i="36" s="1"/>
  <c r="I769" i="36"/>
  <c r="D769" i="36"/>
  <c r="F769" i="36" l="1"/>
  <c r="C770" i="36"/>
  <c r="J769" i="36" l="1"/>
  <c r="E770" i="36"/>
  <c r="I770" i="36" l="1"/>
  <c r="H770" i="36"/>
  <c r="G771" i="36" s="1"/>
  <c r="D770" i="36"/>
  <c r="F770" i="36" l="1"/>
  <c r="C771" i="36"/>
  <c r="J770" i="36" l="1"/>
  <c r="E771" i="36"/>
  <c r="I771" i="36" l="1"/>
  <c r="H771" i="36"/>
  <c r="G772" i="36" s="1"/>
  <c r="D771" i="36"/>
  <c r="F771" i="36" l="1"/>
  <c r="C772" i="36"/>
  <c r="J771" i="36" l="1"/>
  <c r="E772" i="36"/>
  <c r="I772" i="36" l="1"/>
  <c r="H772" i="36"/>
  <c r="G773" i="36" s="1"/>
  <c r="D772" i="36"/>
  <c r="F772" i="36" l="1"/>
  <c r="C773" i="36"/>
  <c r="J772" i="36" l="1"/>
  <c r="E773" i="36"/>
  <c r="H773" i="36" l="1"/>
  <c r="G774" i="36" s="1"/>
  <c r="I773" i="36"/>
  <c r="D773" i="36"/>
  <c r="F773" i="36" l="1"/>
  <c r="C774" i="36"/>
  <c r="J773" i="36" l="1"/>
  <c r="E774" i="36"/>
  <c r="I774" i="36" l="1"/>
  <c r="H774" i="36"/>
  <c r="G775" i="36" s="1"/>
  <c r="D774" i="36"/>
  <c r="F774" i="36" l="1"/>
  <c r="C775" i="36"/>
  <c r="J774" i="36" l="1"/>
  <c r="E775" i="36"/>
  <c r="I775" i="36" l="1"/>
  <c r="H775" i="36"/>
  <c r="G776" i="36" s="1"/>
  <c r="D775" i="36"/>
  <c r="F775" i="36" l="1"/>
  <c r="C776" i="36"/>
  <c r="J775" i="36" l="1"/>
  <c r="E776" i="36"/>
  <c r="I776" i="36" l="1"/>
  <c r="H776" i="36"/>
  <c r="G777" i="36" s="1"/>
  <c r="D776" i="36"/>
  <c r="F776" i="36" l="1"/>
  <c r="C777" i="36"/>
  <c r="J776" i="36" l="1"/>
  <c r="E777" i="36"/>
  <c r="I777" i="36" l="1"/>
  <c r="H777" i="36"/>
  <c r="G778" i="36" s="1"/>
  <c r="D777" i="36"/>
  <c r="F777" i="36" l="1"/>
  <c r="C778" i="36"/>
  <c r="J777" i="36" l="1"/>
  <c r="E778" i="36"/>
  <c r="I778" i="36" l="1"/>
  <c r="H778" i="36"/>
  <c r="G779" i="36" s="1"/>
  <c r="D778" i="36"/>
  <c r="F778" i="36" l="1"/>
  <c r="C779" i="36"/>
  <c r="J778" i="36" l="1"/>
  <c r="E779" i="36"/>
  <c r="I779" i="36" l="1"/>
  <c r="H779" i="36"/>
  <c r="G780" i="36" s="1"/>
  <c r="D779" i="36"/>
  <c r="F779" i="36" l="1"/>
  <c r="C780" i="36"/>
  <c r="J779" i="36" l="1"/>
  <c r="E780" i="36"/>
  <c r="I780" i="36" l="1"/>
  <c r="H780" i="36"/>
  <c r="G781" i="36" s="1"/>
  <c r="D780" i="36"/>
  <c r="F780" i="36" l="1"/>
  <c r="C781" i="36"/>
  <c r="J780" i="36" l="1"/>
  <c r="E781" i="36"/>
  <c r="I781" i="36" l="1"/>
  <c r="H781" i="36"/>
  <c r="G782" i="36" s="1"/>
  <c r="D781" i="36"/>
  <c r="F781" i="36" l="1"/>
  <c r="C782" i="36"/>
  <c r="J781" i="36" l="1"/>
  <c r="E782" i="36"/>
  <c r="H782" i="36" l="1"/>
  <c r="G783" i="36" s="1"/>
  <c r="I782" i="36"/>
  <c r="D782" i="36"/>
  <c r="F782" i="36" l="1"/>
  <c r="C783" i="36"/>
  <c r="J782" i="36" l="1"/>
  <c r="E783" i="36"/>
  <c r="I783" i="36" l="1"/>
  <c r="H783" i="36"/>
  <c r="G784" i="36" s="1"/>
  <c r="D783" i="36"/>
  <c r="F783" i="36" l="1"/>
  <c r="C784" i="36"/>
  <c r="J783" i="36" l="1"/>
  <c r="E784" i="36"/>
  <c r="I784" i="36" l="1"/>
  <c r="H784" i="36"/>
  <c r="G785" i="36" s="1"/>
  <c r="D784" i="36"/>
  <c r="F784" i="36" l="1"/>
  <c r="C785" i="36"/>
  <c r="J784" i="36" l="1"/>
  <c r="E785" i="36"/>
  <c r="I785" i="36" l="1"/>
  <c r="H785" i="36"/>
  <c r="G786" i="36" s="1"/>
  <c r="D785" i="36"/>
  <c r="F785" i="36" l="1"/>
  <c r="C786" i="36"/>
  <c r="J785" i="36" l="1"/>
  <c r="E786" i="36"/>
  <c r="H786" i="36" l="1"/>
  <c r="G787" i="36" s="1"/>
  <c r="I786" i="36"/>
  <c r="D786" i="36"/>
  <c r="F786" i="36" l="1"/>
  <c r="C787" i="36"/>
  <c r="J786" i="36" l="1"/>
  <c r="E787" i="36"/>
  <c r="I787" i="36" l="1"/>
  <c r="H787" i="36"/>
  <c r="G788" i="36" s="1"/>
  <c r="D787" i="36"/>
  <c r="F787" i="36" l="1"/>
  <c r="C788" i="36"/>
  <c r="J787" i="36" l="1"/>
  <c r="E788" i="36"/>
  <c r="H788" i="36" l="1"/>
  <c r="G789" i="36" s="1"/>
  <c r="I788" i="36"/>
  <c r="D788" i="36"/>
  <c r="F788" i="36" l="1"/>
  <c r="C789" i="36"/>
  <c r="J788" i="36" l="1"/>
  <c r="E789" i="36"/>
  <c r="I789" i="36" l="1"/>
  <c r="H789" i="36"/>
  <c r="G790" i="36" s="1"/>
  <c r="D789" i="36"/>
  <c r="F789" i="36" l="1"/>
  <c r="C790" i="36"/>
  <c r="J789" i="36" l="1"/>
  <c r="E790" i="36"/>
  <c r="I790" i="36" l="1"/>
  <c r="H790" i="36"/>
  <c r="G791" i="36" s="1"/>
  <c r="D790" i="36"/>
  <c r="F790" i="36" l="1"/>
  <c r="C791" i="36"/>
  <c r="J790" i="36" l="1"/>
  <c r="E791" i="36"/>
  <c r="I791" i="36" l="1"/>
  <c r="H791" i="36"/>
  <c r="G792" i="36" s="1"/>
  <c r="D791" i="36"/>
  <c r="F791" i="36" l="1"/>
  <c r="C792" i="36"/>
  <c r="J791" i="36" l="1"/>
  <c r="E792" i="36"/>
  <c r="H792" i="36" l="1"/>
  <c r="G793" i="36" s="1"/>
  <c r="I792" i="36"/>
  <c r="D792" i="36"/>
  <c r="F792" i="36" l="1"/>
  <c r="C793" i="36"/>
  <c r="J792" i="36" l="1"/>
  <c r="E793" i="36"/>
  <c r="H793" i="36" l="1"/>
  <c r="G794" i="36" s="1"/>
  <c r="I793" i="36"/>
  <c r="D793" i="36"/>
  <c r="F793" i="36" l="1"/>
  <c r="C794" i="36"/>
  <c r="J793" i="36" l="1"/>
  <c r="E794" i="36"/>
  <c r="I794" i="36" l="1"/>
  <c r="H794" i="36"/>
  <c r="G795" i="36" s="1"/>
  <c r="D794" i="36"/>
  <c r="F794" i="36" l="1"/>
  <c r="C795" i="36"/>
  <c r="J794" i="36" l="1"/>
  <c r="E795" i="36"/>
  <c r="H795" i="36" l="1"/>
  <c r="G796" i="36" s="1"/>
  <c r="I795" i="36"/>
  <c r="D795" i="36"/>
  <c r="F795" i="36" l="1"/>
  <c r="C796" i="36"/>
  <c r="J795" i="36" l="1"/>
  <c r="E796" i="36"/>
  <c r="H796" i="36" l="1"/>
  <c r="G797" i="36" s="1"/>
  <c r="I796" i="36"/>
  <c r="D796" i="36"/>
  <c r="F796" i="36" l="1"/>
  <c r="C797" i="36"/>
  <c r="J796" i="36" l="1"/>
  <c r="E797" i="36"/>
  <c r="I797" i="36" l="1"/>
  <c r="H797" i="36"/>
  <c r="G798" i="36" s="1"/>
  <c r="D797" i="36"/>
  <c r="F797" i="36" l="1"/>
  <c r="C798" i="36"/>
  <c r="J797" i="36" l="1"/>
  <c r="E798" i="36"/>
  <c r="H798" i="36" l="1"/>
  <c r="G799" i="36" s="1"/>
  <c r="I798" i="36"/>
  <c r="D798" i="36"/>
  <c r="F798" i="36" l="1"/>
  <c r="C799" i="36"/>
  <c r="J798" i="36" l="1"/>
  <c r="E799" i="36"/>
  <c r="I799" i="36" l="1"/>
  <c r="H799" i="36"/>
  <c r="G800" i="36" s="1"/>
  <c r="D799" i="36"/>
  <c r="F799" i="36" l="1"/>
  <c r="C800" i="36"/>
  <c r="J799" i="36" l="1"/>
  <c r="E800" i="36"/>
  <c r="I800" i="36" l="1"/>
  <c r="H800" i="36"/>
  <c r="G801" i="36" s="1"/>
  <c r="D800" i="36"/>
  <c r="F800" i="36" l="1"/>
  <c r="C801" i="36"/>
  <c r="J800" i="36" l="1"/>
  <c r="E801" i="36"/>
  <c r="H801" i="36" l="1"/>
  <c r="G802" i="36" s="1"/>
  <c r="I801" i="36"/>
  <c r="D801" i="36"/>
  <c r="F801" i="36" l="1"/>
  <c r="C802" i="36"/>
  <c r="J801" i="36" l="1"/>
  <c r="E802" i="36"/>
  <c r="H802" i="36" l="1"/>
  <c r="G803" i="36" s="1"/>
  <c r="I802" i="36"/>
  <c r="D802" i="36"/>
  <c r="F802" i="36" l="1"/>
  <c r="C803" i="36"/>
  <c r="J802" i="36" l="1"/>
  <c r="E803" i="36"/>
  <c r="H803" i="36" l="1"/>
  <c r="G804" i="36" s="1"/>
  <c r="I803" i="36"/>
  <c r="D803" i="36"/>
  <c r="F803" i="36" l="1"/>
  <c r="C804" i="36"/>
  <c r="J803" i="36" l="1"/>
  <c r="E804" i="36"/>
  <c r="I804" i="36" l="1"/>
  <c r="H804" i="36"/>
  <c r="G805" i="36" s="1"/>
  <c r="D804" i="36"/>
  <c r="F804" i="36" l="1"/>
  <c r="C805" i="36"/>
  <c r="J804" i="36" l="1"/>
  <c r="E805" i="36"/>
  <c r="I805" i="36" l="1"/>
  <c r="H805" i="36"/>
  <c r="G806" i="36" s="1"/>
  <c r="D805" i="36"/>
  <c r="F805" i="36" l="1"/>
  <c r="C806" i="36"/>
  <c r="J805" i="36" l="1"/>
  <c r="E806" i="36"/>
  <c r="H806" i="36" l="1"/>
  <c r="G807" i="36" s="1"/>
  <c r="I806" i="36"/>
  <c r="D806" i="36"/>
  <c r="F806" i="36" l="1"/>
  <c r="C807" i="36"/>
  <c r="J806" i="36" l="1"/>
  <c r="E807" i="36"/>
  <c r="H807" i="36" l="1"/>
  <c r="G808" i="36" s="1"/>
  <c r="I807" i="36"/>
  <c r="D807" i="36"/>
  <c r="F807" i="36" l="1"/>
  <c r="C808" i="36"/>
  <c r="J807" i="36" l="1"/>
  <c r="E808" i="36"/>
  <c r="I808" i="36" l="1"/>
  <c r="H808" i="36"/>
  <c r="G809" i="36" s="1"/>
  <c r="D808" i="36"/>
  <c r="F808" i="36" l="1"/>
  <c r="C809" i="36"/>
  <c r="J808" i="36" l="1"/>
  <c r="E809" i="36"/>
  <c r="I809" i="36" l="1"/>
  <c r="H809" i="36"/>
  <c r="G810" i="36" s="1"/>
  <c r="D809" i="36"/>
  <c r="F809" i="36" l="1"/>
  <c r="C810" i="36"/>
  <c r="J809" i="36" l="1"/>
  <c r="E810" i="36"/>
  <c r="I810" i="36" l="1"/>
  <c r="H810" i="36"/>
  <c r="G811" i="36" s="1"/>
  <c r="D810" i="36"/>
  <c r="F810" i="36" l="1"/>
  <c r="C811" i="36"/>
  <c r="J810" i="36" l="1"/>
  <c r="E811" i="36"/>
  <c r="I811" i="36" l="1"/>
  <c r="H811" i="36"/>
  <c r="G812" i="36" s="1"/>
  <c r="D811" i="36"/>
  <c r="F811" i="36" l="1"/>
  <c r="C812" i="36"/>
  <c r="J811" i="36" l="1"/>
  <c r="E812" i="36"/>
  <c r="I812" i="36" l="1"/>
  <c r="H812" i="36"/>
  <c r="G813" i="36" s="1"/>
  <c r="D812" i="36"/>
  <c r="F812" i="36" l="1"/>
  <c r="C813" i="36"/>
  <c r="J812" i="36" l="1"/>
  <c r="E813" i="36"/>
  <c r="H813" i="36" l="1"/>
  <c r="G814" i="36" s="1"/>
  <c r="I813" i="36"/>
  <c r="D813" i="36"/>
  <c r="F813" i="36" l="1"/>
  <c r="C814" i="36"/>
  <c r="J813" i="36" l="1"/>
  <c r="E814" i="36"/>
  <c r="I814" i="36" l="1"/>
  <c r="H814" i="36"/>
  <c r="G815" i="36" s="1"/>
  <c r="D814" i="36"/>
  <c r="F814" i="36" l="1"/>
  <c r="C815" i="36"/>
  <c r="J814" i="36" l="1"/>
  <c r="E815" i="36"/>
  <c r="H815" i="36" l="1"/>
  <c r="G816" i="36" s="1"/>
  <c r="I815" i="36"/>
  <c r="D815" i="36"/>
  <c r="F815" i="36" l="1"/>
  <c r="C816" i="36"/>
  <c r="J815" i="36" l="1"/>
  <c r="E816" i="36"/>
  <c r="I816" i="36" l="1"/>
  <c r="H816" i="36"/>
  <c r="G817" i="36" s="1"/>
  <c r="D816" i="36"/>
  <c r="F816" i="36" l="1"/>
  <c r="C817" i="36"/>
  <c r="J816" i="36" l="1"/>
  <c r="E817" i="36"/>
  <c r="I817" i="36" l="1"/>
  <c r="H817" i="36"/>
  <c r="G818" i="36" s="1"/>
  <c r="D817" i="36"/>
  <c r="F817" i="36" l="1"/>
  <c r="C818" i="36"/>
  <c r="J817" i="36" l="1"/>
  <c r="E818" i="36"/>
  <c r="I818" i="36" l="1"/>
  <c r="H818" i="36"/>
  <c r="G819" i="36" s="1"/>
  <c r="D818" i="36"/>
  <c r="F818" i="36" l="1"/>
  <c r="C819" i="36"/>
  <c r="J818" i="36" l="1"/>
  <c r="E819" i="36"/>
  <c r="H819" i="36" l="1"/>
  <c r="G820" i="36" s="1"/>
  <c r="I819" i="36"/>
  <c r="D819" i="36"/>
  <c r="F819" i="36" l="1"/>
  <c r="C820" i="36"/>
  <c r="J819" i="36" l="1"/>
  <c r="E820" i="36"/>
  <c r="I820" i="36" l="1"/>
  <c r="H820" i="36"/>
  <c r="G821" i="36" s="1"/>
  <c r="D820" i="36"/>
  <c r="F820" i="36" l="1"/>
  <c r="C821" i="36"/>
  <c r="J820" i="36" l="1"/>
  <c r="E821" i="36"/>
  <c r="H821" i="36" l="1"/>
  <c r="G822" i="36" s="1"/>
  <c r="I821" i="36"/>
  <c r="D821" i="36"/>
  <c r="F821" i="36" l="1"/>
  <c r="C822" i="36"/>
  <c r="J821" i="36" l="1"/>
  <c r="E822" i="36"/>
  <c r="I822" i="36" l="1"/>
  <c r="H822" i="36"/>
  <c r="G823" i="36" s="1"/>
  <c r="D822" i="36"/>
  <c r="F822" i="36" l="1"/>
  <c r="C823" i="36"/>
  <c r="J822" i="36" l="1"/>
  <c r="E823" i="36"/>
  <c r="H823" i="36" l="1"/>
  <c r="G824" i="36" s="1"/>
  <c r="I823" i="36"/>
  <c r="D823" i="36"/>
  <c r="F823" i="36" l="1"/>
  <c r="C824" i="36"/>
  <c r="J823" i="36" l="1"/>
  <c r="E824" i="36"/>
  <c r="H824" i="36" l="1"/>
  <c r="G825" i="36" s="1"/>
  <c r="I824" i="36"/>
  <c r="D824" i="36"/>
  <c r="F824" i="36" l="1"/>
  <c r="C825" i="36"/>
  <c r="J824" i="36" l="1"/>
  <c r="E825" i="36"/>
  <c r="H825" i="36" l="1"/>
  <c r="G826" i="36" s="1"/>
  <c r="I825" i="36"/>
  <c r="D825" i="36"/>
  <c r="F825" i="36" l="1"/>
  <c r="C826" i="36"/>
  <c r="J825" i="36" l="1"/>
  <c r="E826" i="36"/>
  <c r="I826" i="36" l="1"/>
  <c r="H826" i="36"/>
  <c r="G827" i="36" s="1"/>
  <c r="D826" i="36"/>
  <c r="F826" i="36" l="1"/>
  <c r="C827" i="36"/>
  <c r="J826" i="36" l="1"/>
  <c r="E827" i="36"/>
  <c r="I827" i="36" l="1"/>
  <c r="H827" i="36"/>
  <c r="G828" i="36" s="1"/>
  <c r="D827" i="36"/>
  <c r="F827" i="36" l="1"/>
  <c r="C828" i="36"/>
  <c r="J827" i="36" l="1"/>
  <c r="E828" i="36"/>
  <c r="I828" i="36" l="1"/>
  <c r="H828" i="36"/>
  <c r="G829" i="36" s="1"/>
  <c r="D828" i="36"/>
  <c r="F828" i="36" l="1"/>
  <c r="C829" i="36"/>
  <c r="J828" i="36" l="1"/>
  <c r="E829" i="36"/>
  <c r="H829" i="36" l="1"/>
  <c r="G830" i="36" s="1"/>
  <c r="I829" i="36"/>
  <c r="D829" i="36"/>
  <c r="F829" i="36" l="1"/>
  <c r="C830" i="36"/>
  <c r="J829" i="36" l="1"/>
  <c r="E830" i="36"/>
  <c r="I830" i="36" l="1"/>
  <c r="H830" i="36"/>
  <c r="G831" i="36" s="1"/>
  <c r="D830" i="36"/>
  <c r="F830" i="36" l="1"/>
  <c r="C831" i="36"/>
  <c r="J830" i="36" l="1"/>
  <c r="E831" i="36"/>
  <c r="H831" i="36" l="1"/>
  <c r="G832" i="36" s="1"/>
  <c r="I831" i="36"/>
  <c r="D831" i="36"/>
  <c r="F831" i="36" l="1"/>
  <c r="C832" i="36"/>
  <c r="J831" i="36" l="1"/>
  <c r="E832" i="36"/>
  <c r="I832" i="36" l="1"/>
  <c r="H832" i="36"/>
  <c r="G833" i="36" s="1"/>
  <c r="D832" i="36"/>
  <c r="F832" i="36" l="1"/>
  <c r="C833" i="36"/>
  <c r="J832" i="36" l="1"/>
  <c r="E833" i="36"/>
  <c r="I833" i="36" l="1"/>
  <c r="H833" i="36"/>
  <c r="G834" i="36" s="1"/>
  <c r="D833" i="36"/>
  <c r="F833" i="36" l="1"/>
  <c r="C834" i="36"/>
  <c r="J833" i="36" l="1"/>
  <c r="E834" i="36"/>
  <c r="I834" i="36" l="1"/>
  <c r="H834" i="36"/>
  <c r="G835" i="36" s="1"/>
  <c r="D834" i="36"/>
  <c r="F834" i="36" l="1"/>
  <c r="C835" i="36"/>
  <c r="J834" i="36" l="1"/>
  <c r="E835" i="36"/>
  <c r="H835" i="36" l="1"/>
  <c r="G836" i="36" s="1"/>
  <c r="I835" i="36"/>
  <c r="D835" i="36"/>
  <c r="F835" i="36" l="1"/>
  <c r="C836" i="36"/>
  <c r="J835" i="36" l="1"/>
  <c r="E836" i="36"/>
  <c r="I836" i="36" l="1"/>
  <c r="H836" i="36"/>
  <c r="G837" i="36" s="1"/>
  <c r="D836" i="36"/>
  <c r="F836" i="36" l="1"/>
  <c r="C837" i="36"/>
  <c r="J836" i="36" l="1"/>
  <c r="E837" i="36"/>
  <c r="I837" i="36" l="1"/>
  <c r="H837" i="36"/>
  <c r="G838" i="36" s="1"/>
  <c r="D837" i="36"/>
  <c r="F837" i="36" l="1"/>
  <c r="C838" i="36"/>
  <c r="J837" i="36" l="1"/>
  <c r="E838" i="36"/>
  <c r="H838" i="36" l="1"/>
  <c r="G839" i="36" s="1"/>
  <c r="I838" i="36"/>
  <c r="D838" i="36"/>
  <c r="F838" i="36" l="1"/>
  <c r="C839" i="36"/>
  <c r="J838" i="36" l="1"/>
  <c r="E839" i="36"/>
  <c r="I839" i="36" l="1"/>
  <c r="H839" i="36"/>
  <c r="G840" i="36" s="1"/>
  <c r="D839" i="36"/>
  <c r="F839" i="36" l="1"/>
  <c r="C840" i="36"/>
  <c r="J839" i="36" l="1"/>
  <c r="E840" i="36"/>
  <c r="I840" i="36" l="1"/>
  <c r="H840" i="36"/>
  <c r="G841" i="36" s="1"/>
  <c r="D840" i="36"/>
  <c r="F840" i="36" l="1"/>
  <c r="C841" i="36"/>
  <c r="J840" i="36" l="1"/>
  <c r="E841" i="36"/>
  <c r="I841" i="36" l="1"/>
  <c r="H841" i="36"/>
  <c r="G842" i="36" s="1"/>
  <c r="D841" i="36"/>
  <c r="F841" i="36" l="1"/>
  <c r="C842" i="36"/>
  <c r="J841" i="36" l="1"/>
  <c r="E842" i="36"/>
  <c r="I842" i="36" l="1"/>
  <c r="H842" i="36"/>
  <c r="G843" i="36" s="1"/>
  <c r="D842" i="36"/>
  <c r="F842" i="36" l="1"/>
  <c r="C843" i="36"/>
  <c r="J842" i="36" l="1"/>
  <c r="E843" i="36"/>
  <c r="I843" i="36" l="1"/>
  <c r="H843" i="36"/>
  <c r="G844" i="36" s="1"/>
  <c r="D843" i="36"/>
  <c r="F843" i="36" l="1"/>
  <c r="C844" i="36"/>
  <c r="J843" i="36" l="1"/>
  <c r="E844" i="36"/>
  <c r="I844" i="36" l="1"/>
  <c r="H844" i="36"/>
  <c r="G845" i="36" s="1"/>
  <c r="D844" i="36"/>
  <c r="F844" i="36" l="1"/>
  <c r="C845" i="36"/>
  <c r="J844" i="36" l="1"/>
  <c r="E845" i="36"/>
  <c r="I845" i="36" l="1"/>
  <c r="H845" i="36"/>
  <c r="G846" i="36" s="1"/>
  <c r="D845" i="36"/>
  <c r="F845" i="36" l="1"/>
  <c r="C846" i="36"/>
  <c r="J845" i="36" l="1"/>
  <c r="E846" i="36"/>
  <c r="H846" i="36" l="1"/>
  <c r="G847" i="36" s="1"/>
  <c r="I846" i="36"/>
  <c r="D846" i="36"/>
  <c r="F846" i="36" l="1"/>
  <c r="C847" i="36"/>
  <c r="J846" i="36" l="1"/>
  <c r="E847" i="36"/>
  <c r="I847" i="36" l="1"/>
  <c r="H847" i="36"/>
  <c r="G848" i="36" s="1"/>
  <c r="D847" i="36"/>
  <c r="F847" i="36" l="1"/>
  <c r="C848" i="36"/>
  <c r="J847" i="36" l="1"/>
  <c r="E848" i="36"/>
  <c r="I848" i="36" l="1"/>
  <c r="H848" i="36"/>
  <c r="G849" i="36" s="1"/>
  <c r="D848" i="36"/>
  <c r="F848" i="36" l="1"/>
  <c r="C849" i="36"/>
  <c r="J848" i="36" l="1"/>
  <c r="E849" i="36"/>
  <c r="H849" i="36" l="1"/>
  <c r="G850" i="36" s="1"/>
  <c r="I849" i="36"/>
  <c r="D849" i="36"/>
  <c r="F849" i="36" l="1"/>
  <c r="C850" i="36"/>
  <c r="J849" i="36" l="1"/>
  <c r="E850" i="36"/>
  <c r="I850" i="36" l="1"/>
  <c r="H850" i="36"/>
  <c r="G851" i="36" s="1"/>
  <c r="D850" i="36"/>
  <c r="F850" i="36" l="1"/>
  <c r="C851" i="36"/>
  <c r="J850" i="36" l="1"/>
  <c r="E851" i="36"/>
  <c r="I851" i="36" l="1"/>
  <c r="H851" i="36"/>
  <c r="G852" i="36" s="1"/>
  <c r="D851" i="36"/>
  <c r="F851" i="36" l="1"/>
  <c r="C852" i="36"/>
  <c r="J851" i="36" l="1"/>
  <c r="E852" i="36"/>
  <c r="I852" i="36" l="1"/>
  <c r="H852" i="36"/>
  <c r="G853" i="36" s="1"/>
  <c r="D852" i="36"/>
  <c r="F852" i="36" l="1"/>
  <c r="C853" i="36"/>
  <c r="J852" i="36" l="1"/>
  <c r="E853" i="36"/>
  <c r="I853" i="36" l="1"/>
  <c r="H853" i="36"/>
  <c r="G854" i="36" s="1"/>
  <c r="D853" i="36"/>
  <c r="F853" i="36" l="1"/>
  <c r="C854" i="36"/>
  <c r="J853" i="36" l="1"/>
  <c r="E854" i="36"/>
  <c r="I854" i="36" l="1"/>
  <c r="H854" i="36"/>
  <c r="G855" i="36" s="1"/>
  <c r="D854" i="36"/>
  <c r="F854" i="36" l="1"/>
  <c r="C855" i="36"/>
  <c r="J854" i="36" l="1"/>
  <c r="E855" i="36"/>
  <c r="H855" i="36" l="1"/>
  <c r="G856" i="36" s="1"/>
  <c r="I855" i="36"/>
  <c r="D855" i="36"/>
  <c r="F855" i="36" l="1"/>
  <c r="C856" i="36"/>
  <c r="J855" i="36" l="1"/>
  <c r="E856" i="36"/>
  <c r="I856" i="36" l="1"/>
  <c r="H856" i="36"/>
  <c r="G857" i="36" s="1"/>
  <c r="D856" i="36"/>
  <c r="F856" i="36" l="1"/>
  <c r="C857" i="36"/>
  <c r="J856" i="36" l="1"/>
  <c r="E857" i="36"/>
  <c r="I857" i="36" l="1"/>
  <c r="H857" i="36"/>
  <c r="G858" i="36" s="1"/>
  <c r="D857" i="36"/>
  <c r="F857" i="36" l="1"/>
  <c r="C858" i="36"/>
  <c r="J857" i="36" l="1"/>
  <c r="E858" i="36"/>
  <c r="H858" i="36" l="1"/>
  <c r="G859" i="36" s="1"/>
  <c r="I858" i="36"/>
  <c r="D858" i="36"/>
  <c r="F858" i="36" l="1"/>
  <c r="C859" i="36"/>
  <c r="J858" i="36" l="1"/>
  <c r="E859" i="36"/>
  <c r="H859" i="36" l="1"/>
  <c r="G860" i="36" s="1"/>
  <c r="I859" i="36"/>
  <c r="D859" i="36"/>
  <c r="F859" i="36" l="1"/>
  <c r="C860" i="36"/>
  <c r="J859" i="36" l="1"/>
  <c r="E860" i="36"/>
  <c r="H860" i="36" l="1"/>
  <c r="G861" i="36" s="1"/>
  <c r="I860" i="36"/>
  <c r="D860" i="36"/>
  <c r="F860" i="36" l="1"/>
  <c r="C861" i="36"/>
  <c r="J860" i="36" l="1"/>
  <c r="E861" i="36"/>
  <c r="H861" i="36" l="1"/>
  <c r="G862" i="36" s="1"/>
  <c r="I861" i="36"/>
  <c r="D861" i="36"/>
  <c r="F861" i="36" l="1"/>
  <c r="C862" i="36"/>
  <c r="J861" i="36" l="1"/>
  <c r="E862" i="36"/>
  <c r="I862" i="36" l="1"/>
  <c r="H862" i="36"/>
  <c r="G863" i="36" s="1"/>
  <c r="D862" i="36"/>
  <c r="F862" i="36" l="1"/>
  <c r="C863" i="36"/>
  <c r="J862" i="36" l="1"/>
  <c r="E863" i="36"/>
  <c r="I863" i="36" l="1"/>
  <c r="H863" i="36"/>
  <c r="G864" i="36" s="1"/>
  <c r="D863" i="36"/>
  <c r="F863" i="36" l="1"/>
  <c r="C864" i="36"/>
  <c r="J863" i="36" l="1"/>
  <c r="E864" i="36"/>
  <c r="I864" i="36" l="1"/>
  <c r="H864" i="36"/>
  <c r="G865" i="36" s="1"/>
  <c r="D864" i="36"/>
  <c r="F864" i="36" l="1"/>
  <c r="C865" i="36"/>
  <c r="J864" i="36" l="1"/>
  <c r="E865" i="36"/>
  <c r="I865" i="36" l="1"/>
  <c r="H865" i="36"/>
  <c r="G866" i="36" s="1"/>
  <c r="D865" i="36"/>
  <c r="F865" i="36" l="1"/>
  <c r="C866" i="36"/>
  <c r="J865" i="36" l="1"/>
  <c r="E866" i="36"/>
  <c r="I866" i="36" l="1"/>
  <c r="H866" i="36"/>
  <c r="G867" i="36" s="1"/>
  <c r="D866" i="36"/>
  <c r="F866" i="36" l="1"/>
  <c r="C867" i="36"/>
  <c r="J866" i="36" l="1"/>
  <c r="E867" i="36"/>
  <c r="I867" i="36" l="1"/>
  <c r="H867" i="36"/>
  <c r="G868" i="36" s="1"/>
  <c r="D867" i="36"/>
  <c r="F867" i="36" l="1"/>
  <c r="C868" i="36"/>
  <c r="J867" i="36" l="1"/>
  <c r="E868" i="36"/>
  <c r="I868" i="36" l="1"/>
  <c r="H868" i="36"/>
  <c r="G869" i="36" s="1"/>
  <c r="D868" i="36"/>
  <c r="F868" i="36" l="1"/>
  <c r="C869" i="36"/>
  <c r="J868" i="36" l="1"/>
  <c r="E869" i="36"/>
  <c r="H869" i="36" l="1"/>
  <c r="G870" i="36" s="1"/>
  <c r="I869" i="36"/>
  <c r="D869" i="36"/>
  <c r="F869" i="36" l="1"/>
  <c r="C870" i="36"/>
  <c r="J869" i="36" l="1"/>
  <c r="E870" i="36"/>
  <c r="I870" i="36" l="1"/>
  <c r="H870" i="36"/>
  <c r="G871" i="36" s="1"/>
  <c r="D870" i="36"/>
  <c r="F870" i="36" l="1"/>
  <c r="C871" i="36"/>
  <c r="J870" i="36" l="1"/>
  <c r="E871" i="36"/>
  <c r="H871" i="36" l="1"/>
  <c r="G872" i="36" s="1"/>
  <c r="I871" i="36"/>
  <c r="D871" i="36"/>
  <c r="F871" i="36" l="1"/>
  <c r="C872" i="36"/>
  <c r="J871" i="36" l="1"/>
  <c r="E872" i="36"/>
  <c r="I872" i="36" l="1"/>
  <c r="H872" i="36"/>
  <c r="G873" i="36" s="1"/>
  <c r="D872" i="36"/>
  <c r="F872" i="36" l="1"/>
  <c r="C873" i="36"/>
  <c r="J872" i="36" l="1"/>
  <c r="E873" i="36"/>
  <c r="I873" i="36" l="1"/>
  <c r="H873" i="36"/>
  <c r="G874" i="36" s="1"/>
  <c r="D873" i="36"/>
  <c r="F873" i="36" l="1"/>
  <c r="C874" i="36"/>
  <c r="J873" i="36" l="1"/>
  <c r="E874" i="36"/>
  <c r="I874" i="36" l="1"/>
  <c r="H874" i="36"/>
  <c r="G875" i="36" s="1"/>
  <c r="D874" i="36"/>
  <c r="F874" i="36" l="1"/>
  <c r="C875" i="36"/>
  <c r="J874" i="36" l="1"/>
  <c r="E875" i="36"/>
  <c r="H875" i="36" l="1"/>
  <c r="G876" i="36" s="1"/>
  <c r="I875" i="36"/>
  <c r="D875" i="36"/>
  <c r="F875" i="36" l="1"/>
  <c r="C876" i="36"/>
  <c r="J875" i="36" l="1"/>
  <c r="E876" i="36"/>
  <c r="H876" i="36" l="1"/>
  <c r="G877" i="36" s="1"/>
  <c r="I876" i="36"/>
  <c r="D876" i="36"/>
  <c r="F876" i="36" l="1"/>
  <c r="C877" i="36"/>
  <c r="J876" i="36" l="1"/>
  <c r="E877" i="36"/>
  <c r="I877" i="36" l="1"/>
  <c r="H877" i="36"/>
  <c r="G878" i="36" s="1"/>
  <c r="D877" i="36"/>
  <c r="F877" i="36" l="1"/>
  <c r="C878" i="36"/>
  <c r="J877" i="36" l="1"/>
  <c r="E878" i="36"/>
  <c r="I878" i="36" l="1"/>
  <c r="H878" i="36"/>
  <c r="G879" i="36" s="1"/>
  <c r="D878" i="36"/>
  <c r="F878" i="36" l="1"/>
  <c r="C879" i="36"/>
  <c r="J878" i="36" l="1"/>
  <c r="E879" i="36"/>
  <c r="H879" i="36" l="1"/>
  <c r="G880" i="36" s="1"/>
  <c r="I879" i="36"/>
  <c r="D879" i="36"/>
  <c r="F879" i="36" l="1"/>
  <c r="C880" i="36"/>
  <c r="J879" i="36" l="1"/>
  <c r="E880" i="36"/>
  <c r="H880" i="36" l="1"/>
  <c r="G881" i="36" s="1"/>
  <c r="I880" i="36"/>
  <c r="D880" i="36"/>
  <c r="F880" i="36" l="1"/>
  <c r="C881" i="36"/>
  <c r="J880" i="36" l="1"/>
  <c r="E881" i="36"/>
  <c r="I881" i="36" l="1"/>
  <c r="H881" i="36"/>
  <c r="G882" i="36" s="1"/>
  <c r="D881" i="36"/>
  <c r="F881" i="36" l="1"/>
  <c r="C882" i="36"/>
  <c r="J881" i="36" l="1"/>
  <c r="E882" i="36"/>
  <c r="I882" i="36" l="1"/>
  <c r="H882" i="36"/>
  <c r="G883" i="36" s="1"/>
  <c r="D882" i="36"/>
  <c r="F882" i="36" l="1"/>
  <c r="C883" i="36"/>
  <c r="J882" i="36" l="1"/>
  <c r="E883" i="36"/>
  <c r="H883" i="36" l="1"/>
  <c r="G884" i="36" s="1"/>
  <c r="I883" i="36"/>
  <c r="D883" i="36"/>
  <c r="F883" i="36" l="1"/>
  <c r="C884" i="36"/>
  <c r="J883" i="36" l="1"/>
  <c r="E884" i="36"/>
  <c r="I884" i="36" l="1"/>
  <c r="H884" i="36"/>
  <c r="G885" i="36" s="1"/>
  <c r="D884" i="36"/>
  <c r="F884" i="36" l="1"/>
  <c r="C885" i="36"/>
  <c r="J884" i="36" l="1"/>
  <c r="E885" i="36"/>
  <c r="H885" i="36" l="1"/>
  <c r="G886" i="36" s="1"/>
  <c r="I885" i="36"/>
  <c r="D885" i="36"/>
  <c r="F885" i="36" l="1"/>
  <c r="C886" i="36"/>
  <c r="J885" i="36" l="1"/>
  <c r="E886" i="36"/>
  <c r="I886" i="36" l="1"/>
  <c r="H886" i="36"/>
  <c r="G887" i="36" s="1"/>
  <c r="D886" i="36"/>
  <c r="F886" i="36" l="1"/>
  <c r="C887" i="36"/>
  <c r="J886" i="36" l="1"/>
  <c r="E887" i="36"/>
  <c r="H887" i="36" l="1"/>
  <c r="G888" i="36" s="1"/>
  <c r="I887" i="36"/>
  <c r="D887" i="36"/>
  <c r="F887" i="36" l="1"/>
  <c r="C888" i="36"/>
  <c r="J887" i="36" l="1"/>
  <c r="E888" i="36"/>
  <c r="I888" i="36" l="1"/>
  <c r="H888" i="36"/>
  <c r="G889" i="36" s="1"/>
  <c r="D888" i="36"/>
  <c r="F888" i="36" l="1"/>
  <c r="C889" i="36"/>
  <c r="J888" i="36" l="1"/>
  <c r="E889" i="36"/>
  <c r="I889" i="36" l="1"/>
  <c r="H889" i="36"/>
  <c r="G890" i="36" s="1"/>
  <c r="D889" i="36"/>
  <c r="F889" i="36" l="1"/>
  <c r="C890" i="36"/>
  <c r="J889" i="36" l="1"/>
  <c r="E890" i="36"/>
  <c r="I890" i="36" l="1"/>
  <c r="H890" i="36"/>
  <c r="G891" i="36" s="1"/>
  <c r="D890" i="36"/>
  <c r="F890" i="36" l="1"/>
  <c r="C891" i="36"/>
  <c r="J890" i="36" l="1"/>
  <c r="E891" i="36"/>
  <c r="I891" i="36" l="1"/>
  <c r="H891" i="36"/>
  <c r="G892" i="36" s="1"/>
  <c r="D891" i="36"/>
  <c r="F891" i="36" l="1"/>
  <c r="C892" i="36"/>
  <c r="J891" i="36" l="1"/>
  <c r="E892" i="36"/>
  <c r="H892" i="36" l="1"/>
  <c r="G893" i="36" s="1"/>
  <c r="I892" i="36"/>
  <c r="D892" i="36"/>
  <c r="F892" i="36" l="1"/>
  <c r="C893" i="36"/>
  <c r="J892" i="36" l="1"/>
  <c r="E893" i="36"/>
  <c r="I893" i="36" l="1"/>
  <c r="H893" i="36"/>
  <c r="G894" i="36" s="1"/>
  <c r="D893" i="36"/>
  <c r="F893" i="36" l="1"/>
  <c r="C894" i="36"/>
  <c r="J893" i="36" l="1"/>
  <c r="E894" i="36"/>
  <c r="I894" i="36" l="1"/>
  <c r="H894" i="36"/>
  <c r="G895" i="36" s="1"/>
  <c r="D894" i="36"/>
  <c r="F894" i="36" l="1"/>
  <c r="C895" i="36"/>
  <c r="J894" i="36" l="1"/>
  <c r="E895" i="36"/>
  <c r="H895" i="36" l="1"/>
  <c r="G896" i="36" s="1"/>
  <c r="I895" i="36"/>
  <c r="D895" i="36"/>
  <c r="F895" i="36" l="1"/>
  <c r="C896" i="36"/>
  <c r="J895" i="36" l="1"/>
  <c r="E896" i="36"/>
  <c r="H896" i="36" l="1"/>
  <c r="G897" i="36" s="1"/>
  <c r="I896" i="36"/>
  <c r="D896" i="36"/>
  <c r="F896" i="36" l="1"/>
  <c r="C897" i="36"/>
  <c r="J896" i="36" l="1"/>
  <c r="E897" i="36"/>
  <c r="I897" i="36" l="1"/>
  <c r="H897" i="36"/>
  <c r="G898" i="36" s="1"/>
  <c r="D897" i="36"/>
  <c r="F897" i="36" l="1"/>
  <c r="C898" i="36"/>
  <c r="J897" i="36" l="1"/>
  <c r="E898" i="36"/>
  <c r="I898" i="36" l="1"/>
  <c r="H898" i="36"/>
  <c r="G899" i="36" s="1"/>
  <c r="D898" i="36"/>
  <c r="F898" i="36" l="1"/>
  <c r="C899" i="36"/>
  <c r="J898" i="36" l="1"/>
  <c r="E899" i="36"/>
  <c r="I899" i="36" l="1"/>
  <c r="H899" i="36"/>
  <c r="G900" i="36" s="1"/>
  <c r="D899" i="36"/>
  <c r="F899" i="36" l="1"/>
  <c r="C900" i="36"/>
  <c r="J899" i="36" l="1"/>
  <c r="E900" i="36"/>
  <c r="H900" i="36" l="1"/>
  <c r="G901" i="36" s="1"/>
  <c r="I900" i="36"/>
  <c r="D900" i="36"/>
  <c r="F900" i="36" l="1"/>
  <c r="C901" i="36"/>
  <c r="J900" i="36" l="1"/>
  <c r="E901" i="36"/>
  <c r="H901" i="36" l="1"/>
  <c r="G902" i="36" s="1"/>
  <c r="I901" i="36"/>
  <c r="D901" i="36"/>
  <c r="F901" i="36" l="1"/>
  <c r="C902" i="36"/>
  <c r="J901" i="36" l="1"/>
  <c r="E902" i="36"/>
  <c r="I902" i="36" l="1"/>
  <c r="H902" i="36"/>
  <c r="G903" i="36" s="1"/>
  <c r="D902" i="36"/>
  <c r="F902" i="36" l="1"/>
  <c r="C903" i="36"/>
  <c r="J902" i="36" l="1"/>
  <c r="E903" i="36"/>
  <c r="H903" i="36" l="1"/>
  <c r="G904" i="36" s="1"/>
  <c r="I903" i="36"/>
  <c r="D903" i="36"/>
  <c r="F903" i="36" l="1"/>
  <c r="C904" i="36"/>
  <c r="J903" i="36" l="1"/>
  <c r="E904" i="36"/>
  <c r="I904" i="36" l="1"/>
  <c r="H904" i="36"/>
  <c r="G905" i="36" s="1"/>
  <c r="D904" i="36"/>
  <c r="F904" i="36" l="1"/>
  <c r="C905" i="36"/>
  <c r="J904" i="36" l="1"/>
  <c r="E905" i="36"/>
  <c r="I905" i="36" l="1"/>
  <c r="H905" i="36"/>
  <c r="G906" i="36" s="1"/>
  <c r="D905" i="36"/>
  <c r="F905" i="36" l="1"/>
  <c r="C906" i="36"/>
  <c r="J905" i="36" l="1"/>
  <c r="E906" i="36"/>
  <c r="I906" i="36" l="1"/>
  <c r="H906" i="36"/>
  <c r="G907" i="36" s="1"/>
  <c r="D906" i="36"/>
  <c r="F906" i="36" l="1"/>
  <c r="C907" i="36"/>
  <c r="J906" i="36" l="1"/>
  <c r="E907" i="36"/>
  <c r="H907" i="36" l="1"/>
  <c r="G908" i="36" s="1"/>
  <c r="I907" i="36"/>
  <c r="D907" i="36"/>
  <c r="F907" i="36" l="1"/>
  <c r="C908" i="36"/>
  <c r="J907" i="36" l="1"/>
  <c r="E908" i="36"/>
  <c r="H908" i="36" l="1"/>
  <c r="G909" i="36" s="1"/>
  <c r="I908" i="36"/>
  <c r="D908" i="36"/>
  <c r="F908" i="36" l="1"/>
  <c r="C909" i="36"/>
  <c r="J908" i="36" l="1"/>
  <c r="E909" i="36"/>
  <c r="I909" i="36" l="1"/>
  <c r="H909" i="36"/>
  <c r="G910" i="36" s="1"/>
  <c r="D909" i="36"/>
  <c r="F909" i="36" l="1"/>
  <c r="C910" i="36"/>
  <c r="J909" i="36" l="1"/>
  <c r="E910" i="36"/>
  <c r="I910" i="36" l="1"/>
  <c r="H910" i="36"/>
  <c r="G911" i="36" s="1"/>
  <c r="D910" i="36"/>
  <c r="F910" i="36" l="1"/>
  <c r="C911" i="36"/>
  <c r="J910" i="36" l="1"/>
  <c r="E911" i="36"/>
  <c r="H911" i="36" l="1"/>
  <c r="G912" i="36" s="1"/>
  <c r="I911" i="36"/>
  <c r="D911" i="36"/>
  <c r="F911" i="36" l="1"/>
  <c r="C912" i="36"/>
  <c r="J911" i="36" l="1"/>
  <c r="E912" i="36"/>
  <c r="H912" i="36" l="1"/>
  <c r="G913" i="36" s="1"/>
  <c r="I912" i="36"/>
  <c r="D912" i="36"/>
  <c r="F912" i="36" l="1"/>
  <c r="C913" i="36"/>
  <c r="J912" i="36" l="1"/>
  <c r="E913" i="36"/>
  <c r="I913" i="36" l="1"/>
  <c r="H913" i="36"/>
  <c r="G914" i="36" s="1"/>
  <c r="D913" i="36"/>
  <c r="F913" i="36" l="1"/>
  <c r="C914" i="36"/>
  <c r="J913" i="36" l="1"/>
  <c r="E914" i="36"/>
  <c r="D914" i="36" l="1"/>
  <c r="H914" i="36"/>
  <c r="G915" i="36" s="1"/>
  <c r="I914" i="36"/>
  <c r="F914" i="36" l="1"/>
  <c r="C915" i="36"/>
  <c r="J914" i="36" l="1"/>
  <c r="E915" i="36"/>
  <c r="I915" i="36" l="1"/>
  <c r="H915" i="36"/>
  <c r="G916" i="36" s="1"/>
  <c r="D915" i="36"/>
  <c r="F915" i="36" l="1"/>
  <c r="C916" i="36"/>
  <c r="J915" i="36" l="1"/>
  <c r="E916" i="36"/>
  <c r="I916" i="36" l="1"/>
  <c r="H916" i="36"/>
  <c r="G917" i="36" s="1"/>
  <c r="D916" i="36"/>
  <c r="F916" i="36" l="1"/>
  <c r="C917" i="36"/>
  <c r="J916" i="36" l="1"/>
  <c r="E917" i="36"/>
  <c r="H917" i="36" l="1"/>
  <c r="G918" i="36" s="1"/>
  <c r="I917" i="36"/>
  <c r="D917" i="36"/>
  <c r="F917" i="36" l="1"/>
  <c r="C918" i="36"/>
  <c r="J917" i="36" l="1"/>
  <c r="E918" i="36"/>
  <c r="I918" i="36" l="1"/>
  <c r="H918" i="36"/>
  <c r="G919" i="36" s="1"/>
  <c r="D918" i="36"/>
  <c r="F918" i="36" l="1"/>
  <c r="C919" i="36"/>
  <c r="J918" i="36" l="1"/>
  <c r="E919" i="36"/>
  <c r="H919" i="36" l="1"/>
  <c r="G920" i="36" s="1"/>
  <c r="I919" i="36"/>
  <c r="D919" i="36"/>
  <c r="F919" i="36" l="1"/>
  <c r="C920" i="36"/>
  <c r="J919" i="36" l="1"/>
  <c r="E920" i="36"/>
  <c r="H920" i="36" l="1"/>
  <c r="G921" i="36" s="1"/>
  <c r="I920" i="36"/>
  <c r="D920" i="36"/>
  <c r="F920" i="36" l="1"/>
  <c r="C921" i="36"/>
  <c r="J920" i="36" l="1"/>
  <c r="E921" i="36"/>
  <c r="I921" i="36" l="1"/>
  <c r="H921" i="36"/>
  <c r="G922" i="36" s="1"/>
  <c r="D921" i="36"/>
  <c r="F921" i="36" l="1"/>
  <c r="C922" i="36"/>
  <c r="J921" i="36" l="1"/>
  <c r="E922" i="36"/>
  <c r="I922" i="36" l="1"/>
  <c r="H922" i="36"/>
  <c r="G923" i="36" s="1"/>
  <c r="D922" i="36"/>
  <c r="F922" i="36" l="1"/>
  <c r="C923" i="36"/>
  <c r="J922" i="36" l="1"/>
  <c r="E923" i="36"/>
  <c r="I923" i="36" l="1"/>
  <c r="H923" i="36"/>
  <c r="G924" i="36" s="1"/>
  <c r="D923" i="36"/>
  <c r="F923" i="36" l="1"/>
  <c r="C924" i="36"/>
  <c r="J923" i="36" l="1"/>
  <c r="E924" i="36"/>
  <c r="H924" i="36" l="1"/>
  <c r="G925" i="36" s="1"/>
  <c r="I924" i="36"/>
  <c r="D924" i="36"/>
  <c r="F924" i="36" l="1"/>
  <c r="C925" i="36"/>
  <c r="J924" i="36" l="1"/>
  <c r="E925" i="36"/>
  <c r="I925" i="36" l="1"/>
  <c r="H925" i="36"/>
  <c r="G926" i="36" s="1"/>
  <c r="D925" i="36"/>
  <c r="F925" i="36" l="1"/>
  <c r="C926" i="36"/>
  <c r="J925" i="36" l="1"/>
  <c r="E926" i="36"/>
  <c r="I926" i="36" l="1"/>
  <c r="H926" i="36"/>
  <c r="G927" i="36" s="1"/>
  <c r="D926" i="36"/>
  <c r="F926" i="36" l="1"/>
  <c r="C927" i="36"/>
  <c r="J926" i="36" l="1"/>
  <c r="E927" i="36"/>
  <c r="H927" i="36" l="1"/>
  <c r="G928" i="36" s="1"/>
  <c r="I927" i="36"/>
  <c r="D927" i="36"/>
  <c r="F927" i="36" l="1"/>
  <c r="C928" i="36"/>
  <c r="J927" i="36" l="1"/>
  <c r="E928" i="36"/>
  <c r="H928" i="36" l="1"/>
  <c r="G929" i="36" s="1"/>
  <c r="I928" i="36"/>
  <c r="D928" i="36"/>
  <c r="F928" i="36" l="1"/>
  <c r="C929" i="36"/>
  <c r="J928" i="36" l="1"/>
  <c r="E929" i="36"/>
  <c r="I929" i="36" l="1"/>
  <c r="H929" i="36"/>
  <c r="G930" i="36" s="1"/>
  <c r="D929" i="36"/>
  <c r="F929" i="36" l="1"/>
  <c r="C930" i="36"/>
  <c r="J929" i="36" l="1"/>
  <c r="E930" i="36"/>
  <c r="I930" i="36" l="1"/>
  <c r="H930" i="36"/>
  <c r="G931" i="36" s="1"/>
  <c r="D930" i="36"/>
  <c r="F930" i="36" l="1"/>
  <c r="C931" i="36"/>
  <c r="J930" i="36" l="1"/>
  <c r="E931" i="36"/>
  <c r="I931" i="36" l="1"/>
  <c r="H931" i="36"/>
  <c r="G932" i="36" s="1"/>
  <c r="D931" i="36"/>
  <c r="F931" i="36" l="1"/>
  <c r="C932" i="36"/>
  <c r="J931" i="36" l="1"/>
  <c r="E932" i="36"/>
  <c r="H932" i="36" l="1"/>
  <c r="G933" i="36" s="1"/>
  <c r="I932" i="36"/>
  <c r="D932" i="36"/>
  <c r="F932" i="36" l="1"/>
  <c r="C933" i="36"/>
  <c r="J932" i="36" l="1"/>
  <c r="E933" i="36"/>
  <c r="H933" i="36" l="1"/>
  <c r="G934" i="36" s="1"/>
  <c r="I933" i="36"/>
  <c r="D933" i="36"/>
  <c r="F933" i="36" l="1"/>
  <c r="C934" i="36"/>
  <c r="J933" i="36" l="1"/>
  <c r="E934" i="36"/>
  <c r="D934" i="36" l="1"/>
  <c r="I934" i="36"/>
  <c r="H934" i="36"/>
  <c r="G935" i="36" s="1"/>
  <c r="F934" i="36" l="1"/>
  <c r="C935" i="36"/>
  <c r="J934" i="36" l="1"/>
  <c r="E935" i="36"/>
  <c r="I935" i="36" l="1"/>
  <c r="H935" i="36"/>
  <c r="G936" i="36" s="1"/>
  <c r="D935" i="36"/>
  <c r="F935" i="36" l="1"/>
  <c r="C936" i="36"/>
  <c r="J935" i="36" l="1"/>
  <c r="E936" i="36"/>
  <c r="I936" i="36" l="1"/>
  <c r="H936" i="36"/>
  <c r="G937" i="36" s="1"/>
  <c r="D936" i="36"/>
  <c r="F936" i="36" l="1"/>
  <c r="C937" i="36"/>
  <c r="J936" i="36" l="1"/>
  <c r="E937" i="36"/>
  <c r="I937" i="36" l="1"/>
  <c r="H937" i="36"/>
  <c r="G938" i="36" s="1"/>
  <c r="D937" i="36"/>
  <c r="F937" i="36" l="1"/>
  <c r="C938" i="36"/>
  <c r="J937" i="36" l="1"/>
  <c r="E938" i="36"/>
  <c r="H938" i="36" l="1"/>
  <c r="G939" i="36" s="1"/>
  <c r="I938" i="36"/>
  <c r="D938" i="36"/>
  <c r="F938" i="36" l="1"/>
  <c r="C939" i="36"/>
  <c r="J938" i="36" l="1"/>
  <c r="E939" i="36"/>
  <c r="I939" i="36" l="1"/>
  <c r="H939" i="36"/>
  <c r="G940" i="36" s="1"/>
  <c r="D939" i="36"/>
  <c r="F939" i="36" l="1"/>
  <c r="C940" i="36"/>
  <c r="J939" i="36" l="1"/>
  <c r="E940" i="36"/>
  <c r="H940" i="36" l="1"/>
  <c r="G941" i="36" s="1"/>
  <c r="I940" i="36"/>
  <c r="D940" i="36"/>
  <c r="F940" i="36" l="1"/>
  <c r="C941" i="36"/>
  <c r="J940" i="36" l="1"/>
  <c r="E941" i="36"/>
  <c r="I941" i="36" l="1"/>
  <c r="H941" i="36"/>
  <c r="G942" i="36" s="1"/>
  <c r="D941" i="36"/>
  <c r="F941" i="36" l="1"/>
  <c r="C942" i="36"/>
  <c r="J941" i="36" l="1"/>
  <c r="E942" i="36"/>
  <c r="I942" i="36" l="1"/>
  <c r="H942" i="36"/>
  <c r="G943" i="36" s="1"/>
  <c r="D942" i="36"/>
  <c r="F942" i="36" l="1"/>
  <c r="C943" i="36"/>
  <c r="J942" i="36" l="1"/>
  <c r="E943" i="36"/>
  <c r="H943" i="36" l="1"/>
  <c r="G944" i="36" s="1"/>
  <c r="I943" i="36"/>
  <c r="D943" i="36"/>
  <c r="F943" i="36" l="1"/>
  <c r="C944" i="36"/>
  <c r="J943" i="36" l="1"/>
  <c r="E944" i="36"/>
  <c r="H944" i="36" l="1"/>
  <c r="G945" i="36" s="1"/>
  <c r="I944" i="36"/>
  <c r="D944" i="36"/>
  <c r="F944" i="36" l="1"/>
  <c r="C945" i="36"/>
  <c r="J944" i="36" l="1"/>
  <c r="E945" i="36"/>
  <c r="I945" i="36" l="1"/>
  <c r="H945" i="36"/>
  <c r="G946" i="36" s="1"/>
  <c r="D945" i="36"/>
  <c r="F945" i="36" l="1"/>
  <c r="C946" i="36"/>
  <c r="J945" i="36" l="1"/>
  <c r="E946" i="36"/>
  <c r="I946" i="36" l="1"/>
  <c r="H946" i="36"/>
  <c r="G947" i="36" s="1"/>
  <c r="D946" i="36"/>
  <c r="F946" i="36" l="1"/>
  <c r="C947" i="36"/>
  <c r="J946" i="36" l="1"/>
  <c r="E947" i="36"/>
  <c r="H947" i="36" l="1"/>
  <c r="G948" i="36" s="1"/>
  <c r="I947" i="36"/>
  <c r="D947" i="36"/>
  <c r="F947" i="36" l="1"/>
  <c r="C948" i="36"/>
  <c r="J947" i="36" l="1"/>
  <c r="E948" i="36"/>
  <c r="H948" i="36" l="1"/>
  <c r="G949" i="36" s="1"/>
  <c r="I948" i="36"/>
  <c r="D948" i="36"/>
  <c r="F948" i="36" l="1"/>
  <c r="C949" i="36"/>
  <c r="J948" i="36" l="1"/>
  <c r="E949" i="36"/>
  <c r="H949" i="36" l="1"/>
  <c r="G950" i="36" s="1"/>
  <c r="I949" i="36"/>
  <c r="D949" i="36"/>
  <c r="F949" i="36" l="1"/>
  <c r="C950" i="36"/>
  <c r="J949" i="36" l="1"/>
  <c r="E950" i="36"/>
  <c r="I950" i="36" l="1"/>
  <c r="H950" i="36"/>
  <c r="G951" i="36" s="1"/>
  <c r="D950" i="36"/>
  <c r="F950" i="36" l="1"/>
  <c r="C951" i="36"/>
  <c r="J950" i="36" l="1"/>
  <c r="E951" i="36"/>
  <c r="H951" i="36" l="1"/>
  <c r="G952" i="36" s="1"/>
  <c r="I951" i="36"/>
  <c r="D951" i="36"/>
  <c r="F951" i="36" l="1"/>
  <c r="C952" i="36"/>
  <c r="J951" i="36" l="1"/>
  <c r="E952" i="36"/>
  <c r="I952" i="36" l="1"/>
  <c r="H952" i="36"/>
  <c r="G953" i="36" s="1"/>
  <c r="D952" i="36"/>
  <c r="F952" i="36" l="1"/>
  <c r="C953" i="36"/>
  <c r="J952" i="36" l="1"/>
  <c r="E953" i="36"/>
  <c r="I953" i="36" l="1"/>
  <c r="H953" i="36"/>
  <c r="G954" i="36" s="1"/>
  <c r="D953" i="36"/>
  <c r="F953" i="36" l="1"/>
  <c r="C954" i="36"/>
  <c r="J953" i="36" l="1"/>
  <c r="E954" i="36"/>
  <c r="H954" i="36" l="1"/>
  <c r="G955" i="36" s="1"/>
  <c r="I954" i="36"/>
  <c r="D954" i="36"/>
  <c r="F954" i="36" l="1"/>
  <c r="C955" i="36"/>
  <c r="J954" i="36" l="1"/>
  <c r="E955" i="36"/>
  <c r="I955" i="36" l="1"/>
  <c r="H955" i="36"/>
  <c r="G956" i="36" s="1"/>
  <c r="D955" i="36"/>
  <c r="F955" i="36" l="1"/>
  <c r="C956" i="36"/>
  <c r="J955" i="36" l="1"/>
  <c r="E956" i="36"/>
  <c r="H956" i="36" l="1"/>
  <c r="G957" i="36" s="1"/>
  <c r="I956" i="36"/>
  <c r="D956" i="36"/>
  <c r="F956" i="36" l="1"/>
  <c r="C957" i="36"/>
  <c r="J956" i="36" l="1"/>
  <c r="E957" i="36"/>
  <c r="I957" i="36" l="1"/>
  <c r="H957" i="36"/>
  <c r="G958" i="36" s="1"/>
  <c r="D957" i="36"/>
  <c r="F957" i="36" l="1"/>
  <c r="C958" i="36"/>
  <c r="J957" i="36" l="1"/>
  <c r="E958" i="36"/>
  <c r="H958" i="36" l="1"/>
  <c r="G959" i="36" s="1"/>
  <c r="I958" i="36"/>
  <c r="D958" i="36"/>
  <c r="F958" i="36" l="1"/>
  <c r="C959" i="36"/>
  <c r="J958" i="36" l="1"/>
  <c r="E959" i="36"/>
  <c r="H959" i="36" l="1"/>
  <c r="G960" i="36" s="1"/>
  <c r="I959" i="36"/>
  <c r="D959" i="36"/>
  <c r="F959" i="36" l="1"/>
  <c r="C960" i="36"/>
  <c r="J959" i="36" l="1"/>
  <c r="E960" i="36"/>
  <c r="H960" i="36" l="1"/>
  <c r="G961" i="36" s="1"/>
  <c r="I960" i="36"/>
  <c r="D960" i="36"/>
  <c r="F960" i="36" l="1"/>
  <c r="C961" i="36"/>
  <c r="J960" i="36" l="1"/>
  <c r="E961" i="36"/>
  <c r="I961" i="36" l="1"/>
  <c r="H961" i="36"/>
  <c r="G962" i="36" s="1"/>
  <c r="D961" i="36"/>
  <c r="F961" i="36" l="1"/>
  <c r="C962" i="36"/>
  <c r="J961" i="36" l="1"/>
  <c r="E962" i="36"/>
  <c r="H962" i="36" l="1"/>
  <c r="G963" i="36" s="1"/>
  <c r="I962" i="36"/>
  <c r="D962" i="36"/>
  <c r="F962" i="36" l="1"/>
  <c r="C963" i="36"/>
  <c r="J962" i="36" l="1"/>
  <c r="E963" i="36"/>
  <c r="I963" i="36" l="1"/>
  <c r="H963" i="36"/>
  <c r="G964" i="36" s="1"/>
  <c r="D963" i="36"/>
  <c r="F963" i="36" l="1"/>
  <c r="C964" i="36"/>
  <c r="J963" i="36" l="1"/>
  <c r="E964" i="36"/>
  <c r="H964" i="36" l="1"/>
  <c r="G965" i="36" s="1"/>
  <c r="I964" i="36"/>
  <c r="D964" i="36"/>
  <c r="F964" i="36" l="1"/>
  <c r="C965" i="36"/>
  <c r="J964" i="36" l="1"/>
  <c r="E965" i="36"/>
  <c r="H965" i="36" l="1"/>
  <c r="G966" i="36" s="1"/>
  <c r="I965" i="36"/>
  <c r="D965" i="36"/>
  <c r="F965" i="36" l="1"/>
  <c r="C966" i="36"/>
  <c r="J965" i="36" l="1"/>
  <c r="E966" i="36"/>
  <c r="H966" i="36" l="1"/>
  <c r="G967" i="36" s="1"/>
  <c r="I966" i="36"/>
  <c r="D966" i="36"/>
  <c r="F966" i="36" l="1"/>
  <c r="C967" i="36"/>
  <c r="J966" i="36" l="1"/>
  <c r="E967" i="36"/>
  <c r="H967" i="36" l="1"/>
  <c r="G968" i="36" s="1"/>
  <c r="I967" i="36"/>
  <c r="D967" i="36"/>
  <c r="F967" i="36" l="1"/>
  <c r="C968" i="36"/>
  <c r="J967" i="36" l="1"/>
  <c r="E968" i="36"/>
  <c r="I968" i="36" l="1"/>
  <c r="H968" i="36"/>
  <c r="G969" i="36" s="1"/>
  <c r="D968" i="36"/>
  <c r="F968" i="36" l="1"/>
  <c r="C969" i="36"/>
  <c r="J968" i="36" l="1"/>
  <c r="E969" i="36"/>
  <c r="H969" i="36" l="1"/>
  <c r="G970" i="36" s="1"/>
  <c r="I969" i="36"/>
  <c r="D969" i="36"/>
  <c r="F969" i="36" l="1"/>
  <c r="C970" i="36"/>
  <c r="J969" i="36" l="1"/>
  <c r="E970" i="36"/>
  <c r="I970" i="36" l="1"/>
  <c r="H970" i="36"/>
  <c r="G971" i="36" s="1"/>
  <c r="D970" i="36"/>
  <c r="F970" i="36" l="1"/>
  <c r="C971" i="36"/>
  <c r="J970" i="36" l="1"/>
  <c r="E971" i="36"/>
  <c r="I971" i="36" l="1"/>
  <c r="H971" i="36"/>
  <c r="G972" i="36" s="1"/>
  <c r="D971" i="36"/>
  <c r="F971" i="36" l="1"/>
  <c r="C972" i="36"/>
  <c r="J971" i="36" l="1"/>
  <c r="E972" i="36"/>
  <c r="H972" i="36" l="1"/>
  <c r="G973" i="36" s="1"/>
  <c r="I972" i="36"/>
  <c r="D972" i="36"/>
  <c r="F972" i="36" l="1"/>
  <c r="C973" i="36"/>
  <c r="J972" i="36" l="1"/>
  <c r="E973" i="36"/>
  <c r="I973" i="36" l="1"/>
  <c r="H973" i="36"/>
  <c r="G974" i="36" s="1"/>
  <c r="D973" i="36"/>
  <c r="F973" i="36" l="1"/>
  <c r="C974" i="36"/>
  <c r="J973" i="36" l="1"/>
  <c r="E974" i="36"/>
  <c r="H974" i="36" l="1"/>
  <c r="G975" i="36" s="1"/>
  <c r="I974" i="36"/>
  <c r="D974" i="36"/>
  <c r="F974" i="36" l="1"/>
  <c r="C975" i="36"/>
  <c r="J974" i="36" l="1"/>
  <c r="E975" i="36"/>
  <c r="I975" i="36" l="1"/>
  <c r="H975" i="36"/>
  <c r="G976" i="36" s="1"/>
  <c r="D975" i="36"/>
  <c r="F975" i="36" l="1"/>
  <c r="C976" i="36"/>
  <c r="J975" i="36" l="1"/>
  <c r="E976" i="36"/>
  <c r="I976" i="36" l="1"/>
  <c r="H976" i="36"/>
  <c r="G977" i="36" s="1"/>
  <c r="D976" i="36"/>
  <c r="F976" i="36" l="1"/>
  <c r="C977" i="36"/>
  <c r="J976" i="36" l="1"/>
  <c r="E977" i="36"/>
  <c r="I977" i="36" l="1"/>
  <c r="H977" i="36"/>
  <c r="G978" i="36" s="1"/>
  <c r="D977" i="36"/>
  <c r="F977" i="36" l="1"/>
  <c r="C978" i="36"/>
  <c r="J977" i="36" l="1"/>
  <c r="E978" i="36"/>
  <c r="I978" i="36" l="1"/>
  <c r="H978" i="36"/>
  <c r="G979" i="36" s="1"/>
  <c r="D978" i="36"/>
  <c r="F978" i="36" l="1"/>
  <c r="C979" i="36"/>
  <c r="J978" i="36" l="1"/>
  <c r="E979" i="36"/>
  <c r="I979" i="36" l="1"/>
  <c r="H979" i="36"/>
  <c r="G980" i="36" s="1"/>
  <c r="D979" i="36"/>
  <c r="F979" i="36" l="1"/>
  <c r="C980" i="36"/>
  <c r="J979" i="36" l="1"/>
  <c r="E980" i="36"/>
  <c r="I980" i="36" l="1"/>
  <c r="H980" i="36"/>
  <c r="G981" i="36" s="1"/>
  <c r="D980" i="36"/>
  <c r="F980" i="36" l="1"/>
  <c r="C981" i="36"/>
  <c r="J980" i="36" l="1"/>
  <c r="E981" i="36"/>
  <c r="I981" i="36" l="1"/>
  <c r="H981" i="36"/>
  <c r="G982" i="36" s="1"/>
  <c r="D981" i="36"/>
  <c r="F981" i="36" l="1"/>
  <c r="C982" i="36"/>
  <c r="J981" i="36" l="1"/>
  <c r="E982" i="36"/>
  <c r="I982" i="36" l="1"/>
  <c r="H982" i="36"/>
  <c r="G983" i="36" s="1"/>
  <c r="D982" i="36"/>
  <c r="F982" i="36" l="1"/>
  <c r="C983" i="36"/>
  <c r="J982" i="36" l="1"/>
  <c r="E983" i="36"/>
  <c r="I983" i="36" l="1"/>
  <c r="H983" i="36"/>
  <c r="G984" i="36" s="1"/>
  <c r="D983" i="36"/>
  <c r="F983" i="36" l="1"/>
  <c r="C984" i="36"/>
  <c r="J983" i="36" l="1"/>
  <c r="E984" i="36"/>
  <c r="I984" i="36" l="1"/>
  <c r="H984" i="36"/>
  <c r="G985" i="36" s="1"/>
  <c r="D984" i="36"/>
  <c r="F984" i="36" l="1"/>
  <c r="C985" i="36"/>
  <c r="J984" i="36" l="1"/>
  <c r="E985" i="36"/>
  <c r="I985" i="36" l="1"/>
  <c r="H985" i="36"/>
  <c r="G986" i="36" s="1"/>
  <c r="D985" i="36"/>
  <c r="F985" i="36" l="1"/>
  <c r="C986" i="36"/>
  <c r="J985" i="36" l="1"/>
  <c r="E986" i="36"/>
  <c r="I986" i="36" l="1"/>
  <c r="H986" i="36"/>
  <c r="G987" i="36" s="1"/>
  <c r="D986" i="36"/>
  <c r="F986" i="36" l="1"/>
  <c r="C987" i="36"/>
  <c r="J986" i="36" l="1"/>
  <c r="E987" i="36"/>
  <c r="I987" i="36" l="1"/>
  <c r="H987" i="36"/>
  <c r="G988" i="36" s="1"/>
  <c r="D987" i="36"/>
  <c r="F987" i="36" l="1"/>
  <c r="C988" i="36"/>
  <c r="J987" i="36" l="1"/>
  <c r="E988" i="36"/>
  <c r="I988" i="36" l="1"/>
  <c r="H988" i="36"/>
  <c r="G989" i="36" s="1"/>
  <c r="D988" i="36"/>
  <c r="F988" i="36" l="1"/>
  <c r="C989" i="36"/>
  <c r="J988" i="36" l="1"/>
  <c r="E989" i="36"/>
  <c r="I989" i="36" l="1"/>
  <c r="H989" i="36"/>
  <c r="G990" i="36" s="1"/>
  <c r="D989" i="36"/>
  <c r="F989" i="36" l="1"/>
  <c r="C990" i="36"/>
  <c r="J989" i="36" l="1"/>
  <c r="E990" i="36"/>
  <c r="H990" i="36" l="1"/>
  <c r="G991" i="36" s="1"/>
  <c r="I990" i="36"/>
  <c r="D990" i="36"/>
  <c r="F990" i="36" l="1"/>
  <c r="C991" i="36"/>
  <c r="J990" i="36" l="1"/>
  <c r="E991" i="36"/>
  <c r="I991" i="36" l="1"/>
  <c r="H991" i="36"/>
  <c r="G992" i="36" s="1"/>
  <c r="D991" i="36"/>
  <c r="F991" i="36" l="1"/>
  <c r="C992" i="36"/>
  <c r="J991" i="36" l="1"/>
  <c r="E992" i="36"/>
  <c r="H992" i="36" l="1"/>
  <c r="G993" i="36" s="1"/>
  <c r="I992" i="36"/>
  <c r="D992" i="36"/>
  <c r="F992" i="36" l="1"/>
  <c r="C993" i="36"/>
  <c r="J992" i="36" l="1"/>
  <c r="E993" i="36"/>
  <c r="I993" i="36" l="1"/>
  <c r="H993" i="36"/>
  <c r="G994" i="36" s="1"/>
  <c r="D993" i="36"/>
  <c r="F993" i="36" l="1"/>
  <c r="C994" i="36"/>
  <c r="J993" i="36" l="1"/>
  <c r="E994" i="36"/>
  <c r="H994" i="36" l="1"/>
  <c r="G995" i="36" s="1"/>
  <c r="I994" i="36"/>
  <c r="D994" i="36"/>
  <c r="F994" i="36" l="1"/>
  <c r="C995" i="36"/>
  <c r="J994" i="36" l="1"/>
  <c r="E995" i="36"/>
  <c r="I995" i="36" l="1"/>
  <c r="H995" i="36"/>
  <c r="G996" i="36" s="1"/>
  <c r="D995" i="36"/>
  <c r="F995" i="36" l="1"/>
  <c r="C996" i="36"/>
  <c r="J995" i="36" l="1"/>
  <c r="E996" i="36"/>
  <c r="I996" i="36" l="1"/>
  <c r="H996" i="36"/>
  <c r="G997" i="36" s="1"/>
  <c r="D996" i="36"/>
  <c r="F996" i="36" l="1"/>
  <c r="C997" i="36"/>
  <c r="J996" i="36" l="1"/>
  <c r="E997" i="36"/>
  <c r="I997" i="36" l="1"/>
  <c r="H997" i="36"/>
  <c r="G998" i="36" s="1"/>
  <c r="D997" i="36"/>
  <c r="F997" i="36" l="1"/>
  <c r="C998" i="36"/>
  <c r="J997" i="36" l="1"/>
  <c r="E998" i="36"/>
  <c r="I998" i="36" l="1"/>
  <c r="H998" i="36"/>
  <c r="G999" i="36" s="1"/>
  <c r="D998" i="36"/>
  <c r="F998" i="36" l="1"/>
  <c r="C999" i="36"/>
  <c r="J998" i="36" l="1"/>
  <c r="E999" i="36"/>
  <c r="I999" i="36" l="1"/>
  <c r="H999" i="36"/>
  <c r="G1000" i="36" s="1"/>
  <c r="D999" i="36"/>
  <c r="F999" i="36" l="1"/>
  <c r="C1000" i="36"/>
  <c r="J999" i="36" l="1"/>
  <c r="E1000" i="36"/>
  <c r="H1000" i="36" l="1"/>
  <c r="G1001" i="36" s="1"/>
  <c r="I1000" i="36"/>
  <c r="D1000" i="36"/>
  <c r="F1000" i="36" l="1"/>
  <c r="C1001" i="36"/>
  <c r="J1000" i="36" l="1"/>
  <c r="E1001" i="36"/>
  <c r="I1001" i="36" l="1"/>
  <c r="H1001" i="36"/>
  <c r="G1002" i="36" s="1"/>
  <c r="D1001" i="36"/>
  <c r="F1001" i="36" l="1"/>
  <c r="C1002" i="36"/>
  <c r="J1001" i="36" l="1"/>
  <c r="E1002" i="36"/>
  <c r="H1002" i="36" l="1"/>
  <c r="G1003" i="36" s="1"/>
  <c r="I1002" i="36"/>
  <c r="D1002" i="36"/>
  <c r="F1002" i="36" l="1"/>
  <c r="C1003" i="36"/>
  <c r="J1002" i="36" l="1"/>
  <c r="E1003" i="36"/>
  <c r="I1003" i="36" l="1"/>
  <c r="H1003" i="36"/>
  <c r="G1004" i="36" s="1"/>
  <c r="D1003" i="36"/>
  <c r="F1003" i="36" l="1"/>
  <c r="C1004" i="36"/>
  <c r="J1003" i="36" l="1"/>
  <c r="E1004" i="36"/>
  <c r="I1004" i="36" l="1"/>
  <c r="H1004" i="36"/>
  <c r="G1005" i="36" s="1"/>
  <c r="D1004" i="36"/>
  <c r="F1004" i="36" l="1"/>
  <c r="C1005" i="36"/>
  <c r="J1004" i="36" l="1"/>
  <c r="E1005" i="36"/>
  <c r="I1005" i="36" l="1"/>
  <c r="H1005" i="36"/>
  <c r="D1005" i="36"/>
  <c r="F1005" i="36" l="1"/>
  <c r="J1005" i="3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4BA51D-FAD0-4D7E-BEE1-D5C86D3C12C0}" keepAlive="1" name="Abfrage - COVID19 Zahlen" description="Verbindung mit der Abfrage 'COVID19 Zahlen' in der Arbeitsmappe." type="5" refreshedVersion="6" background="1" saveData="1">
    <dbPr connection="Provider=Microsoft.Mashup.OleDb.1;Data Source=$Workbook$;Location=COVID19 Zahlen;Extended Properties=&quot;&quot;" command="SELECT * FROM [COVID19 Zahlen]"/>
  </connection>
  <connection id="2" xr16:uid="{32DA8535-A418-4056-AB92-5E23A9DFC445}" keepAlive="1" name="Abfrage - COVID19_Fallzahlen_CH_cleaned_v2" description="Verbindung mit der Abfrage 'COVID19_Fallzahlen_CH_cleaned_v2' in der Arbeitsmappe." type="5" refreshedVersion="6" background="1" saveData="1">
    <dbPr connection="Provider=Microsoft.Mashup.OleDb.1;Data Source=$Workbook$;Location=COVID19_Fallzahlen_CH_cleaned_v2;Extended Properties=&quot;&quot;" command="SELECT * FROM [COVID19_Fallzahlen_CH_cleaned_v2]"/>
  </connection>
  <connection id="3" xr16:uid="{67688EA6-B006-4202-80C6-AB03F7338188}" keepAlive="1" name="Abfrage - master" description="Verbindung mit der Abfrage 'master' in der Arbeitsmappe." type="5" refreshedVersion="6" background="1" saveData="1">
    <dbPr connection="Provider=Microsoft.Mashup.OleDb.1;Data Source=$Workbook$;Location=master;Extended Properties=&quot;&quot;" command="SELECT * FROM [master]"/>
  </connection>
</connections>
</file>

<file path=xl/sharedStrings.xml><?xml version="1.0" encoding="utf-8"?>
<sst xmlns="http://schemas.openxmlformats.org/spreadsheetml/2006/main" count="5513" uniqueCount="717">
  <si>
    <t/>
  </si>
  <si>
    <t>date</t>
  </si>
  <si>
    <t>time</t>
  </si>
  <si>
    <t>abbreviation_canton_and_fl</t>
  </si>
  <si>
    <t>ncumul_tested</t>
  </si>
  <si>
    <t>ncumul_conf</t>
  </si>
  <si>
    <t>ncumul_released</t>
  </si>
  <si>
    <t>source</t>
  </si>
  <si>
    <t>GE</t>
  </si>
  <si>
    <t>https://www.ge.ch/document/covid-19-situation-epidemiologique-geneve/telecharger</t>
  </si>
  <si>
    <t>TI</t>
  </si>
  <si>
    <t>https://www.srf.ch/news/schweiz/tessiner-patient-erster-coronavirus-fall-in-der-schweiz</t>
  </si>
  <si>
    <t>FL</t>
  </si>
  <si>
    <t>https://www.regierung.li/media/attachments/83-verdachtsfaelle-negativ-getestet.pdf?t=637202562374055719</t>
  </si>
  <si>
    <t>ZH</t>
  </si>
  <si>
    <t>BS</t>
  </si>
  <si>
    <t>https://www.coronavirus.bs.ch/nm/2020-coronavirus-erster-positiver-fall-in-basel-stadt-zweiter-positiv-getesteter-ausserkantonaler-fall-gd.html</t>
  </si>
  <si>
    <t>BE</t>
  </si>
  <si>
    <t>https://www.be.ch/portal/de/index/mediencenter/medienmitteilungen/suche.archiv.meldungNeu.html/portal/de/meldungen/mm/2020/02/20200229_0936_corona.html</t>
  </si>
  <si>
    <t>BL</t>
  </si>
  <si>
    <t>https://www.baselland.ch/politik-und-behorden/direktionen/volkswirtschafts-und-gesundheitsdirektion/medienmitteilungen/neuer-coronavirus-covid-19-erster-bestaetigter-fall-aus-dem-kanton-basel-landschaft</t>
  </si>
  <si>
    <t>VD</t>
  </si>
  <si>
    <t>https://www.vd.ch/toutes-les-actualites/hotline-et-informations-sur-le-coronavirus/</t>
  </si>
  <si>
    <t>VS</t>
  </si>
  <si>
    <t>https://twitter.com/BR_Sprecher/status/1233316679863631873?s=20</t>
  </si>
  <si>
    <t>AG</t>
  </si>
  <si>
    <t>https://www.ag.ch/media/kanton_aargau/themen_1/coronavirus_1/20200228_KFS_20200106_Coronavirus_Lagebulletin_AG_Unterschrieben.pdf</t>
  </si>
  <si>
    <t>https://www.baselland.ch/politik-und-behorden/direktionen/volkswirtschafts-und-gesundheitsdirektion/medienmitteilungen/weiterer-bestaetigter-fall-aus-dem-kanton-basel-landschaft</t>
  </si>
  <si>
    <t>https://twitter.com/BAG_OFSP_UFSP/status/1233759578241863681?s=20</t>
  </si>
  <si>
    <t>https://www.be.ch/portal/de/index/mediencenter/medienmitteilungen/suche.meldungNeu.html/portal/de/meldungen/mm/2020/03/20200302_1522_zweiter_bestaetigtercorona-fallinbiel</t>
  </si>
  <si>
    <t>FR</t>
  </si>
  <si>
    <t>https://www.fr.ch/sites/default/files/2020-03/200301_commd_dsas_covid_cas_fr.pdf</t>
  </si>
  <si>
    <t>GL</t>
  </si>
  <si>
    <t>NE</t>
  </si>
  <si>
    <t>https://www.ne.ch/autorites/DFS/SCSP/medecin-cantonal/maladies-vaccinations/Documents/Covid-19-Statistiques/COVID19_PublicationInternet.pdf</t>
  </si>
  <si>
    <t>https://www.coronavirus.bs.ch/nm/2020-coronavirus-anzahl-der-getesteten-faelle-und-zwischenstand-kita-riehen-gd.html</t>
  </si>
  <si>
    <t>https://www.be.ch/portal/de/index/mediencenter/medienmitteilungen/suche.meldungNeu.html/portal/de/meldungen/mm/2020/03/20200303_1333_mann_in_spital_interlakenpositivgetestet</t>
  </si>
  <si>
    <t>https://www.fr.ch/sites/default/files/2020-03/200302_CommD_DSAS_covid_cas%20FR.pdf</t>
  </si>
  <si>
    <t>SG</t>
  </si>
  <si>
    <t>https://www.sg.ch/news/sgch_allgemein/2020/03/zwei-personen-in-quarantaene---kein-bestaetigter-fall.html</t>
  </si>
  <si>
    <t>https://www4.ti.ch/area-media/comunicati/dettaglio-comunicato/?NEWS_ID=187352&amp;tx_tichareamedia_comunicazioni%5Baction%5D=show&amp;tx_tichareamedia_comunicazioni%5Bcontroller%5D=Comunicazioni&amp;cHash=ea65dbcabb28d4711459f3b613bbc1b7</t>
  </si>
  <si>
    <t>https://www.coronavirus.bs.ch/nm/2020-coronavirus-zwei-neue-positive-faelle-in-basel-stadt-gd.html</t>
  </si>
  <si>
    <t>https://www.ag.ch/media/kanton_aargau/themen_1/coronavirus_1/200302_KFS_Coronavirus_Lagebulletin_2.pdf</t>
  </si>
  <si>
    <t>https://www.regierung.li/media/attachments/90-coronavirus.pdf?t=637202562374055719</t>
  </si>
  <si>
    <t>JU</t>
  </si>
  <si>
    <t>SZ</t>
  </si>
  <si>
    <t>https://www.sz.ch/public/upload/assets/45351/MM_Coronavirus_4_3_2020.pdf</t>
  </si>
  <si>
    <t>ZG</t>
  </si>
  <si>
    <t>https://www.ag.ch/media/kanton_aargau/themen_1/coronavirus_1/lagebulletins/200303_KFS_Coronavirus_Lagebulletin_3.pdf</t>
  </si>
  <si>
    <t>https://twitter.com/BAG_OFSP_UFSP/status/1234880556095213569?s=20</t>
  </si>
  <si>
    <t>https://www.be.ch/portal/de/index/mediencenter/medienmitteilungen/suche.meldungNeu.html/portal/de/meldungen/mm/2020/03/20200304_1443_corona-4-3-2020</t>
  </si>
  <si>
    <t>https://www.regierung.li/media/attachments/97-coronavirus.pdf?t=637202562374055719</t>
  </si>
  <si>
    <t>https://www.fr.ch/sites/default/files/2020-03/200304_CommD_DSAS_covid_cas%20FR.pdf</t>
  </si>
  <si>
    <t>https://www4.ti.ch/area-media/comunicati/dettaglio-comunicato/?NEWS_ID=187371&amp;tx_tichareamedia_comunicazioni%5Baction%5D=show&amp;tx_tichareamedia_comunicazioni%5Bcontroller%5D=Comunicazioni&amp;cHash=174f2d754f3b657af79f343c92fc5c89</t>
  </si>
  <si>
    <t>https://www.sg.ch/news/sgch_allgemein/2020/03/erster-bestaetigter-corona-fall-im-kanton-.html</t>
  </si>
  <si>
    <t>https://www.ag.ch/media/kanton_aargau/themen_1/coronavirus_1/lagebulletins/200304_KFS_Coronavirus_Lagebulletin_4.pdf</t>
  </si>
  <si>
    <t>https://twitter.com/BAG_OFSP_UFSP/status/1235240377134862336?s=20</t>
  </si>
  <si>
    <t>LU</t>
  </si>
  <si>
    <t>https://web.archive.org/web/20200304173939/https://gesundheit.lu.ch/themen/Humanmedizin/Infektionskrankheiten/Coronavirus</t>
  </si>
  <si>
    <t>AR</t>
  </si>
  <si>
    <t>https://www.ar.ch/verwaltung/departement-gesundheit-und-soziales/news-aus-dem-departement/detail/news/coronavirusersterfallinappenzellausserrhoden/?tx_news_pi1[controller]=News&amp;tx_news_pi1[action]=detail&amp;cHash=fb1a9cf08108cdc7b82780b9239b009d</t>
  </si>
  <si>
    <t>https://www.baselland.ch/politik-und-behorden/direktionen/volkswirtschafts-und-gesundheitsdirektion/medienmitteilungen/neuer-coronavirus-covid-19-sechs-bestaetigte-faelle-im-kanton-basel-landschaft</t>
  </si>
  <si>
    <t>https://www.regierung.li/media/attachments/100-coronavirus-18-verdachtsfaelle-0305.pdf?t=637202562374055719</t>
  </si>
  <si>
    <t>https://www.fr.ch/de/covid19/gesundheit/covid-19/coronavirus-entwicklungen-der-situation</t>
  </si>
  <si>
    <t>https://www4.ti.ch/area-media/comunicati/dettaglio-comunicato/?NEWS_ID=187385&amp;tx_tichareamedia_comunicazioni%5Baction%5D=show&amp;tx_tichareamedia_comunicazioni%5Bcontroller%5D=Comunicazioni&amp;cHash=a9ddddfae2c7446e5b856451e178a61a</t>
  </si>
  <si>
    <t>https://www.ag.ch/media/kanton_aargau/themen_1/coronavirus_1/lagebulletins/200305_KFS_Coronavirus_Lagebulletin_5.pdf</t>
  </si>
  <si>
    <t>https://www.coronavirus.bs.ch/nm/2020-coronavirus-fuenf-neue-positive-faelle-in-basel-stadt-gd.html</t>
  </si>
  <si>
    <t>https://www.be.ch/portal/de/index/mediencenter/medienmitteilungen/suche.meldungNeu.html/portal/de/meldungen/mm/2020/03/20200306_1343_corona6-3</t>
  </si>
  <si>
    <t>https://www.regierung.li/media/attachments/104-coronavirus-vorsicht.pdf?t=637202562374055719</t>
  </si>
  <si>
    <t>https://www.sz.ch/public/upload/assets/45417/MM_Coronavirus_6_3_2020.pdf</t>
  </si>
  <si>
    <t>SO</t>
  </si>
  <si>
    <t>https://so.ch/startseite/aktuell/news/erster-laborbestaetigter-covid-19-fall-im-kanton-solothurn/?tx_news_pi1%5Bcontroller%5D=News&amp;tx_news_pi1%5Baction%5D=detail&amp;cHash=3074bbdc8f0fcdcb9f1e11a21fc05e73</t>
  </si>
  <si>
    <t>https://twitter.com/BAG_OFSP_UFSP/status/1235934884167852035?s=20</t>
  </si>
  <si>
    <t>https://www.ag.ch/media/kanton_aargau/themen_1/coronavirus_1/lagebulletins/200305_KFS_Coronavirus_Lagebulletin_6.pdf</t>
  </si>
  <si>
    <t>https://www.sg.ch/news/sgch_allgemein/2020/03/zweiter-bestaetigter-fall-einer-corona-patientin.html</t>
  </si>
  <si>
    <t>https://www.baselland.ch/politik-und-behorden/direktionen/volkswirtschafts-und-gesundheitsdirektion/medienmitteilungen/update-15-bestaetigte-faelle-in-basel-landschaft</t>
  </si>
  <si>
    <t>https://www4.ti.ch/area-media/comunicati/dettaglio-comunicato/?NEWS_ID=187406&amp;tx_tichareamedia_comunicazioni%5Baction%5D=show&amp;tx_tichareamedia_comunicazioni%5Bcontroller%5D=Comunicazioni&amp;cHash=e553d0b42db2ead87a7d05e499fac4db</t>
  </si>
  <si>
    <t>https://twitter.com/BAG_OFSP_UFSP/status/1236249864473894914?s=20</t>
  </si>
  <si>
    <t>https://www.baselland.ch/politik-und-behorden/direktionen/volkswirtschafts-und-gesundheitsdirektion/medienmitteilungen/patient-im-kantonsspital-baselland-stirbt-an-den-folgen-einer-coronavirus-infektion</t>
  </si>
  <si>
    <t>https://www4.ti.ch/area-media/comunicati/dettaglio-comunicato/?NEWS_ID=187407&amp;tx_tichareamedia_comunicazioni%5Baction%5D=show&amp;tx_tichareamedia_comunicazioni%5Bcontroller%5D=Comunicazioni&amp;cHash=8d1ff4bf2a674892913340827de952ea</t>
  </si>
  <si>
    <t>https://twitter.com/BAG_OFSP_UFSP/status/1236609191831384064?s=20</t>
  </si>
  <si>
    <t>https://www.ar.ch/schnellzugriff/medienmitteilungen-der-kantonalen-verwaltung/detail/news/zweiter-coronafall-in-appenzell-ausserrhoden/?tx_news_pi1[controller]=News&amp;tx_news_pi1[action]=detail&amp;cHash=de7ec38198b5e60b6dce8fccc7735501</t>
  </si>
  <si>
    <t>https://www.be.ch/portal/de/index/mediencenter/medienmitteilungen/suche.meldungNeu.html/portal/de/meldungen/mm/2020/03/20200309_1545_corona-9-3</t>
  </si>
  <si>
    <t>https://www.baselland.ch/politik-und-behorden/direktionen/volkswirtschafts-und-gesundheitsdirektion/medienmitteilungen/update-xx-bestaetigte-faelle-in-basel-landschaft</t>
  </si>
  <si>
    <t>https://www.regierung.li/media/attachments/106-coronavirus-anpassung-massnahmen.pdf?t=637202562374055719</t>
  </si>
  <si>
    <t>https://www4.ti.ch/area-media/comunicati/dettaglio-comunicato/?NEWS_ID=187417&amp;tx_tichareamedia_comunicazioni%5Baction%5D=show&amp;tx_tichareamedia_comunicazioni%5Bcontroller%5D=Comunicazioni&amp;cHash=20e9b76118246e98781581881b459523</t>
  </si>
  <si>
    <t>https://twitter.com/BAG_OFSP_UFSP/status/1236973685602426881?s=20</t>
  </si>
  <si>
    <t>https://www.ag.ch/media/kanton_aargau/themen_1/coronavirus_1/lagebulletins/200309_KFS_Coronavirus_Lagebulletin_7.pdf</t>
  </si>
  <si>
    <t>https://www.baselland.ch/politik-und-behorden/direktionen/volkswirtschafts-und-gesundheitsdirektion/medienmitteilungen/update</t>
  </si>
  <si>
    <t>https://www.regierung.li/media/attachments/110-corona-0310.pdf?t=637202562374055719</t>
  </si>
  <si>
    <t>https://www4.ti.ch/area-media/comunicati/dettaglio-comunicato/?NEWS_ID=187422&amp;tx_tichareamedia_comunicazioni%5Baction%5D=show&amp;tx_tichareamedia_comunicazioni%5Bcontroller%5D=Comunicazioni&amp;cHash=24aa247e65de88fdd1551a61fcc407d9</t>
  </si>
  <si>
    <t>https://twitter.com/BAG_OFSP_UFSP/status/1237336196772175873?s=20</t>
  </si>
  <si>
    <t>https://www.ag.ch/media/kanton_aargau/themen_1/coronavirus_1/lagebulletins/200310_KFS_Coronavirus_Lagebulletin_8.pdf</t>
  </si>
  <si>
    <t>https://www.baselland.ch/politik-und-behorden/direktionen/volkswirtschafts-und-gesundheitsdirektion/medienmitteilungen/update-26-bestaetigte-faelle-in-basel-landschaft-1</t>
  </si>
  <si>
    <t>https://www.regierung.li/media/attachments/112-drei-personen-infiziert.pdf?t=637202562374055719</t>
  </si>
  <si>
    <t>https://www.fr.ch/covid19/sante/covid-19/coronavirus-statistiques-evolution-de-la-situation-dans-le-canton</t>
  </si>
  <si>
    <t>NW</t>
  </si>
  <si>
    <t>https://www.coronavirus.bs.ch/nm/2020-coronavirus-ende-der-quarantaenemassnahmen-im-fall-kita-riehen-gd.html</t>
  </si>
  <si>
    <t>https://www.ag.ch/media/kanton_aargau/themen_1/coronavirus_1/lagebulletins/200311_KFS_Coronavirus_Lagebulletin_9.pdf</t>
  </si>
  <si>
    <t>https://www.ar.ch/schnellzugriff/medienmitteilungen-der-kantonalen-verwaltung/detail/news/coronavirus-drei-neue-faelle-in-appenzell-ausserrhoden/?tx_news_pi1[controller]=News&amp;tx_news_pi1[action]=detail&amp;cHash=272411484066c8fb971dcc838aa96ef9</t>
  </si>
  <si>
    <t>https://www.regierung.li/media/attachments/114-hallenbaeder-geschlossen-0312.pdf?t=637202562374055719</t>
  </si>
  <si>
    <t>https://www.sg.ch/tools/informationen-coronavirus.html</t>
  </si>
  <si>
    <t>https://www4.ti.ch/area-media/comunicati/dettaglio-comunicato/?NEWS_ID=187437&amp;tx_tichareamedia_comunicazioni%5Baction%5D=show&amp;tx_tichareamedia_comunicazioni%5Bcontroller%5D=Comunicazioni&amp;cHash=59cf6112c82abed490acd8901f5a0bb2</t>
  </si>
  <si>
    <t>UR</t>
  </si>
  <si>
    <t>https://twitter.com/BAG_OFSP_UFSP/status/1238073089902235648?s=20 https://www.coronavirus.bs.ch/nm/2020-coronavirus-erster-todesfall-im-kanton-basel-stadt-gd.html</t>
  </si>
  <si>
    <t>https://www.ag.ch/media/kanton_aargau/themen_1/coronavirus_1/lagebulletins/200312_KFS_Coronavirus_Lagebulletin_10.pdf</t>
  </si>
  <si>
    <t>https://www.baselland.ch/politik-und-behorden/direktionen/volkswirtschafts-und-gesundheitsdirektion/medienmitteilungen/update-26-bestaetigte-faelle-in-basel-landschaft-2</t>
  </si>
  <si>
    <t>https://www.youtube.com/watch?v=_x_yQ6uwGAQ</t>
  </si>
  <si>
    <t>OW</t>
  </si>
  <si>
    <t>https://www.ow.ch/de/aktuelles/aktuellesinformationen/amtsmitteilungen/welcome.php?action=showinfo&amp;info_id=63566&amp;ls=0&amp;sq=&amp;kategorie_id=&amp;date_from=&amp;date_to=</t>
  </si>
  <si>
    <t>https://www.sz.ch/public/upload/assets/45585/MM_Coronavirus_13_03_2020.pdf</t>
  </si>
  <si>
    <t>https://twitter.com/BAG_OFSP_UFSP/status/1238430659762364417?s=20</t>
  </si>
  <si>
    <t>https://www.ag.ch/media/kanton_aargau/themen_1/coronavirus_1/lagebulletins/200313_KFS_Coronavirus_Lagebulletin_11.pdf</t>
  </si>
  <si>
    <t>AI</t>
  </si>
  <si>
    <t>https://www.ai.ch/themen/gesundheit-alter-und-soziales/gesundheitsfoerderung-und-praevention/aktuelles/erste-bestaetigte-coronavirus-faelle-auch-in-innerrhoden</t>
  </si>
  <si>
    <t>https://www.baselland.ch/politik-und-behorden/direktionen/volkswirtschafts-und-gesundheitsdirektion/medienmitteilungen/update-47-bestaetigte-faelle-in-basel-landschaft</t>
  </si>
  <si>
    <t>https://www.regierung.li/media/attachments/118-corona-rueckkehrer-skiferien-0314.pdf?t=637202562374055719</t>
  </si>
  <si>
    <t>https://www4.ti.ch/area-media/comunicati/dettaglio-comunicato/?NEWS_ID=187466&amp;tx_tichareamedia_comunicazioni%5Baction%5D=show&amp;tx_tichareamedia_comunicazioni%5Bcontroller%5D=Comunicazioni&amp;cHash=1b10e6e8117296766155edcf9c317a4c</t>
  </si>
  <si>
    <t>https://twitter.com/BAG_OFSP_UFSP/status/1238773726423941127?s=20</t>
  </si>
  <si>
    <t>https://www.baselland.ch/politik-und-behorden/direktionen/volkswirtschafts-und-gesundheitsdirektion/medienmitteilungen/update-54-bestaetigte-faelle-in-basel-landschaft</t>
  </si>
  <si>
    <t>https://www.regierung.li/media/attachments/119-corona-massnahmen-verschaerft-0315.pdf?t=637202562374055719</t>
  </si>
  <si>
    <t>https://www.sz.ch/public/upload/assets/45590/MM_Coronavirus_15_3_2020.pdf</t>
  </si>
  <si>
    <t>https://www4.ti.ch/area-media/comunicati/dettaglio-comunicato/?NEWS_ID=187467&amp;tx_tichareamedia_comunicazioni%5Baction%5D=show&amp;tx_tichareamedia_comunicazioni%5Bcontroller%5D=Comunicazioni&amp;cHash=af5473066754ef4d1272e156056acc07</t>
  </si>
  <si>
    <t>https://www.besondere-lage.sites.be.ch/besondere-lage_sites/de/index/corona/index.html</t>
  </si>
  <si>
    <t>https://www.baselland.ch/politik-und-behorden/direktionen/volkswirtschafts-und-gesundheitsdirektion/medienmitteilungen/update-67-bestaetigte-faelle-in-basel-landschaft</t>
  </si>
  <si>
    <t>TG</t>
  </si>
  <si>
    <t>https://www4.ti.ch/area-media/comunicati/dettaglio-comunicato/?NEWS_ID=187475&amp;tx_tichareamedia_comunicazioni%5Baction%5D=show&amp;tx_tichareamedia_comunicazioni%5Bcontroller%5D=Comunicazioni&amp;cHash=dee4a529abd4e9300e116c7ff4db5774</t>
  </si>
  <si>
    <t>https://www.coronavirus.bs.ch/nm/2020-tagesbulletin-coronavirus-144-bestaetigte-faelle-im-kanton-basel-stadt-gd.html</t>
  </si>
  <si>
    <t>https://www.ag.ch/media/kanton_aargau/themen_1/coronavirus_1/lagebulletins/200316_KFS_Coronavirus_Lagebulletin_12.pdf</t>
  </si>
  <si>
    <t>https://www.baselland.ch/politik-und-behorden/direktionen/volkswirtschafts-und-gesundheitsdirektion/medienmitteilungen/update-89-bestaetigte-faelle-in-basel-landschaft</t>
  </si>
  <si>
    <t>https://www.regierung.li/media/attachments/126-corona-generelles-veranstaltungsverbot-weitere-schliessungen.pdf?t=637202562374055719</t>
  </si>
  <si>
    <t>https://www4.ti.ch/area-media/comunicati/dettaglio-comunicato/?NEWS_ID=187486&amp;tx_tichareamedia_comunicazioni%5Baction%5D=show&amp;tx_tichareamedia_comunicazioni%5Bcontroller%5D=Comunicazioni&amp;cHash=d106aab74491da09b294ff13ffadd02f</t>
  </si>
  <si>
    <t>https://www.coronavirus.bs.ch/nm/2020-tagesbulletin-coronavirus-165-bestaetigte-faelle-im-kanton-basel-stadt-gd.html</t>
  </si>
  <si>
    <t>https://www.ag.ch/media/kanton_aargau/themen_1/coronavirus_1/lagebulletins/200317_KFS_Coronavirus_Lagebulletin_13.pdf</t>
  </si>
  <si>
    <t>https://www.baselland.ch/politik-und-behorden/direktionen/volkswirtschafts-und-gesundheitsdirektion/medienmitteilungen/update-116-bestaetigte-faelle-in-basel-landschaft</t>
  </si>
  <si>
    <t>https://www.regierung.li/media/attachments/131-corona-hotline-0318.pdf?t=637202562374055719</t>
  </si>
  <si>
    <t>GR</t>
  </si>
  <si>
    <t>https://www.gr.ch/DE/institutionen/verwaltung/djsg/ga/coronavirus/info/Seiten/Start.aspx</t>
  </si>
  <si>
    <t>https://www.oltnertagblatt.ch/solothurn/kanton-solothurn/zivilschuetzer-kontrollieren-wer-in-die-solothurner-spitaeler-rein-will-137174885</t>
  </si>
  <si>
    <t>https://www.tg.ch/news/fachdossier-coronavirus.html/10552</t>
  </si>
  <si>
    <t>https://www4.ti.ch/area-media/comunicati/dettaglio-comunicato/?NEWS_ID=187493&amp;tx_tichareamedia_comunicazioni%5Baction%5D=show&amp;tx_tichareamedia_comunicazioni%5Bcontroller%5D=Comunicazioni&amp;cHash=7803bbc03dd49ef2e421dfd6b12dd239</t>
  </si>
  <si>
    <t>https://www.ur.ch/mmdirektionen/63802</t>
  </si>
  <si>
    <t>https://www.coronavirus.bs.ch/nm/2020-tagesbulletin-coronavirus-182-bestaetigte-faelle-im-kanton-basel-stadt-treffen-mit-allen-spitaelern-gd.html</t>
  </si>
  <si>
    <t>https://www.ag.ch/media/kanton_aargau/themen_1/coronavirus_1/lagebulletins/200318_KFS_Coronavirus_Lagebulletin_14.pdf</t>
  </si>
  <si>
    <t>https://web.archive.org/web/20200318191404/https://gesundheit.lu.ch/themen/Humanmedizin/Infektionskrankheiten/Coronavirus</t>
  </si>
  <si>
    <t>https://www.baselland.ch/politik-und-behorden/direktionen/volkswirtschafts-und-gesundheitsdirektion/medienmitteilungen/update-131-bestaetigte-faelle-in-basel-landschaft</t>
  </si>
  <si>
    <t>https://www.ur.ch/mmdirektionen/63841</t>
  </si>
  <si>
    <t>https://www.coronavirus.bs.ch/nm/2020-tagesbulletin-coronavirus-222-bestaetigte-faelle-basel-stadt-trifft-gemeinsam-mit-den-spitaelern-vorkehrungen-fuer-intensiv--und-beatmungskapazitaeten-gd.html</t>
  </si>
  <si>
    <t>https://www.ag.ch/media/kanton_aargau/themen_1/coronavirus_1/lagebulletins/200319_KFS_Coronavirus_Lagebulletin_15.pdf</t>
  </si>
  <si>
    <t>https://www.baselland.ch/politik-und-behorden/direktionen/volkswirtschafts-und-gesundheitsdirektion/medienmitteilungen/update-170-bestaetigte-faelle-in-basel-landschaft</t>
  </si>
  <si>
    <t>https://www.regierung.li/media/attachments/136-soziale-kontakte-reduktion-corona.pdf?t=637203388043363286</t>
  </si>
  <si>
    <t>SH</t>
  </si>
  <si>
    <t>https://sh.ch/CMS/Webseite/Kanton-Schaffhausen/Beh-rde/Verwaltung/Departement-des-Innern/Gesundheitsamt-3209198-DE.html</t>
  </si>
  <si>
    <t>https://www4.ti.ch/dss/dsp/covid19/home/ https://www.youtube.com/watch?v=34RQ7OOWYoI</t>
  </si>
  <si>
    <t>https://gesundheit.lu.ch/themen/Humanmedizin/Infektionskrankheiten/Coronavirus</t>
  </si>
  <si>
    <t>https://www.coronavirus.bs.ch/nm/2020-tagesbulletin-coronavirus-272-bestaetigte-faelle-im-kanton-basel-stadt-gd.html</t>
  </si>
  <si>
    <t>https://www.ur.ch/themen/2920</t>
  </si>
  <si>
    <t>https://www.ag.ch/media/kanton_aargau/themen_1/coronavirus_1/lagebulletins/200320_KFS_Coronavirus_Lagebulletin_16.pdf</t>
  </si>
  <si>
    <t>https://twitter.com/KantonSolothurn/status/1241041303024041989?p=p</t>
  </si>
  <si>
    <t>https://www.ar.ch/schnellzugriff/medienmitteilungen-der-kantonalen-verwaltung/detail/news/coronavirus-erster-todesfall-in-appenzell-ausserrhoden/?tx_news_pi1%5Bcontroller%5D=News&amp;tx_news_pi1%5Baction%5D=detail&amp;cHash=a88f209df29c38474f9c5f9e1c5dd53f</t>
  </si>
  <si>
    <t>https://www.baselland.ch/politik-und-behorden/direktionen/volkswirtschafts-und-gesundheitsdirektion/medienmitteilungen/update-282-bestaetigte-faelle-in-basel-landschaft</t>
  </si>
  <si>
    <t>https://www.regierung.li/media/attachments/138-corona-starke-zunahme-0321.pdf?t=637204593432337675</t>
  </si>
  <si>
    <t>https://www4.ti.ch/dss/dsp/covid19/home/ https://www.youtube.com/watch?v=7g2sALU9bQM</t>
  </si>
  <si>
    <t>https://www.coronavirus.bs.ch/nm/2020-tagesbulletin-coronavirus-299-bestaetigte-faelle-im-kanton-basel-stadt-gd.html</t>
  </si>
  <si>
    <t>https://www.jura.ch/fr/Autorites/Coronavirus/Accueil/Coronavirus-Informations-officielles-a-la-population-jurassienne.html</t>
  </si>
  <si>
    <t>https://www.baselland.ch/politik-und-behorden/direktionen/volkswirtschafts-und-gesundheitsdirektion/medienmitteilungen/update-289-bestaetigte-faelle-in-basel-landschaft</t>
  </si>
  <si>
    <t>https://www.regierung.li/media/attachments/139-46-faelle-0322.pdf?t=637204971345932209</t>
  </si>
  <si>
    <t>https://web.archive.org/web/20200322153528/https://www4.ti.ch/dss/dsp/covid19/home/</t>
  </si>
  <si>
    <t>https://www.coronavirus.bs.ch/nm/2020-tagesbulletin-coronavirus-358-bestaetigte-faelle-im-kanton-basel-stadt-gd.html</t>
  </si>
  <si>
    <t>https://www.ag.ch/de/aktuelles/medienportal/medienmitteilung/medienmitteilungen/mediendetails_139237.jsp</t>
  </si>
  <si>
    <t>https://www.gl.ch/verwaltung/finanzen-und-gesundheit/gesundheit/coronavirus.html/4817#Fallzahlen</t>
  </si>
  <si>
    <t>https://www.baselland.ch/politik-und-behorden/direktionen/volkswirtschafts-und-gesundheitsdirektion/medienmitteilungen/update-289-bestaetigte-faelle-in-basel-landschaft-1</t>
  </si>
  <si>
    <t>https://www.ow.ch/de/verwaltung/dienstleistungen/?dienst_id=5962</t>
  </si>
  <si>
    <t>https://www4.ti.ch/area-media/comunicati/dettaglio-comunicato/?NEWS_ID=187510&amp;tx_tichareamedia_comunicazioni%5Baction%5D=show&amp;tx_tichareamedia_comunicazioni%5Bcontroller%5D=Comunicazioni&amp;cHash=0120f665ab49651b9d66c876ef272a91</t>
  </si>
  <si>
    <t>https://www.zg.ch/behoerden/gesundheitsdirektion/amt-fuer-gesundheit/corona</t>
  </si>
  <si>
    <t>https://www.ar.ch/verwaltung/departement-gesundheit-und-soziales/amt-fuer-gesundheit/informationsseite-coronavirus/</t>
  </si>
  <si>
    <t>https://www.coronavirus.bs.ch/nm/2020-tagesbulletin-coronavirus-376-bestaetigte-faelle-im-kanton-basel-stadt-gd.html</t>
  </si>
  <si>
    <t>https://corona.so.ch/</t>
  </si>
  <si>
    <t>https://www.ag.ch/media/kanton_aargau/themen_1/coronavirus_1/lagebulletins/200323_KFS_Coronavirus_Lagebulletin_17.pdf</t>
  </si>
  <si>
    <t>https://www.regierung.li/media/attachments/140-corona-regierung-0323.pdf?t=637205847493377066</t>
  </si>
  <si>
    <t>https://www.baselland.ch/politik-und-behorden/direktionen/volkswirtschafts-und-gesundheitsdirektion/amt-fur-gesundheit/medizinische-dienste/kantonsarztlicher-dienst/aktuelles/covid-19-faelle-kanton-basel-landschaft</t>
  </si>
  <si>
    <t>https://www.regierung.li/media/attachments/143-coronavirus-praesenz-fernunterricht.pdf?t=637207680400073990</t>
  </si>
  <si>
    <t>https://www.tg.ch/news/fachdossier-coronavirus.html/10552 &amp; https://www.tg.ch/news/news-detailseite.html/485/news/44925</t>
  </si>
  <si>
    <t>https://www4.ti.ch/area-media/comunicati/dettaglio-comunicato/?NEWS_ID=187520&amp;tx_tichareamedia_comunicazioni%5Baction%5D=show&amp;tx_tichareamedia_comunicazioni%5Bcontroller%5D=Comunicazioni&amp;cHash=4d581f57e92de04937175bab9e5b0f14</t>
  </si>
  <si>
    <t>https://www.coronavirus.bs.ch/nm/2020-tagesbulletin-coronavirus-414-bestaetigte-faelle-im-kanton-basel-stadt-gd.html</t>
  </si>
  <si>
    <t>https://www.ag.ch/media/kanton_aargau/themen_1/coronavirus_1/lagebulletins/200324_KFS_Coronavirus_Lagebulletin_18.pdf</t>
  </si>
  <si>
    <t>https://www.ai.ch/themen/gesundheit-alter-und-soziales/gesundheitsfoerderung-und-praevention/uebertragbare-krankheiten/coronavirus</t>
  </si>
  <si>
    <t>https://www.regierung.li/media/attachments/145-drive-trouhg-anlage-corona.pdf?t=637207634421649200</t>
  </si>
  <si>
    <t>https://www4.ti.ch/area-media/comunicati/dettaglio-comunicato/?NEWS_ID=187523&amp;tx_tichareamedia_comunicazioni%5Baction%5D=show&amp;tx_tichareamedia_comunicazioni%5Bcontroller%5D=Comunicazioni&amp;cHash=982795a2c13394282accc3a8506c9ba0</t>
  </si>
  <si>
    <t>https://www.coronavirus.bs.ch/nm/2020-tagesbulletin-coronavirus-466-bestaetigte-faelle-im-kanton-basel-stadt-gd.html</t>
  </si>
  <si>
    <t>https://www.ag.ch/media/kanton_aargau/themen_1/coronavirus_1/lagebulletins/200325_KFS_Coronavirus_Lagebulletin_19.pdf</t>
  </si>
  <si>
    <t>https://www.regierung.li/media/attachments/151-900-personen-getestet.pdf?t=637208497707275503</t>
  </si>
  <si>
    <t>https://www4.ti.ch/area-media/comunicati/dettaglio-comunicato/?NEWS_ID=187529&amp;tx_tichareamedia_comunicazioni%5Baction%5D=show&amp;tx_tichareamedia_comunicazioni%5Bcontroller%5D=Comunicazioni&amp;cHash=8ce8f2f412a3bb9022fb4a28c9ad7fa4</t>
  </si>
  <si>
    <t>https://www.coronavirus.bs.ch/nm/2020-tagesbulletin-coronavirus-505-bestaetigte-faelle-im-kanton-basel-stadt-gd.html</t>
  </si>
  <si>
    <t>https://www.ag.ch/media/kanton_aargau/themen_1/coronavirus_1/lagebulletins/200326_KFS_Coronavirus_Lagebulletin_20.pdf</t>
  </si>
  <si>
    <t>https://www.regierung.li/media/attachments/152-regierung-bedankt-sich.pdf?t=637209361840426241</t>
  </si>
  <si>
    <t>https://www.tg.ch/news/fachdossier-coronavirus.html/10552 &amp; email der Staatskanzlei des Kanton Thurgau</t>
  </si>
  <si>
    <t>https://www.vd.ch/toutes-les-actualites/hotline-et-informations-sur-le-coronavirus/point-de-situation-statistique-dans-le-canton-de-vaud/</t>
  </si>
  <si>
    <t>https://www4.ti.ch/area-media/comunicati/dettaglio-comunicato/?NEWS_ID=187533&amp;tx_tichareamedia_comunicazioni%5Baction%5D=show&amp;tx_tichareamedia_comunicazioni%5Bcontroller%5D=Comunicazioni&amp;cHash=0f01b9fd5e63dbb0f6f5cec02aa32b40</t>
  </si>
  <si>
    <t>https://www.coronavirus.bs.ch/nm/2020-tagesbulletin-coronavirus-534-bestaetigte-faelle-im-kanton-basel-stadt-gd.html</t>
  </si>
  <si>
    <t>https://www.ag.ch/media/kanton_aargau/themen_1/coronavirus_1/lagebulletins/200327_KFS_Coronavirus_Lagebulletin_21.pdf</t>
  </si>
  <si>
    <t>https://www.jura.ch/fr/Autorites/Coronavirus/Chiffres-H-JU/Evolution-des-cas-COVID-19-dans-le-Jura.html</t>
  </si>
  <si>
    <t>https://www.regierung.li/de/mitteilungen/223346/?typ=news</t>
  </si>
  <si>
    <t>https://www4.ti.ch/area-media/comunicati/dettaglio-comunicato/?NEWS_ID=187538&amp;tx_tichareamedia_comunicazioni%5Baction%5D=show&amp;tx_tichareamedia_comunicazioni%5Bcontroller%5D=Comunicazioni&amp;cHash=736a7f1a780ed9bdb1d8e45f8a0326ff</t>
  </si>
  <si>
    <t>https://www.coronavirus.bs.ch/nm/2020-tagesbulletin-coronavirus-573-bestaetigte-faelle-im-kanton-basel-stadt-gd.html</t>
  </si>
  <si>
    <t>https://www.regierung.li/de/mitteilungen/223347/?typ=news</t>
  </si>
  <si>
    <t>https://www4.ti.ch/area-media/comunicati/dettaglio-comunicato/?NEWS_ID=187540&amp;tx_tichareamedia_comunicazioni%5Baction%5D=show&amp;tx_tichareamedia_comunicazioni%5Bcontroller%5D=Comunicazioni&amp;cHash=ae32268e60ac2b59add1b9d55de51cbf</t>
  </si>
  <si>
    <t>https://www.coronavirus.bs.ch/nm/2020-tagesbulletin-coronavirus-609-bestaetigte-faelle-im-kanton-basel-stadt-gd.html</t>
  </si>
  <si>
    <t>https://www.regierung.li/de/mitteilungen/223349/?typ=newss</t>
  </si>
  <si>
    <t>https://www4.ti.ch/area-media/comunicati/dettaglio-comunicato/?NEWS_ID=187546&amp;tx_tichareamedia_comunicazioni%5Baction%5D=show&amp;tx_tichareamedia_comunicazioni%5Bcontroller%5D=Comunicazioni&amp;cHash=1465eace9ac68357130a7327d0c9b8f9</t>
  </si>
  <si>
    <t>https://www.coronavirus.bs.ch/nm/2020-tagesbulletin-coronavirus-621-bestaetigte-faelle-im-kanton-basel-stadt-gd.html</t>
  </si>
  <si>
    <t>https://www.ag.ch/media/kanton_aargau/themen_1/coronavirus_1/lagebulletins/200330_KFS_Coronavirus_Lagebulletin_22.pdf</t>
  </si>
  <si>
    <t>https://www.regierung.li/media/attachments/160-coronavirus-68-personen-positiv.pdf?t=637212737830081294</t>
  </si>
  <si>
    <t>https://www4.ti.ch/area-media/comunicati/dettaglio-comunicato/?NEWS_ID=187550&amp;tx_tichareamedia_comunicazioni%5Baction%5D=show&amp;tx_tichareamedia_comunicazioni%5Bcontroller%5D=Comunicazioni&amp;cHash=007dc1182450e5b85ee4f533dfdcd6e3</t>
  </si>
  <si>
    <t>https://www.coronavirus.bs.ch/nm/2020-tagesbulletin-coronavirus-628-bestaetigte-faelle-im-kanton-basel-stadt-gd.html https://www.coronavirus.bs.ch/nm/2020-tagesbulletin-coronavirus-691-bestaetigte-faelle-im-kanton-basel-stadt-gd.html</t>
  </si>
  <si>
    <t>https://www.ag.ch/media/kanton_aargau/themen_1/coronavirus_1/lagebulletins/200331_KFS_Coronavirus_Lagebulletin_23.pdf</t>
  </si>
  <si>
    <t>https://www.regierung.li/media/attachments/164-corona-schweizer-sanitaetssoldaten-0401.pdf?t=637213766824962451</t>
  </si>
  <si>
    <t>https://www4.ti.ch/area-media/comunicati/dettaglio-comunicato/?NEWS_ID=187555&amp;tx_tichareamedia_comunicazioni%5Baction%5D=show&amp;tx_tichareamedia_comunicazioni%5Bcontroller%5D=Comunicazioni&amp;cHash=843d72993004667ab731d64142591372</t>
  </si>
  <si>
    <t>https://www.coronavirus.bs.ch/nm/2020-tagesbulletin-coronavirus-691-bestaetigte-faelle-im-kanton-basel-stadt-gd.html</t>
  </si>
  <si>
    <t>https://www.ag.ch/media/kanton_aargau/themen_1/coronavirus_1/lagebulletins/200401_KFS_Coronavirus_Lagebulletin_24.pdf</t>
  </si>
  <si>
    <t>https://www.regierung.li/media/attachments/166-massnahmen-weiter-einhalten-0402.pdf?t=637214501732587547</t>
  </si>
  <si>
    <t>https://www4.ti.ch/area-media/comunicati/dettaglio-comunicato/?NEWS_ID=187564&amp;tx_tichareamedia_comunicazioni%5Baction%5D=show&amp;tx_tichareamedia_comunicazioni%5Bcontroller%5D=Comunicazioni&amp;cHash=6abbcb9cd18b83f8ce260e2748b9a326</t>
  </si>
  <si>
    <t>https://www.gd.bs.ch//nm/2020-tagesbulletin-coronavirus-718-bestaetigte-faelle-im-kanton-basel-stadt-gd.html</t>
  </si>
  <si>
    <t>https://www.ag.ch/media/kanton_aargau/themen_1/coronavirus_1/lagebulletins/200402_KFS_Coronavirus_Lagebulletin_25.pdf</t>
  </si>
  <si>
    <t>https://www4.ti.ch/area-media/comunicati/dettaglio-comunicato/?NEWS_ID=187570&amp;tx_tichareamedia_comunicazioni%5Baction%5D=show&amp;tx_tichareamedia_comunicazioni%5Bcontroller%5D=Comunicazioni&amp;cHash=bf727072887350e7700586450c3cf957</t>
  </si>
  <si>
    <t>https://www.gd.bs.ch/nm/2020-tagesbulletin-coronavirus-748-bestaetigte-faelle-im-kanton-basel-stadt-gd.html https://www.coronavirus.bs.ch/nm/2020-tagesbulletin-coronavirus-771-bestaetigte-faelle-im-kanton-basel-stadt-gd.html</t>
  </si>
  <si>
    <t>https://www.ag.ch/media/kanton_aargau/themen_1/coronavirus_1/lagebulletins/200403_KFS_Coronavirus_Lagebulletin_26.pdf</t>
  </si>
  <si>
    <t>https://www.regierung.li/media/attachments/168-corona-person-verstorben-0404.pdf?t=637216219078826521</t>
  </si>
  <si>
    <t>https://www4.ti.ch/area-media/comunicati/dettaglio-comunicato/?NEWS_ID=187575&amp;tx_tichareamedia_comunicazioni%5Baction%5D=show&amp;tx_tichareamedia_comunicazioni%5Bcontroller%5D=Comunicazioni&amp;cHash=4b3f64139a9dd36b9fd30a1ace23654a</t>
  </si>
  <si>
    <t>https://www.gd.bs.ch//nm/2020-tagesbulletin-coronavirus-771-bestaetigte-faelle-im-kanton-basel-stadt-gd.html</t>
  </si>
  <si>
    <t>https://www.gd.bs.ch//nm/2020-tagesbulletin-coronavirus-794-bestaetigte-faelle-im-kanton-basel-stadt-gd.html</t>
  </si>
  <si>
    <t>Kanton</t>
  </si>
  <si>
    <t>https://www.regierung.li/de/mitteilungen/223366/?typ=news</t>
  </si>
  <si>
    <t>https://www4.ti.ch/area-media/comunicati/dettaglio-comunicato/?NEWS_ID=187576&amp;tx_tichareamedia_comunicazioni%5Baction%5D=show&amp;tx_tichareamedia_comunicazioni%5Bcontroller%5D=Comunicazioni&amp;cHash=7486178287491dbfa00376059224e150</t>
  </si>
  <si>
    <t>https://www4.ti.ch/area-media/comunicati/dettaglio-comunicato/?NEWS_ID=187585&amp;cHash=71dae3c15afd6b09d15f28f43d415af1</t>
  </si>
  <si>
    <t>https://www.coronavirus.bs.ch/nm/2020-tagesbulletin-coronavirus-803-bestaetigte-faelle-im-kanton-basel-stadt-gd.html</t>
  </si>
  <si>
    <t>https://www.ag.ch/media/kanton_aargau/themen_1/coronavirus_1/lagebulletins/200406_KFS_Coronavirus_Lagebulletin_27.pdf</t>
  </si>
  <si>
    <t>https://www4.ti.ch/area-media/comunicati/dettaglio-comunicato/?NEWS_ID=187585&amp;tx_tichareamedia_comunicazioni%5Baction%5D=show&amp;tx_tichareamedia_comunicazioni%5Bcontroller%5D=Comunicazioni&amp;cHash=4bf78e02dc8ee0d240e06c4603f5605c</t>
  </si>
  <si>
    <t>https://www.gd.bs.ch//nm/2020-tagesbulletin-coronavirus-813-bestaetigte-faelle-im-kanton-basel-stadt-gd.html</t>
  </si>
  <si>
    <t>https://www.ag.ch/media/kanton_aargau/themen_1/coronavirus_1/lagebulletins/200407_KFS_Coronavirus_Lagebulletin_28.pdf</t>
  </si>
  <si>
    <t>https://gd.zh.ch/internet/gesundheitsdirektion/de/themen/coronavirus.html</t>
  </si>
  <si>
    <t>https://www.gd.bs.ch//nm/2020-tagesbulletin-coronavirus-834-bestaetigte-faelle-im-kanton-basel-stadt-gd.html</t>
  </si>
  <si>
    <t>https://www.ur.ch/themen/2962</t>
  </si>
  <si>
    <t>https://www.ag.ch/media/kanton_aargau/themen_1/coronavirus_1/lagebulletins/200408_KFS_Coronavirus_Lagebulletin_29.pdf</t>
  </si>
  <si>
    <t>https://www4.ti.ch/area-media/comunicati/dettaglio-comunicato/?NEWS_ID=187593&amp;cHash=04877af9adec32de4f5ef43a5916f801</t>
  </si>
  <si>
    <t>https://www.gd.bs.ch//nm/2020-tagesbulletin-coronavirus-846-bestaetigte-faelle-im-kanton-basel-stadt-gd.html</t>
  </si>
  <si>
    <t>https://www.ag.ch/media/kanton_aargau/themen_1/coronavirus_1/lagebulletins/200409_KFS_Coronavirus_Lagebulletin_30.pdf</t>
  </si>
  <si>
    <t>https://www4.ti.ch/area-media/comunicati/dettaglio-comunicato/?NEWS_ID=187601&amp;tx_tichareamedia_comunicazioni%5Baction%5D=show&amp;tx_tichareamedia_comunicazioni%5Bcontroller%5D=Comunicazioni&amp;cHash=a02f7a88b61d913138f4f86dbeeaa599</t>
  </si>
  <si>
    <t>Cinc</t>
  </si>
  <si>
    <t>CasesN</t>
  </si>
  <si>
    <t>CincN</t>
  </si>
  <si>
    <t>Population</t>
  </si>
  <si>
    <t>https://www.gd.bs.ch//nm/2020-tagesbulletin-coronavirus-859-bestaetigte-faelle-im-kanton-basel-stadt-gd.html</t>
  </si>
  <si>
    <t>Index</t>
  </si>
  <si>
    <t>https://www4.ti.ch/area-media/comunicati/dettaglio-comunicato/?NEWS_ID=187607&amp;tx_tichareamedia_comunicazioni%5Baction%5D=show&amp;tx_tichareamedia_comunicazioni%5Bcontroller%5D=Comunicazioni&amp;cHash=e9c51debb7c11815ec53651f6c8c8d24</t>
  </si>
  <si>
    <t>new_hosp</t>
  </si>
  <si>
    <t>current_hosp</t>
  </si>
  <si>
    <t>https://www.gd.bs.ch//nm/2020-tagesbulletin-coronavirus-866-bestaetigte-faelle-im-kanton-basel-stadt-gd.html</t>
  </si>
  <si>
    <t>current_ICU</t>
  </si>
  <si>
    <t>https://www.regierung.li/media/attachments/188-corona-keine-neuen-faelle-0410.pdf?t=637222261316868970</t>
  </si>
  <si>
    <t>https://www.ag.ch/media/kanton_aargau/themen_1/coronavirus_1/lagebulletins/200411_KFS_Coronavirus_Lagebulletin_31.pdf</t>
  </si>
  <si>
    <t>https://www.regierung.li/media/attachments/189-corona-keine-neuen-faelle-0411.pdf?t=637222261316868970</t>
  </si>
  <si>
    <t>https://www4.ti.ch/area-media/comunicati/dettaglio-comunicato/?NEWS_ID=187611&amp;tx_tichareamedia_comunicazioni%5Baction%5D=show&amp;tx_tichareamedia_comunicazioni%5Bcontroller%5D=Comunicazioni&amp;cHash=6f94f1f1d5cf92bdf5a1e053e6602530</t>
  </si>
  <si>
    <t>https://www.gd.bs.ch//nm/2020-tagesbulletin-coronavirus-882-bestaetigte-faelle-im-kanton-basel-stadt-gd.html</t>
  </si>
  <si>
    <t>https://www.regierung.li/media/attachments/190-corona-zusaetzliche-person-0412.pdf?t=637223083991919653</t>
  </si>
  <si>
    <t>https://www4.ti.ch/area-media/comunicati/dettaglio-comunicato/?NEWS_ID=187612&amp;tx_tichareamedia_comunicazioni%5Baction%5D=show&amp;tx_tichareamedia_comunicazioni%5Bcontroller%5D=Comunicazioni&amp;cHash=01ed3fadc99b1b00f0a8c4a0e41e7252</t>
  </si>
  <si>
    <t>https://www.gd.bs.ch//nm/2020-tagesbulletin-coronavirus-893-bestaetigte-faelle-im-kanton-basel-stadt-gd.html</t>
  </si>
  <si>
    <t>https://www4.ti.ch/area-media/comunicati/dettaglio-comunicato/?NEWS_ID=187614&amp;tx_tichareamedia_comunicazioni%5Baction%5D=show&amp;tx_tichareamedia_comunicazioni%5Bcontroller%5D=Comunicazioni&amp;cHash=0464d89cb8c291fbc9c266e6b7008814</t>
  </si>
  <si>
    <t>https://www.regierung.li/media/attachments/191-corona-keine-neuen-faelle-0413.pdf?t=637224053004137202</t>
  </si>
  <si>
    <t>https://www.liechtenstein.li/news-detail/article/aktuelle-informationen-zum-coronavirus/</t>
  </si>
  <si>
    <t>https://www.gd.bs.ch//nm/2020-tagesbulletin-coronavirus-899-bestaetigte-faelle-im-kanton-basel-stadt-gd.html</t>
  </si>
  <si>
    <t>https://www.ag.ch/media/kanton_aargau/themen_1/coronavirus_1/lagebulletins/200414_KFS_Coronavirus_Lagebulletin_32.pdf</t>
  </si>
  <si>
    <t>https://www4.ti.ch/area-media/comunicati/dettaglio-comunicato/?NEWS_ID=187617&amp;tx_tichareamedia_comunicazioni%5Baction%5D=show&amp;tx_tichareamedia_comunicazioni%5Bcontroller%5D=Comunicazioni&amp;cHash=64be59067038bfdaf603d60bfab0aa52</t>
  </si>
  <si>
    <t>https://www.gd.bs.ch//nm/2020-tagesbulletin-coronavirus-909-bestaetigte-faelle-im-kanton-basel-stadt-gd.html</t>
  </si>
  <si>
    <t>https://www.regierung.li/media/attachments/194-corona-neue-wege-zur-messung-0415.pdf?t=637225709239139141</t>
  </si>
  <si>
    <t>https://www4.ti.ch/area-media/comunicati/dettaglio-comunicato/?NEWS_ID=187624&amp;tx_tichareamedia_comunicazioni%5Baction%5D=show&amp;tx_tichareamedia_comunicazioni%5Bcontroller%5D=Comunicazioni&amp;cHash=c6ac05de202d47a4a41e41ec4d16b3b1</t>
  </si>
  <si>
    <t>https://www.ag.ch/media/kanton_aargau/themen_1/coronavirus_1/lagebulletins/200415_KFS_Coronavirus_Lagebulletin_33.pdf</t>
  </si>
  <si>
    <t xml:space="preserve">current_vent </t>
  </si>
  <si>
    <t xml:space="preserve">ncumul_deceased </t>
  </si>
  <si>
    <t>https://www.sz.ch/public/upload/assets/46137/COVID-19_Fallzahlen_Kanton_Schwyz.xlsx</t>
  </si>
  <si>
    <t>https://www.gd.bs.ch//nm/2020-tagesbulletin-coronavirus-917-bestaetigte-faelle-im-kanton-basel-stadt-gd.html</t>
  </si>
  <si>
    <t>https://www.ag.ch/media/kanton_aargau/themen_1/coronavirus_1/lagebulletins/200416_KFS_Coronavirus_Lagebulletin_34.pdf</t>
  </si>
  <si>
    <t>https://www.regierung.li/media/attachments/196-corona-regierung-informiert-freitag-0416.pdf?t=637226573940474014</t>
  </si>
  <si>
    <t>https://www4.ti.ch/area-media/comunicati/dettaglio-comunicato/?NEWS_ID=187632&amp;tx_tichareamedia_comunicazioni%5Baction%5D=show&amp;tx_tichareamedia_comunicazioni%5Bcontroller%5D=Comunicazioni&amp;cHash=65b441f9003d32defd9e1c4f2650c177</t>
  </si>
  <si>
    <t>https://www.sz.ch/public/upload/assets/46153/COVID-19_Fallzahlen_Kanton_Schwyz.xlsx</t>
  </si>
  <si>
    <t>https://www.gd.bs.ch//nm/2020-tagesbulletin-coronavirus-923-bestaetigte-faelle-im-kanton-basel-stadt-gd.html</t>
  </si>
  <si>
    <t>https://www.bote.ch/nachrichten/schwyz/schwyz_bdu/coronavirus-einsatz-fuer-spitalbataillon-5</t>
  </si>
  <si>
    <t>Kantonaler F�hrungsstab Appenzell Innerrhoden</t>
  </si>
  <si>
    <t>https://www.ag.ch/media/kanton_aargau/themen_1/coronavirus_1/lagebulletins/200417_KFS_Coronavirus_Lagebulletin_35.pdf</t>
  </si>
  <si>
    <t>https://www4.ti.ch/area-media/comunicati/dettaglio-comunicato/?NEWS_ID=187639&amp;tx_tichareamedia_comunicazioni%5Baction%5D=show&amp;tx_tichareamedia_comunicazioni%5Bcontroller%5D=Comunicazioni&amp;cHash=293da33bc5267650fbd8e590032cd6f3</t>
  </si>
  <si>
    <t>https://www.regierung.li/media/attachments/197-corona-regierung-orientiert-ueber-vorgehen-0417.pdf?t=637227446845695629</t>
  </si>
  <si>
    <t>CH</t>
  </si>
  <si>
    <t>Column1</t>
  </si>
  <si>
    <t>Column2</t>
  </si>
  <si>
    <t>Column3</t>
  </si>
  <si>
    <t>Column4</t>
  </si>
  <si>
    <t>Column5</t>
  </si>
  <si>
    <t>Column6</t>
  </si>
  <si>
    <t>Column7</t>
  </si>
  <si>
    <t>Quelle: BAG/MT</t>
  </si>
  <si>
    <t>Fallzahlen, Hospitalisationen und Todesfälle seit Einführung der Meldepflicht für COVID-19 in der Schweiz und Fürstentum Liechtenstein</t>
  </si>
  <si>
    <t>In dieser Tabelle werden Datensätze mit fehlenden Datumsangaben ausgeschlossen, daher weichen die kumulierten Zahlen von den Totalen ab.</t>
  </si>
  <si>
    <t>Datum</t>
  </si>
  <si>
    <t>Fallzahlen pro Tag</t>
  </si>
  <si>
    <t>Fallzahlen pro Tag, kumuliert</t>
  </si>
  <si>
    <t>Hospitalisationen pro Tag</t>
  </si>
  <si>
    <t>Hospitalisationen pro Tag, Kumuliert</t>
  </si>
  <si>
    <t>Todesfälle pro Tag</t>
  </si>
  <si>
    <t>Todesfälle pro Tag, kumuliert</t>
  </si>
  <si>
    <t>24.02.2020</t>
  </si>
  <si>
    <t>1</t>
  </si>
  <si>
    <t>5</t>
  </si>
  <si>
    <t>25.02.2020</t>
  </si>
  <si>
    <t>2</t>
  </si>
  <si>
    <t>4</t>
  </si>
  <si>
    <t>9</t>
  </si>
  <si>
    <t>26.02.2020</t>
  </si>
  <si>
    <t>10</t>
  </si>
  <si>
    <t>12</t>
  </si>
  <si>
    <t>8</t>
  </si>
  <si>
    <t>17</t>
  </si>
  <si>
    <t>27.02.2020</t>
  </si>
  <si>
    <t>7</t>
  </si>
  <si>
    <t>19</t>
  </si>
  <si>
    <t>21</t>
  </si>
  <si>
    <t>28.02.2020</t>
  </si>
  <si>
    <t>29</t>
  </si>
  <si>
    <t>29.02.2020</t>
  </si>
  <si>
    <t>13</t>
  </si>
  <si>
    <t>42</t>
  </si>
  <si>
    <t>11</t>
  </si>
  <si>
    <t>37</t>
  </si>
  <si>
    <t>01.03.2020</t>
  </si>
  <si>
    <t>53</t>
  </si>
  <si>
    <t>02.03.2020</t>
  </si>
  <si>
    <t>31</t>
  </si>
  <si>
    <t>84</t>
  </si>
  <si>
    <t>14</t>
  </si>
  <si>
    <t>60</t>
  </si>
  <si>
    <t>03.03.2020</t>
  </si>
  <si>
    <t>33</t>
  </si>
  <si>
    <t>117</t>
  </si>
  <si>
    <t>04.03.2020</t>
  </si>
  <si>
    <t>05.03.2020</t>
  </si>
  <si>
    <t>61</t>
  </si>
  <si>
    <t>15</t>
  </si>
  <si>
    <t>06.03.2020</t>
  </si>
  <si>
    <t>73</t>
  </si>
  <si>
    <t>311</t>
  </si>
  <si>
    <t>0</t>
  </si>
  <si>
    <t>07.03.2020</t>
  </si>
  <si>
    <t>49</t>
  </si>
  <si>
    <t>08.03.2020</t>
  </si>
  <si>
    <t>68</t>
  </si>
  <si>
    <t>09.03.2020</t>
  </si>
  <si>
    <t>193</t>
  </si>
  <si>
    <t>30</t>
  </si>
  <si>
    <t>10.03.2020</t>
  </si>
  <si>
    <t>39</t>
  </si>
  <si>
    <t>11.03.2020</t>
  </si>
  <si>
    <t>45</t>
  </si>
  <si>
    <t>3</t>
  </si>
  <si>
    <t>12.03.2020</t>
  </si>
  <si>
    <t>358</t>
  </si>
  <si>
    <t>50</t>
  </si>
  <si>
    <t>13.03.2020</t>
  </si>
  <si>
    <t>14.03.2020</t>
  </si>
  <si>
    <t>15.03.2020</t>
  </si>
  <si>
    <t>16.03.2020</t>
  </si>
  <si>
    <t>32</t>
  </si>
  <si>
    <t>17.03.2020</t>
  </si>
  <si>
    <t>18.03.2020</t>
  </si>
  <si>
    <t>19.03.2020</t>
  </si>
  <si>
    <t>97</t>
  </si>
  <si>
    <t>20.03.2020</t>
  </si>
  <si>
    <t>1146</t>
  </si>
  <si>
    <t>21.03.2020</t>
  </si>
  <si>
    <t>695</t>
  </si>
  <si>
    <t>105</t>
  </si>
  <si>
    <t>22.03.2020</t>
  </si>
  <si>
    <t>16</t>
  </si>
  <si>
    <t>23.03.2020</t>
  </si>
  <si>
    <t>22</t>
  </si>
  <si>
    <t>24.03.2020</t>
  </si>
  <si>
    <t>25.03.2020</t>
  </si>
  <si>
    <t>1073</t>
  </si>
  <si>
    <t>26.03.2020</t>
  </si>
  <si>
    <t>36</t>
  </si>
  <si>
    <t>27.03.2020</t>
  </si>
  <si>
    <t>28.03.2020</t>
  </si>
  <si>
    <t>54</t>
  </si>
  <si>
    <t>29.03.2020</t>
  </si>
  <si>
    <t>435</t>
  </si>
  <si>
    <t>30.03.2020</t>
  </si>
  <si>
    <t>56</t>
  </si>
  <si>
    <t>31.03.2020</t>
  </si>
  <si>
    <t>01.04.2020</t>
  </si>
  <si>
    <t>1014</t>
  </si>
  <si>
    <t>51</t>
  </si>
  <si>
    <t>02.04.2020</t>
  </si>
  <si>
    <t>877</t>
  </si>
  <si>
    <t>03.04.2020</t>
  </si>
  <si>
    <t>04.04.2020</t>
  </si>
  <si>
    <t>485</t>
  </si>
  <si>
    <t>05.04.2020</t>
  </si>
  <si>
    <t>279</t>
  </si>
  <si>
    <t>44</t>
  </si>
  <si>
    <t>06.04.2020</t>
  </si>
  <si>
    <t>07.04.2020</t>
  </si>
  <si>
    <t>38</t>
  </si>
  <si>
    <t>52</t>
  </si>
  <si>
    <t>08.04.2020</t>
  </si>
  <si>
    <t>09.04.2020</t>
  </si>
  <si>
    <t>10.04.2020</t>
  </si>
  <si>
    <t>11.04.2020</t>
  </si>
  <si>
    <t>260</t>
  </si>
  <si>
    <t>27</t>
  </si>
  <si>
    <t>12.04.2020</t>
  </si>
  <si>
    <t>220</t>
  </si>
  <si>
    <t>13.04.2020</t>
  </si>
  <si>
    <t>14.04.2020</t>
  </si>
  <si>
    <t>15.04.2020</t>
  </si>
  <si>
    <t>16.04.2020</t>
  </si>
  <si>
    <t>17.04.2020</t>
  </si>
  <si>
    <t>18.04.2020</t>
  </si>
  <si>
    <t>CH_Conf_Dayli</t>
  </si>
  <si>
    <t>CH_Conf</t>
  </si>
  <si>
    <t>CH_Death</t>
  </si>
  <si>
    <t>CH_Death_Dayli</t>
  </si>
  <si>
    <t>BAG_Conf</t>
  </si>
  <si>
    <t>BAG_Conf_Daily</t>
  </si>
  <si>
    <t>BAG_Death</t>
  </si>
  <si>
    <t>BAG_Death_Dayli</t>
  </si>
  <si>
    <t>b=</t>
  </si>
  <si>
    <t>g=</t>
  </si>
  <si>
    <t>N=</t>
  </si>
  <si>
    <t>I0=</t>
  </si>
  <si>
    <t>R0=</t>
  </si>
  <si>
    <t>BR=</t>
  </si>
  <si>
    <t>Imax=</t>
  </si>
  <si>
    <t>t</t>
  </si>
  <si>
    <t>S</t>
  </si>
  <si>
    <t>dS</t>
  </si>
  <si>
    <t>I</t>
  </si>
  <si>
    <t>dI</t>
  </si>
  <si>
    <t>R</t>
  </si>
  <si>
    <t>dR</t>
  </si>
  <si>
    <t>C</t>
  </si>
  <si>
    <t>dC</t>
  </si>
  <si>
    <t>SIR-Modell</t>
  </si>
  <si>
    <t>Schweiz</t>
  </si>
  <si>
    <t>https://www.ag.ch/media/kanton_aargau/themen_1/coronavirus_1/lagebulletins/200420_KFS_Coronavirus_Lagebulletin_36.pdf</t>
  </si>
  <si>
    <t>https://www.gd.bs.ch//nm/2020-tagesbulletin-coronavirus-929-bestaetigte-faelle-im-kanton-basel-stadt-gd.html</t>
  </si>
  <si>
    <t>https://www.sz.ch/public/upload/assets/46165/COVID-19_Fallzahlen_Kanton_Schwyz.xlsx</t>
  </si>
  <si>
    <t>https://www4.ti.ch/area-media/comunicati/dettaglio-comunicato/?NEWS_ID=187644&amp;tx_tichareamedia_comunicazioni%5Baction%5D=show&amp;tx_tichareamedia_comunicazioni%5Bcontroller%5D=Comunicazioni&amp;cHash=df3ace8d6228b4587b78db3bfa080a83</t>
  </si>
  <si>
    <t>https://www.regierung.li/media/attachments/198-corona-kein-zusaetzlicher-fall-0418.pdf?t=637228301134424983</t>
  </si>
  <si>
    <t>315</t>
  </si>
  <si>
    <t>19.04.2020</t>
  </si>
  <si>
    <t>20.04.2020</t>
  </si>
  <si>
    <t>https://www.gd.bs.ch//nm/2020-tagesbulletin-coronavirus-932-bestaetigte-faelle-im-kanton-basel-stadt-gd.html</t>
  </si>
  <si>
    <t>https://www.sz.ch/public/upload/assets/46167/COVID-19_Fallzahlen_Kanton_Schwyz.xlsx</t>
  </si>
  <si>
    <t>https://www4.ti.ch/area-media/comunicati/dettaglio-comunicato/?NEWS_ID=187645&amp;tx_tichareamedia_comunicazioni%5Baction%5D=show&amp;tx_tichareamedia_comunicazioni%5Bcontroller%5D=Comunicazioni&amp;cHash=7c0ead3ab8e681d79f11cb3d67995946</t>
  </si>
  <si>
    <t>https://www.regierung.li/media/attachments/199-corona-keine-neuen-faelle-0419.pdf?t=637229165752237624</t>
  </si>
  <si>
    <t>https://www.gd.bs.ch//nm/2020-tagesbulletin-coronavirus-933-bestaetigte-faelle-im-kanton-basel-stadt-gd.html</t>
  </si>
  <si>
    <t>https://www.sz.ch/public/upload/assets/46169/COVID-19_Fallzahlen_Kanton_Schwyz.xlsx</t>
  </si>
  <si>
    <t>https://www4.ti.ch/area-media/comunicati/dettaglio-comunicato/?NEWS_ID=187648&amp;tx_tichareamedia_comunicazioni%5Baction%5D=show&amp;tx_tichareamedia_comunicazioni%5Bcontroller%5D=Comunicazioni&amp;cHash=8c7fb45c6eada1e8d97d120f23176eb1</t>
  </si>
  <si>
    <t>https://www.regierung.li/de/mitteilungen/223410/?typ=news</t>
  </si>
  <si>
    <t>62</t>
  </si>
  <si>
    <t>121</t>
  </si>
  <si>
    <t>837</t>
  </si>
  <si>
    <t>1308</t>
  </si>
  <si>
    <t>57</t>
  </si>
  <si>
    <t>927</t>
  </si>
  <si>
    <t>328</t>
  </si>
  <si>
    <t>21.04.2020</t>
  </si>
  <si>
    <t>http://www.nw.ch/coronastatistik</t>
  </si>
  <si>
    <t>https://www.ag.ch/media/kanton_aargau/themen_1/coronavirus_1/lagebulletins/200421_KFS_Coronavirus_Lagebulletin_37.pdf</t>
  </si>
  <si>
    <t>https://www.gd.bs.ch//nm/2020-tagesbulletin-coronavirus-933-bestaetigte-faelle-im-kanton-basel-stadt-gd-2.html</t>
  </si>
  <si>
    <t>https://www.sz.ch/public/upload/assets/46178/COVID-19_Fallzahlen_Kanton_Schwyz.xlsx</t>
  </si>
  <si>
    <t>https://www4.ti.ch/area-media/comunicati/dettaglio-comunicato/?NEWS_ID=187654&amp;tx_tichareamedia_comunicazioni%5Baction%5D=show&amp;tx_tichareamedia_comunicazioni%5Bcontroller%5D=Comunicazioni&amp;cHash=8ae7085e87cf92c2997d0e458baa17f9</t>
  </si>
  <si>
    <t>https://www.regierung.li/media/attachments/207-corona-keine-neuen-Faelle-0421.pdf?t=637230900737305962</t>
  </si>
  <si>
    <t>Cases</t>
  </si>
  <si>
    <t>https://github.com/openZH/covid_19</t>
  </si>
  <si>
    <t>Leichte Fälle</t>
  </si>
  <si>
    <t>Mittlere Fälle</t>
  </si>
  <si>
    <t>Schwere Fälle</t>
  </si>
  <si>
    <t>ncumul_recovered</t>
  </si>
  <si>
    <t>ncumul_removed</t>
  </si>
  <si>
    <t>current_Infected</t>
  </si>
  <si>
    <t>index</t>
  </si>
  <si>
    <t>88</t>
  </si>
  <si>
    <t>103</t>
  </si>
  <si>
    <t>124</t>
  </si>
  <si>
    <t>131</t>
  </si>
  <si>
    <t>47</t>
  </si>
  <si>
    <t>422</t>
  </si>
  <si>
    <t>319</t>
  </si>
  <si>
    <t>114</t>
  </si>
  <si>
    <t>1216</t>
  </si>
  <si>
    <t>107</t>
  </si>
  <si>
    <t>147</t>
  </si>
  <si>
    <t>1537</t>
  </si>
  <si>
    <t>247</t>
  </si>
  <si>
    <t>28</t>
  </si>
  <si>
    <t>290</t>
  </si>
  <si>
    <t>22.04.2020</t>
  </si>
  <si>
    <t>https://www.ag.ch/media/kanton_aargau/themen_1/coronavirus_1/lagebulletins/200422_KFS_Coronavirus_Lagebulletin_38.pdf</t>
  </si>
  <si>
    <t>https://www.gd.bs.ch//nm/2020-tagesbulletin-coronavirus-933-bestaetigte-faelle-im-kanton-basel-stadt-gd-3.html</t>
  </si>
  <si>
    <t>https://www.ne.ch/autorites/DFS/SCSP/medecin-cantonal/maladies-vaccinations/Documents/Covid-19-Statistiques/COVID19_PublicationInternet.xlsx</t>
  </si>
  <si>
    <t>https://www.sz.ch/public/upload/assets/46199/COVID-19_Fallzahlen_Kanton_Schwyz.xlsx</t>
  </si>
  <si>
    <t>https://www4.ti.ch/area-media/comunicati/dettaglio-comunicato/?NEWS_ID=187672&amp;cHash=73c20eed4b20c3cb714758f2678c3f15</t>
  </si>
  <si>
    <t>R2</t>
  </si>
  <si>
    <t>model</t>
  </si>
  <si>
    <t>26</t>
  </si>
  <si>
    <t>76</t>
  </si>
  <si>
    <t>177</t>
  </si>
  <si>
    <t>238</t>
  </si>
  <si>
    <t>360</t>
  </si>
  <si>
    <t>428</t>
  </si>
  <si>
    <t>148</t>
  </si>
  <si>
    <t>621</t>
  </si>
  <si>
    <t>178</t>
  </si>
  <si>
    <t>211</t>
  </si>
  <si>
    <t>832</t>
  </si>
  <si>
    <t>217</t>
  </si>
  <si>
    <t>334</t>
  </si>
  <si>
    <t>1166</t>
  </si>
  <si>
    <t>262</t>
  </si>
  <si>
    <t>1524</t>
  </si>
  <si>
    <t>34</t>
  </si>
  <si>
    <t>1081</t>
  </si>
  <si>
    <t>91</t>
  </si>
  <si>
    <t>63</t>
  </si>
  <si>
    <t>101</t>
  </si>
  <si>
    <t>1464</t>
  </si>
  <si>
    <t>139</t>
  </si>
  <si>
    <t>1240</t>
  </si>
  <si>
    <t>156</t>
  </si>
  <si>
    <t>185</t>
  </si>
  <si>
    <t>1722</t>
  </si>
  <si>
    <t>230</t>
  </si>
  <si>
    <t>192</t>
  </si>
  <si>
    <t>261</t>
  </si>
  <si>
    <t>722</t>
  </si>
  <si>
    <t>2456</t>
  </si>
  <si>
    <t>111</t>
  </si>
  <si>
    <t>2567</t>
  </si>
  <si>
    <t>560</t>
  </si>
  <si>
    <t>426</t>
  </si>
  <si>
    <t>24</t>
  </si>
  <si>
    <t>1139</t>
  </si>
  <si>
    <t>23.04.2020</t>
  </si>
  <si>
    <t>Endend</t>
  </si>
  <si>
    <t>Alter</t>
  </si>
  <si>
    <t>Woche</t>
  </si>
  <si>
    <t>untGrenze</t>
  </si>
  <si>
    <t>Erwartung</t>
  </si>
  <si>
    <t>obeGrenze</t>
  </si>
  <si>
    <t>hochrechnung</t>
  </si>
  <si>
    <t>0-64</t>
  </si>
  <si>
    <t>65+</t>
  </si>
  <si>
    <t>end_date</t>
  </si>
  <si>
    <t>week</t>
  </si>
  <si>
    <t>loli_death</t>
  </si>
  <si>
    <t>mean_death</t>
  </si>
  <si>
    <t>hili_death</t>
  </si>
  <si>
    <t>case_death</t>
  </si>
  <si>
    <t>excess_death</t>
  </si>
  <si>
    <t>difference</t>
  </si>
  <si>
    <t>cumul_excess_deaths</t>
  </si>
  <si>
    <t>cumul_corona</t>
  </si>
  <si>
    <t>https://www.vs.ch/documents/6756452/7008787/2020%2004%2023%20Sit%20Epid%20-%20%C3%89tat%20Stand</t>
  </si>
  <si>
    <t>https://www.zg.ch/behoerden/gesundheitsdirektion/statistikfachstelle/themen/gesundheit/corona</t>
  </si>
  <si>
    <t>https://www.gl.ch/public/upload/assets/27574/COVID-19_Fallzahlen_Kanton_Glarus.xlsx</t>
  </si>
  <si>
    <t>https://www.sz.ch/public/upload/assets/46266/COVID-19_Fallzahlen_Kanton_Schwyz.xlsx</t>
  </si>
  <si>
    <t>https://www.sz.ch/public/upload/assets/46298/COVID-19_Fallzahlen_Kanton_Schwyz.xlsx</t>
  </si>
  <si>
    <t>https://corona.so.ch/index.php?id=27979</t>
  </si>
  <si>
    <t>https://www.regierung.li/de/mitteilungen/223419/?typ=news</t>
  </si>
  <si>
    <t>https://www.ag.ch/media/kanton_aargau/themen_1/coronavirus_1/lagebulletins/200423_KFS_Coronavirus_Lagebulletin_39.pdf</t>
  </si>
  <si>
    <t>https://www.gd.bs.ch//nm/2020-tagesbulletin-coronavirus-931-bestaetigte-faelle-im-kanton-basel-stadt-gd.html</t>
  </si>
  <si>
    <t>https://www4.ti.ch/area-media/comunicati/dettaglio-comunicato/?NEWS_ID=187678&amp;tx_tichareamedia_comunicazioni%5Baction%5D=show&amp;tx_tichareamedia_comunicazioni%5Bcontroller%5D=Comunicazioni&amp;cHash=c546dd2da307919487d6578b8c7353cd</t>
  </si>
  <si>
    <t>https://www.regierung.li/de/mitteilungen/223424/?typ=news</t>
  </si>
  <si>
    <t>https://www.ag.ch/media/kanton_aargau/themen_1/coronavirus_1/lagebulletins/200424_KFS_Coronavirus_Lagebulletin_40.pdf</t>
  </si>
  <si>
    <t>https://www.gd.bs.ch//nm/2020-tagesbulletin-coronavirus-936-bestaetigte-faelle-im-kanton-basel-stadt-gd.html</t>
  </si>
  <si>
    <t>https://www.jura.ch/Htdocs/Files/v/34252.xlsx/Departements/CHA/SIC/Carrousel/Coronavirus/Cornavirus/Chiffres/donnees_24_04.xlsx?download=1</t>
  </si>
  <si>
    <t>https://www4.ti.ch/area-media/comunicati/dettaglio-comunicato/?NEWS_ID=187683&amp;tx_tichareamedia_comunicazioni%5Baction%5D=show&amp;tx_tichareamedia_comunicazioni%5Bcontroller%5D=Comunicazioni&amp;cHash=96a9e3da92c22f69b3a6ed9000584d1b</t>
  </si>
  <si>
    <t>https://www.vs.ch/documents/6756452/7008787/2020%2004%2024%20Sit%20Epid%20-%20%C3%89tat%20Stand</t>
  </si>
  <si>
    <t>https://www.regierung.li/media/attachments/212-corona-massnahmen-und-wirtschaft.pdf?t=637233485133850178</t>
  </si>
  <si>
    <t>Daten des Coronavirussituationsberichts, Stand 2020-04-24 08:00 Uhr</t>
  </si>
  <si>
    <t>313</t>
  </si>
  <si>
    <t>432</t>
  </si>
  <si>
    <t>1956</t>
  </si>
  <si>
    <t>2378</t>
  </si>
  <si>
    <t>420</t>
  </si>
  <si>
    <t>2697</t>
  </si>
  <si>
    <t>471</t>
  </si>
  <si>
    <t>1072</t>
  </si>
  <si>
    <t>3769</t>
  </si>
  <si>
    <t>585</t>
  </si>
  <si>
    <t>4850</t>
  </si>
  <si>
    <t>676</t>
  </si>
  <si>
    <t>6066</t>
  </si>
  <si>
    <t>783</t>
  </si>
  <si>
    <t>6903</t>
  </si>
  <si>
    <t>880</t>
  </si>
  <si>
    <t>8049</t>
  </si>
  <si>
    <t>997</t>
  </si>
  <si>
    <t>8744</t>
  </si>
  <si>
    <t>1102</t>
  </si>
  <si>
    <t>549</t>
  </si>
  <si>
    <t>9293</t>
  </si>
  <si>
    <t>1223</t>
  </si>
  <si>
    <t>10757</t>
  </si>
  <si>
    <t>1370</t>
  </si>
  <si>
    <t>11997</t>
  </si>
  <si>
    <t>167</t>
  </si>
  <si>
    <t>13070</t>
  </si>
  <si>
    <t>1115</t>
  </si>
  <si>
    <t>14185</t>
  </si>
  <si>
    <t>157</t>
  </si>
  <si>
    <t>1879</t>
  </si>
  <si>
    <t>1309</t>
  </si>
  <si>
    <t>15494</t>
  </si>
  <si>
    <t>2071</t>
  </si>
  <si>
    <t>16216</t>
  </si>
  <si>
    <t>2188</t>
  </si>
  <si>
    <t>16651</t>
  </si>
  <si>
    <t>2309</t>
  </si>
  <si>
    <t>359</t>
  </si>
  <si>
    <t>17959</t>
  </si>
  <si>
    <t>415</t>
  </si>
  <si>
    <t>19098</t>
  </si>
  <si>
    <t>454</t>
  </si>
  <si>
    <t>20112</t>
  </si>
  <si>
    <t>85</t>
  </si>
  <si>
    <t>2652</t>
  </si>
  <si>
    <t>507</t>
  </si>
  <si>
    <t>20989</t>
  </si>
  <si>
    <t>2740</t>
  </si>
  <si>
    <t>564</t>
  </si>
  <si>
    <t>21916</t>
  </si>
  <si>
    <t>69</t>
  </si>
  <si>
    <t>2809</t>
  </si>
  <si>
    <t>614</t>
  </si>
  <si>
    <t>22401</t>
  </si>
  <si>
    <t>2854</t>
  </si>
  <si>
    <t>661</t>
  </si>
  <si>
    <t>22680</t>
  </si>
  <si>
    <t>2890</t>
  </si>
  <si>
    <t>706</t>
  </si>
  <si>
    <t>923</t>
  </si>
  <si>
    <t>23603</t>
  </si>
  <si>
    <t>2952</t>
  </si>
  <si>
    <t>750</t>
  </si>
  <si>
    <t>717</t>
  </si>
  <si>
    <t>24320</t>
  </si>
  <si>
    <t>46</t>
  </si>
  <si>
    <t>2998</t>
  </si>
  <si>
    <t>802</t>
  </si>
  <si>
    <t>611</t>
  </si>
  <si>
    <t>24931</t>
  </si>
  <si>
    <t>3054</t>
  </si>
  <si>
    <t>854</t>
  </si>
  <si>
    <t>25491</t>
  </si>
  <si>
    <t>3099</t>
  </si>
  <si>
    <t>896</t>
  </si>
  <si>
    <t>25802</t>
  </si>
  <si>
    <t>3127</t>
  </si>
  <si>
    <t>942</t>
  </si>
  <si>
    <t>26062</t>
  </si>
  <si>
    <t>35</t>
  </si>
  <si>
    <t>3162</t>
  </si>
  <si>
    <t>984</t>
  </si>
  <si>
    <t>26282</t>
  </si>
  <si>
    <t>3190</t>
  </si>
  <si>
    <t>1015</t>
  </si>
  <si>
    <t>26529</t>
  </si>
  <si>
    <t>3209</t>
  </si>
  <si>
    <t>1046</t>
  </si>
  <si>
    <t>26955</t>
  </si>
  <si>
    <t>3248</t>
  </si>
  <si>
    <t>1080</t>
  </si>
  <si>
    <t>27283</t>
  </si>
  <si>
    <t>25</t>
  </si>
  <si>
    <t>3273</t>
  </si>
  <si>
    <t>1112</t>
  </si>
  <si>
    <t>27598</t>
  </si>
  <si>
    <t>3299</t>
  </si>
  <si>
    <t>27888</t>
  </si>
  <si>
    <t>20</t>
  </si>
  <si>
    <t>3319</t>
  </si>
  <si>
    <t>1180</t>
  </si>
  <si>
    <t>149</t>
  </si>
  <si>
    <t>28037</t>
  </si>
  <si>
    <t>3327</t>
  </si>
  <si>
    <t>1204</t>
  </si>
  <si>
    <t>28122</t>
  </si>
  <si>
    <t>3342</t>
  </si>
  <si>
    <t>1220</t>
  </si>
  <si>
    <t>265</t>
  </si>
  <si>
    <t>28387</t>
  </si>
  <si>
    <t>3353</t>
  </si>
  <si>
    <t>1251</t>
  </si>
  <si>
    <t>189</t>
  </si>
  <si>
    <t>28576</t>
  </si>
  <si>
    <t>3361</t>
  </si>
  <si>
    <t>1278</t>
  </si>
  <si>
    <t>99</t>
  </si>
  <si>
    <t>28675</t>
  </si>
  <si>
    <t>3363</t>
  </si>
  <si>
    <t>1293</t>
  </si>
  <si>
    <t>28677</t>
  </si>
  <si>
    <t>3364</t>
  </si>
  <si>
    <t>1302</t>
  </si>
  <si>
    <t>24.04.2020</t>
  </si>
  <si>
    <t>offset</t>
  </si>
  <si>
    <t>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</si>
</sst>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Fill="1"/>
    <xf numFmtId="1" fontId="0" fillId="0" borderId="0" xfId="0" applyNumberFormat="1"/>
    <xf numFmtId="2" fontId="0" fillId="0" borderId="0" xfId="0" applyNumberFormat="1"/>
    <xf numFmtId="1" fontId="0" fillId="0" borderId="0" xfId="0" applyNumberFormat="1" applyFill="1"/>
    <xf numFmtId="164" fontId="0" fillId="0" borderId="0" xfId="0" applyNumberFormat="1"/>
    <xf numFmtId="0" fontId="0" fillId="0" borderId="0" xfId="0" applyAlignment="1">
      <alignment vertical="top"/>
    </xf>
    <xf numFmtId="1" fontId="0" fillId="0" borderId="0" xfId="0" applyNumberFormat="1" applyAlignment="1">
      <alignment vertical="top" wrapText="1"/>
    </xf>
    <xf numFmtId="2" fontId="0" fillId="0" borderId="0" xfId="0" applyNumberForma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quotePrefix="1" applyAlignment="1">
      <alignment vertical="top" wrapText="1"/>
    </xf>
    <xf numFmtId="2" fontId="1" fillId="0" borderId="0" xfId="1" applyNumberFormat="1"/>
    <xf numFmtId="165" fontId="0" fillId="0" borderId="0" xfId="0" applyNumberFormat="1"/>
    <xf numFmtId="11" fontId="0" fillId="0" borderId="0" xfId="0" applyNumberFormat="1" applyAlignment="1">
      <alignment vertical="top" wrapText="1"/>
    </xf>
    <xf numFmtId="1" fontId="2" fillId="0" borderId="0" xfId="0" applyNumberFormat="1" applyFont="1" applyAlignment="1">
      <alignment vertical="top" wrapText="1"/>
    </xf>
    <xf numFmtId="2" fontId="2" fillId="0" borderId="0" xfId="0" applyNumberFormat="1" applyFont="1" applyAlignment="1">
      <alignment vertical="top" wrapText="1"/>
    </xf>
    <xf numFmtId="14" fontId="0" fillId="0" borderId="0" xfId="0" applyNumberFormat="1" applyFill="1"/>
    <xf numFmtId="1" fontId="0" fillId="2" borderId="0" xfId="0" applyNumberFormat="1" applyFill="1"/>
    <xf numFmtId="0" fontId="0" fillId="3" borderId="0" xfId="0" applyFill="1"/>
    <xf numFmtId="0" fontId="1" fillId="0" borderId="0" xfId="1"/>
    <xf numFmtId="2" fontId="0" fillId="0" borderId="0" xfId="0" applyNumberFormat="1" applyFill="1"/>
    <xf numFmtId="165" fontId="0" fillId="0" borderId="0" xfId="0" applyNumberFormat="1" applyAlignment="1">
      <alignment vertical="top" wrapText="1"/>
    </xf>
  </cellXfs>
  <cellStyles count="2">
    <cellStyle name="Link" xfId="1" builtinId="8"/>
    <cellStyle name="Standard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Confirmed and fatal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Confirmed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KtDeath!$D$1:$BG$1</c:f>
              <c:numCache>
                <c:formatCode>m/d/yyyy</c:formatCode>
                <c:ptCount val="56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</c:numCache>
            </c:numRef>
          </c:cat>
          <c:val>
            <c:numRef>
              <c:f>KtConfirmed!$C$29:$BG$29</c:f>
              <c:numCache>
                <c:formatCode>General</c:formatCode>
                <c:ptCount val="5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17</c:v>
                </c:pt>
                <c:pt idx="4">
                  <c:v>28</c:v>
                </c:pt>
                <c:pt idx="5">
                  <c:v>37</c:v>
                </c:pt>
                <c:pt idx="6">
                  <c:v>51</c:v>
                </c:pt>
                <c:pt idx="7">
                  <c:v>76</c:v>
                </c:pt>
                <c:pt idx="8">
                  <c:v>96</c:v>
                </c:pt>
                <c:pt idx="9">
                  <c:v>155</c:v>
                </c:pt>
                <c:pt idx="10">
                  <c:v>215</c:v>
                </c:pt>
                <c:pt idx="11">
                  <c:v>287</c:v>
                </c:pt>
                <c:pt idx="12">
                  <c:v>354</c:v>
                </c:pt>
                <c:pt idx="13">
                  <c:v>427</c:v>
                </c:pt>
                <c:pt idx="14">
                  <c:v>628</c:v>
                </c:pt>
                <c:pt idx="15">
                  <c:v>864</c:v>
                </c:pt>
                <c:pt idx="16">
                  <c:v>1158</c:v>
                </c:pt>
                <c:pt idx="17">
                  <c:v>1547</c:v>
                </c:pt>
                <c:pt idx="18">
                  <c:v>1934</c:v>
                </c:pt>
                <c:pt idx="19">
                  <c:v>2316</c:v>
                </c:pt>
                <c:pt idx="20">
                  <c:v>2946</c:v>
                </c:pt>
                <c:pt idx="21">
                  <c:v>3785</c:v>
                </c:pt>
                <c:pt idx="22">
                  <c:v>4849</c:v>
                </c:pt>
                <c:pt idx="23">
                  <c:v>5943</c:v>
                </c:pt>
                <c:pt idx="24">
                  <c:v>7056</c:v>
                </c:pt>
                <c:pt idx="25">
                  <c:v>7968</c:v>
                </c:pt>
                <c:pt idx="26">
                  <c:v>8735</c:v>
                </c:pt>
                <c:pt idx="27">
                  <c:v>9910</c:v>
                </c:pt>
                <c:pt idx="28">
                  <c:v>10832</c:v>
                </c:pt>
                <c:pt idx="29">
                  <c:v>11894</c:v>
                </c:pt>
                <c:pt idx="30">
                  <c:v>13123</c:v>
                </c:pt>
                <c:pt idx="31">
                  <c:v>14448</c:v>
                </c:pt>
                <c:pt idx="32">
                  <c:v>15302</c:v>
                </c:pt>
                <c:pt idx="33">
                  <c:v>15944</c:v>
                </c:pt>
                <c:pt idx="34">
                  <c:v>16975</c:v>
                </c:pt>
                <c:pt idx="35">
                  <c:v>17919</c:v>
                </c:pt>
                <c:pt idx="36">
                  <c:v>18944</c:v>
                </c:pt>
                <c:pt idx="37">
                  <c:v>19987</c:v>
                </c:pt>
                <c:pt idx="38">
                  <c:v>20917</c:v>
                </c:pt>
                <c:pt idx="39">
                  <c:v>21513</c:v>
                </c:pt>
                <c:pt idx="40">
                  <c:v>21933</c:v>
                </c:pt>
                <c:pt idx="41">
                  <c:v>22607</c:v>
                </c:pt>
                <c:pt idx="42">
                  <c:v>23259</c:v>
                </c:pt>
                <c:pt idx="43">
                  <c:v>23927</c:v>
                </c:pt>
                <c:pt idx="44">
                  <c:v>24596</c:v>
                </c:pt>
                <c:pt idx="45">
                  <c:v>25045</c:v>
                </c:pt>
                <c:pt idx="46">
                  <c:v>25506</c:v>
                </c:pt>
                <c:pt idx="47">
                  <c:v>25783</c:v>
                </c:pt>
                <c:pt idx="48">
                  <c:v>26032</c:v>
                </c:pt>
                <c:pt idx="49">
                  <c:v>26351</c:v>
                </c:pt>
                <c:pt idx="50">
                  <c:v>26671</c:v>
                </c:pt>
                <c:pt idx="51">
                  <c:v>26970</c:v>
                </c:pt>
                <c:pt idx="52">
                  <c:v>27275</c:v>
                </c:pt>
                <c:pt idx="53">
                  <c:v>27566</c:v>
                </c:pt>
                <c:pt idx="54">
                  <c:v>27756</c:v>
                </c:pt>
                <c:pt idx="55">
                  <c:v>27956</c:v>
                </c:pt>
                <c:pt idx="56">
                  <c:v>28113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90-46F4-BF5D-8EB652E4C225}"/>
            </c:ext>
          </c:extLst>
        </c:ser>
        <c:ser>
          <c:idx val="1"/>
          <c:order val="1"/>
          <c:tx>
            <c:v>Confirmed_Dayli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KtDeath!$D$1:$BG$1</c:f>
              <c:numCache>
                <c:formatCode>m/d/yyyy</c:formatCode>
                <c:ptCount val="56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</c:numCache>
            </c:numRef>
          </c:cat>
          <c:val>
            <c:numRef>
              <c:f>KtConfirmed!$C$30:$BG$30</c:f>
              <c:numCache>
                <c:formatCode>General</c:formatCode>
                <c:ptCount val="57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12</c:v>
                </c:pt>
                <c:pt idx="4">
                  <c:v>11</c:v>
                </c:pt>
                <c:pt idx="5">
                  <c:v>9</c:v>
                </c:pt>
                <c:pt idx="6">
                  <c:v>14</c:v>
                </c:pt>
                <c:pt idx="7">
                  <c:v>25</c:v>
                </c:pt>
                <c:pt idx="8">
                  <c:v>20</c:v>
                </c:pt>
                <c:pt idx="9">
                  <c:v>59</c:v>
                </c:pt>
                <c:pt idx="10">
                  <c:v>60</c:v>
                </c:pt>
                <c:pt idx="11">
                  <c:v>72</c:v>
                </c:pt>
                <c:pt idx="12">
                  <c:v>67</c:v>
                </c:pt>
                <c:pt idx="13">
                  <c:v>73</c:v>
                </c:pt>
                <c:pt idx="14">
                  <c:v>201</c:v>
                </c:pt>
                <c:pt idx="15">
                  <c:v>236</c:v>
                </c:pt>
                <c:pt idx="16">
                  <c:v>294</c:v>
                </c:pt>
                <c:pt idx="17">
                  <c:v>389</c:v>
                </c:pt>
                <c:pt idx="18">
                  <c:v>387</c:v>
                </c:pt>
                <c:pt idx="19">
                  <c:v>382</c:v>
                </c:pt>
                <c:pt idx="20">
                  <c:v>630</c:v>
                </c:pt>
                <c:pt idx="21">
                  <c:v>839</c:v>
                </c:pt>
                <c:pt idx="22">
                  <c:v>1064</c:v>
                </c:pt>
                <c:pt idx="23">
                  <c:v>1094</c:v>
                </c:pt>
                <c:pt idx="24">
                  <c:v>1113</c:v>
                </c:pt>
                <c:pt idx="25">
                  <c:v>912</c:v>
                </c:pt>
                <c:pt idx="26">
                  <c:v>767</c:v>
                </c:pt>
                <c:pt idx="27">
                  <c:v>1175</c:v>
                </c:pt>
                <c:pt idx="28">
                  <c:v>922</c:v>
                </c:pt>
                <c:pt idx="29">
                  <c:v>1062</c:v>
                </c:pt>
                <c:pt idx="30">
                  <c:v>1229</c:v>
                </c:pt>
                <c:pt idx="31">
                  <c:v>1325</c:v>
                </c:pt>
                <c:pt idx="32">
                  <c:v>854</c:v>
                </c:pt>
                <c:pt idx="33">
                  <c:v>642</c:v>
                </c:pt>
                <c:pt idx="34">
                  <c:v>1031</c:v>
                </c:pt>
                <c:pt idx="35">
                  <c:v>944</c:v>
                </c:pt>
                <c:pt idx="36">
                  <c:v>1025</c:v>
                </c:pt>
                <c:pt idx="37">
                  <c:v>1043</c:v>
                </c:pt>
                <c:pt idx="38">
                  <c:v>930</c:v>
                </c:pt>
                <c:pt idx="39">
                  <c:v>596</c:v>
                </c:pt>
                <c:pt idx="40">
                  <c:v>420</c:v>
                </c:pt>
                <c:pt idx="41">
                  <c:v>674</c:v>
                </c:pt>
                <c:pt idx="42">
                  <c:v>652</c:v>
                </c:pt>
                <c:pt idx="43">
                  <c:v>668</c:v>
                </c:pt>
                <c:pt idx="44">
                  <c:v>669</c:v>
                </c:pt>
                <c:pt idx="45">
                  <c:v>449</c:v>
                </c:pt>
                <c:pt idx="46">
                  <c:v>461</c:v>
                </c:pt>
                <c:pt idx="47">
                  <c:v>277</c:v>
                </c:pt>
                <c:pt idx="48">
                  <c:v>249</c:v>
                </c:pt>
                <c:pt idx="49">
                  <c:v>319</c:v>
                </c:pt>
                <c:pt idx="50">
                  <c:v>320</c:v>
                </c:pt>
                <c:pt idx="51">
                  <c:v>299</c:v>
                </c:pt>
                <c:pt idx="52">
                  <c:v>305</c:v>
                </c:pt>
                <c:pt idx="53">
                  <c:v>291</c:v>
                </c:pt>
                <c:pt idx="54">
                  <c:v>190</c:v>
                </c:pt>
                <c:pt idx="55">
                  <c:v>200</c:v>
                </c:pt>
                <c:pt idx="56">
                  <c:v>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90-46F4-BF5D-8EB652E4C225}"/>
            </c:ext>
          </c:extLst>
        </c:ser>
        <c:ser>
          <c:idx val="2"/>
          <c:order val="2"/>
          <c:tx>
            <c:v>Death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KtDeath!$D$1:$BG$1</c:f>
              <c:numCache>
                <c:formatCode>m/d/yyyy</c:formatCode>
                <c:ptCount val="56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</c:numCache>
            </c:numRef>
          </c:cat>
          <c:val>
            <c:numRef>
              <c:f>KtDeath!$D$29:$BG$29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5</c:v>
                </c:pt>
                <c:pt idx="15">
                  <c:v>7</c:v>
                </c:pt>
                <c:pt idx="16">
                  <c:v>10</c:v>
                </c:pt>
                <c:pt idx="17">
                  <c:v>12</c:v>
                </c:pt>
                <c:pt idx="18">
                  <c:v>20</c:v>
                </c:pt>
                <c:pt idx="19">
                  <c:v>25</c:v>
                </c:pt>
                <c:pt idx="20">
                  <c:v>34</c:v>
                </c:pt>
                <c:pt idx="21">
                  <c:v>45</c:v>
                </c:pt>
                <c:pt idx="22">
                  <c:v>58</c:v>
                </c:pt>
                <c:pt idx="23">
                  <c:v>78</c:v>
                </c:pt>
                <c:pt idx="24">
                  <c:v>97</c:v>
                </c:pt>
                <c:pt idx="25">
                  <c:v>113</c:v>
                </c:pt>
                <c:pt idx="26">
                  <c:v>142</c:v>
                </c:pt>
                <c:pt idx="27">
                  <c:v>165</c:v>
                </c:pt>
                <c:pt idx="28">
                  <c:v>200</c:v>
                </c:pt>
                <c:pt idx="29">
                  <c:v>246</c:v>
                </c:pt>
                <c:pt idx="30">
                  <c:v>285</c:v>
                </c:pt>
                <c:pt idx="31">
                  <c:v>336</c:v>
                </c:pt>
                <c:pt idx="32">
                  <c:v>382</c:v>
                </c:pt>
                <c:pt idx="33">
                  <c:v>436</c:v>
                </c:pt>
                <c:pt idx="34">
                  <c:v>501</c:v>
                </c:pt>
                <c:pt idx="35">
                  <c:v>564</c:v>
                </c:pt>
                <c:pt idx="36">
                  <c:v>625</c:v>
                </c:pt>
                <c:pt idx="37">
                  <c:v>686</c:v>
                </c:pt>
                <c:pt idx="38">
                  <c:v>752</c:v>
                </c:pt>
                <c:pt idx="39">
                  <c:v>803</c:v>
                </c:pt>
                <c:pt idx="40">
                  <c:v>859</c:v>
                </c:pt>
                <c:pt idx="41">
                  <c:v>918</c:v>
                </c:pt>
                <c:pt idx="42">
                  <c:v>985</c:v>
                </c:pt>
                <c:pt idx="43">
                  <c:v>1036</c:v>
                </c:pt>
                <c:pt idx="44">
                  <c:v>1086</c:v>
                </c:pt>
                <c:pt idx="45">
                  <c:v>1121</c:v>
                </c:pt>
                <c:pt idx="46">
                  <c:v>1175</c:v>
                </c:pt>
                <c:pt idx="47">
                  <c:v>1205</c:v>
                </c:pt>
                <c:pt idx="48">
                  <c:v>1242</c:v>
                </c:pt>
                <c:pt idx="49">
                  <c:v>1296</c:v>
                </c:pt>
                <c:pt idx="50">
                  <c:v>1337</c:v>
                </c:pt>
                <c:pt idx="51">
                  <c:v>1382</c:v>
                </c:pt>
                <c:pt idx="52">
                  <c:v>1421</c:v>
                </c:pt>
                <c:pt idx="53">
                  <c:v>1445</c:v>
                </c:pt>
                <c:pt idx="54">
                  <c:v>1481</c:v>
                </c:pt>
                <c:pt idx="55">
                  <c:v>1517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90-46F4-BF5D-8EB652E4C225}"/>
            </c:ext>
          </c:extLst>
        </c:ser>
        <c:ser>
          <c:idx val="3"/>
          <c:order val="3"/>
          <c:tx>
            <c:v>Death_Dayli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KtDeath!$D$1:$BG$1</c:f>
              <c:numCache>
                <c:formatCode>m/d/yyyy</c:formatCode>
                <c:ptCount val="56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</c:numCache>
            </c:numRef>
          </c:cat>
          <c:val>
            <c:numRef>
              <c:f>KtDeath!$D$30:$BG$30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8</c:v>
                </c:pt>
                <c:pt idx="19">
                  <c:v>5</c:v>
                </c:pt>
                <c:pt idx="20">
                  <c:v>9</c:v>
                </c:pt>
                <c:pt idx="21">
                  <c:v>11</c:v>
                </c:pt>
                <c:pt idx="22">
                  <c:v>13</c:v>
                </c:pt>
                <c:pt idx="23">
                  <c:v>20</c:v>
                </c:pt>
                <c:pt idx="24">
                  <c:v>19</c:v>
                </c:pt>
                <c:pt idx="25">
                  <c:v>16</c:v>
                </c:pt>
                <c:pt idx="26">
                  <c:v>29</c:v>
                </c:pt>
                <c:pt idx="27">
                  <c:v>23</c:v>
                </c:pt>
                <c:pt idx="28">
                  <c:v>35</c:v>
                </c:pt>
                <c:pt idx="29">
                  <c:v>46</c:v>
                </c:pt>
                <c:pt idx="30">
                  <c:v>39</c:v>
                </c:pt>
                <c:pt idx="31">
                  <c:v>51</c:v>
                </c:pt>
                <c:pt idx="32">
                  <c:v>46</c:v>
                </c:pt>
                <c:pt idx="33">
                  <c:v>54</c:v>
                </c:pt>
                <c:pt idx="34">
                  <c:v>65</c:v>
                </c:pt>
                <c:pt idx="35">
                  <c:v>63</c:v>
                </c:pt>
                <c:pt idx="36">
                  <c:v>61</c:v>
                </c:pt>
                <c:pt idx="37">
                  <c:v>61</c:v>
                </c:pt>
                <c:pt idx="38">
                  <c:v>66</c:v>
                </c:pt>
                <c:pt idx="39">
                  <c:v>51</c:v>
                </c:pt>
                <c:pt idx="40">
                  <c:v>56</c:v>
                </c:pt>
                <c:pt idx="41">
                  <c:v>59</c:v>
                </c:pt>
                <c:pt idx="42">
                  <c:v>67</c:v>
                </c:pt>
                <c:pt idx="43">
                  <c:v>51</c:v>
                </c:pt>
                <c:pt idx="44">
                  <c:v>50</c:v>
                </c:pt>
                <c:pt idx="45">
                  <c:v>35</c:v>
                </c:pt>
                <c:pt idx="46">
                  <c:v>54</c:v>
                </c:pt>
                <c:pt idx="47">
                  <c:v>30</c:v>
                </c:pt>
                <c:pt idx="48">
                  <c:v>37</c:v>
                </c:pt>
                <c:pt idx="49">
                  <c:v>54</c:v>
                </c:pt>
                <c:pt idx="50">
                  <c:v>41</c:v>
                </c:pt>
                <c:pt idx="51">
                  <c:v>45</c:v>
                </c:pt>
                <c:pt idx="52">
                  <c:v>39</c:v>
                </c:pt>
                <c:pt idx="53">
                  <c:v>24</c:v>
                </c:pt>
                <c:pt idx="54">
                  <c:v>36</c:v>
                </c:pt>
                <c:pt idx="5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90-46F4-BF5D-8EB652E4C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596208"/>
        <c:axId val="1757878160"/>
      </c:lineChart>
      <c:dateAx>
        <c:axId val="154259620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7878160"/>
        <c:crosses val="autoZero"/>
        <c:auto val="1"/>
        <c:lblOffset val="100"/>
        <c:baseTimeUnit val="days"/>
      </c:dateAx>
      <c:valAx>
        <c:axId val="1757878160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259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KtDeath!$D$1:$BC$1</c:f>
              <c:numCache>
                <c:formatCode>m/d/yyyy</c:formatCode>
                <c:ptCount val="52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</c:numCache>
            </c:numRef>
          </c:cat>
          <c:val>
            <c:numRef>
              <c:f>KtConfirmed!$C$29:$BA$29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17</c:v>
                </c:pt>
                <c:pt idx="4">
                  <c:v>28</c:v>
                </c:pt>
                <c:pt idx="5">
                  <c:v>37</c:v>
                </c:pt>
                <c:pt idx="6">
                  <c:v>51</c:v>
                </c:pt>
                <c:pt idx="7">
                  <c:v>76</c:v>
                </c:pt>
                <c:pt idx="8">
                  <c:v>96</c:v>
                </c:pt>
                <c:pt idx="9">
                  <c:v>155</c:v>
                </c:pt>
                <c:pt idx="10">
                  <c:v>215</c:v>
                </c:pt>
                <c:pt idx="11">
                  <c:v>287</c:v>
                </c:pt>
                <c:pt idx="12">
                  <c:v>354</c:v>
                </c:pt>
                <c:pt idx="13">
                  <c:v>427</c:v>
                </c:pt>
                <c:pt idx="14">
                  <c:v>628</c:v>
                </c:pt>
                <c:pt idx="15">
                  <c:v>864</c:v>
                </c:pt>
                <c:pt idx="16">
                  <c:v>1158</c:v>
                </c:pt>
                <c:pt idx="17">
                  <c:v>1547</c:v>
                </c:pt>
                <c:pt idx="18">
                  <c:v>1934</c:v>
                </c:pt>
                <c:pt idx="19">
                  <c:v>2316</c:v>
                </c:pt>
                <c:pt idx="20">
                  <c:v>2946</c:v>
                </c:pt>
                <c:pt idx="21">
                  <c:v>3785</c:v>
                </c:pt>
                <c:pt idx="22">
                  <c:v>4849</c:v>
                </c:pt>
                <c:pt idx="23">
                  <c:v>5943</c:v>
                </c:pt>
                <c:pt idx="24">
                  <c:v>7056</c:v>
                </c:pt>
                <c:pt idx="25">
                  <c:v>7968</c:v>
                </c:pt>
                <c:pt idx="26">
                  <c:v>8735</c:v>
                </c:pt>
                <c:pt idx="27">
                  <c:v>9910</c:v>
                </c:pt>
                <c:pt idx="28">
                  <c:v>10832</c:v>
                </c:pt>
                <c:pt idx="29">
                  <c:v>11894</c:v>
                </c:pt>
                <c:pt idx="30">
                  <c:v>13123</c:v>
                </c:pt>
                <c:pt idx="31">
                  <c:v>14448</c:v>
                </c:pt>
                <c:pt idx="32">
                  <c:v>15302</c:v>
                </c:pt>
                <c:pt idx="33">
                  <c:v>15944</c:v>
                </c:pt>
                <c:pt idx="34">
                  <c:v>16975</c:v>
                </c:pt>
                <c:pt idx="35">
                  <c:v>17919</c:v>
                </c:pt>
                <c:pt idx="36">
                  <c:v>18944</c:v>
                </c:pt>
                <c:pt idx="37">
                  <c:v>19987</c:v>
                </c:pt>
                <c:pt idx="38">
                  <c:v>20917</c:v>
                </c:pt>
                <c:pt idx="39">
                  <c:v>21513</c:v>
                </c:pt>
                <c:pt idx="40">
                  <c:v>21933</c:v>
                </c:pt>
                <c:pt idx="41">
                  <c:v>22607</c:v>
                </c:pt>
                <c:pt idx="42">
                  <c:v>23259</c:v>
                </c:pt>
                <c:pt idx="43">
                  <c:v>23927</c:v>
                </c:pt>
                <c:pt idx="44">
                  <c:v>24596</c:v>
                </c:pt>
                <c:pt idx="45">
                  <c:v>25045</c:v>
                </c:pt>
                <c:pt idx="46">
                  <c:v>25506</c:v>
                </c:pt>
                <c:pt idx="47">
                  <c:v>25783</c:v>
                </c:pt>
                <c:pt idx="48">
                  <c:v>26032</c:v>
                </c:pt>
                <c:pt idx="49">
                  <c:v>26351</c:v>
                </c:pt>
                <c:pt idx="50">
                  <c:v>26671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F-4929-B698-F1F601D55B7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KtDeath!$D$1:$BC$1</c:f>
              <c:numCache>
                <c:formatCode>m/d/yyyy</c:formatCode>
                <c:ptCount val="52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</c:numCache>
            </c:numRef>
          </c:cat>
          <c:val>
            <c:numRef>
              <c:f>KtConfirmed!$C$30:$BA$30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12</c:v>
                </c:pt>
                <c:pt idx="4">
                  <c:v>11</c:v>
                </c:pt>
                <c:pt idx="5">
                  <c:v>9</c:v>
                </c:pt>
                <c:pt idx="6">
                  <c:v>14</c:v>
                </c:pt>
                <c:pt idx="7">
                  <c:v>25</c:v>
                </c:pt>
                <c:pt idx="8">
                  <c:v>20</c:v>
                </c:pt>
                <c:pt idx="9">
                  <c:v>59</c:v>
                </c:pt>
                <c:pt idx="10">
                  <c:v>60</c:v>
                </c:pt>
                <c:pt idx="11">
                  <c:v>72</c:v>
                </c:pt>
                <c:pt idx="12">
                  <c:v>67</c:v>
                </c:pt>
                <c:pt idx="13">
                  <c:v>73</c:v>
                </c:pt>
                <c:pt idx="14">
                  <c:v>201</c:v>
                </c:pt>
                <c:pt idx="15">
                  <c:v>236</c:v>
                </c:pt>
                <c:pt idx="16">
                  <c:v>294</c:v>
                </c:pt>
                <c:pt idx="17">
                  <c:v>389</c:v>
                </c:pt>
                <c:pt idx="18">
                  <c:v>387</c:v>
                </c:pt>
                <c:pt idx="19">
                  <c:v>382</c:v>
                </c:pt>
                <c:pt idx="20">
                  <c:v>630</c:v>
                </c:pt>
                <c:pt idx="21">
                  <c:v>839</c:v>
                </c:pt>
                <c:pt idx="22">
                  <c:v>1064</c:v>
                </c:pt>
                <c:pt idx="23">
                  <c:v>1094</c:v>
                </c:pt>
                <c:pt idx="24">
                  <c:v>1113</c:v>
                </c:pt>
                <c:pt idx="25">
                  <c:v>912</c:v>
                </c:pt>
                <c:pt idx="26">
                  <c:v>767</c:v>
                </c:pt>
                <c:pt idx="27">
                  <c:v>1175</c:v>
                </c:pt>
                <c:pt idx="28">
                  <c:v>922</c:v>
                </c:pt>
                <c:pt idx="29">
                  <c:v>1062</c:v>
                </c:pt>
                <c:pt idx="30">
                  <c:v>1229</c:v>
                </c:pt>
                <c:pt idx="31">
                  <c:v>1325</c:v>
                </c:pt>
                <c:pt idx="32">
                  <c:v>854</c:v>
                </c:pt>
                <c:pt idx="33">
                  <c:v>642</c:v>
                </c:pt>
                <c:pt idx="34">
                  <c:v>1031</c:v>
                </c:pt>
                <c:pt idx="35">
                  <c:v>944</c:v>
                </c:pt>
                <c:pt idx="36">
                  <c:v>1025</c:v>
                </c:pt>
                <c:pt idx="37">
                  <c:v>1043</c:v>
                </c:pt>
                <c:pt idx="38">
                  <c:v>930</c:v>
                </c:pt>
                <c:pt idx="39">
                  <c:v>596</c:v>
                </c:pt>
                <c:pt idx="40">
                  <c:v>420</c:v>
                </c:pt>
                <c:pt idx="41">
                  <c:v>674</c:v>
                </c:pt>
                <c:pt idx="42">
                  <c:v>652</c:v>
                </c:pt>
                <c:pt idx="43">
                  <c:v>668</c:v>
                </c:pt>
                <c:pt idx="44">
                  <c:v>669</c:v>
                </c:pt>
                <c:pt idx="45">
                  <c:v>449</c:v>
                </c:pt>
                <c:pt idx="46">
                  <c:v>461</c:v>
                </c:pt>
                <c:pt idx="47">
                  <c:v>277</c:v>
                </c:pt>
                <c:pt idx="48">
                  <c:v>249</c:v>
                </c:pt>
                <c:pt idx="49">
                  <c:v>319</c:v>
                </c:pt>
                <c:pt idx="50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CF-4929-B698-F1F601D55B7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KtDeath!$D$1:$BC$1</c:f>
              <c:numCache>
                <c:formatCode>m/d/yyyy</c:formatCode>
                <c:ptCount val="52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</c:numCache>
            </c:numRef>
          </c:cat>
          <c:val>
            <c:numRef>
              <c:f>KtDeath!$D$29:$BC$29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5</c:v>
                </c:pt>
                <c:pt idx="15">
                  <c:v>7</c:v>
                </c:pt>
                <c:pt idx="16">
                  <c:v>10</c:v>
                </c:pt>
                <c:pt idx="17">
                  <c:v>12</c:v>
                </c:pt>
                <c:pt idx="18">
                  <c:v>20</c:v>
                </c:pt>
                <c:pt idx="19">
                  <c:v>25</c:v>
                </c:pt>
                <c:pt idx="20">
                  <c:v>34</c:v>
                </c:pt>
                <c:pt idx="21">
                  <c:v>45</c:v>
                </c:pt>
                <c:pt idx="22">
                  <c:v>58</c:v>
                </c:pt>
                <c:pt idx="23">
                  <c:v>78</c:v>
                </c:pt>
                <c:pt idx="24">
                  <c:v>97</c:v>
                </c:pt>
                <c:pt idx="25">
                  <c:v>113</c:v>
                </c:pt>
                <c:pt idx="26">
                  <c:v>142</c:v>
                </c:pt>
                <c:pt idx="27">
                  <c:v>165</c:v>
                </c:pt>
                <c:pt idx="28">
                  <c:v>200</c:v>
                </c:pt>
                <c:pt idx="29">
                  <c:v>246</c:v>
                </c:pt>
                <c:pt idx="30">
                  <c:v>285</c:v>
                </c:pt>
                <c:pt idx="31">
                  <c:v>336</c:v>
                </c:pt>
                <c:pt idx="32">
                  <c:v>382</c:v>
                </c:pt>
                <c:pt idx="33">
                  <c:v>436</c:v>
                </c:pt>
                <c:pt idx="34">
                  <c:v>501</c:v>
                </c:pt>
                <c:pt idx="35">
                  <c:v>564</c:v>
                </c:pt>
                <c:pt idx="36">
                  <c:v>625</c:v>
                </c:pt>
                <c:pt idx="37">
                  <c:v>686</c:v>
                </c:pt>
                <c:pt idx="38">
                  <c:v>752</c:v>
                </c:pt>
                <c:pt idx="39">
                  <c:v>803</c:v>
                </c:pt>
                <c:pt idx="40">
                  <c:v>859</c:v>
                </c:pt>
                <c:pt idx="41">
                  <c:v>918</c:v>
                </c:pt>
                <c:pt idx="42">
                  <c:v>985</c:v>
                </c:pt>
                <c:pt idx="43">
                  <c:v>1036</c:v>
                </c:pt>
                <c:pt idx="44">
                  <c:v>1086</c:v>
                </c:pt>
                <c:pt idx="45">
                  <c:v>1121</c:v>
                </c:pt>
                <c:pt idx="46">
                  <c:v>1175</c:v>
                </c:pt>
                <c:pt idx="47">
                  <c:v>1205</c:v>
                </c:pt>
                <c:pt idx="48">
                  <c:v>1242</c:v>
                </c:pt>
                <c:pt idx="49">
                  <c:v>1296</c:v>
                </c:pt>
                <c:pt idx="50">
                  <c:v>1337</c:v>
                </c:pt>
                <c:pt idx="51">
                  <c:v>1382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CF-4929-B698-F1F601D55B7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KtDeath!$D$1:$BC$1</c:f>
              <c:numCache>
                <c:formatCode>m/d/yyyy</c:formatCode>
                <c:ptCount val="52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</c:numCache>
            </c:numRef>
          </c:cat>
          <c:val>
            <c:numRef>
              <c:f>KtDeath!$D$30:$BC$30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8</c:v>
                </c:pt>
                <c:pt idx="19">
                  <c:v>5</c:v>
                </c:pt>
                <c:pt idx="20">
                  <c:v>9</c:v>
                </c:pt>
                <c:pt idx="21">
                  <c:v>11</c:v>
                </c:pt>
                <c:pt idx="22">
                  <c:v>13</c:v>
                </c:pt>
                <c:pt idx="23">
                  <c:v>20</c:v>
                </c:pt>
                <c:pt idx="24">
                  <c:v>19</c:v>
                </c:pt>
                <c:pt idx="25">
                  <c:v>16</c:v>
                </c:pt>
                <c:pt idx="26">
                  <c:v>29</c:v>
                </c:pt>
                <c:pt idx="27">
                  <c:v>23</c:v>
                </c:pt>
                <c:pt idx="28">
                  <c:v>35</c:v>
                </c:pt>
                <c:pt idx="29">
                  <c:v>46</c:v>
                </c:pt>
                <c:pt idx="30">
                  <c:v>39</c:v>
                </c:pt>
                <c:pt idx="31">
                  <c:v>51</c:v>
                </c:pt>
                <c:pt idx="32">
                  <c:v>46</c:v>
                </c:pt>
                <c:pt idx="33">
                  <c:v>54</c:v>
                </c:pt>
                <c:pt idx="34">
                  <c:v>65</c:v>
                </c:pt>
                <c:pt idx="35">
                  <c:v>63</c:v>
                </c:pt>
                <c:pt idx="36">
                  <c:v>61</c:v>
                </c:pt>
                <c:pt idx="37">
                  <c:v>61</c:v>
                </c:pt>
                <c:pt idx="38">
                  <c:v>66</c:v>
                </c:pt>
                <c:pt idx="39">
                  <c:v>51</c:v>
                </c:pt>
                <c:pt idx="40">
                  <c:v>56</c:v>
                </c:pt>
                <c:pt idx="41">
                  <c:v>59</c:v>
                </c:pt>
                <c:pt idx="42">
                  <c:v>67</c:v>
                </c:pt>
                <c:pt idx="43">
                  <c:v>51</c:v>
                </c:pt>
                <c:pt idx="44">
                  <c:v>50</c:v>
                </c:pt>
                <c:pt idx="45">
                  <c:v>35</c:v>
                </c:pt>
                <c:pt idx="46">
                  <c:v>54</c:v>
                </c:pt>
                <c:pt idx="47">
                  <c:v>30</c:v>
                </c:pt>
                <c:pt idx="48">
                  <c:v>37</c:v>
                </c:pt>
                <c:pt idx="49">
                  <c:v>54</c:v>
                </c:pt>
                <c:pt idx="50">
                  <c:v>41</c:v>
                </c:pt>
                <c:pt idx="5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CF-4929-B698-F1F601D55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596208"/>
        <c:axId val="1757878160"/>
      </c:lineChart>
      <c:dateAx>
        <c:axId val="154259620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7878160"/>
        <c:crosses val="autoZero"/>
        <c:auto val="1"/>
        <c:lblOffset val="100"/>
        <c:baseTimeUnit val="days"/>
      </c:dateAx>
      <c:valAx>
        <c:axId val="1757878160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259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BAG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Verleich_BAG_Kt!$A$2:$A$60</c:f>
              <c:numCache>
                <c:formatCode>General</c:formatCode>
                <c:ptCount val="59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xVal>
          <c:yVal>
            <c:numRef>
              <c:f>Verleich_BAG_Kt!$H$2:$H$60</c:f>
              <c:numCache>
                <c:formatCode>General</c:formatCode>
                <c:ptCount val="59"/>
                <c:pt idx="0">
                  <c:v>1</c:v>
                </c:pt>
                <c:pt idx="1">
                  <c:v>10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11</c:v>
                </c:pt>
                <c:pt idx="6">
                  <c:v>31</c:v>
                </c:pt>
                <c:pt idx="7">
                  <c:v>33</c:v>
                </c:pt>
                <c:pt idx="8">
                  <c:v>60</c:v>
                </c:pt>
                <c:pt idx="9">
                  <c:v>61</c:v>
                </c:pt>
                <c:pt idx="10">
                  <c:v>73</c:v>
                </c:pt>
                <c:pt idx="11">
                  <c:v>49</c:v>
                </c:pt>
                <c:pt idx="12">
                  <c:v>68</c:v>
                </c:pt>
                <c:pt idx="13">
                  <c:v>193</c:v>
                </c:pt>
                <c:pt idx="14">
                  <c:v>211</c:v>
                </c:pt>
                <c:pt idx="15">
                  <c:v>334</c:v>
                </c:pt>
                <c:pt idx="16">
                  <c:v>358</c:v>
                </c:pt>
                <c:pt idx="17">
                  <c:v>432</c:v>
                </c:pt>
                <c:pt idx="18">
                  <c:v>422</c:v>
                </c:pt>
                <c:pt idx="19">
                  <c:v>319</c:v>
                </c:pt>
                <c:pt idx="20">
                  <c:v>1072</c:v>
                </c:pt>
                <c:pt idx="21">
                  <c:v>1081</c:v>
                </c:pt>
                <c:pt idx="22">
                  <c:v>1216</c:v>
                </c:pt>
                <c:pt idx="23">
                  <c:v>837</c:v>
                </c:pt>
                <c:pt idx="24">
                  <c:v>1146</c:v>
                </c:pt>
                <c:pt idx="25">
                  <c:v>695</c:v>
                </c:pt>
                <c:pt idx="26">
                  <c:v>549</c:v>
                </c:pt>
                <c:pt idx="27">
                  <c:v>1464</c:v>
                </c:pt>
                <c:pt idx="28">
                  <c:v>1240</c:v>
                </c:pt>
                <c:pt idx="29">
                  <c:v>1073</c:v>
                </c:pt>
                <c:pt idx="30">
                  <c:v>1115</c:v>
                </c:pt>
                <c:pt idx="31">
                  <c:v>1309</c:v>
                </c:pt>
                <c:pt idx="32">
                  <c:v>722</c:v>
                </c:pt>
                <c:pt idx="33">
                  <c:v>435</c:v>
                </c:pt>
                <c:pt idx="34">
                  <c:v>1308</c:v>
                </c:pt>
                <c:pt idx="35">
                  <c:v>1139</c:v>
                </c:pt>
                <c:pt idx="36">
                  <c:v>1014</c:v>
                </c:pt>
                <c:pt idx="37">
                  <c:v>877</c:v>
                </c:pt>
                <c:pt idx="38">
                  <c:v>927</c:v>
                </c:pt>
                <c:pt idx="39">
                  <c:v>485</c:v>
                </c:pt>
                <c:pt idx="40">
                  <c:v>279</c:v>
                </c:pt>
                <c:pt idx="41">
                  <c:v>923</c:v>
                </c:pt>
                <c:pt idx="42">
                  <c:v>717</c:v>
                </c:pt>
                <c:pt idx="43">
                  <c:v>611</c:v>
                </c:pt>
                <c:pt idx="44">
                  <c:v>560</c:v>
                </c:pt>
                <c:pt idx="45">
                  <c:v>311</c:v>
                </c:pt>
                <c:pt idx="46">
                  <c:v>260</c:v>
                </c:pt>
                <c:pt idx="47">
                  <c:v>220</c:v>
                </c:pt>
                <c:pt idx="48">
                  <c:v>247</c:v>
                </c:pt>
                <c:pt idx="49">
                  <c:v>426</c:v>
                </c:pt>
                <c:pt idx="50">
                  <c:v>328</c:v>
                </c:pt>
                <c:pt idx="51">
                  <c:v>315</c:v>
                </c:pt>
                <c:pt idx="52">
                  <c:v>290</c:v>
                </c:pt>
                <c:pt idx="53">
                  <c:v>149</c:v>
                </c:pt>
                <c:pt idx="54">
                  <c:v>85</c:v>
                </c:pt>
                <c:pt idx="55">
                  <c:v>265</c:v>
                </c:pt>
                <c:pt idx="56">
                  <c:v>189</c:v>
                </c:pt>
                <c:pt idx="57">
                  <c:v>99</c:v>
                </c:pt>
                <c:pt idx="5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8D-46CA-AFF0-6E3C58D60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192416"/>
        <c:axId val="1375640976"/>
      </c:scatterChart>
      <c:valAx>
        <c:axId val="15741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5640976"/>
        <c:crosses val="autoZero"/>
        <c:crossBetween val="midCat"/>
      </c:valAx>
      <c:valAx>
        <c:axId val="13756409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419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216652892359242E-2"/>
          <c:y val="3.1236049844865051E-2"/>
          <c:w val="0.94423321055983611"/>
          <c:h val="0.89317812049982603"/>
        </c:manualLayout>
      </c:layout>
      <c:lineChart>
        <c:grouping val="standard"/>
        <c:varyColors val="0"/>
        <c:ser>
          <c:idx val="0"/>
          <c:order val="0"/>
          <c:tx>
            <c:v>BAG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Verleich_BAG_Kt!$B$2:$B$60</c:f>
              <c:numCache>
                <c:formatCode>m/d/yyyy</c:formatCode>
                <c:ptCount val="59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</c:numCache>
            </c:numRef>
          </c:cat>
          <c:val>
            <c:numRef>
              <c:f>Verleich_BAG_Kt!$H$2:$H$60</c:f>
              <c:numCache>
                <c:formatCode>General</c:formatCode>
                <c:ptCount val="59"/>
                <c:pt idx="0">
                  <c:v>1</c:v>
                </c:pt>
                <c:pt idx="1">
                  <c:v>10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11</c:v>
                </c:pt>
                <c:pt idx="6">
                  <c:v>31</c:v>
                </c:pt>
                <c:pt idx="7">
                  <c:v>33</c:v>
                </c:pt>
                <c:pt idx="8">
                  <c:v>60</c:v>
                </c:pt>
                <c:pt idx="9">
                  <c:v>61</c:v>
                </c:pt>
                <c:pt idx="10">
                  <c:v>73</c:v>
                </c:pt>
                <c:pt idx="11">
                  <c:v>49</c:v>
                </c:pt>
                <c:pt idx="12">
                  <c:v>68</c:v>
                </c:pt>
                <c:pt idx="13">
                  <c:v>193</c:v>
                </c:pt>
                <c:pt idx="14">
                  <c:v>211</c:v>
                </c:pt>
                <c:pt idx="15">
                  <c:v>334</c:v>
                </c:pt>
                <c:pt idx="16">
                  <c:v>358</c:v>
                </c:pt>
                <c:pt idx="17">
                  <c:v>432</c:v>
                </c:pt>
                <c:pt idx="18">
                  <c:v>422</c:v>
                </c:pt>
                <c:pt idx="19">
                  <c:v>319</c:v>
                </c:pt>
                <c:pt idx="20">
                  <c:v>1072</c:v>
                </c:pt>
                <c:pt idx="21">
                  <c:v>1081</c:v>
                </c:pt>
                <c:pt idx="22">
                  <c:v>1216</c:v>
                </c:pt>
                <c:pt idx="23">
                  <c:v>837</c:v>
                </c:pt>
                <c:pt idx="24">
                  <c:v>1146</c:v>
                </c:pt>
                <c:pt idx="25">
                  <c:v>695</c:v>
                </c:pt>
                <c:pt idx="26">
                  <c:v>549</c:v>
                </c:pt>
                <c:pt idx="27">
                  <c:v>1464</c:v>
                </c:pt>
                <c:pt idx="28">
                  <c:v>1240</c:v>
                </c:pt>
                <c:pt idx="29">
                  <c:v>1073</c:v>
                </c:pt>
                <c:pt idx="30">
                  <c:v>1115</c:v>
                </c:pt>
                <c:pt idx="31">
                  <c:v>1309</c:v>
                </c:pt>
                <c:pt idx="32">
                  <c:v>722</c:v>
                </c:pt>
                <c:pt idx="33">
                  <c:v>435</c:v>
                </c:pt>
                <c:pt idx="34">
                  <c:v>1308</c:v>
                </c:pt>
                <c:pt idx="35">
                  <c:v>1139</c:v>
                </c:pt>
                <c:pt idx="36">
                  <c:v>1014</c:v>
                </c:pt>
                <c:pt idx="37">
                  <c:v>877</c:v>
                </c:pt>
                <c:pt idx="38">
                  <c:v>927</c:v>
                </c:pt>
                <c:pt idx="39">
                  <c:v>485</c:v>
                </c:pt>
                <c:pt idx="40">
                  <c:v>279</c:v>
                </c:pt>
                <c:pt idx="41">
                  <c:v>923</c:v>
                </c:pt>
                <c:pt idx="42">
                  <c:v>717</c:v>
                </c:pt>
                <c:pt idx="43">
                  <c:v>611</c:v>
                </c:pt>
                <c:pt idx="44">
                  <c:v>560</c:v>
                </c:pt>
                <c:pt idx="45">
                  <c:v>311</c:v>
                </c:pt>
                <c:pt idx="46">
                  <c:v>260</c:v>
                </c:pt>
                <c:pt idx="47">
                  <c:v>220</c:v>
                </c:pt>
                <c:pt idx="48">
                  <c:v>247</c:v>
                </c:pt>
                <c:pt idx="49">
                  <c:v>426</c:v>
                </c:pt>
                <c:pt idx="50">
                  <c:v>328</c:v>
                </c:pt>
                <c:pt idx="51">
                  <c:v>315</c:v>
                </c:pt>
                <c:pt idx="52">
                  <c:v>290</c:v>
                </c:pt>
                <c:pt idx="53">
                  <c:v>149</c:v>
                </c:pt>
                <c:pt idx="54">
                  <c:v>85</c:v>
                </c:pt>
                <c:pt idx="55">
                  <c:v>265</c:v>
                </c:pt>
                <c:pt idx="56">
                  <c:v>189</c:v>
                </c:pt>
                <c:pt idx="57">
                  <c:v>99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4-4C03-9761-4881D5BD676B}"/>
            </c:ext>
          </c:extLst>
        </c:ser>
        <c:ser>
          <c:idx val="1"/>
          <c:order val="1"/>
          <c:tx>
            <c:v>Kantone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Verleich_BAG_Kt!$B$2:$B$60</c:f>
              <c:numCache>
                <c:formatCode>m/d/yyyy</c:formatCode>
                <c:ptCount val="59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</c:numCache>
            </c:numRef>
          </c:cat>
          <c:val>
            <c:numRef>
              <c:f>Verleich_BAG_Kt!$D$2:$D$60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12</c:v>
                </c:pt>
                <c:pt idx="4">
                  <c:v>11</c:v>
                </c:pt>
                <c:pt idx="5">
                  <c:v>9</c:v>
                </c:pt>
                <c:pt idx="6">
                  <c:v>14</c:v>
                </c:pt>
                <c:pt idx="7">
                  <c:v>25</c:v>
                </c:pt>
                <c:pt idx="8">
                  <c:v>20</c:v>
                </c:pt>
                <c:pt idx="9">
                  <c:v>59</c:v>
                </c:pt>
                <c:pt idx="10">
                  <c:v>60</c:v>
                </c:pt>
                <c:pt idx="11">
                  <c:v>72</c:v>
                </c:pt>
                <c:pt idx="12">
                  <c:v>67</c:v>
                </c:pt>
                <c:pt idx="13">
                  <c:v>73</c:v>
                </c:pt>
                <c:pt idx="14">
                  <c:v>201</c:v>
                </c:pt>
                <c:pt idx="15">
                  <c:v>236</c:v>
                </c:pt>
                <c:pt idx="16">
                  <c:v>294</c:v>
                </c:pt>
                <c:pt idx="17">
                  <c:v>389</c:v>
                </c:pt>
                <c:pt idx="18">
                  <c:v>387</c:v>
                </c:pt>
                <c:pt idx="19">
                  <c:v>382</c:v>
                </c:pt>
                <c:pt idx="20">
                  <c:v>630</c:v>
                </c:pt>
                <c:pt idx="21">
                  <c:v>839</c:v>
                </c:pt>
                <c:pt idx="22">
                  <c:v>1064</c:v>
                </c:pt>
                <c:pt idx="23">
                  <c:v>1094</c:v>
                </c:pt>
                <c:pt idx="24">
                  <c:v>1113</c:v>
                </c:pt>
                <c:pt idx="25">
                  <c:v>912</c:v>
                </c:pt>
                <c:pt idx="26">
                  <c:v>767</c:v>
                </c:pt>
                <c:pt idx="27">
                  <c:v>1175</c:v>
                </c:pt>
                <c:pt idx="28">
                  <c:v>922</c:v>
                </c:pt>
                <c:pt idx="29">
                  <c:v>1062</c:v>
                </c:pt>
                <c:pt idx="30">
                  <c:v>1229</c:v>
                </c:pt>
                <c:pt idx="31">
                  <c:v>1325</c:v>
                </c:pt>
                <c:pt idx="32">
                  <c:v>854</c:v>
                </c:pt>
                <c:pt idx="33">
                  <c:v>642</c:v>
                </c:pt>
                <c:pt idx="34">
                  <c:v>1031</c:v>
                </c:pt>
                <c:pt idx="35">
                  <c:v>944</c:v>
                </c:pt>
                <c:pt idx="36">
                  <c:v>1025</c:v>
                </c:pt>
                <c:pt idx="37">
                  <c:v>1043</c:v>
                </c:pt>
                <c:pt idx="38">
                  <c:v>930</c:v>
                </c:pt>
                <c:pt idx="39">
                  <c:v>596</c:v>
                </c:pt>
                <c:pt idx="40">
                  <c:v>420</c:v>
                </c:pt>
                <c:pt idx="41">
                  <c:v>674</c:v>
                </c:pt>
                <c:pt idx="42">
                  <c:v>652</c:v>
                </c:pt>
                <c:pt idx="43">
                  <c:v>668</c:v>
                </c:pt>
                <c:pt idx="44">
                  <c:v>669</c:v>
                </c:pt>
                <c:pt idx="45">
                  <c:v>449</c:v>
                </c:pt>
                <c:pt idx="46">
                  <c:v>461</c:v>
                </c:pt>
                <c:pt idx="47">
                  <c:v>277</c:v>
                </c:pt>
                <c:pt idx="48">
                  <c:v>249</c:v>
                </c:pt>
                <c:pt idx="49">
                  <c:v>319</c:v>
                </c:pt>
                <c:pt idx="50">
                  <c:v>320</c:v>
                </c:pt>
                <c:pt idx="51">
                  <c:v>299</c:v>
                </c:pt>
                <c:pt idx="52">
                  <c:v>305</c:v>
                </c:pt>
                <c:pt idx="53">
                  <c:v>291</c:v>
                </c:pt>
                <c:pt idx="54">
                  <c:v>190</c:v>
                </c:pt>
                <c:pt idx="55">
                  <c:v>200</c:v>
                </c:pt>
                <c:pt idx="56">
                  <c:v>157</c:v>
                </c:pt>
                <c:pt idx="57">
                  <c:v>192</c:v>
                </c:pt>
                <c:pt idx="58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64-4C03-9761-4881D5BD6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4192416"/>
        <c:axId val="1375640976"/>
      </c:lineChart>
      <c:dateAx>
        <c:axId val="1574192416"/>
        <c:scaling>
          <c:orientation val="minMax"/>
          <c:max val="43944"/>
          <c:min val="438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5640976"/>
        <c:crosses val="autoZero"/>
        <c:auto val="1"/>
        <c:lblOffset val="100"/>
        <c:baseTimeUnit val="days"/>
        <c:majorUnit val="10"/>
        <c:majorTimeUnit val="days"/>
      </c:dateAx>
      <c:valAx>
        <c:axId val="13756409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419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v>C(t)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Schweiz!$A$2:$A$66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xVal>
          <c:yVal>
            <c:numRef>
              <c:f>Schweiz!$F$2:$F$66</c:f>
              <c:numCache>
                <c:formatCode>General</c:formatCode>
                <c:ptCount val="6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17</c:v>
                </c:pt>
                <c:pt idx="4">
                  <c:v>28</c:v>
                </c:pt>
                <c:pt idx="5">
                  <c:v>37</c:v>
                </c:pt>
                <c:pt idx="6">
                  <c:v>51</c:v>
                </c:pt>
                <c:pt idx="7">
                  <c:v>76</c:v>
                </c:pt>
                <c:pt idx="8">
                  <c:v>96</c:v>
                </c:pt>
                <c:pt idx="9">
                  <c:v>155</c:v>
                </c:pt>
                <c:pt idx="10">
                  <c:v>215</c:v>
                </c:pt>
                <c:pt idx="11">
                  <c:v>287</c:v>
                </c:pt>
                <c:pt idx="12">
                  <c:v>354</c:v>
                </c:pt>
                <c:pt idx="13">
                  <c:v>427</c:v>
                </c:pt>
                <c:pt idx="14">
                  <c:v>628</c:v>
                </c:pt>
                <c:pt idx="15">
                  <c:v>864</c:v>
                </c:pt>
                <c:pt idx="16">
                  <c:v>1158</c:v>
                </c:pt>
                <c:pt idx="17">
                  <c:v>1547</c:v>
                </c:pt>
                <c:pt idx="18">
                  <c:v>1934</c:v>
                </c:pt>
                <c:pt idx="19">
                  <c:v>2316</c:v>
                </c:pt>
                <c:pt idx="20">
                  <c:v>2946</c:v>
                </c:pt>
                <c:pt idx="21">
                  <c:v>3785</c:v>
                </c:pt>
                <c:pt idx="22">
                  <c:v>4849</c:v>
                </c:pt>
                <c:pt idx="23">
                  <c:v>5943</c:v>
                </c:pt>
                <c:pt idx="24">
                  <c:v>7056</c:v>
                </c:pt>
                <c:pt idx="25">
                  <c:v>7968</c:v>
                </c:pt>
                <c:pt idx="26">
                  <c:v>8735</c:v>
                </c:pt>
                <c:pt idx="27">
                  <c:v>9910</c:v>
                </c:pt>
                <c:pt idx="28">
                  <c:v>10832</c:v>
                </c:pt>
                <c:pt idx="29">
                  <c:v>11894</c:v>
                </c:pt>
                <c:pt idx="30">
                  <c:v>13123</c:v>
                </c:pt>
                <c:pt idx="31">
                  <c:v>14448</c:v>
                </c:pt>
                <c:pt idx="32">
                  <c:v>15302</c:v>
                </c:pt>
                <c:pt idx="33">
                  <c:v>15944</c:v>
                </c:pt>
                <c:pt idx="34">
                  <c:v>16975</c:v>
                </c:pt>
                <c:pt idx="35">
                  <c:v>17919</c:v>
                </c:pt>
                <c:pt idx="36">
                  <c:v>18944</c:v>
                </c:pt>
                <c:pt idx="37">
                  <c:v>19987</c:v>
                </c:pt>
                <c:pt idx="38">
                  <c:v>20917</c:v>
                </c:pt>
                <c:pt idx="39">
                  <c:v>21513</c:v>
                </c:pt>
                <c:pt idx="40">
                  <c:v>21933</c:v>
                </c:pt>
                <c:pt idx="41">
                  <c:v>22607</c:v>
                </c:pt>
                <c:pt idx="42">
                  <c:v>23259</c:v>
                </c:pt>
                <c:pt idx="43">
                  <c:v>23927</c:v>
                </c:pt>
                <c:pt idx="44">
                  <c:v>24596</c:v>
                </c:pt>
                <c:pt idx="45">
                  <c:v>25045</c:v>
                </c:pt>
                <c:pt idx="46">
                  <c:v>25506</c:v>
                </c:pt>
                <c:pt idx="47">
                  <c:v>25783</c:v>
                </c:pt>
                <c:pt idx="48">
                  <c:v>26032</c:v>
                </c:pt>
                <c:pt idx="49">
                  <c:v>26351</c:v>
                </c:pt>
                <c:pt idx="50">
                  <c:v>26671</c:v>
                </c:pt>
                <c:pt idx="51">
                  <c:v>26970</c:v>
                </c:pt>
                <c:pt idx="52">
                  <c:v>27275</c:v>
                </c:pt>
                <c:pt idx="53">
                  <c:v>27566</c:v>
                </c:pt>
                <c:pt idx="54">
                  <c:v>27756</c:v>
                </c:pt>
                <c:pt idx="55">
                  <c:v>27956</c:v>
                </c:pt>
                <c:pt idx="56">
                  <c:v>28113</c:v>
                </c:pt>
                <c:pt idx="57">
                  <c:v>28305</c:v>
                </c:pt>
                <c:pt idx="58">
                  <c:v>28453</c:v>
                </c:pt>
                <c:pt idx="59">
                  <c:v>28596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C6-433C-9BDF-057D8A3E1BEC}"/>
            </c:ext>
          </c:extLst>
        </c:ser>
        <c:ser>
          <c:idx val="1"/>
          <c:order val="1"/>
          <c:tx>
            <c:v>I(t)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Schweiz!$A$2:$A$68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xVal>
          <c:yVal>
            <c:numRef>
              <c:f>Schweiz!$G$2:$G$68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17</c:v>
                </c:pt>
                <c:pt idx="4">
                  <c:v>28</c:v>
                </c:pt>
                <c:pt idx="5">
                  <c:v>37</c:v>
                </c:pt>
                <c:pt idx="6">
                  <c:v>51</c:v>
                </c:pt>
                <c:pt idx="7">
                  <c:v>76</c:v>
                </c:pt>
                <c:pt idx="8">
                  <c:v>96</c:v>
                </c:pt>
                <c:pt idx="9">
                  <c:v>154</c:v>
                </c:pt>
                <c:pt idx="10">
                  <c:v>214</c:v>
                </c:pt>
                <c:pt idx="11">
                  <c:v>286</c:v>
                </c:pt>
                <c:pt idx="12">
                  <c:v>351.35</c:v>
                </c:pt>
                <c:pt idx="13">
                  <c:v>422.7</c:v>
                </c:pt>
                <c:pt idx="14">
                  <c:v>618.4</c:v>
                </c:pt>
                <c:pt idx="15">
                  <c:v>844.25</c:v>
                </c:pt>
                <c:pt idx="16">
                  <c:v>1128.75</c:v>
                </c:pt>
                <c:pt idx="17">
                  <c:v>1508.9</c:v>
                </c:pt>
                <c:pt idx="18">
                  <c:v>1884.8</c:v>
                </c:pt>
                <c:pt idx="19">
                  <c:v>2233.85</c:v>
                </c:pt>
                <c:pt idx="20">
                  <c:v>2838.55</c:v>
                </c:pt>
                <c:pt idx="21">
                  <c:v>3621.35</c:v>
                </c:pt>
                <c:pt idx="22">
                  <c:v>4624.3</c:v>
                </c:pt>
                <c:pt idx="23">
                  <c:v>5656.6</c:v>
                </c:pt>
                <c:pt idx="24">
                  <c:v>6703.9</c:v>
                </c:pt>
                <c:pt idx="25">
                  <c:v>7536.65</c:v>
                </c:pt>
                <c:pt idx="26">
                  <c:v>8143.95</c:v>
                </c:pt>
                <c:pt idx="27">
                  <c:v>9124.6</c:v>
                </c:pt>
                <c:pt idx="28">
                  <c:v>9802.4</c:v>
                </c:pt>
                <c:pt idx="29">
                  <c:v>10551.75</c:v>
                </c:pt>
                <c:pt idx="30">
                  <c:v>11427.3</c:v>
                </c:pt>
                <c:pt idx="31">
                  <c:v>12414.45</c:v>
                </c:pt>
                <c:pt idx="32">
                  <c:v>12783.15</c:v>
                </c:pt>
                <c:pt idx="33">
                  <c:v>12818.75</c:v>
                </c:pt>
                <c:pt idx="34">
                  <c:v>13000</c:v>
                </c:pt>
                <c:pt idx="35">
                  <c:v>13020.25</c:v>
                </c:pt>
                <c:pt idx="36">
                  <c:v>13208.050000000001</c:v>
                </c:pt>
                <c:pt idx="37">
                  <c:v>13556.85</c:v>
                </c:pt>
                <c:pt idx="38">
                  <c:v>13806.55</c:v>
                </c:pt>
                <c:pt idx="39">
                  <c:v>13435.050000000001</c:v>
                </c:pt>
                <c:pt idx="40">
                  <c:v>12959.05</c:v>
                </c:pt>
                <c:pt idx="41">
                  <c:v>12634.550000000001</c:v>
                </c:pt>
                <c:pt idx="42">
                  <c:v>12224.400000000001</c:v>
                </c:pt>
                <c:pt idx="43">
                  <c:v>11701.000000000002</c:v>
                </c:pt>
                <c:pt idx="44">
                  <c:v>11482.4</c:v>
                </c:pt>
                <c:pt idx="45">
                  <c:v>11250.3</c:v>
                </c:pt>
                <c:pt idx="46">
                  <c:v>10827.8</c:v>
                </c:pt>
                <c:pt idx="47">
                  <c:v>10148.400000000001</c:v>
                </c:pt>
                <c:pt idx="48">
                  <c:v>9468.2999999999993</c:v>
                </c:pt>
                <c:pt idx="49">
                  <c:v>8815.6000000000022</c:v>
                </c:pt>
                <c:pt idx="50">
                  <c:v>8217.5499999999993</c:v>
                </c:pt>
                <c:pt idx="51">
                  <c:v>7743.0499999999993</c:v>
                </c:pt>
                <c:pt idx="52">
                  <c:v>7542.4499999999971</c:v>
                </c:pt>
                <c:pt idx="53">
                  <c:v>7189.9000000000015</c:v>
                </c:pt>
                <c:pt idx="54">
                  <c:v>6669.9500000000007</c:v>
                </c:pt>
                <c:pt idx="55">
                  <c:v>6196.8999999999978</c:v>
                </c:pt>
                <c:pt idx="56">
                  <c:v>5626.9500000000007</c:v>
                </c:pt>
                <c:pt idx="57">
                  <c:v>5218.0000000000036</c:v>
                </c:pt>
                <c:pt idx="58">
                  <c:v>4815.6999999999971</c:v>
                </c:pt>
                <c:pt idx="59">
                  <c:v>4608.1000000000022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C6-433C-9BDF-057D8A3E1BEC}"/>
            </c:ext>
          </c:extLst>
        </c:ser>
        <c:ser>
          <c:idx val="2"/>
          <c:order val="2"/>
          <c:tx>
            <c:v>R(t)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Schweiz!$A$2:$A$62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  <c:extLst xmlns:c15="http://schemas.microsoft.com/office/drawing/2012/chart"/>
            </c:strRef>
          </c:xVal>
          <c:yVal>
            <c:numRef>
              <c:f>Schweiz!$N$2:$N$62</c:f>
              <c:numCache>
                <c:formatCode>0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2.65</c:v>
                </c:pt>
                <c:pt idx="13">
                  <c:v>4.3</c:v>
                </c:pt>
                <c:pt idx="14">
                  <c:v>9.6</c:v>
                </c:pt>
                <c:pt idx="15">
                  <c:v>19.75</c:v>
                </c:pt>
                <c:pt idx="16">
                  <c:v>29.25</c:v>
                </c:pt>
                <c:pt idx="17">
                  <c:v>38.1</c:v>
                </c:pt>
                <c:pt idx="18">
                  <c:v>49.2</c:v>
                </c:pt>
                <c:pt idx="19">
                  <c:v>82.15</c:v>
                </c:pt>
                <c:pt idx="20">
                  <c:v>107.44999999999999</c:v>
                </c:pt>
                <c:pt idx="21">
                  <c:v>163.65</c:v>
                </c:pt>
                <c:pt idx="22">
                  <c:v>224.70000000000005</c:v>
                </c:pt>
                <c:pt idx="23">
                  <c:v>286.40000000000003</c:v>
                </c:pt>
                <c:pt idx="24">
                  <c:v>352.1</c:v>
                </c:pt>
                <c:pt idx="25">
                  <c:v>431.34999999999997</c:v>
                </c:pt>
                <c:pt idx="26">
                  <c:v>591.04999999999995</c:v>
                </c:pt>
                <c:pt idx="27">
                  <c:v>785.4</c:v>
                </c:pt>
                <c:pt idx="28">
                  <c:v>1029.5999999999999</c:v>
                </c:pt>
                <c:pt idx="29">
                  <c:v>1342.2500000000002</c:v>
                </c:pt>
                <c:pt idx="30">
                  <c:v>1695.6999999999998</c:v>
                </c:pt>
                <c:pt idx="31">
                  <c:v>2033.55</c:v>
                </c:pt>
                <c:pt idx="32">
                  <c:v>2518.85</c:v>
                </c:pt>
                <c:pt idx="33">
                  <c:v>3125.25</c:v>
                </c:pt>
                <c:pt idx="34">
                  <c:v>3975.0000000000005</c:v>
                </c:pt>
                <c:pt idx="35">
                  <c:v>4898.75</c:v>
                </c:pt>
                <c:pt idx="36">
                  <c:v>5735.9499999999989</c:v>
                </c:pt>
                <c:pt idx="37">
                  <c:v>6430.15</c:v>
                </c:pt>
                <c:pt idx="38">
                  <c:v>7110.45</c:v>
                </c:pt>
                <c:pt idx="39">
                  <c:v>8077.9499999999989</c:v>
                </c:pt>
                <c:pt idx="40">
                  <c:v>8973.9500000000007</c:v>
                </c:pt>
                <c:pt idx="41">
                  <c:v>9972.4499999999989</c:v>
                </c:pt>
                <c:pt idx="42">
                  <c:v>11034.599999999999</c:v>
                </c:pt>
                <c:pt idx="43">
                  <c:v>12225.999999999998</c:v>
                </c:pt>
                <c:pt idx="44">
                  <c:v>13113.6</c:v>
                </c:pt>
                <c:pt idx="45">
                  <c:v>13794.7</c:v>
                </c:pt>
                <c:pt idx="46">
                  <c:v>14678.2</c:v>
                </c:pt>
                <c:pt idx="47">
                  <c:v>15634.599999999999</c:v>
                </c:pt>
                <c:pt idx="48">
                  <c:v>16563.7</c:v>
                </c:pt>
                <c:pt idx="49">
                  <c:v>17535.399999999998</c:v>
                </c:pt>
                <c:pt idx="50">
                  <c:v>18453.45</c:v>
                </c:pt>
                <c:pt idx="51">
                  <c:v>19226.95</c:v>
                </c:pt>
                <c:pt idx="52">
                  <c:v>19732.550000000003</c:v>
                </c:pt>
                <c:pt idx="53">
                  <c:v>20376.099999999999</c:v>
                </c:pt>
                <c:pt idx="54">
                  <c:v>21086.05</c:v>
                </c:pt>
                <c:pt idx="55">
                  <c:v>21759.100000000002</c:v>
                </c:pt>
                <c:pt idx="56">
                  <c:v>22486.05</c:v>
                </c:pt>
                <c:pt idx="57">
                  <c:v>23086.999999999996</c:v>
                </c:pt>
                <c:pt idx="58">
                  <c:v>23637.300000000003</c:v>
                </c:pt>
                <c:pt idx="59">
                  <c:v>23987.899999999998</c:v>
                </c:pt>
                <c:pt idx="60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7C6-433C-9BDF-057D8A3E1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99520"/>
        <c:axId val="1124392639"/>
        <c:extLst/>
      </c:scatterChart>
      <c:valAx>
        <c:axId val="1577995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4392639"/>
        <c:crossesAt val="0.1"/>
        <c:crossBetween val="midCat"/>
      </c:valAx>
      <c:valAx>
        <c:axId val="112439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79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S(t)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'SIR-Modell'!$B$5:$B$1005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'SIR-Modell'!$C$5:$C$1005</c:f>
              <c:numCache>
                <c:formatCode>0</c:formatCode>
                <c:ptCount val="1001"/>
                <c:pt idx="0">
                  <c:v>8583079</c:v>
                </c:pt>
                <c:pt idx="1">
                  <c:v>8583076.5000014566</c:v>
                </c:pt>
                <c:pt idx="2">
                  <c:v>8583072.9250053093</c:v>
                </c:pt>
                <c:pt idx="3">
                  <c:v>8583067.8127645086</c:v>
                </c:pt>
                <c:pt idx="4">
                  <c:v>8583060.502267817</c:v>
                </c:pt>
                <c:pt idx="5">
                  <c:v>8583050.0482733455</c:v>
                </c:pt>
                <c:pt idx="6">
                  <c:v>8583035.0990937687</c:v>
                </c:pt>
                <c:pt idx="7">
                  <c:v>8583013.721833773</c:v>
                </c:pt>
                <c:pt idx="8">
                  <c:v>8582983.152489014</c:v>
                </c:pt>
                <c:pt idx="9">
                  <c:v>8582939.4386068527</c:v>
                </c:pt>
                <c:pt idx="10">
                  <c:v>8582876.9283305425</c:v>
                </c:pt>
                <c:pt idx="11">
                  <c:v>8582787.5398128647</c:v>
                </c:pt>
                <c:pt idx="12">
                  <c:v>8582659.7166421209</c:v>
                </c:pt>
                <c:pt idx="13">
                  <c:v>8582476.9344376773</c:v>
                </c:pt>
                <c:pt idx="14">
                  <c:v>8582215.5659694131</c:v>
                </c:pt>
                <c:pt idx="15">
                  <c:v>8581841.829684861</c:v>
                </c:pt>
                <c:pt idx="16">
                  <c:v>8581307.4289781861</c:v>
                </c:pt>
                <c:pt idx="17">
                  <c:v>8580543.3222224284</c:v>
                </c:pt>
                <c:pt idx="18">
                  <c:v>8579450.8259290624</c:v>
                </c:pt>
                <c:pt idx="19">
                  <c:v>8577888.9168159124</c:v>
                </c:pt>
                <c:pt idx="20">
                  <c:v>8575656.1239172332</c:v>
                </c:pt>
                <c:pt idx="21">
                  <c:v>8572464.7367160153</c:v>
                </c:pt>
                <c:pt idx="22">
                  <c:v>8567904.1317834742</c:v>
                </c:pt>
                <c:pt idx="23">
                  <c:v>8561388.7560580764</c:v>
                </c:pt>
                <c:pt idx="24">
                  <c:v>8552084.6108785626</c:v>
                </c:pt>
                <c:pt idx="25">
                  <c:v>8538805.8886358012</c:v>
                </c:pt>
                <c:pt idx="26">
                  <c:v>8519870.7412081659</c:v>
                </c:pt>
                <c:pt idx="27">
                  <c:v>8492902.2579865921</c:v>
                </c:pt>
                <c:pt idx="28">
                  <c:v>8454558.394257823</c:v>
                </c:pt>
                <c:pt idx="29">
                  <c:v>8400174.7525215708</c:v>
                </c:pt>
                <c:pt idx="30">
                  <c:v>8323310.9477060298</c:v>
                </c:pt>
                <c:pt idx="31">
                  <c:v>8215212.9665974211</c:v>
                </c:pt>
                <c:pt idx="32">
                  <c:v>8064255.029316904</c:v>
                </c:pt>
                <c:pt idx="33">
                  <c:v>7855527.4608866284</c:v>
                </c:pt>
                <c:pt idx="34">
                  <c:v>7570917.9050282435</c:v>
                </c:pt>
                <c:pt idx="35">
                  <c:v>7190297.362960998</c:v>
                </c:pt>
                <c:pt idx="36">
                  <c:v>6694687.7032622276</c:v>
                </c:pt>
                <c:pt idx="37">
                  <c:v>6072256.2374549257</c:v>
                </c:pt>
                <c:pt idx="38">
                  <c:v>5327038.8496306743</c:v>
                </c:pt>
                <c:pt idx="39">
                  <c:v>4487784.1587960897</c:v>
                </c:pt>
                <c:pt idx="40">
                  <c:v>3610835.2208487513</c:v>
                </c:pt>
                <c:pt idx="41">
                  <c:v>2770177.4258441525</c:v>
                </c:pt>
                <c:pt idx="42">
                  <c:v>2034722.9190243809</c:v>
                </c:pt>
                <c:pt idx="43">
                  <c:v>1445164.0105569386</c:v>
                </c:pt>
                <c:pt idx="44">
                  <c:v>1006107.5840259518</c:v>
                </c:pt>
                <c:pt idx="45">
                  <c:v>696104.8252682162</c:v>
                </c:pt>
                <c:pt idx="46">
                  <c:v>484063.38748808176</c:v>
                </c:pt>
                <c:pt idx="47">
                  <c:v>340954.47501104377</c:v>
                </c:pt>
                <c:pt idx="48">
                  <c:v>244367.97880818124</c:v>
                </c:pt>
                <c:pt idx="49">
                  <c:v>178613.57739749976</c:v>
                </c:pt>
                <c:pt idx="50">
                  <c:v>133232.44818739311</c:v>
                </c:pt>
                <c:pt idx="51">
                  <c:v>101398.84808874893</c:v>
                </c:pt>
                <c:pt idx="52">
                  <c:v>78679.226507239873</c:v>
                </c:pt>
                <c:pt idx="53">
                  <c:v>62180.105669383047</c:v>
                </c:pt>
                <c:pt idx="54">
                  <c:v>49993.851413786411</c:v>
                </c:pt>
                <c:pt idx="55">
                  <c:v>40846.264039610163</c:v>
                </c:pt>
                <c:pt idx="56">
                  <c:v>33873.850252192875</c:v>
                </c:pt>
                <c:pt idx="57">
                  <c:v>28482.617584370913</c:v>
                </c:pt>
                <c:pt idx="58">
                  <c:v>24257.810555336589</c:v>
                </c:pt>
                <c:pt idx="59">
                  <c:v>20905.566193911542</c:v>
                </c:pt>
                <c:pt idx="60">
                  <c:v>18214.7232315371</c:v>
                </c:pt>
                <c:pt idx="61">
                  <c:v>16031.489258178028</c:v>
                </c:pt>
                <c:pt idx="62">
                  <c:v>14242.409316994255</c:v>
                </c:pt>
                <c:pt idx="63">
                  <c:v>12762.76208283801</c:v>
                </c:pt>
                <c:pt idx="64">
                  <c:v>11528.550496152422</c:v>
                </c:pt>
                <c:pt idx="65">
                  <c:v>10490.903445034788</c:v>
                </c:pt>
                <c:pt idx="66">
                  <c:v>9612.115087551465</c:v>
                </c:pt>
                <c:pt idx="67">
                  <c:v>8862.8101180157082</c:v>
                </c:pt>
                <c:pt idx="68">
                  <c:v>8219.8923168823931</c:v>
                </c:pt>
                <c:pt idx="69">
                  <c:v>7665.0441993105824</c:v>
                </c:pt>
                <c:pt idx="70">
                  <c:v>7183.6186276669259</c:v>
                </c:pt>
                <c:pt idx="71">
                  <c:v>6763.8121115507192</c:v>
                </c:pt>
                <c:pt idx="72">
                  <c:v>6396.0425618398222</c:v>
                </c:pt>
                <c:pt idx="73">
                  <c:v>6072.4768537133041</c:v>
                </c:pt>
                <c:pt idx="74">
                  <c:v>5786.6691562814876</c:v>
                </c:pt>
                <c:pt idx="75">
                  <c:v>5533.2818719595034</c:v>
                </c:pt>
                <c:pt idx="76">
                  <c:v>5307.8686964737035</c:v>
                </c:pt>
                <c:pt idx="77">
                  <c:v>5106.7047616046339</c:v>
                </c:pt>
                <c:pt idx="78">
                  <c:v>4926.6527326544019</c:v>
                </c:pt>
                <c:pt idx="79">
                  <c:v>4765.0565609242494</c:v>
                </c:pt>
                <c:pt idx="80">
                  <c:v>4619.656654150449</c:v>
                </c:pt>
                <c:pt idx="81">
                  <c:v>4488.5217439539738</c:v>
                </c:pt>
                <c:pt idx="82">
                  <c:v>4369.99385213799</c:v>
                </c:pt>
                <c:pt idx="83">
                  <c:v>4262.6435951778421</c:v>
                </c:pt>
                <c:pt idx="84">
                  <c:v>4165.2336953115564</c:v>
                </c:pt>
                <c:pt idx="85">
                  <c:v>4076.6890422895181</c:v>
                </c:pt>
                <c:pt idx="86">
                  <c:v>3996.0720118004542</c:v>
                </c:pt>
                <c:pt idx="87">
                  <c:v>3922.5620237309886</c:v>
                </c:pt>
                <c:pt idx="88">
                  <c:v>3855.438536871834</c:v>
                </c:pt>
                <c:pt idx="89">
                  <c:v>3794.0668420273114</c:v>
                </c:pt>
                <c:pt idx="90">
                  <c:v>3737.8861442639745</c:v>
                </c:pt>
                <c:pt idx="91">
                  <c:v>3686.3995258649929</c:v>
                </c:pt>
                <c:pt idx="92">
                  <c:v>3639.1654609071711</c:v>
                </c:pt>
                <c:pt idx="93">
                  <c:v>3595.7906151296443</c:v>
                </c:pt>
                <c:pt idx="94">
                  <c:v>3555.9237146240798</c:v>
                </c:pt>
                <c:pt idx="95">
                  <c:v>3519.2503066746158</c:v>
                </c:pt>
                <c:pt idx="96">
                  <c:v>3485.4882679822476</c:v>
                </c:pt>
                <c:pt idx="97">
                  <c:v>3454.3839411964332</c:v>
                </c:pt>
                <c:pt idx="98">
                  <c:v>3425.708801443006</c:v>
                </c:pt>
                <c:pt idx="99">
                  <c:v>3399.2565713914064</c:v>
                </c:pt>
                <c:pt idx="100">
                  <c:v>3374.8407171351232</c:v>
                </c:pt>
                <c:pt idx="101">
                  <c:v>3352.2922683870129</c:v>
                </c:pt>
                <c:pt idx="102">
                  <c:v>3331.4579157048697</c:v>
                </c:pt>
                <c:pt idx="103">
                  <c:v>3312.1983450495832</c:v>
                </c:pt>
                <c:pt idx="104">
                  <c:v>3294.3867762464456</c:v>
                </c:pt>
                <c:pt idx="105">
                  <c:v>3277.9076771155683</c:v>
                </c:pt>
                <c:pt idx="106">
                  <c:v>3262.6556293569552</c:v>
                </c:pt>
                <c:pt idx="107">
                  <c:v>3248.5343258780499</c:v>
                </c:pt>
                <c:pt idx="108">
                  <c:v>3235.4556822644104</c:v>
                </c:pt>
                <c:pt idx="109">
                  <c:v>3223.3390476211589</c:v>
                </c:pt>
                <c:pt idx="110">
                  <c:v>3212.1105021381804</c:v>
                </c:pt>
                <c:pt idx="111">
                  <c:v>3201.7022305243008</c:v>
                </c:pt>
                <c:pt idx="112">
                  <c:v>3192.051961970998</c:v>
                </c:pt>
                <c:pt idx="113">
                  <c:v>3183.1024685905895</c:v>
                </c:pt>
                <c:pt idx="114">
                  <c:v>3174.8011153651823</c:v>
                </c:pt>
                <c:pt idx="115">
                  <c:v>3167.0994555721795</c:v>
                </c:pt>
                <c:pt idx="116">
                  <c:v>3159.9528664456866</c:v>
                </c:pt>
                <c:pt idx="117">
                  <c:v>3153.3202205121479</c:v>
                </c:pt>
                <c:pt idx="118">
                  <c:v>3147.163588620851</c:v>
                </c:pt>
                <c:pt idx="119">
                  <c:v>3141.4479711903728</c:v>
                </c:pt>
                <c:pt idx="120">
                  <c:v>3136.1410546230882</c:v>
                </c:pt>
                <c:pt idx="121">
                  <c:v>3131.2129902118859</c:v>
                </c:pt>
                <c:pt idx="122">
                  <c:v>3126.6361931850142</c:v>
                </c:pt>
                <c:pt idx="123">
                  <c:v>3122.3851598138458</c:v>
                </c:pt>
                <c:pt idx="124">
                  <c:v>3118.4363007505331</c:v>
                </c:pt>
                <c:pt idx="125">
                  <c:v>3114.767788973249</c:v>
                </c:pt>
                <c:pt idx="126">
                  <c:v>3111.3594209004405</c:v>
                </c:pt>
                <c:pt idx="127">
                  <c:v>3108.1924893960086</c:v>
                </c:pt>
                <c:pt idx="128">
                  <c:v>3105.2496675278139</c:v>
                </c:pt>
                <c:pt idx="129">
                  <c:v>3102.5149020650633</c:v>
                </c:pt>
                <c:pt idx="130">
                  <c:v>3099.9733158083759</c:v>
                </c:pt>
                <c:pt idx="131">
                  <c:v>3097.6111179415607</c:v>
                </c:pt>
                <c:pt idx="132">
                  <c:v>3095.4155216781442</c:v>
                </c:pt>
                <c:pt idx="133">
                  <c:v>3093.3746685498913</c:v>
                </c:pt>
                <c:pt idx="134">
                  <c:v>3091.4775587502345</c:v>
                </c:pt>
                <c:pt idx="135">
                  <c:v>3089.7139870037536</c:v>
                </c:pt>
                <c:pt idx="136">
                  <c:v>3088.0744834845696</c:v>
                </c:pt>
                <c:pt idx="137">
                  <c:v>3086.5502593525312</c:v>
                </c:pt>
                <c:pt idx="138">
                  <c:v>3085.1331565170804</c:v>
                </c:pt>
                <c:pt idx="139">
                  <c:v>3083.8156012753057</c:v>
                </c:pt>
                <c:pt idx="140">
                  <c:v>3082.5905615034339</c:v>
                </c:pt>
                <c:pt idx="141">
                  <c:v>3081.451507110341</c:v>
                </c:pt>
                <c:pt idx="142">
                  <c:v>3080.3923734879831</c:v>
                </c:pt>
                <c:pt idx="143">
                  <c:v>3079.4075277172938</c:v>
                </c:pt>
                <c:pt idx="144">
                  <c:v>3078.4917373093781</c:v>
                </c:pt>
                <c:pt idx="145">
                  <c:v>3077.6401412810242</c:v>
                </c:pt>
                <c:pt idx="146">
                  <c:v>3076.8482233808586</c:v>
                </c:pt>
                <c:pt idx="147">
                  <c:v>3076.1117872981413</c:v>
                </c:pt>
                <c:pt idx="148">
                  <c:v>3075.4269337003589</c:v>
                </c:pt>
                <c:pt idx="149">
                  <c:v>3074.7900389586212</c:v>
                </c:pt>
                <c:pt idx="150">
                  <c:v>3074.1977354315341</c:v>
                </c:pt>
                <c:pt idx="151">
                  <c:v>3073.6468931888071</c:v>
                </c:pt>
                <c:pt idx="152">
                  <c:v>3073.1346030655068</c:v>
                </c:pt>
                <c:pt idx="153">
                  <c:v>3072.6581609466443</c:v>
                </c:pt>
                <c:pt idx="154">
                  <c:v>3072.2150531897987</c:v>
                </c:pt>
                <c:pt idx="155">
                  <c:v>3071.8029431007922</c:v>
                </c:pt>
                <c:pt idx="156">
                  <c:v>3071.4196583841144</c:v>
                </c:pt>
                <c:pt idx="157">
                  <c:v>3071.0631794959158</c:v>
                </c:pt>
                <c:pt idx="158">
                  <c:v>3070.7316288329812</c:v>
                </c:pt>
                <c:pt idx="159">
                  <c:v>3070.4232606962346</c:v>
                </c:pt>
                <c:pt idx="160">
                  <c:v>3070.1364519720314</c:v>
                </c:pt>
                <c:pt idx="161">
                  <c:v>3069.8696934788172</c:v>
                </c:pt>
                <c:pt idx="162">
                  <c:v>3069.6215819307076</c:v>
                </c:pt>
                <c:pt idx="163">
                  <c:v>3069.3908124731906</c:v>
                </c:pt>
                <c:pt idx="164">
                  <c:v>3069.1761717495178</c:v>
                </c:pt>
                <c:pt idx="165">
                  <c:v>3068.976531459447</c:v>
                </c:pt>
                <c:pt idx="166">
                  <c:v>3068.7908423748422</c:v>
                </c:pt>
                <c:pt idx="167">
                  <c:v>3068.6181287792733</c:v>
                </c:pt>
                <c:pt idx="168">
                  <c:v>3068.4574833011784</c:v>
                </c:pt>
                <c:pt idx="169">
                  <c:v>3068.3080621123918</c:v>
                </c:pt>
                <c:pt idx="170">
                  <c:v>3068.1690804659006</c:v>
                </c:pt>
                <c:pt idx="171">
                  <c:v>3068.0398085486117</c:v>
                </c:pt>
                <c:pt idx="172">
                  <c:v>3067.9195676266659</c:v>
                </c:pt>
                <c:pt idx="173">
                  <c:v>3067.8077264624712</c:v>
                </c:pt>
                <c:pt idx="174">
                  <c:v>3067.7036979841364</c:v>
                </c:pt>
                <c:pt idx="175">
                  <c:v>3067.6069361893778</c:v>
                </c:pt>
                <c:pt idx="176">
                  <c:v>3067.5169332672726</c:v>
                </c:pt>
                <c:pt idx="177">
                  <c:v>3067.4332169224176</c:v>
                </c:pt>
                <c:pt idx="178">
                  <c:v>3067.355347887169</c:v>
                </c:pt>
                <c:pt idx="179">
                  <c:v>3067.2829176086639</c:v>
                </c:pt>
                <c:pt idx="180">
                  <c:v>3067.2155460982704</c:v>
                </c:pt>
                <c:pt idx="181">
                  <c:v>3067.1528799320017</c:v>
                </c:pt>
                <c:pt idx="182">
                  <c:v>3067.0945903912461</c:v>
                </c:pt>
                <c:pt idx="183">
                  <c:v>3067.0403717339163</c:v>
                </c:pt>
                <c:pt idx="184">
                  <c:v>3066.9899395868351</c:v>
                </c:pt>
                <c:pt idx="185">
                  <c:v>3066.9430294508206</c:v>
                </c:pt>
                <c:pt idx="186">
                  <c:v>3066.8993953105387</c:v>
                </c:pt>
                <c:pt idx="187">
                  <c:v>3066.8588083417599</c:v>
                </c:pt>
                <c:pt idx="188">
                  <c:v>3066.8210557091675</c:v>
                </c:pt>
                <c:pt idx="189">
                  <c:v>3066.7859394483603</c:v>
                </c:pt>
                <c:pt idx="190">
                  <c:v>3066.7532754261351</c:v>
                </c:pt>
                <c:pt idx="191">
                  <c:v>3066.7228923735533</c:v>
                </c:pt>
                <c:pt idx="192">
                  <c:v>3066.6946309866839</c:v>
                </c:pt>
                <c:pt idx="193">
                  <c:v>3066.6683430902785</c:v>
                </c:pt>
                <c:pt idx="194">
                  <c:v>3066.6438908599598</c:v>
                </c:pt>
                <c:pt idx="195">
                  <c:v>3066.6211460988266</c:v>
                </c:pt>
                <c:pt idx="196">
                  <c:v>3066.5999895646587</c:v>
                </c:pt>
                <c:pt idx="197">
                  <c:v>3066.5803103441763</c:v>
                </c:pt>
                <c:pt idx="198">
                  <c:v>3066.5620052710601</c:v>
                </c:pt>
                <c:pt idx="199">
                  <c:v>3066.5449783846648</c:v>
                </c:pt>
                <c:pt idx="200">
                  <c:v>3066.5291404265759</c:v>
                </c:pt>
                <c:pt idx="201">
                  <c:v>3066.5144083723662</c:v>
                </c:pt>
                <c:pt idx="202">
                  <c:v>3066.5007049960805</c:v>
                </c:pt>
                <c:pt idx="203">
                  <c:v>3066.487958465164</c:v>
                </c:pt>
                <c:pt idx="204">
                  <c:v>3066.4761019637031</c:v>
                </c:pt>
                <c:pt idx="205">
                  <c:v>3066.4650733419935</c:v>
                </c:pt>
                <c:pt idx="206">
                  <c:v>3066.4548147906025</c:v>
                </c:pt>
                <c:pt idx="207">
                  <c:v>3066.4452725372034</c:v>
                </c:pt>
                <c:pt idx="208">
                  <c:v>3066.4363965645953</c:v>
                </c:pt>
                <c:pt idx="209">
                  <c:v>3066.4281403484256</c:v>
                </c:pt>
                <c:pt idx="210">
                  <c:v>3066.4204606132362</c:v>
                </c:pt>
                <c:pt idx="211">
                  <c:v>3066.4133171055537</c:v>
                </c:pt>
                <c:pt idx="212">
                  <c:v>3066.4066723828323</c:v>
                </c:pt>
                <c:pt idx="213">
                  <c:v>3066.4004916171398</c:v>
                </c:pt>
                <c:pt idx="214">
                  <c:v>3066.3947424125586</c:v>
                </c:pt>
                <c:pt idx="215">
                  <c:v>3066.3893946353419</c:v>
                </c:pt>
                <c:pt idx="216">
                  <c:v>3066.3844202559317</c:v>
                </c:pt>
                <c:pt idx="217">
                  <c:v>3066.3797932020138</c:v>
                </c:pt>
                <c:pt idx="218">
                  <c:v>3066.3754892218362</c:v>
                </c:pt>
                <c:pt idx="219">
                  <c:v>3066.3714857570735</c:v>
                </c:pt>
                <c:pt idx="220">
                  <c:v>3066.3677618245711</c:v>
                </c:pt>
                <c:pt idx="221">
                  <c:v>3066.3642979063493</c:v>
                </c:pt>
                <c:pt idx="222">
                  <c:v>3066.3610758472882</c:v>
                </c:pt>
                <c:pt idx="223">
                  <c:v>3066.3580787599594</c:v>
                </c:pt>
                <c:pt idx="224">
                  <c:v>3066.3552909361042</c:v>
                </c:pt>
                <c:pt idx="225">
                  <c:v>3066.3526977642932</c:v>
                </c:pt>
                <c:pt idx="226">
                  <c:v>3066.3502856533364</c:v>
                </c:pt>
                <c:pt idx="227">
                  <c:v>3066.3480419610414</c:v>
                </c:pt>
                <c:pt idx="228">
                  <c:v>3066.3459549279492</c:v>
                </c:pt>
                <c:pt idx="229">
                  <c:v>3066.3440136156933</c:v>
                </c:pt>
                <c:pt idx="230">
                  <c:v>3066.3422078496674</c:v>
                </c:pt>
                <c:pt idx="231">
                  <c:v>3066.3405281656933</c:v>
                </c:pt>
                <c:pt idx="232">
                  <c:v>3066.3389657604166</c:v>
                </c:pt>
                <c:pt idx="233">
                  <c:v>3066.3375124451618</c:v>
                </c:pt>
                <c:pt idx="234">
                  <c:v>3066.3361606030144</c:v>
                </c:pt>
                <c:pt idx="235">
                  <c:v>3066.3349031488965</c:v>
                </c:pt>
                <c:pt idx="236">
                  <c:v>3066.3337334924317</c:v>
                </c:pt>
                <c:pt idx="237">
                  <c:v>3066.3326455034025</c:v>
                </c:pt>
                <c:pt idx="238">
                  <c:v>3066.3316334796209</c:v>
                </c:pt>
                <c:pt idx="239">
                  <c:v>3066.3306921170401</c:v>
                </c:pt>
                <c:pt idx="240">
                  <c:v>3066.3298164819566</c:v>
                </c:pt>
                <c:pt idx="241">
                  <c:v>3066.3290019851502</c:v>
                </c:pt>
                <c:pt idx="242">
                  <c:v>3066.328244357831</c:v>
                </c:pt>
                <c:pt idx="243">
                  <c:v>3066.3275396292661</c:v>
                </c:pt>
                <c:pt idx="244">
                  <c:v>3066.326884105968</c:v>
                </c:pt>
                <c:pt idx="245">
                  <c:v>3066.3262743523378</c:v>
                </c:pt>
                <c:pt idx="246">
                  <c:v>3066.3257071726566</c:v>
                </c:pt>
                <c:pt idx="247">
                  <c:v>3066.3251795943374</c:v>
                </c:pt>
                <c:pt idx="248">
                  <c:v>3066.3246888523458</c:v>
                </c:pt>
                <c:pt idx="249">
                  <c:v>3066.3242323747072</c:v>
                </c:pt>
                <c:pt idx="250">
                  <c:v>3066.323807769028</c:v>
                </c:pt>
                <c:pt idx="251">
                  <c:v>3066.3234128099552</c:v>
                </c:pt>
                <c:pt idx="252">
                  <c:v>3066.3230454275149</c:v>
                </c:pt>
                <c:pt idx="253">
                  <c:v>3066.3227036962621</c:v>
                </c:pt>
                <c:pt idx="254">
                  <c:v>3066.3223858251904</c:v>
                </c:pt>
                <c:pt idx="255">
                  <c:v>3066.3220901483446</c:v>
                </c:pt>
                <c:pt idx="256">
                  <c:v>3066.3218151160891</c:v>
                </c:pt>
                <c:pt idx="257">
                  <c:v>3066.3215592869865</c:v>
                </c:pt>
                <c:pt idx="258">
                  <c:v>3066.321321320243</c:v>
                </c:pt>
                <c:pt idx="259">
                  <c:v>3066.3210999686817</c:v>
                </c:pt>
                <c:pt idx="260">
                  <c:v>3066.3208940722056</c:v>
                </c:pt>
                <c:pt idx="261">
                  <c:v>3066.3207025517172</c:v>
                </c:pt>
                <c:pt idx="262">
                  <c:v>3066.3205244034634</c:v>
                </c:pt>
                <c:pt idx="263">
                  <c:v>3066.3203586937752</c:v>
                </c:pt>
                <c:pt idx="264">
                  <c:v>3066.3202045541734</c:v>
                </c:pt>
                <c:pt idx="265">
                  <c:v>3066.3200611768179</c:v>
                </c:pt>
                <c:pt idx="266">
                  <c:v>3066.3199278102725</c:v>
                </c:pt>
                <c:pt idx="267">
                  <c:v>3066.319803755568</c:v>
                </c:pt>
                <c:pt idx="268">
                  <c:v>3066.3196883625383</c:v>
                </c:pt>
                <c:pt idx="269">
                  <c:v>3066.3195810264124</c:v>
                </c:pt>
                <c:pt idx="270">
                  <c:v>3066.3194811846456</c:v>
                </c:pt>
                <c:pt idx="271">
                  <c:v>3066.3193883139716</c:v>
                </c:pt>
                <c:pt idx="272">
                  <c:v>3066.3193019276582</c:v>
                </c:pt>
                <c:pt idx="273">
                  <c:v>3066.3192215729582</c:v>
                </c:pt>
                <c:pt idx="274">
                  <c:v>3066.3191468287355</c:v>
                </c:pt>
                <c:pt idx="275">
                  <c:v>3066.3190773032588</c:v>
                </c:pt>
                <c:pt idx="276">
                  <c:v>3066.3190126321479</c:v>
                </c:pt>
                <c:pt idx="277">
                  <c:v>3066.3189524764643</c:v>
                </c:pt>
                <c:pt idx="278">
                  <c:v>3066.3188965209342</c:v>
                </c:pt>
                <c:pt idx="279">
                  <c:v>3066.3188444722973</c:v>
                </c:pt>
                <c:pt idx="280">
                  <c:v>3066.3187960577684</c:v>
                </c:pt>
                <c:pt idx="281">
                  <c:v>3066.3187510236094</c:v>
                </c:pt>
                <c:pt idx="282">
                  <c:v>3066.3187091337977</c:v>
                </c:pt>
                <c:pt idx="283">
                  <c:v>3066.3186701687905</c:v>
                </c:pt>
                <c:pt idx="284">
                  <c:v>3066.3186339243744</c:v>
                </c:pt>
                <c:pt idx="285">
                  <c:v>3066.3186002105936</c:v>
                </c:pt>
                <c:pt idx="286">
                  <c:v>3066.3185688507556</c:v>
                </c:pt>
                <c:pt idx="287">
                  <c:v>3066.3185396805047</c:v>
                </c:pt>
                <c:pt idx="288">
                  <c:v>3066.3185125469613</c:v>
                </c:pt>
                <c:pt idx="289">
                  <c:v>3066.3184873079194</c:v>
                </c:pt>
                <c:pt idx="290">
                  <c:v>3066.3184638311022</c:v>
                </c:pt>
                <c:pt idx="291">
                  <c:v>3066.3184419934687</c:v>
                </c:pt>
                <c:pt idx="292">
                  <c:v>3066.3184216805689</c:v>
                </c:pt>
                <c:pt idx="293">
                  <c:v>3066.3184027859438</c:v>
                </c:pt>
                <c:pt idx="294">
                  <c:v>3066.3183852105676</c:v>
                </c:pt>
                <c:pt idx="295">
                  <c:v>3066.3183688623285</c:v>
                </c:pt>
                <c:pt idx="296">
                  <c:v>3066.3183536555462</c:v>
                </c:pt>
                <c:pt idx="297">
                  <c:v>3066.318339510522</c:v>
                </c:pt>
                <c:pt idx="298">
                  <c:v>3066.3183263531232</c:v>
                </c:pt>
                <c:pt idx="299">
                  <c:v>3066.3183141143918</c:v>
                </c:pt>
                <c:pt idx="300">
                  <c:v>3066.3183027301857</c:v>
                </c:pt>
                <c:pt idx="301">
                  <c:v>3066.3182921408406</c:v>
                </c:pt>
                <c:pt idx="302">
                  <c:v>3066.318282290858</c:v>
                </c:pt>
                <c:pt idx="303">
                  <c:v>3066.3182731286147</c:v>
                </c:pt>
                <c:pt idx="304">
                  <c:v>3066.3182646060918</c:v>
                </c:pt>
                <c:pt idx="305">
                  <c:v>3066.3182566786236</c:v>
                </c:pt>
                <c:pt idx="306">
                  <c:v>3066.318249304662</c:v>
                </c:pt>
                <c:pt idx="307">
                  <c:v>3066.3182424455604</c:v>
                </c:pt>
                <c:pt idx="308">
                  <c:v>3066.3182360653709</c:v>
                </c:pt>
                <c:pt idx="309">
                  <c:v>3066.3182301306551</c:v>
                </c:pt>
                <c:pt idx="310">
                  <c:v>3066.3182246103092</c:v>
                </c:pt>
                <c:pt idx="311">
                  <c:v>3066.3182194754013</c:v>
                </c:pt>
                <c:pt idx="312">
                  <c:v>3066.3182146990198</c:v>
                </c:pt>
                <c:pt idx="313">
                  <c:v>3066.3182102561318</c:v>
                </c:pt>
                <c:pt idx="314">
                  <c:v>3066.3182061234525</c:v>
                </c:pt>
                <c:pt idx="315">
                  <c:v>3066.3182022793226</c:v>
                </c:pt>
                <c:pt idx="316">
                  <c:v>3066.318198703595</c:v>
                </c:pt>
                <c:pt idx="317">
                  <c:v>3066.3181953775297</c:v>
                </c:pt>
                <c:pt idx="318">
                  <c:v>3066.3181922836948</c:v>
                </c:pt>
                <c:pt idx="319">
                  <c:v>3066.3181894058757</c:v>
                </c:pt>
                <c:pt idx="320">
                  <c:v>3066.31818672899</c:v>
                </c:pt>
                <c:pt idx="321">
                  <c:v>3066.3181842390081</c:v>
                </c:pt>
                <c:pt idx="322">
                  <c:v>3066.3181819228803</c:v>
                </c:pt>
                <c:pt idx="323">
                  <c:v>3066.3181797684674</c:v>
                </c:pt>
                <c:pt idx="324">
                  <c:v>3066.3181777644786</c:v>
                </c:pt>
                <c:pt idx="325">
                  <c:v>3066.318175900411</c:v>
                </c:pt>
                <c:pt idx="326">
                  <c:v>3066.3181741664953</c:v>
                </c:pt>
                <c:pt idx="327">
                  <c:v>3066.3181725536438</c:v>
                </c:pt>
                <c:pt idx="328">
                  <c:v>3066.3181710534041</c:v>
                </c:pt>
                <c:pt idx="329">
                  <c:v>3066.3181696579131</c:v>
                </c:pt>
                <c:pt idx="330">
                  <c:v>3066.3181683598573</c:v>
                </c:pt>
                <c:pt idx="331">
                  <c:v>3066.3181671524335</c:v>
                </c:pt>
                <c:pt idx="332">
                  <c:v>3066.3181660293135</c:v>
                </c:pt>
                <c:pt idx="333">
                  <c:v>3066.3181649846115</c:v>
                </c:pt>
                <c:pt idx="334">
                  <c:v>3066.3181640128519</c:v>
                </c:pt>
                <c:pt idx="335">
                  <c:v>3066.3181631089419</c:v>
                </c:pt>
                <c:pt idx="336">
                  <c:v>3066.3181622681441</c:v>
                </c:pt>
                <c:pt idx="337">
                  <c:v>3066.3181614860518</c:v>
                </c:pt>
                <c:pt idx="338">
                  <c:v>3066.3181607585666</c:v>
                </c:pt>
                <c:pt idx="339">
                  <c:v>3066.3181600818752</c:v>
                </c:pt>
                <c:pt idx="340">
                  <c:v>3066.3181594524312</c:v>
                </c:pt>
                <c:pt idx="341">
                  <c:v>3066.3181588669363</c:v>
                </c:pt>
                <c:pt idx="342">
                  <c:v>3066.3181583223213</c:v>
                </c:pt>
                <c:pt idx="343">
                  <c:v>3066.3181578157319</c:v>
                </c:pt>
                <c:pt idx="344">
                  <c:v>3066.3181573445131</c:v>
                </c:pt>
                <c:pt idx="345">
                  <c:v>3066.3181569061958</c:v>
                </c:pt>
                <c:pt idx="346">
                  <c:v>3066.3181564984825</c:v>
                </c:pt>
                <c:pt idx="347">
                  <c:v>3066.3181561192359</c:v>
                </c:pt>
                <c:pt idx="348">
                  <c:v>3066.3181557664689</c:v>
                </c:pt>
                <c:pt idx="349">
                  <c:v>3066.3181554383327</c:v>
                </c:pt>
                <c:pt idx="350">
                  <c:v>3066.3181551331072</c:v>
                </c:pt>
                <c:pt idx="351">
                  <c:v>3066.318154849193</c:v>
                </c:pt>
                <c:pt idx="352">
                  <c:v>3066.3181545851021</c:v>
                </c:pt>
                <c:pt idx="353">
                  <c:v>3066.3181543394503</c:v>
                </c:pt>
                <c:pt idx="354">
                  <c:v>3066.3181541109502</c:v>
                </c:pt>
                <c:pt idx="355">
                  <c:v>3066.3181538984045</c:v>
                </c:pt>
                <c:pt idx="356">
                  <c:v>3066.318153700699</c:v>
                </c:pt>
                <c:pt idx="357">
                  <c:v>3066.3181535167978</c:v>
                </c:pt>
                <c:pt idx="358">
                  <c:v>3066.3181533457368</c:v>
                </c:pt>
                <c:pt idx="359">
                  <c:v>3066.3181531866194</c:v>
                </c:pt>
                <c:pt idx="360">
                  <c:v>3066.3181530386119</c:v>
                </c:pt>
                <c:pt idx="361">
                  <c:v>3066.3181529009385</c:v>
                </c:pt>
                <c:pt idx="362">
                  <c:v>3066.3181527728775</c:v>
                </c:pt>
                <c:pt idx="363">
                  <c:v>3066.3181526537578</c:v>
                </c:pt>
                <c:pt idx="364">
                  <c:v>3066.3181525429554</c:v>
                </c:pt>
                <c:pt idx="365">
                  <c:v>3066.3181524398892</c:v>
                </c:pt>
                <c:pt idx="366">
                  <c:v>3066.3181523440194</c:v>
                </c:pt>
                <c:pt idx="367">
                  <c:v>3066.3181522548434</c:v>
                </c:pt>
                <c:pt idx="368">
                  <c:v>3066.3181521718939</c:v>
                </c:pt>
                <c:pt idx="369">
                  <c:v>3066.318152094736</c:v>
                </c:pt>
                <c:pt idx="370">
                  <c:v>3066.318152022965</c:v>
                </c:pt>
                <c:pt idx="371">
                  <c:v>3066.3181519562054</c:v>
                </c:pt>
                <c:pt idx="372">
                  <c:v>3066.3181518941069</c:v>
                </c:pt>
                <c:pt idx="373">
                  <c:v>3066.3181518363444</c:v>
                </c:pt>
                <c:pt idx="374">
                  <c:v>3066.3181517826151</c:v>
                </c:pt>
                <c:pt idx="375">
                  <c:v>3066.318151732637</c:v>
                </c:pt>
                <c:pt idx="376">
                  <c:v>3066.3181516861487</c:v>
                </c:pt>
                <c:pt idx="377">
                  <c:v>3066.3181516429058</c:v>
                </c:pt>
                <c:pt idx="378">
                  <c:v>3066.3181516026825</c:v>
                </c:pt>
                <c:pt idx="379">
                  <c:v>3066.3181515652677</c:v>
                </c:pt>
                <c:pt idx="380">
                  <c:v>3066.318151530465</c:v>
                </c:pt>
                <c:pt idx="381">
                  <c:v>3066.3181514980924</c:v>
                </c:pt>
                <c:pt idx="382">
                  <c:v>3066.31815146798</c:v>
                </c:pt>
                <c:pt idx="383">
                  <c:v>3066.3181514399703</c:v>
                </c:pt>
                <c:pt idx="384">
                  <c:v>3066.318151413916</c:v>
                </c:pt>
                <c:pt idx="385">
                  <c:v>3066.3181513896811</c:v>
                </c:pt>
                <c:pt idx="386">
                  <c:v>3066.3181513671384</c:v>
                </c:pt>
                <c:pt idx="387">
                  <c:v>3066.3181513461695</c:v>
                </c:pt>
                <c:pt idx="388">
                  <c:v>3066.3181513266645</c:v>
                </c:pt>
                <c:pt idx="389">
                  <c:v>3066.3181513085215</c:v>
                </c:pt>
                <c:pt idx="390">
                  <c:v>3066.3181512916453</c:v>
                </c:pt>
                <c:pt idx="391">
                  <c:v>3066.3181512759475</c:v>
                </c:pt>
                <c:pt idx="392">
                  <c:v>3066.3181512613455</c:v>
                </c:pt>
                <c:pt idx="393">
                  <c:v>3066.3181512477631</c:v>
                </c:pt>
                <c:pt idx="394">
                  <c:v>3066.3181512351293</c:v>
                </c:pt>
                <c:pt idx="395">
                  <c:v>3066.3181512233773</c:v>
                </c:pt>
                <c:pt idx="396">
                  <c:v>3066.3181512124461</c:v>
                </c:pt>
                <c:pt idx="397">
                  <c:v>3066.3181512022779</c:v>
                </c:pt>
                <c:pt idx="398">
                  <c:v>3066.3181511928196</c:v>
                </c:pt>
                <c:pt idx="399">
                  <c:v>3066.3181511840221</c:v>
                </c:pt>
                <c:pt idx="400">
                  <c:v>3066.3181511758385</c:v>
                </c:pt>
                <c:pt idx="401">
                  <c:v>3066.3181511682264</c:v>
                </c:pt>
                <c:pt idx="402">
                  <c:v>3066.318151161146</c:v>
                </c:pt>
                <c:pt idx="403">
                  <c:v>3066.3181511545599</c:v>
                </c:pt>
                <c:pt idx="404">
                  <c:v>3066.3181511484336</c:v>
                </c:pt>
                <c:pt idx="405">
                  <c:v>3066.3181511427351</c:v>
                </c:pt>
                <c:pt idx="406">
                  <c:v>3066.3181511374346</c:v>
                </c:pt>
                <c:pt idx="407">
                  <c:v>3066.3181511325038</c:v>
                </c:pt>
                <c:pt idx="408">
                  <c:v>3066.3181511279172</c:v>
                </c:pt>
                <c:pt idx="409">
                  <c:v>3066.3181511236512</c:v>
                </c:pt>
                <c:pt idx="410">
                  <c:v>3066.3181511196831</c:v>
                </c:pt>
                <c:pt idx="411">
                  <c:v>3066.3181511159919</c:v>
                </c:pt>
                <c:pt idx="412">
                  <c:v>3066.3181511125586</c:v>
                </c:pt>
                <c:pt idx="413">
                  <c:v>3066.3181511093649</c:v>
                </c:pt>
                <c:pt idx="414">
                  <c:v>3066.318151106394</c:v>
                </c:pt>
                <c:pt idx="415">
                  <c:v>3066.3181511036305</c:v>
                </c:pt>
                <c:pt idx="416">
                  <c:v>3066.3181511010603</c:v>
                </c:pt>
                <c:pt idx="417">
                  <c:v>3066.3181510986692</c:v>
                </c:pt>
                <c:pt idx="418">
                  <c:v>3066.318151096445</c:v>
                </c:pt>
                <c:pt idx="419">
                  <c:v>3066.3181510943764</c:v>
                </c:pt>
                <c:pt idx="420">
                  <c:v>3066.3181510924519</c:v>
                </c:pt>
                <c:pt idx="421">
                  <c:v>3066.318151090662</c:v>
                </c:pt>
                <c:pt idx="422">
                  <c:v>3066.3181510889972</c:v>
                </c:pt>
                <c:pt idx="423">
                  <c:v>3066.3181510874483</c:v>
                </c:pt>
                <c:pt idx="424">
                  <c:v>3066.3181510860077</c:v>
                </c:pt>
                <c:pt idx="425">
                  <c:v>3066.3181510846675</c:v>
                </c:pt>
                <c:pt idx="426">
                  <c:v>3066.3181510834211</c:v>
                </c:pt>
                <c:pt idx="427">
                  <c:v>3066.3181510822615</c:v>
                </c:pt>
                <c:pt idx="428">
                  <c:v>3066.3181510811828</c:v>
                </c:pt>
                <c:pt idx="429">
                  <c:v>3066.3181510801796</c:v>
                </c:pt>
                <c:pt idx="430">
                  <c:v>3066.3181510792465</c:v>
                </c:pt>
                <c:pt idx="431">
                  <c:v>3066.3181510783784</c:v>
                </c:pt>
                <c:pt idx="432">
                  <c:v>3066.3181510775712</c:v>
                </c:pt>
                <c:pt idx="433">
                  <c:v>3066.3181510768204</c:v>
                </c:pt>
                <c:pt idx="434">
                  <c:v>3066.3181510761219</c:v>
                </c:pt>
                <c:pt idx="435">
                  <c:v>3066.3181510754721</c:v>
                </c:pt>
                <c:pt idx="436">
                  <c:v>3066.3181510748677</c:v>
                </c:pt>
                <c:pt idx="437">
                  <c:v>3066.3181510743057</c:v>
                </c:pt>
                <c:pt idx="438">
                  <c:v>3066.3181510737827</c:v>
                </c:pt>
                <c:pt idx="439">
                  <c:v>3066.3181510732961</c:v>
                </c:pt>
                <c:pt idx="440">
                  <c:v>3066.3181510728436</c:v>
                </c:pt>
                <c:pt idx="441">
                  <c:v>3066.3181510724226</c:v>
                </c:pt>
                <c:pt idx="442">
                  <c:v>3066.318151072031</c:v>
                </c:pt>
                <c:pt idx="443">
                  <c:v>3066.3181510716668</c:v>
                </c:pt>
                <c:pt idx="444">
                  <c:v>3066.318151071328</c:v>
                </c:pt>
                <c:pt idx="445">
                  <c:v>3066.3181510710128</c:v>
                </c:pt>
                <c:pt idx="446">
                  <c:v>3066.31815107072</c:v>
                </c:pt>
                <c:pt idx="447">
                  <c:v>3066.3181510704476</c:v>
                </c:pt>
                <c:pt idx="448">
                  <c:v>3066.3181510701938</c:v>
                </c:pt>
                <c:pt idx="449">
                  <c:v>3066.3181510699578</c:v>
                </c:pt>
                <c:pt idx="450">
                  <c:v>3066.3181510697386</c:v>
                </c:pt>
                <c:pt idx="451">
                  <c:v>3066.3181510695345</c:v>
                </c:pt>
                <c:pt idx="452">
                  <c:v>3066.3181510693448</c:v>
                </c:pt>
                <c:pt idx="453">
                  <c:v>3066.3181510691684</c:v>
                </c:pt>
                <c:pt idx="454">
                  <c:v>3066.3181510690042</c:v>
                </c:pt>
                <c:pt idx="455">
                  <c:v>3066.3181510688514</c:v>
                </c:pt>
                <c:pt idx="456">
                  <c:v>3066.3181510687091</c:v>
                </c:pt>
                <c:pt idx="457">
                  <c:v>3066.3181510685768</c:v>
                </c:pt>
                <c:pt idx="458">
                  <c:v>3066.318151068454</c:v>
                </c:pt>
                <c:pt idx="459">
                  <c:v>3066.3181510683394</c:v>
                </c:pt>
                <c:pt idx="460">
                  <c:v>3066.318151068233</c:v>
                </c:pt>
                <c:pt idx="461">
                  <c:v>3066.3181510681338</c:v>
                </c:pt>
                <c:pt idx="462">
                  <c:v>3066.318151068042</c:v>
                </c:pt>
                <c:pt idx="463">
                  <c:v>3066.3181510679565</c:v>
                </c:pt>
                <c:pt idx="464">
                  <c:v>3066.3181510678769</c:v>
                </c:pt>
                <c:pt idx="465">
                  <c:v>3066.3181510678028</c:v>
                </c:pt>
                <c:pt idx="466">
                  <c:v>3066.3181510677337</c:v>
                </c:pt>
                <c:pt idx="467">
                  <c:v>3066.3181510676695</c:v>
                </c:pt>
                <c:pt idx="468">
                  <c:v>3066.31815106761</c:v>
                </c:pt>
                <c:pt idx="469">
                  <c:v>3066.3181510675545</c:v>
                </c:pt>
                <c:pt idx="470">
                  <c:v>3066.3181510675031</c:v>
                </c:pt>
                <c:pt idx="471">
                  <c:v>3066.3181510674549</c:v>
                </c:pt>
                <c:pt idx="472">
                  <c:v>3066.3181510674103</c:v>
                </c:pt>
                <c:pt idx="473">
                  <c:v>3066.3181510673689</c:v>
                </c:pt>
                <c:pt idx="474">
                  <c:v>3066.3181510673303</c:v>
                </c:pt>
                <c:pt idx="475">
                  <c:v>3066.3181510672944</c:v>
                </c:pt>
                <c:pt idx="476">
                  <c:v>3066.3181510672612</c:v>
                </c:pt>
                <c:pt idx="477">
                  <c:v>3066.3181510672302</c:v>
                </c:pt>
                <c:pt idx="478">
                  <c:v>3066.3181510672011</c:v>
                </c:pt>
                <c:pt idx="479">
                  <c:v>3066.3181510671743</c:v>
                </c:pt>
                <c:pt idx="480">
                  <c:v>3066.3181510671493</c:v>
                </c:pt>
                <c:pt idx="481">
                  <c:v>3066.3181510671261</c:v>
                </c:pt>
                <c:pt idx="482">
                  <c:v>3066.3181510671043</c:v>
                </c:pt>
                <c:pt idx="483">
                  <c:v>3066.3181510670843</c:v>
                </c:pt>
                <c:pt idx="484">
                  <c:v>3066.3181510670656</c:v>
                </c:pt>
                <c:pt idx="485">
                  <c:v>3066.3181510670483</c:v>
                </c:pt>
                <c:pt idx="486">
                  <c:v>3066.318151067032</c:v>
                </c:pt>
                <c:pt idx="487">
                  <c:v>3066.318151067017</c:v>
                </c:pt>
                <c:pt idx="488">
                  <c:v>3066.3181510670029</c:v>
                </c:pt>
                <c:pt idx="489">
                  <c:v>3066.3181510669897</c:v>
                </c:pt>
                <c:pt idx="490">
                  <c:v>3066.3181510669774</c:v>
                </c:pt>
                <c:pt idx="491">
                  <c:v>3066.318151066966</c:v>
                </c:pt>
                <c:pt idx="492">
                  <c:v>3066.3181510669556</c:v>
                </c:pt>
                <c:pt idx="493">
                  <c:v>3066.318151066946</c:v>
                </c:pt>
                <c:pt idx="494">
                  <c:v>3066.3181510669369</c:v>
                </c:pt>
                <c:pt idx="495">
                  <c:v>3066.3181510669283</c:v>
                </c:pt>
                <c:pt idx="496">
                  <c:v>3066.3181510669206</c:v>
                </c:pt>
                <c:pt idx="497">
                  <c:v>3066.3181510669133</c:v>
                </c:pt>
                <c:pt idx="498">
                  <c:v>3066.3181510669065</c:v>
                </c:pt>
                <c:pt idx="499">
                  <c:v>3066.3181510669001</c:v>
                </c:pt>
                <c:pt idx="500">
                  <c:v>3066.3181510668942</c:v>
                </c:pt>
                <c:pt idx="501">
                  <c:v>3066.3181510668887</c:v>
                </c:pt>
                <c:pt idx="502">
                  <c:v>3066.3181510668837</c:v>
                </c:pt>
                <c:pt idx="503">
                  <c:v>3066.3181510668792</c:v>
                </c:pt>
                <c:pt idx="504">
                  <c:v>3066.3181510668746</c:v>
                </c:pt>
                <c:pt idx="505">
                  <c:v>3066.3181510668705</c:v>
                </c:pt>
                <c:pt idx="506">
                  <c:v>3066.3181510668669</c:v>
                </c:pt>
                <c:pt idx="507">
                  <c:v>3066.3181510668633</c:v>
                </c:pt>
                <c:pt idx="508">
                  <c:v>3066.3181510668601</c:v>
                </c:pt>
                <c:pt idx="509">
                  <c:v>3066.3181510668569</c:v>
                </c:pt>
                <c:pt idx="510">
                  <c:v>3066.3181510668542</c:v>
                </c:pt>
                <c:pt idx="511">
                  <c:v>3066.3181510668514</c:v>
                </c:pt>
                <c:pt idx="512">
                  <c:v>3066.3181510668492</c:v>
                </c:pt>
                <c:pt idx="513">
                  <c:v>3066.3181510668469</c:v>
                </c:pt>
                <c:pt idx="514">
                  <c:v>3066.3181510668446</c:v>
                </c:pt>
                <c:pt idx="515">
                  <c:v>3066.3181510668428</c:v>
                </c:pt>
                <c:pt idx="516">
                  <c:v>3066.318151066841</c:v>
                </c:pt>
                <c:pt idx="517">
                  <c:v>3066.3181510668392</c:v>
                </c:pt>
                <c:pt idx="518">
                  <c:v>3066.3181510668373</c:v>
                </c:pt>
                <c:pt idx="519">
                  <c:v>3066.318151066836</c:v>
                </c:pt>
                <c:pt idx="520">
                  <c:v>3066.3181510668346</c:v>
                </c:pt>
                <c:pt idx="521">
                  <c:v>3066.3181510668333</c:v>
                </c:pt>
                <c:pt idx="522">
                  <c:v>3066.3181510668319</c:v>
                </c:pt>
                <c:pt idx="523">
                  <c:v>3066.318151066831</c:v>
                </c:pt>
                <c:pt idx="524">
                  <c:v>3066.3181510668301</c:v>
                </c:pt>
                <c:pt idx="525">
                  <c:v>3066.3181510668292</c:v>
                </c:pt>
                <c:pt idx="526">
                  <c:v>3066.3181510668282</c:v>
                </c:pt>
                <c:pt idx="527">
                  <c:v>3066.3181510668273</c:v>
                </c:pt>
                <c:pt idx="528">
                  <c:v>3066.3181510668264</c:v>
                </c:pt>
                <c:pt idx="529">
                  <c:v>3066.3181510668255</c:v>
                </c:pt>
                <c:pt idx="530">
                  <c:v>3066.3181510668251</c:v>
                </c:pt>
                <c:pt idx="531">
                  <c:v>3066.3181510668246</c:v>
                </c:pt>
                <c:pt idx="532">
                  <c:v>3066.3181510668242</c:v>
                </c:pt>
                <c:pt idx="533">
                  <c:v>3066.3181510668237</c:v>
                </c:pt>
                <c:pt idx="534">
                  <c:v>3066.3181510668232</c:v>
                </c:pt>
                <c:pt idx="535">
                  <c:v>3066.3181510668228</c:v>
                </c:pt>
                <c:pt idx="536">
                  <c:v>3066.3181510668223</c:v>
                </c:pt>
                <c:pt idx="537">
                  <c:v>3066.3181510668219</c:v>
                </c:pt>
                <c:pt idx="538">
                  <c:v>3066.3181510668214</c:v>
                </c:pt>
                <c:pt idx="539">
                  <c:v>3066.318151066821</c:v>
                </c:pt>
                <c:pt idx="540">
                  <c:v>3066.3181510668205</c:v>
                </c:pt>
                <c:pt idx="541">
                  <c:v>3066.3181510668201</c:v>
                </c:pt>
                <c:pt idx="542">
                  <c:v>3066.3181510668196</c:v>
                </c:pt>
                <c:pt idx="543">
                  <c:v>3066.3181510668192</c:v>
                </c:pt>
                <c:pt idx="544">
                  <c:v>3066.3181510668187</c:v>
                </c:pt>
                <c:pt idx="545">
                  <c:v>3066.3181510668187</c:v>
                </c:pt>
                <c:pt idx="546">
                  <c:v>3066.3181510668187</c:v>
                </c:pt>
                <c:pt idx="547">
                  <c:v>3066.3181510668187</c:v>
                </c:pt>
                <c:pt idx="548">
                  <c:v>3066.3181510668187</c:v>
                </c:pt>
                <c:pt idx="549">
                  <c:v>3066.3181510668187</c:v>
                </c:pt>
                <c:pt idx="550">
                  <c:v>3066.3181510668187</c:v>
                </c:pt>
                <c:pt idx="551">
                  <c:v>3066.3181510668187</c:v>
                </c:pt>
                <c:pt idx="552">
                  <c:v>3066.3181510668187</c:v>
                </c:pt>
                <c:pt idx="553">
                  <c:v>3066.3181510668187</c:v>
                </c:pt>
                <c:pt idx="554">
                  <c:v>3066.3181510668187</c:v>
                </c:pt>
                <c:pt idx="555">
                  <c:v>3066.3181510668187</c:v>
                </c:pt>
                <c:pt idx="556">
                  <c:v>3066.3181510668187</c:v>
                </c:pt>
                <c:pt idx="557">
                  <c:v>3066.3181510668187</c:v>
                </c:pt>
                <c:pt idx="558">
                  <c:v>3066.3181510668187</c:v>
                </c:pt>
                <c:pt idx="559">
                  <c:v>3066.3181510668187</c:v>
                </c:pt>
                <c:pt idx="560">
                  <c:v>3066.3181510668187</c:v>
                </c:pt>
                <c:pt idx="561">
                  <c:v>3066.3181510668187</c:v>
                </c:pt>
                <c:pt idx="562">
                  <c:v>3066.3181510668187</c:v>
                </c:pt>
                <c:pt idx="563">
                  <c:v>3066.3181510668187</c:v>
                </c:pt>
                <c:pt idx="564">
                  <c:v>3066.3181510668187</c:v>
                </c:pt>
                <c:pt idx="565">
                  <c:v>3066.3181510668187</c:v>
                </c:pt>
                <c:pt idx="566">
                  <c:v>3066.3181510668187</c:v>
                </c:pt>
                <c:pt idx="567">
                  <c:v>3066.3181510668187</c:v>
                </c:pt>
                <c:pt idx="568">
                  <c:v>3066.3181510668187</c:v>
                </c:pt>
                <c:pt idx="569">
                  <c:v>3066.3181510668187</c:v>
                </c:pt>
                <c:pt idx="570">
                  <c:v>3066.3181510668187</c:v>
                </c:pt>
                <c:pt idx="571">
                  <c:v>3066.3181510668187</c:v>
                </c:pt>
                <c:pt idx="572">
                  <c:v>3066.3181510668187</c:v>
                </c:pt>
                <c:pt idx="573">
                  <c:v>3066.3181510668187</c:v>
                </c:pt>
                <c:pt idx="574">
                  <c:v>3066.3181510668187</c:v>
                </c:pt>
                <c:pt idx="575">
                  <c:v>3066.3181510668187</c:v>
                </c:pt>
                <c:pt idx="576">
                  <c:v>3066.3181510668187</c:v>
                </c:pt>
                <c:pt idx="577">
                  <c:v>3066.3181510668187</c:v>
                </c:pt>
                <c:pt idx="578">
                  <c:v>3066.3181510668187</c:v>
                </c:pt>
                <c:pt idx="579">
                  <c:v>3066.3181510668187</c:v>
                </c:pt>
                <c:pt idx="580">
                  <c:v>3066.3181510668187</c:v>
                </c:pt>
                <c:pt idx="581">
                  <c:v>3066.3181510668187</c:v>
                </c:pt>
                <c:pt idx="582">
                  <c:v>3066.3181510668187</c:v>
                </c:pt>
                <c:pt idx="583">
                  <c:v>3066.3181510668187</c:v>
                </c:pt>
                <c:pt idx="584">
                  <c:v>3066.3181510668187</c:v>
                </c:pt>
                <c:pt idx="585">
                  <c:v>3066.3181510668187</c:v>
                </c:pt>
                <c:pt idx="586">
                  <c:v>3066.3181510668187</c:v>
                </c:pt>
                <c:pt idx="587">
                  <c:v>3066.3181510668187</c:v>
                </c:pt>
                <c:pt idx="588">
                  <c:v>3066.3181510668187</c:v>
                </c:pt>
                <c:pt idx="589">
                  <c:v>3066.3181510668187</c:v>
                </c:pt>
                <c:pt idx="590">
                  <c:v>3066.3181510668187</c:v>
                </c:pt>
                <c:pt idx="591">
                  <c:v>3066.3181510668187</c:v>
                </c:pt>
                <c:pt idx="592">
                  <c:v>3066.3181510668187</c:v>
                </c:pt>
                <c:pt idx="593">
                  <c:v>3066.3181510668187</c:v>
                </c:pt>
                <c:pt idx="594">
                  <c:v>3066.3181510668187</c:v>
                </c:pt>
                <c:pt idx="595">
                  <c:v>3066.3181510668187</c:v>
                </c:pt>
                <c:pt idx="596">
                  <c:v>3066.3181510668187</c:v>
                </c:pt>
                <c:pt idx="597">
                  <c:v>3066.3181510668187</c:v>
                </c:pt>
                <c:pt idx="598">
                  <c:v>3066.3181510668187</c:v>
                </c:pt>
                <c:pt idx="599">
                  <c:v>3066.3181510668187</c:v>
                </c:pt>
                <c:pt idx="600">
                  <c:v>3066.3181510668187</c:v>
                </c:pt>
                <c:pt idx="601">
                  <c:v>3066.3181510668187</c:v>
                </c:pt>
                <c:pt idx="602">
                  <c:v>3066.3181510668187</c:v>
                </c:pt>
                <c:pt idx="603">
                  <c:v>3066.3181510668187</c:v>
                </c:pt>
                <c:pt idx="604">
                  <c:v>3066.3181510668187</c:v>
                </c:pt>
                <c:pt idx="605">
                  <c:v>3066.3181510668187</c:v>
                </c:pt>
                <c:pt idx="606">
                  <c:v>3066.3181510668187</c:v>
                </c:pt>
                <c:pt idx="607">
                  <c:v>3066.3181510668187</c:v>
                </c:pt>
                <c:pt idx="608">
                  <c:v>3066.3181510668187</c:v>
                </c:pt>
                <c:pt idx="609">
                  <c:v>3066.3181510668187</c:v>
                </c:pt>
                <c:pt idx="610">
                  <c:v>3066.3181510668187</c:v>
                </c:pt>
                <c:pt idx="611">
                  <c:v>3066.3181510668187</c:v>
                </c:pt>
                <c:pt idx="612">
                  <c:v>3066.3181510668187</c:v>
                </c:pt>
                <c:pt idx="613">
                  <c:v>3066.3181510668187</c:v>
                </c:pt>
                <c:pt idx="614">
                  <c:v>3066.3181510668187</c:v>
                </c:pt>
                <c:pt idx="615">
                  <c:v>3066.3181510668187</c:v>
                </c:pt>
                <c:pt idx="616">
                  <c:v>3066.3181510668187</c:v>
                </c:pt>
                <c:pt idx="617">
                  <c:v>3066.3181510668187</c:v>
                </c:pt>
                <c:pt idx="618">
                  <c:v>3066.3181510668187</c:v>
                </c:pt>
                <c:pt idx="619">
                  <c:v>3066.3181510668187</c:v>
                </c:pt>
                <c:pt idx="620">
                  <c:v>3066.3181510668187</c:v>
                </c:pt>
                <c:pt idx="621">
                  <c:v>3066.3181510668187</c:v>
                </c:pt>
                <c:pt idx="622">
                  <c:v>3066.3181510668187</c:v>
                </c:pt>
                <c:pt idx="623">
                  <c:v>3066.3181510668187</c:v>
                </c:pt>
                <c:pt idx="624">
                  <c:v>3066.3181510668187</c:v>
                </c:pt>
                <c:pt idx="625">
                  <c:v>3066.3181510668187</c:v>
                </c:pt>
                <c:pt idx="626">
                  <c:v>3066.3181510668187</c:v>
                </c:pt>
                <c:pt idx="627">
                  <c:v>3066.3181510668187</c:v>
                </c:pt>
                <c:pt idx="628">
                  <c:v>3066.3181510668187</c:v>
                </c:pt>
                <c:pt idx="629">
                  <c:v>3066.3181510668187</c:v>
                </c:pt>
                <c:pt idx="630">
                  <c:v>3066.3181510668187</c:v>
                </c:pt>
                <c:pt idx="631">
                  <c:v>3066.3181510668187</c:v>
                </c:pt>
                <c:pt idx="632">
                  <c:v>3066.3181510668187</c:v>
                </c:pt>
                <c:pt idx="633">
                  <c:v>3066.3181510668187</c:v>
                </c:pt>
                <c:pt idx="634">
                  <c:v>3066.3181510668187</c:v>
                </c:pt>
                <c:pt idx="635">
                  <c:v>3066.3181510668187</c:v>
                </c:pt>
                <c:pt idx="636">
                  <c:v>3066.3181510668187</c:v>
                </c:pt>
                <c:pt idx="637">
                  <c:v>3066.3181510668187</c:v>
                </c:pt>
                <c:pt idx="638">
                  <c:v>3066.3181510668187</c:v>
                </c:pt>
                <c:pt idx="639">
                  <c:v>3066.3181510668187</c:v>
                </c:pt>
                <c:pt idx="640">
                  <c:v>3066.3181510668187</c:v>
                </c:pt>
                <c:pt idx="641">
                  <c:v>3066.3181510668187</c:v>
                </c:pt>
                <c:pt idx="642">
                  <c:v>3066.3181510668187</c:v>
                </c:pt>
                <c:pt idx="643">
                  <c:v>3066.3181510668187</c:v>
                </c:pt>
                <c:pt idx="644">
                  <c:v>3066.3181510668187</c:v>
                </c:pt>
                <c:pt idx="645">
                  <c:v>3066.3181510668187</c:v>
                </c:pt>
                <c:pt idx="646">
                  <c:v>3066.3181510668187</c:v>
                </c:pt>
                <c:pt idx="647">
                  <c:v>3066.3181510668187</c:v>
                </c:pt>
                <c:pt idx="648">
                  <c:v>3066.3181510668187</c:v>
                </c:pt>
                <c:pt idx="649">
                  <c:v>3066.3181510668187</c:v>
                </c:pt>
                <c:pt idx="650">
                  <c:v>3066.3181510668187</c:v>
                </c:pt>
                <c:pt idx="651">
                  <c:v>3066.3181510668187</c:v>
                </c:pt>
                <c:pt idx="652">
                  <c:v>3066.3181510668187</c:v>
                </c:pt>
                <c:pt idx="653">
                  <c:v>3066.3181510668187</c:v>
                </c:pt>
                <c:pt idx="654">
                  <c:v>3066.3181510668187</c:v>
                </c:pt>
                <c:pt idx="655">
                  <c:v>3066.3181510668187</c:v>
                </c:pt>
                <c:pt idx="656">
                  <c:v>3066.3181510668187</c:v>
                </c:pt>
                <c:pt idx="657">
                  <c:v>3066.3181510668187</c:v>
                </c:pt>
                <c:pt idx="658">
                  <c:v>3066.3181510668187</c:v>
                </c:pt>
                <c:pt idx="659">
                  <c:v>3066.3181510668187</c:v>
                </c:pt>
                <c:pt idx="660">
                  <c:v>3066.3181510668187</c:v>
                </c:pt>
                <c:pt idx="661">
                  <c:v>3066.3181510668187</c:v>
                </c:pt>
                <c:pt idx="662">
                  <c:v>3066.3181510668187</c:v>
                </c:pt>
                <c:pt idx="663">
                  <c:v>3066.3181510668187</c:v>
                </c:pt>
                <c:pt idx="664">
                  <c:v>3066.3181510668187</c:v>
                </c:pt>
                <c:pt idx="665">
                  <c:v>3066.3181510668187</c:v>
                </c:pt>
                <c:pt idx="666">
                  <c:v>3066.3181510668187</c:v>
                </c:pt>
                <c:pt idx="667">
                  <c:v>3066.3181510668187</c:v>
                </c:pt>
                <c:pt idx="668">
                  <c:v>3066.3181510668187</c:v>
                </c:pt>
                <c:pt idx="669">
                  <c:v>3066.3181510668187</c:v>
                </c:pt>
                <c:pt idx="670">
                  <c:v>3066.3181510668187</c:v>
                </c:pt>
                <c:pt idx="671">
                  <c:v>3066.3181510668187</c:v>
                </c:pt>
                <c:pt idx="672">
                  <c:v>3066.3181510668187</c:v>
                </c:pt>
                <c:pt idx="673">
                  <c:v>3066.3181510668187</c:v>
                </c:pt>
                <c:pt idx="674">
                  <c:v>3066.3181510668187</c:v>
                </c:pt>
                <c:pt idx="675">
                  <c:v>3066.3181510668187</c:v>
                </c:pt>
                <c:pt idx="676">
                  <c:v>3066.3181510668187</c:v>
                </c:pt>
                <c:pt idx="677">
                  <c:v>3066.3181510668187</c:v>
                </c:pt>
                <c:pt idx="678">
                  <c:v>3066.3181510668187</c:v>
                </c:pt>
                <c:pt idx="679">
                  <c:v>3066.3181510668187</c:v>
                </c:pt>
                <c:pt idx="680">
                  <c:v>3066.3181510668187</c:v>
                </c:pt>
                <c:pt idx="681">
                  <c:v>3066.3181510668187</c:v>
                </c:pt>
                <c:pt idx="682">
                  <c:v>3066.3181510668187</c:v>
                </c:pt>
                <c:pt idx="683">
                  <c:v>3066.3181510668187</c:v>
                </c:pt>
                <c:pt idx="684">
                  <c:v>3066.3181510668187</c:v>
                </c:pt>
                <c:pt idx="685">
                  <c:v>3066.3181510668187</c:v>
                </c:pt>
                <c:pt idx="686">
                  <c:v>3066.3181510668187</c:v>
                </c:pt>
                <c:pt idx="687">
                  <c:v>3066.3181510668187</c:v>
                </c:pt>
                <c:pt idx="688">
                  <c:v>3066.3181510668187</c:v>
                </c:pt>
                <c:pt idx="689">
                  <c:v>3066.3181510668187</c:v>
                </c:pt>
                <c:pt idx="690">
                  <c:v>3066.3181510668187</c:v>
                </c:pt>
                <c:pt idx="691">
                  <c:v>3066.3181510668187</c:v>
                </c:pt>
                <c:pt idx="692">
                  <c:v>3066.3181510668187</c:v>
                </c:pt>
                <c:pt idx="693">
                  <c:v>3066.3181510668187</c:v>
                </c:pt>
                <c:pt idx="694">
                  <c:v>3066.3181510668187</c:v>
                </c:pt>
                <c:pt idx="695">
                  <c:v>3066.3181510668187</c:v>
                </c:pt>
                <c:pt idx="696">
                  <c:v>3066.3181510668187</c:v>
                </c:pt>
                <c:pt idx="697">
                  <c:v>3066.3181510668187</c:v>
                </c:pt>
                <c:pt idx="698">
                  <c:v>3066.3181510668187</c:v>
                </c:pt>
                <c:pt idx="699">
                  <c:v>3066.3181510668187</c:v>
                </c:pt>
                <c:pt idx="700">
                  <c:v>3066.3181510668187</c:v>
                </c:pt>
                <c:pt idx="701">
                  <c:v>3066.3181510668187</c:v>
                </c:pt>
                <c:pt idx="702">
                  <c:v>3066.3181510668187</c:v>
                </c:pt>
                <c:pt idx="703">
                  <c:v>3066.3181510668187</c:v>
                </c:pt>
                <c:pt idx="704">
                  <c:v>3066.3181510668187</c:v>
                </c:pt>
                <c:pt idx="705">
                  <c:v>3066.3181510668187</c:v>
                </c:pt>
                <c:pt idx="706">
                  <c:v>3066.3181510668187</c:v>
                </c:pt>
                <c:pt idx="707">
                  <c:v>3066.3181510668187</c:v>
                </c:pt>
                <c:pt idx="708">
                  <c:v>3066.3181510668187</c:v>
                </c:pt>
                <c:pt idx="709">
                  <c:v>3066.3181510668187</c:v>
                </c:pt>
                <c:pt idx="710">
                  <c:v>3066.3181510668187</c:v>
                </c:pt>
                <c:pt idx="711">
                  <c:v>3066.3181510668187</c:v>
                </c:pt>
                <c:pt idx="712">
                  <c:v>3066.3181510668187</c:v>
                </c:pt>
                <c:pt idx="713">
                  <c:v>3066.3181510668187</c:v>
                </c:pt>
                <c:pt idx="714">
                  <c:v>3066.3181510668187</c:v>
                </c:pt>
                <c:pt idx="715">
                  <c:v>3066.3181510668187</c:v>
                </c:pt>
                <c:pt idx="716">
                  <c:v>3066.3181510668187</c:v>
                </c:pt>
                <c:pt idx="717">
                  <c:v>3066.3181510668187</c:v>
                </c:pt>
                <c:pt idx="718">
                  <c:v>3066.3181510668187</c:v>
                </c:pt>
                <c:pt idx="719">
                  <c:v>3066.3181510668187</c:v>
                </c:pt>
                <c:pt idx="720">
                  <c:v>3066.3181510668187</c:v>
                </c:pt>
                <c:pt idx="721">
                  <c:v>3066.3181510668187</c:v>
                </c:pt>
                <c:pt idx="722">
                  <c:v>3066.3181510668187</c:v>
                </c:pt>
                <c:pt idx="723">
                  <c:v>3066.3181510668187</c:v>
                </c:pt>
                <c:pt idx="724">
                  <c:v>3066.3181510668187</c:v>
                </c:pt>
                <c:pt idx="725">
                  <c:v>3066.3181510668187</c:v>
                </c:pt>
                <c:pt idx="726">
                  <c:v>3066.3181510668187</c:v>
                </c:pt>
                <c:pt idx="727">
                  <c:v>3066.3181510668187</c:v>
                </c:pt>
                <c:pt idx="728">
                  <c:v>3066.3181510668187</c:v>
                </c:pt>
                <c:pt idx="729">
                  <c:v>3066.3181510668187</c:v>
                </c:pt>
                <c:pt idx="730">
                  <c:v>3066.3181510668187</c:v>
                </c:pt>
                <c:pt idx="731">
                  <c:v>3066.3181510668187</c:v>
                </c:pt>
                <c:pt idx="732">
                  <c:v>3066.3181510668187</c:v>
                </c:pt>
                <c:pt idx="733">
                  <c:v>3066.3181510668187</c:v>
                </c:pt>
                <c:pt idx="734">
                  <c:v>3066.3181510668187</c:v>
                </c:pt>
                <c:pt idx="735">
                  <c:v>3066.3181510668187</c:v>
                </c:pt>
                <c:pt idx="736">
                  <c:v>3066.3181510668187</c:v>
                </c:pt>
                <c:pt idx="737">
                  <c:v>3066.3181510668187</c:v>
                </c:pt>
                <c:pt idx="738">
                  <c:v>3066.3181510668187</c:v>
                </c:pt>
                <c:pt idx="739">
                  <c:v>3066.3181510668187</c:v>
                </c:pt>
                <c:pt idx="740">
                  <c:v>3066.3181510668187</c:v>
                </c:pt>
                <c:pt idx="741">
                  <c:v>3066.3181510668187</c:v>
                </c:pt>
                <c:pt idx="742">
                  <c:v>3066.3181510668187</c:v>
                </c:pt>
                <c:pt idx="743">
                  <c:v>3066.3181510668187</c:v>
                </c:pt>
                <c:pt idx="744">
                  <c:v>3066.3181510668187</c:v>
                </c:pt>
                <c:pt idx="745">
                  <c:v>3066.3181510668187</c:v>
                </c:pt>
                <c:pt idx="746">
                  <c:v>3066.3181510668187</c:v>
                </c:pt>
                <c:pt idx="747">
                  <c:v>3066.3181510668187</c:v>
                </c:pt>
                <c:pt idx="748">
                  <c:v>3066.3181510668187</c:v>
                </c:pt>
                <c:pt idx="749">
                  <c:v>3066.3181510668187</c:v>
                </c:pt>
                <c:pt idx="750">
                  <c:v>3066.3181510668187</c:v>
                </c:pt>
                <c:pt idx="751">
                  <c:v>3066.3181510668187</c:v>
                </c:pt>
                <c:pt idx="752">
                  <c:v>3066.3181510668187</c:v>
                </c:pt>
                <c:pt idx="753">
                  <c:v>3066.3181510668187</c:v>
                </c:pt>
                <c:pt idx="754">
                  <c:v>3066.3181510668187</c:v>
                </c:pt>
                <c:pt idx="755">
                  <c:v>3066.3181510668187</c:v>
                </c:pt>
                <c:pt idx="756">
                  <c:v>3066.3181510668187</c:v>
                </c:pt>
                <c:pt idx="757">
                  <c:v>3066.3181510668187</c:v>
                </c:pt>
                <c:pt idx="758">
                  <c:v>3066.3181510668187</c:v>
                </c:pt>
                <c:pt idx="759">
                  <c:v>3066.3181510668187</c:v>
                </c:pt>
                <c:pt idx="760">
                  <c:v>3066.3181510668187</c:v>
                </c:pt>
                <c:pt idx="761">
                  <c:v>3066.3181510668187</c:v>
                </c:pt>
                <c:pt idx="762">
                  <c:v>3066.3181510668187</c:v>
                </c:pt>
                <c:pt idx="763">
                  <c:v>3066.3181510668187</c:v>
                </c:pt>
                <c:pt idx="764">
                  <c:v>3066.3181510668187</c:v>
                </c:pt>
                <c:pt idx="765">
                  <c:v>3066.3181510668187</c:v>
                </c:pt>
                <c:pt idx="766">
                  <c:v>3066.3181510668187</c:v>
                </c:pt>
                <c:pt idx="767">
                  <c:v>3066.3181510668187</c:v>
                </c:pt>
                <c:pt idx="768">
                  <c:v>3066.3181510668187</c:v>
                </c:pt>
                <c:pt idx="769">
                  <c:v>3066.3181510668187</c:v>
                </c:pt>
                <c:pt idx="770">
                  <c:v>3066.3181510668187</c:v>
                </c:pt>
                <c:pt idx="771">
                  <c:v>3066.3181510668187</c:v>
                </c:pt>
                <c:pt idx="772">
                  <c:v>3066.3181510668187</c:v>
                </c:pt>
                <c:pt idx="773">
                  <c:v>3066.3181510668187</c:v>
                </c:pt>
                <c:pt idx="774">
                  <c:v>3066.3181510668187</c:v>
                </c:pt>
                <c:pt idx="775">
                  <c:v>3066.3181510668187</c:v>
                </c:pt>
                <c:pt idx="776">
                  <c:v>3066.3181510668187</c:v>
                </c:pt>
                <c:pt idx="777">
                  <c:v>3066.3181510668187</c:v>
                </c:pt>
                <c:pt idx="778">
                  <c:v>3066.3181510668187</c:v>
                </c:pt>
                <c:pt idx="779">
                  <c:v>3066.3181510668187</c:v>
                </c:pt>
                <c:pt idx="780">
                  <c:v>3066.3181510668187</c:v>
                </c:pt>
                <c:pt idx="781">
                  <c:v>3066.3181510668187</c:v>
                </c:pt>
                <c:pt idx="782">
                  <c:v>3066.3181510668187</c:v>
                </c:pt>
                <c:pt idx="783">
                  <c:v>3066.3181510668187</c:v>
                </c:pt>
                <c:pt idx="784">
                  <c:v>3066.3181510668187</c:v>
                </c:pt>
                <c:pt idx="785">
                  <c:v>3066.3181510668187</c:v>
                </c:pt>
                <c:pt idx="786">
                  <c:v>3066.3181510668187</c:v>
                </c:pt>
                <c:pt idx="787">
                  <c:v>3066.3181510668187</c:v>
                </c:pt>
                <c:pt idx="788">
                  <c:v>3066.3181510668187</c:v>
                </c:pt>
                <c:pt idx="789">
                  <c:v>3066.3181510668187</c:v>
                </c:pt>
                <c:pt idx="790">
                  <c:v>3066.3181510668187</c:v>
                </c:pt>
                <c:pt idx="791">
                  <c:v>3066.3181510668187</c:v>
                </c:pt>
                <c:pt idx="792">
                  <c:v>3066.3181510668187</c:v>
                </c:pt>
                <c:pt idx="793">
                  <c:v>3066.3181510668187</c:v>
                </c:pt>
                <c:pt idx="794">
                  <c:v>3066.3181510668187</c:v>
                </c:pt>
                <c:pt idx="795">
                  <c:v>3066.3181510668187</c:v>
                </c:pt>
                <c:pt idx="796">
                  <c:v>3066.3181510668187</c:v>
                </c:pt>
                <c:pt idx="797">
                  <c:v>3066.3181510668187</c:v>
                </c:pt>
                <c:pt idx="798">
                  <c:v>3066.3181510668187</c:v>
                </c:pt>
                <c:pt idx="799">
                  <c:v>3066.3181510668187</c:v>
                </c:pt>
                <c:pt idx="800">
                  <c:v>3066.3181510668187</c:v>
                </c:pt>
                <c:pt idx="801">
                  <c:v>3066.3181510668187</c:v>
                </c:pt>
                <c:pt idx="802">
                  <c:v>3066.3181510668187</c:v>
                </c:pt>
                <c:pt idx="803">
                  <c:v>3066.3181510668187</c:v>
                </c:pt>
                <c:pt idx="804">
                  <c:v>3066.3181510668187</c:v>
                </c:pt>
                <c:pt idx="805">
                  <c:v>3066.3181510668187</c:v>
                </c:pt>
                <c:pt idx="806">
                  <c:v>3066.3181510668187</c:v>
                </c:pt>
                <c:pt idx="807">
                  <c:v>3066.3181510668187</c:v>
                </c:pt>
                <c:pt idx="808">
                  <c:v>3066.3181510668187</c:v>
                </c:pt>
                <c:pt idx="809">
                  <c:v>3066.3181510668187</c:v>
                </c:pt>
                <c:pt idx="810">
                  <c:v>3066.3181510668187</c:v>
                </c:pt>
                <c:pt idx="811">
                  <c:v>3066.3181510668187</c:v>
                </c:pt>
                <c:pt idx="812">
                  <c:v>3066.3181510668187</c:v>
                </c:pt>
                <c:pt idx="813">
                  <c:v>3066.3181510668187</c:v>
                </c:pt>
                <c:pt idx="814">
                  <c:v>3066.3181510668187</c:v>
                </c:pt>
                <c:pt idx="815">
                  <c:v>3066.3181510668187</c:v>
                </c:pt>
                <c:pt idx="816">
                  <c:v>3066.3181510668187</c:v>
                </c:pt>
                <c:pt idx="817">
                  <c:v>3066.3181510668187</c:v>
                </c:pt>
                <c:pt idx="818">
                  <c:v>3066.3181510668187</c:v>
                </c:pt>
                <c:pt idx="819">
                  <c:v>3066.3181510668187</c:v>
                </c:pt>
                <c:pt idx="820">
                  <c:v>3066.3181510668187</c:v>
                </c:pt>
                <c:pt idx="821">
                  <c:v>3066.3181510668187</c:v>
                </c:pt>
                <c:pt idx="822">
                  <c:v>3066.3181510668187</c:v>
                </c:pt>
                <c:pt idx="823">
                  <c:v>3066.3181510668187</c:v>
                </c:pt>
                <c:pt idx="824">
                  <c:v>3066.3181510668187</c:v>
                </c:pt>
                <c:pt idx="825">
                  <c:v>3066.3181510668187</c:v>
                </c:pt>
                <c:pt idx="826">
                  <c:v>3066.3181510668187</c:v>
                </c:pt>
                <c:pt idx="827">
                  <c:v>3066.3181510668187</c:v>
                </c:pt>
                <c:pt idx="828">
                  <c:v>3066.3181510668187</c:v>
                </c:pt>
                <c:pt idx="829">
                  <c:v>3066.3181510668187</c:v>
                </c:pt>
                <c:pt idx="830">
                  <c:v>3066.3181510668187</c:v>
                </c:pt>
                <c:pt idx="831">
                  <c:v>3066.3181510668187</c:v>
                </c:pt>
                <c:pt idx="832">
                  <c:v>3066.3181510668187</c:v>
                </c:pt>
                <c:pt idx="833">
                  <c:v>3066.3181510668187</c:v>
                </c:pt>
                <c:pt idx="834">
                  <c:v>3066.3181510668187</c:v>
                </c:pt>
                <c:pt idx="835">
                  <c:v>3066.3181510668187</c:v>
                </c:pt>
                <c:pt idx="836">
                  <c:v>3066.3181510668187</c:v>
                </c:pt>
                <c:pt idx="837">
                  <c:v>3066.3181510668187</c:v>
                </c:pt>
                <c:pt idx="838">
                  <c:v>3066.3181510668187</c:v>
                </c:pt>
                <c:pt idx="839">
                  <c:v>3066.3181510668187</c:v>
                </c:pt>
                <c:pt idx="840">
                  <c:v>3066.3181510668187</c:v>
                </c:pt>
                <c:pt idx="841">
                  <c:v>3066.3181510668187</c:v>
                </c:pt>
                <c:pt idx="842">
                  <c:v>3066.3181510668187</c:v>
                </c:pt>
                <c:pt idx="843">
                  <c:v>3066.3181510668187</c:v>
                </c:pt>
                <c:pt idx="844">
                  <c:v>3066.3181510668187</c:v>
                </c:pt>
                <c:pt idx="845">
                  <c:v>3066.3181510668187</c:v>
                </c:pt>
                <c:pt idx="846">
                  <c:v>3066.3181510668187</c:v>
                </c:pt>
                <c:pt idx="847">
                  <c:v>3066.3181510668187</c:v>
                </c:pt>
                <c:pt idx="848">
                  <c:v>3066.3181510668187</c:v>
                </c:pt>
                <c:pt idx="849">
                  <c:v>3066.3181510668187</c:v>
                </c:pt>
                <c:pt idx="850">
                  <c:v>3066.3181510668187</c:v>
                </c:pt>
                <c:pt idx="851">
                  <c:v>3066.3181510668187</c:v>
                </c:pt>
                <c:pt idx="852">
                  <c:v>3066.3181510668187</c:v>
                </c:pt>
                <c:pt idx="853">
                  <c:v>3066.3181510668187</c:v>
                </c:pt>
                <c:pt idx="854">
                  <c:v>3066.3181510668187</c:v>
                </c:pt>
                <c:pt idx="855">
                  <c:v>3066.3181510668187</c:v>
                </c:pt>
                <c:pt idx="856">
                  <c:v>3066.3181510668187</c:v>
                </c:pt>
                <c:pt idx="857">
                  <c:v>3066.3181510668187</c:v>
                </c:pt>
                <c:pt idx="858">
                  <c:v>3066.3181510668187</c:v>
                </c:pt>
                <c:pt idx="859">
                  <c:v>3066.3181510668187</c:v>
                </c:pt>
                <c:pt idx="860">
                  <c:v>3066.3181510668187</c:v>
                </c:pt>
                <c:pt idx="861">
                  <c:v>3066.3181510668187</c:v>
                </c:pt>
                <c:pt idx="862">
                  <c:v>3066.3181510668187</c:v>
                </c:pt>
                <c:pt idx="863">
                  <c:v>3066.3181510668187</c:v>
                </c:pt>
                <c:pt idx="864">
                  <c:v>3066.3181510668187</c:v>
                </c:pt>
                <c:pt idx="865">
                  <c:v>3066.3181510668187</c:v>
                </c:pt>
                <c:pt idx="866">
                  <c:v>3066.3181510668187</c:v>
                </c:pt>
                <c:pt idx="867">
                  <c:v>3066.3181510668187</c:v>
                </c:pt>
                <c:pt idx="868">
                  <c:v>3066.3181510668187</c:v>
                </c:pt>
                <c:pt idx="869">
                  <c:v>3066.3181510668187</c:v>
                </c:pt>
                <c:pt idx="870">
                  <c:v>3066.3181510668187</c:v>
                </c:pt>
                <c:pt idx="871">
                  <c:v>3066.3181510668187</c:v>
                </c:pt>
                <c:pt idx="872">
                  <c:v>3066.3181510668187</c:v>
                </c:pt>
                <c:pt idx="873">
                  <c:v>3066.3181510668187</c:v>
                </c:pt>
                <c:pt idx="874">
                  <c:v>3066.3181510668187</c:v>
                </c:pt>
                <c:pt idx="875">
                  <c:v>3066.3181510668187</c:v>
                </c:pt>
                <c:pt idx="876">
                  <c:v>3066.3181510668187</c:v>
                </c:pt>
                <c:pt idx="877">
                  <c:v>3066.3181510668187</c:v>
                </c:pt>
                <c:pt idx="878">
                  <c:v>3066.3181510668187</c:v>
                </c:pt>
                <c:pt idx="879">
                  <c:v>3066.3181510668187</c:v>
                </c:pt>
                <c:pt idx="880">
                  <c:v>3066.3181510668187</c:v>
                </c:pt>
                <c:pt idx="881">
                  <c:v>3066.3181510668187</c:v>
                </c:pt>
                <c:pt idx="882">
                  <c:v>3066.3181510668187</c:v>
                </c:pt>
                <c:pt idx="883">
                  <c:v>3066.3181510668187</c:v>
                </c:pt>
                <c:pt idx="884">
                  <c:v>3066.3181510668187</c:v>
                </c:pt>
                <c:pt idx="885">
                  <c:v>3066.3181510668187</c:v>
                </c:pt>
                <c:pt idx="886">
                  <c:v>3066.3181510668187</c:v>
                </c:pt>
                <c:pt idx="887">
                  <c:v>3066.3181510668187</c:v>
                </c:pt>
                <c:pt idx="888">
                  <c:v>3066.3181510668187</c:v>
                </c:pt>
                <c:pt idx="889">
                  <c:v>3066.3181510668187</c:v>
                </c:pt>
                <c:pt idx="890">
                  <c:v>3066.3181510668187</c:v>
                </c:pt>
                <c:pt idx="891">
                  <c:v>3066.3181510668187</c:v>
                </c:pt>
                <c:pt idx="892">
                  <c:v>3066.3181510668187</c:v>
                </c:pt>
                <c:pt idx="893">
                  <c:v>3066.3181510668187</c:v>
                </c:pt>
                <c:pt idx="894">
                  <c:v>3066.3181510668187</c:v>
                </c:pt>
                <c:pt idx="895">
                  <c:v>3066.3181510668187</c:v>
                </c:pt>
                <c:pt idx="896">
                  <c:v>3066.3181510668187</c:v>
                </c:pt>
                <c:pt idx="897">
                  <c:v>3066.3181510668187</c:v>
                </c:pt>
                <c:pt idx="898">
                  <c:v>3066.3181510668187</c:v>
                </c:pt>
                <c:pt idx="899">
                  <c:v>3066.3181510668187</c:v>
                </c:pt>
                <c:pt idx="900">
                  <c:v>3066.3181510668187</c:v>
                </c:pt>
                <c:pt idx="901">
                  <c:v>3066.3181510668187</c:v>
                </c:pt>
                <c:pt idx="902">
                  <c:v>3066.3181510668187</c:v>
                </c:pt>
                <c:pt idx="903">
                  <c:v>3066.3181510668187</c:v>
                </c:pt>
                <c:pt idx="904">
                  <c:v>3066.3181510668187</c:v>
                </c:pt>
                <c:pt idx="905">
                  <c:v>3066.3181510668187</c:v>
                </c:pt>
                <c:pt idx="906">
                  <c:v>3066.3181510668187</c:v>
                </c:pt>
                <c:pt idx="907">
                  <c:v>3066.3181510668187</c:v>
                </c:pt>
                <c:pt idx="908">
                  <c:v>3066.3181510668187</c:v>
                </c:pt>
                <c:pt idx="909">
                  <c:v>3066.3181510668187</c:v>
                </c:pt>
                <c:pt idx="910">
                  <c:v>3066.3181510668187</c:v>
                </c:pt>
                <c:pt idx="911">
                  <c:v>3066.3181510668187</c:v>
                </c:pt>
                <c:pt idx="912">
                  <c:v>3066.3181510668187</c:v>
                </c:pt>
                <c:pt idx="913">
                  <c:v>3066.3181510668187</c:v>
                </c:pt>
                <c:pt idx="914">
                  <c:v>3066.3181510668187</c:v>
                </c:pt>
                <c:pt idx="915">
                  <c:v>3066.3181510668187</c:v>
                </c:pt>
                <c:pt idx="916">
                  <c:v>3066.3181510668187</c:v>
                </c:pt>
                <c:pt idx="917">
                  <c:v>3066.3181510668187</c:v>
                </c:pt>
                <c:pt idx="918">
                  <c:v>3066.3181510668187</c:v>
                </c:pt>
                <c:pt idx="919">
                  <c:v>3066.3181510668187</c:v>
                </c:pt>
                <c:pt idx="920">
                  <c:v>3066.3181510668187</c:v>
                </c:pt>
                <c:pt idx="921">
                  <c:v>3066.3181510668187</c:v>
                </c:pt>
                <c:pt idx="922">
                  <c:v>3066.3181510668187</c:v>
                </c:pt>
                <c:pt idx="923">
                  <c:v>3066.3181510668187</c:v>
                </c:pt>
                <c:pt idx="924">
                  <c:v>3066.3181510668187</c:v>
                </c:pt>
                <c:pt idx="925">
                  <c:v>3066.3181510668187</c:v>
                </c:pt>
                <c:pt idx="926">
                  <c:v>3066.3181510668187</c:v>
                </c:pt>
                <c:pt idx="927">
                  <c:v>3066.3181510668187</c:v>
                </c:pt>
                <c:pt idx="928">
                  <c:v>3066.3181510668187</c:v>
                </c:pt>
                <c:pt idx="929">
                  <c:v>3066.3181510668187</c:v>
                </c:pt>
                <c:pt idx="930">
                  <c:v>3066.3181510668187</c:v>
                </c:pt>
                <c:pt idx="931">
                  <c:v>3066.3181510668187</c:v>
                </c:pt>
                <c:pt idx="932">
                  <c:v>3066.3181510668187</c:v>
                </c:pt>
                <c:pt idx="933">
                  <c:v>3066.3181510668187</c:v>
                </c:pt>
                <c:pt idx="934">
                  <c:v>3066.3181510668187</c:v>
                </c:pt>
                <c:pt idx="935">
                  <c:v>3066.3181510668187</c:v>
                </c:pt>
                <c:pt idx="936">
                  <c:v>3066.3181510668187</c:v>
                </c:pt>
                <c:pt idx="937">
                  <c:v>3066.3181510668187</c:v>
                </c:pt>
                <c:pt idx="938">
                  <c:v>3066.3181510668187</c:v>
                </c:pt>
                <c:pt idx="939">
                  <c:v>3066.3181510668187</c:v>
                </c:pt>
                <c:pt idx="940">
                  <c:v>3066.3181510668187</c:v>
                </c:pt>
                <c:pt idx="941">
                  <c:v>3066.3181510668187</c:v>
                </c:pt>
                <c:pt idx="942">
                  <c:v>3066.3181510668187</c:v>
                </c:pt>
                <c:pt idx="943">
                  <c:v>3066.3181510668187</c:v>
                </c:pt>
                <c:pt idx="944">
                  <c:v>3066.3181510668187</c:v>
                </c:pt>
                <c:pt idx="945">
                  <c:v>3066.3181510668187</c:v>
                </c:pt>
                <c:pt idx="946">
                  <c:v>3066.3181510668187</c:v>
                </c:pt>
                <c:pt idx="947">
                  <c:v>3066.3181510668187</c:v>
                </c:pt>
                <c:pt idx="948">
                  <c:v>3066.3181510668187</c:v>
                </c:pt>
                <c:pt idx="949">
                  <c:v>3066.3181510668187</c:v>
                </c:pt>
                <c:pt idx="950">
                  <c:v>3066.3181510668187</c:v>
                </c:pt>
                <c:pt idx="951">
                  <c:v>3066.3181510668187</c:v>
                </c:pt>
                <c:pt idx="952">
                  <c:v>3066.3181510668187</c:v>
                </c:pt>
                <c:pt idx="953">
                  <c:v>3066.3181510668187</c:v>
                </c:pt>
                <c:pt idx="954">
                  <c:v>3066.3181510668187</c:v>
                </c:pt>
                <c:pt idx="955">
                  <c:v>3066.3181510668187</c:v>
                </c:pt>
                <c:pt idx="956">
                  <c:v>3066.3181510668187</c:v>
                </c:pt>
                <c:pt idx="957">
                  <c:v>3066.3181510668187</c:v>
                </c:pt>
                <c:pt idx="958">
                  <c:v>3066.3181510668187</c:v>
                </c:pt>
                <c:pt idx="959">
                  <c:v>3066.3181510668187</c:v>
                </c:pt>
                <c:pt idx="960">
                  <c:v>3066.3181510668187</c:v>
                </c:pt>
                <c:pt idx="961">
                  <c:v>3066.3181510668187</c:v>
                </c:pt>
                <c:pt idx="962">
                  <c:v>3066.3181510668187</c:v>
                </c:pt>
                <c:pt idx="963">
                  <c:v>3066.3181510668187</c:v>
                </c:pt>
                <c:pt idx="964">
                  <c:v>3066.3181510668187</c:v>
                </c:pt>
                <c:pt idx="965">
                  <c:v>3066.3181510668187</c:v>
                </c:pt>
                <c:pt idx="966">
                  <c:v>3066.3181510668187</c:v>
                </c:pt>
                <c:pt idx="967">
                  <c:v>3066.3181510668187</c:v>
                </c:pt>
                <c:pt idx="968">
                  <c:v>3066.3181510668187</c:v>
                </c:pt>
                <c:pt idx="969">
                  <c:v>3066.3181510668187</c:v>
                </c:pt>
                <c:pt idx="970">
                  <c:v>3066.3181510668187</c:v>
                </c:pt>
                <c:pt idx="971">
                  <c:v>3066.3181510668187</c:v>
                </c:pt>
                <c:pt idx="972">
                  <c:v>3066.3181510668187</c:v>
                </c:pt>
                <c:pt idx="973">
                  <c:v>3066.3181510668187</c:v>
                </c:pt>
                <c:pt idx="974">
                  <c:v>3066.3181510668187</c:v>
                </c:pt>
                <c:pt idx="975">
                  <c:v>3066.3181510668187</c:v>
                </c:pt>
                <c:pt idx="976">
                  <c:v>3066.3181510668187</c:v>
                </c:pt>
                <c:pt idx="977">
                  <c:v>3066.3181510668187</c:v>
                </c:pt>
                <c:pt idx="978">
                  <c:v>3066.3181510668187</c:v>
                </c:pt>
                <c:pt idx="979">
                  <c:v>3066.3181510668187</c:v>
                </c:pt>
                <c:pt idx="980">
                  <c:v>3066.3181510668187</c:v>
                </c:pt>
                <c:pt idx="981">
                  <c:v>3066.3181510668187</c:v>
                </c:pt>
                <c:pt idx="982">
                  <c:v>3066.3181510668187</c:v>
                </c:pt>
                <c:pt idx="983">
                  <c:v>3066.3181510668187</c:v>
                </c:pt>
                <c:pt idx="984">
                  <c:v>3066.3181510668187</c:v>
                </c:pt>
                <c:pt idx="985">
                  <c:v>3066.3181510668187</c:v>
                </c:pt>
                <c:pt idx="986">
                  <c:v>3066.3181510668187</c:v>
                </c:pt>
                <c:pt idx="987">
                  <c:v>3066.3181510668187</c:v>
                </c:pt>
                <c:pt idx="988">
                  <c:v>3066.3181510668187</c:v>
                </c:pt>
                <c:pt idx="989">
                  <c:v>3066.3181510668187</c:v>
                </c:pt>
                <c:pt idx="990">
                  <c:v>3066.3181510668187</c:v>
                </c:pt>
                <c:pt idx="991">
                  <c:v>3066.3181510668187</c:v>
                </c:pt>
                <c:pt idx="992">
                  <c:v>3066.3181510668187</c:v>
                </c:pt>
                <c:pt idx="993">
                  <c:v>3066.3181510668187</c:v>
                </c:pt>
                <c:pt idx="994">
                  <c:v>3066.3181510668187</c:v>
                </c:pt>
                <c:pt idx="995">
                  <c:v>3066.3181510668187</c:v>
                </c:pt>
                <c:pt idx="996">
                  <c:v>3066.3181510668187</c:v>
                </c:pt>
                <c:pt idx="997">
                  <c:v>3066.3181510668187</c:v>
                </c:pt>
                <c:pt idx="998">
                  <c:v>3066.3181510668187</c:v>
                </c:pt>
                <c:pt idx="999">
                  <c:v>3066.3181510668187</c:v>
                </c:pt>
                <c:pt idx="1000">
                  <c:v>3066.3181510668187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66-47A8-BFCC-8280E381B9DE}"/>
            </c:ext>
          </c:extLst>
        </c:ser>
        <c:ser>
          <c:idx val="1"/>
          <c:order val="1"/>
          <c:tx>
            <c:v>I(t)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'SIR-Modell'!$B$5:$B$1005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'SIR-Modell'!$E$5:$E$1005</c:f>
              <c:numCache>
                <c:formatCode>0</c:formatCode>
                <c:ptCount val="1001"/>
                <c:pt idx="0">
                  <c:v>5</c:v>
                </c:pt>
                <c:pt idx="1">
                  <c:v>7.1499985436470155</c:v>
                </c:pt>
                <c:pt idx="2">
                  <c:v>10.224494793539323</c:v>
                </c:pt>
                <c:pt idx="3">
                  <c:v>14.621020958284632</c:v>
                </c:pt>
                <c:pt idx="4">
                  <c:v>20.908046183116852</c:v>
                </c:pt>
                <c:pt idx="5">
                  <c:v>29.898477422093521</c:v>
                </c:pt>
                <c:pt idx="6">
                  <c:v>42.754763579549788</c:v>
                </c:pt>
                <c:pt idx="7">
                  <c:v>61.139190124149223</c:v>
                </c:pt>
                <c:pt idx="8">
                  <c:v>87.428791574136241</c:v>
                </c:pt>
                <c:pt idx="9">
                  <c:v>125.02265832584123</c:v>
                </c:pt>
                <c:pt idx="10">
                  <c:v>178.78134855305868</c:v>
                </c:pt>
                <c:pt idx="11">
                  <c:v>255.65517183119988</c:v>
                </c:pt>
                <c:pt idx="12">
                  <c:v>365.58248054686152</c:v>
                </c:pt>
                <c:pt idx="13">
                  <c:v>522.77391135279095</c:v>
                </c:pt>
                <c:pt idx="14">
                  <c:v>747.54820582143168</c:v>
                </c:pt>
                <c:pt idx="15">
                  <c:v>1068.956115965801</c:v>
                </c:pt>
                <c:pt idx="16">
                  <c:v>1528.5298945226707</c:v>
                </c:pt>
                <c:pt idx="17">
                  <c:v>2185.639557664424</c:v>
                </c:pt>
                <c:pt idx="18">
                  <c:v>3125.141081994183</c:v>
                </c:pt>
                <c:pt idx="19">
                  <c:v>4468.2903194043529</c:v>
                </c:pt>
                <c:pt idx="20">
                  <c:v>6388.3028957252664</c:v>
                </c:pt>
                <c:pt idx="21">
                  <c:v>9132.5088942428811</c:v>
                </c:pt>
                <c:pt idx="22">
                  <c:v>13053.838204187752</c:v>
                </c:pt>
                <c:pt idx="23">
                  <c:v>18655.445255291983</c:v>
                </c:pt>
                <c:pt idx="24">
                  <c:v>26653.709266934748</c:v>
                </c:pt>
                <c:pt idx="25">
                  <c:v>38066.671861011011</c:v>
                </c:pt>
                <c:pt idx="26">
                  <c:v>54337.152258376249</c:v>
                </c:pt>
                <c:pt idx="27">
                  <c:v>77502.034821863475</c:v>
                </c:pt>
                <c:pt idx="28">
                  <c:v>110420.75611310231</c:v>
                </c:pt>
                <c:pt idx="29">
                  <c:v>157074.94492143783</c:v>
                </c:pt>
                <c:pt idx="30">
                  <c:v>222943.50359247776</c:v>
                </c:pt>
                <c:pt idx="31">
                  <c:v>315435.43944961333</c:v>
                </c:pt>
                <c:pt idx="32">
                  <c:v>444312.89596865745</c:v>
                </c:pt>
                <c:pt idx="33">
                  <c:v>621938.56168112683</c:v>
                </c:pt>
                <c:pt idx="34">
                  <c:v>863012.41822183318</c:v>
                </c:pt>
                <c:pt idx="35">
                  <c:v>1183222.0910135501</c:v>
                </c:pt>
                <c:pt idx="36">
                  <c:v>1596006.2043413722</c:v>
                </c:pt>
                <c:pt idx="37">
                  <c:v>2106717.2358447784</c:v>
                </c:pt>
                <c:pt idx="38">
                  <c:v>2704464.4171598954</c:v>
                </c:pt>
                <c:pt idx="39">
                  <c:v>3354406.5987932873</c:v>
                </c:pt>
                <c:pt idx="40">
                  <c:v>3996547.0748250955</c:v>
                </c:pt>
                <c:pt idx="41">
                  <c:v>4557446.5745919375</c:v>
                </c:pt>
                <c:pt idx="42">
                  <c:v>4973879.8211902734</c:v>
                </c:pt>
                <c:pt idx="43">
                  <c:v>5215267.1421743967</c:v>
                </c:pt>
                <c:pt idx="44">
                  <c:v>5289254.8687531753</c:v>
                </c:pt>
                <c:pt idx="45">
                  <c:v>5229009.7866981886</c:v>
                </c:pt>
                <c:pt idx="46">
                  <c:v>5075020.5394094503</c:v>
                </c:pt>
                <c:pt idx="47">
                  <c:v>4862878.0141278263</c:v>
                </c:pt>
                <c:pt idx="48">
                  <c:v>4619063.049341741</c:v>
                </c:pt>
                <c:pt idx="49">
                  <c:v>4361483.0372985005</c:v>
                </c:pt>
                <c:pt idx="50">
                  <c:v>4101560.3538977122</c:v>
                </c:pt>
                <c:pt idx="51">
                  <c:v>3846284.7292235163</c:v>
                </c:pt>
                <c:pt idx="52">
                  <c:v>3599764.4197593792</c:v>
                </c:pt>
                <c:pt idx="53">
                  <c:v>3364280.0312140794</c:v>
                </c:pt>
                <c:pt idx="54">
                  <c:v>3140966.6832846906</c:v>
                </c:pt>
                <c:pt idx="55">
                  <c:v>2930246.6028289385</c:v>
                </c:pt>
                <c:pt idx="56">
                  <c:v>2732101.7544183303</c:v>
                </c:pt>
                <c:pt idx="57">
                  <c:v>2546245.8642768692</c:v>
                </c:pt>
                <c:pt idx="58">
                  <c:v>2372233.4608065225</c:v>
                </c:pt>
                <c:pt idx="59">
                  <c:v>2209529.3629114912</c:v>
                </c:pt>
                <c:pt idx="60">
                  <c:v>2057553.1504700612</c:v>
                </c:pt>
                <c:pt idx="61">
                  <c:v>1915707.6639105161</c:v>
                </c:pt>
                <c:pt idx="62">
                  <c:v>1783397.2073779637</c:v>
                </c:pt>
                <c:pt idx="63">
                  <c:v>1660039.0500956625</c:v>
                </c:pt>
                <c:pt idx="64">
                  <c:v>1545070.5281756516</c:v>
                </c:pt>
                <c:pt idx="65">
                  <c:v>1437953.2382544735</c:v>
                </c:pt>
                <c:pt idx="66">
                  <c:v>1338175.2999341437</c:v>
                </c:pt>
                <c:pt idx="67">
                  <c:v>1245252.3339082894</c:v>
                </c:pt>
                <c:pt idx="68">
                  <c:v>1158727.5883358424</c:v>
                </c:pt>
                <c:pt idx="69">
                  <c:v>1078171.5052699051</c:v>
                </c:pt>
                <c:pt idx="70">
                  <c:v>1003180.9254726553</c:v>
                </c:pt>
                <c:pt idx="71">
                  <c:v>933378.06720568566</c:v>
                </c:pt>
                <c:pt idx="72">
                  <c:v>868409.3720509985</c:v>
                </c:pt>
                <c:pt idx="73">
                  <c:v>807944.28171555512</c:v>
                </c:pt>
                <c:pt idx="74">
                  <c:v>751673.98969289812</c:v>
                </c:pt>
                <c:pt idx="75">
                  <c:v>699310.19769871724</c:v>
                </c:pt>
                <c:pt idx="76">
                  <c:v>650583.89703529282</c:v>
                </c:pt>
                <c:pt idx="77">
                  <c:v>605244.18817769142</c:v>
                </c:pt>
                <c:pt idx="78">
                  <c:v>563057.14703420328</c:v>
                </c:pt>
                <c:pt idx="79">
                  <c:v>523804.74291353923</c:v>
                </c:pt>
                <c:pt idx="80">
                  <c:v>487283.81081636529</c:v>
                </c:pt>
                <c:pt idx="81">
                  <c:v>453305.07896941621</c:v>
                </c:pt>
                <c:pt idx="82">
                  <c:v>421692.25133337307</c:v>
                </c:pt>
                <c:pt idx="83">
                  <c:v>392281.1439969971</c:v>
                </c:pt>
                <c:pt idx="84">
                  <c:v>364918.87381707359</c:v>
                </c:pt>
                <c:pt idx="85">
                  <c:v>339463.09730290045</c:v>
                </c:pt>
                <c:pt idx="86">
                  <c:v>315781.29752218648</c:v>
                </c:pt>
                <c:pt idx="87">
                  <c:v>293750.11668370292</c:v>
                </c:pt>
                <c:pt idx="88">
                  <c:v>273254.73200270289</c:v>
                </c:pt>
                <c:pt idx="89">
                  <c:v>254188.27245735819</c:v>
                </c:pt>
                <c:pt idx="90">
                  <c:v>236451.27408310646</c:v>
                </c:pt>
                <c:pt idx="91">
                  <c:v>219951.17151568798</c:v>
                </c:pt>
                <c:pt idx="92">
                  <c:v>204601.82357454766</c:v>
                </c:pt>
                <c:pt idx="93">
                  <c:v>190323.07077010686</c:v>
                </c:pt>
                <c:pt idx="94">
                  <c:v>177040.32271670495</c:v>
                </c:pt>
                <c:pt idx="95">
                  <c:v>164684.17353448507</c:v>
                </c:pt>
                <c:pt idx="96">
                  <c:v>153190.04342576349</c:v>
                </c:pt>
                <c:pt idx="97">
                  <c:v>142497.84471274586</c:v>
                </c:pt>
                <c:pt idx="98">
                  <c:v>132551.67072260709</c:v>
                </c:pt>
                <c:pt idx="99">
                  <c:v>123299.50600207619</c:v>
                </c:pt>
                <c:pt idx="100">
                  <c:v>114692.95643618715</c:v>
                </c:pt>
                <c:pt idx="101">
                  <c:v>106686.99793440216</c:v>
                </c:pt>
                <c:pt idx="102">
                  <c:v>99239.742431676146</c:v>
                </c:pt>
                <c:pt idx="103">
                  <c:v>92312.220032114099</c:v>
                </c:pt>
                <c:pt idx="104">
                  <c:v>85868.176198669244</c:v>
                </c:pt>
                <c:pt idx="105">
                  <c:v>79873.882963893266</c:v>
                </c:pt>
                <c:pt idx="106">
                  <c:v>74297.963204179352</c:v>
                </c:pt>
                <c:pt idx="107">
                  <c:v>69111.227083365695</c:v>
                </c:pt>
                <c:pt idx="108">
                  <c:v>64286.519831143734</c:v>
                </c:pt>
                <c:pt idx="109">
                  <c:v>59798.580077606923</c:v>
                </c:pt>
                <c:pt idx="110">
                  <c:v>55623.908017657421</c:v>
                </c:pt>
                <c:pt idx="111">
                  <c:v>51740.64272803528</c:v>
                </c:pt>
                <c:pt idx="112">
                  <c:v>48128.448005626109</c:v>
                </c:pt>
                <c:pt idx="113">
                  <c:v>44768.406138612692</c:v>
                </c:pt>
                <c:pt idx="114">
                  <c:v>41642.91906213521</c:v>
                </c:pt>
                <c:pt idx="115">
                  <c:v>38735.616387578746</c:v>
                </c:pt>
                <c:pt idx="116">
                  <c:v>36031.269829574725</c:v>
                </c:pt>
                <c:pt idx="117">
                  <c:v>33515.713587438033</c:v>
                </c:pt>
                <c:pt idx="118">
                  <c:v>31175.770268208667</c:v>
                </c:pt>
                <c:pt idx="119">
                  <c:v>28999.18196686454</c:v>
                </c:pt>
                <c:pt idx="120">
                  <c:v>26974.546145751308</c:v>
                </c:pt>
                <c:pt idx="121">
                  <c:v>25091.255979959918</c:v>
                </c:pt>
                <c:pt idx="122">
                  <c:v>23339.444858389597</c:v>
                </c:pt>
                <c:pt idx="123">
                  <c:v>21709.934751673492</c:v>
                </c:pt>
                <c:pt idx="124">
                  <c:v>20194.188178119661</c:v>
                </c:pt>
                <c:pt idx="125">
                  <c:v>18784.263517428568</c:v>
                </c:pt>
                <c:pt idx="126">
                  <c:v>17472.773439281376</c:v>
                </c:pt>
                <c:pt idx="127">
                  <c:v>16252.846230036112</c:v>
                </c:pt>
                <c:pt idx="128">
                  <c:v>15118.089815801779</c:v>
                </c:pt>
                <c:pt idx="129">
                  <c:v>14062.558294158405</c:v>
                </c:pt>
                <c:pt idx="130">
                  <c:v>13080.720799824005</c:v>
                </c:pt>
                <c:pt idx="131">
                  <c:v>12167.43254170314</c:v>
                </c:pt>
                <c:pt idx="132">
                  <c:v>11317.907860047337</c:v>
                </c:pt>
                <c:pt idx="133">
                  <c:v>10527.695162972275</c:v>
                </c:pt>
                <c:pt idx="134">
                  <c:v>9792.6536113638722</c:v>
                </c:pt>
                <c:pt idx="135">
                  <c:v>9108.9314303148822</c:v>
                </c:pt>
                <c:pt idx="136">
                  <c:v>8472.9457337120239</c:v>
                </c:pt>
                <c:pt idx="137">
                  <c:v>7881.3637564842202</c:v>
                </c:pt>
                <c:pt idx="138">
                  <c:v>7331.0853963657755</c:v>
                </c:pt>
                <c:pt idx="139">
                  <c:v>6819.2269738619461</c:v>
                </c:pt>
                <c:pt idx="140">
                  <c:v>6343.1061254634815</c:v>
                </c:pt>
                <c:pt idx="141">
                  <c:v>5900.2277510741305</c:v>
                </c:pt>
                <c:pt idx="142">
                  <c:v>5488.2709421212994</c:v>
                </c:pt>
                <c:pt idx="143">
                  <c:v>5105.0768219434976</c:v>
                </c:pt>
                <c:pt idx="144">
                  <c:v>4748.6372348153682</c:v>
                </c:pt>
                <c:pt idx="145">
                  <c:v>4417.0842244066462</c:v>
                </c:pt>
                <c:pt idx="146">
                  <c:v>4108.6802465983465</c:v>
                </c:pt>
                <c:pt idx="147">
                  <c:v>3821.8090654191792</c:v>
                </c:pt>
                <c:pt idx="148">
                  <c:v>3554.9672844376191</c:v>
                </c:pt>
                <c:pt idx="149">
                  <c:v>3306.7564692687233</c:v>
                </c:pt>
                <c:pt idx="150">
                  <c:v>3075.8758199469999</c:v>
                </c:pt>
                <c:pt idx="151">
                  <c:v>2861.1153547934368</c:v>
                </c:pt>
                <c:pt idx="152">
                  <c:v>2661.3495700811968</c:v>
                </c:pt>
                <c:pt idx="153">
                  <c:v>2475.5315422943754</c:v>
                </c:pt>
                <c:pt idx="154">
                  <c:v>2302.6874420906147</c:v>
                </c:pt>
                <c:pt idx="155">
                  <c:v>2141.9114312332781</c:v>
                </c:pt>
                <c:pt idx="156">
                  <c:v>1992.3609157636265</c:v>
                </c:pt>
                <c:pt idx="157">
                  <c:v>1853.2521305483713</c:v>
                </c:pt>
                <c:pt idx="158">
                  <c:v>1723.85603207292</c:v>
                </c:pt>
                <c:pt idx="159">
                  <c:v>1603.4944779645623</c:v>
                </c:pt>
                <c:pt idx="160">
                  <c:v>1491.5366732312464</c:v>
                </c:pt>
                <c:pt idx="161">
                  <c:v>1387.3958645982732</c:v>
                </c:pt>
                <c:pt idx="162">
                  <c:v>1290.5262656245036</c:v>
                </c:pt>
                <c:pt idx="163">
                  <c:v>1200.4201964883055</c:v>
                </c:pt>
                <c:pt idx="164">
                  <c:v>1116.6054234577969</c:v>
                </c:pt>
                <c:pt idx="165">
                  <c:v>1038.6426841058219</c:v>
                </c:pt>
                <c:pt idx="166">
                  <c:v>966.12338530301918</c:v>
                </c:pt>
                <c:pt idx="167">
                  <c:v>898.66746192737685</c:v>
                </c:pt>
                <c:pt idx="168">
                  <c:v>835.92138507055517</c:v>
                </c:pt>
                <c:pt idx="169">
                  <c:v>777.55630930440293</c:v>
                </c:pt>
                <c:pt idx="170">
                  <c:v>723.26634929958595</c:v>
                </c:pt>
                <c:pt idx="171">
                  <c:v>672.76697676590379</c:v>
                </c:pt>
                <c:pt idx="172">
                  <c:v>625.79352931423625</c:v>
                </c:pt>
                <c:pt idx="173">
                  <c:v>582.09982342643411</c:v>
                </c:pt>
                <c:pt idx="174">
                  <c:v>541.45686426491852</c:v>
                </c:pt>
                <c:pt idx="175">
                  <c:v>503.65164556113263</c:v>
                </c:pt>
                <c:pt idx="176">
                  <c:v>468.48603329395843</c:v>
                </c:pt>
                <c:pt idx="177">
                  <c:v>435.77572730823641</c:v>
                </c:pt>
                <c:pt idx="178">
                  <c:v>405.34929543190839</c:v>
                </c:pt>
                <c:pt idx="179">
                  <c:v>377.04727503017989</c:v>
                </c:pt>
                <c:pt idx="180">
                  <c:v>350.72133728846092</c:v>
                </c:pt>
                <c:pt idx="181">
                  <c:v>326.23350984453708</c:v>
                </c:pt>
                <c:pt idx="182">
                  <c:v>303.45545369617486</c:v>
                </c:pt>
                <c:pt idx="183">
                  <c:v>282.26779059477235</c:v>
                </c:pt>
                <c:pt idx="184">
                  <c:v>262.55947740021935</c:v>
                </c:pt>
                <c:pt idx="185">
                  <c:v>244.2272241182186</c:v>
                </c:pt>
                <c:pt idx="186">
                  <c:v>227.174952570225</c:v>
                </c:pt>
                <c:pt idx="187">
                  <c:v>211.31329285908802</c:v>
                </c:pt>
                <c:pt idx="188">
                  <c:v>196.55911499154433</c:v>
                </c:pt>
                <c:pt idx="189">
                  <c:v>182.8350932029434</c:v>
                </c:pt>
                <c:pt idx="190">
                  <c:v>170.06930070096251</c:v>
                </c:pt>
                <c:pt idx="191">
                  <c:v>158.19483270447705</c:v>
                </c:pt>
                <c:pt idx="192">
                  <c:v>147.14945580203289</c:v>
                </c:pt>
                <c:pt idx="193">
                  <c:v>136.87528179229594</c:v>
                </c:pt>
                <c:pt idx="194">
                  <c:v>127.31846429715384</c:v>
                </c:pt>
                <c:pt idx="195">
                  <c:v>118.42891655748616</c:v>
                </c:pt>
                <c:pt idx="196">
                  <c:v>110.16004893263008</c:v>
                </c:pt>
                <c:pt idx="197">
                  <c:v>102.46852472782821</c:v>
                </c:pt>
                <c:pt idx="198">
                  <c:v>95.314033069996171</c:v>
                </c:pt>
                <c:pt idx="199">
                  <c:v>88.659077641491905</c:v>
                </c:pt>
                <c:pt idx="200">
                  <c:v>82.468780164676303</c:v>
                </c:pt>
                <c:pt idx="201">
                  <c:v>76.710697607358753</c:v>
                </c:pt>
                <c:pt idx="202">
                  <c:v>71.354652151129443</c:v>
                </c:pt>
                <c:pt idx="203">
                  <c:v>66.372573031466672</c:v>
                </c:pt>
                <c:pt idx="204">
                  <c:v>61.738349420725093</c:v>
                </c:pt>
                <c:pt idx="205">
                  <c:v>57.427693582983814</c:v>
                </c:pt>
                <c:pt idx="206">
                  <c:v>53.418013583565966</c:v>
                </c:pt>
                <c:pt idx="207">
                  <c:v>49.688294886115585</c:v>
                </c:pt>
                <c:pt idx="208">
                  <c:v>46.218990216695587</c:v>
                </c:pt>
                <c:pt idx="209">
                  <c:v>42.991917117696573</c:v>
                </c:pt>
                <c:pt idx="210">
                  <c:v>39.990162654647243</c:v>
                </c:pt>
                <c:pt idx="211">
                  <c:v>37.197994776504459</c:v>
                </c:pt>
                <c:pt idx="212">
                  <c:v>34.600779864870738</c:v>
                </c:pt>
                <c:pt idx="213">
                  <c:v>32.184906040022355</c:v>
                </c:pt>
                <c:pt idx="214">
                  <c:v>29.937711821801788</c:v>
                </c:pt>
                <c:pt idx="215">
                  <c:v>27.847419771492468</c:v>
                </c:pt>
                <c:pt idx="216">
                  <c:v>25.903074766898431</c:v>
                </c:pt>
                <c:pt idx="217">
                  <c:v>24.09448658713357</c:v>
                </c:pt>
                <c:pt idx="218">
                  <c:v>22.412176506211878</c:v>
                </c:pt>
                <c:pt idx="219">
                  <c:v>20.847327615539758</c:v>
                </c:pt>
                <c:pt idx="220">
                  <c:v>19.391738614954239</c:v>
                </c:pt>
                <c:pt idx="221">
                  <c:v>18.037780830129297</c:v>
                </c:pt>
                <c:pt idx="222">
                  <c:v>16.778358231081473</c:v>
                </c:pt>
                <c:pt idx="223">
                  <c:v>15.606870242234544</c:v>
                </c:pt>
                <c:pt idx="224">
                  <c:v>14.517177149133248</c:v>
                </c:pt>
                <c:pt idx="225">
                  <c:v>13.503567920504933</c:v>
                </c:pt>
                <c:pt idx="226">
                  <c:v>12.560730277026586</c:v>
                </c:pt>
                <c:pt idx="227">
                  <c:v>11.683722849929532</c:v>
                </c:pt>
                <c:pt idx="228">
                  <c:v>10.867949283526748</c:v>
                </c:pt>
                <c:pt idx="229">
                  <c:v>10.109134145935698</c:v>
                </c:pt>
                <c:pt idx="230">
                  <c:v>9.4033005217462122</c:v>
                </c:pt>
                <c:pt idx="231">
                  <c:v>8.74674916919788</c:v>
                </c:pt>
                <c:pt idx="232">
                  <c:v>8.1360391326309198</c:v>
                </c:pt>
                <c:pt idx="233">
                  <c:v>7.567969708601467</c:v>
                </c:pt>
                <c:pt idx="234">
                  <c:v>7.0395636711466931</c:v>
                </c:pt>
                <c:pt idx="235">
                  <c:v>6.5480516682842982</c:v>
                </c:pt>
                <c:pt idx="236">
                  <c:v>6.0908577079692581</c:v>
                </c:pt>
                <c:pt idx="237">
                  <c:v>5.665585657440519</c:v>
                </c:pt>
                <c:pt idx="238">
                  <c:v>5.2700066852014205</c:v>
                </c:pt>
                <c:pt idx="239">
                  <c:v>4.9020475798179204</c:v>
                </c:pt>
                <c:pt idx="240">
                  <c:v>4.5597798843140591</c:v>
                </c:pt>
                <c:pt idx="241">
                  <c:v>4.2414097892185767</c:v>
                </c:pt>
                <c:pt idx="242">
                  <c:v>3.9452687312926633</c:v>
                </c:pt>
                <c:pt idx="243">
                  <c:v>3.669804648667244</c:v>
                </c:pt>
                <c:pt idx="244">
                  <c:v>3.4135738465584136</c:v>
                </c:pt>
                <c:pt idx="245">
                  <c:v>3.1752334309296386</c:v>
                </c:pt>
                <c:pt idx="246">
                  <c:v>2.9535342704459269</c:v>
                </c:pt>
                <c:pt idx="247">
                  <c:v>2.7473144498339086</c:v>
                </c:pt>
                <c:pt idx="248">
                  <c:v>2.5554931803372125</c:v>
                </c:pt>
                <c:pt idx="249">
                  <c:v>2.3770651353521268</c:v>
                </c:pt>
                <c:pt idx="250">
                  <c:v>2.2110951815568853</c:v>
                </c:pt>
                <c:pt idx="251">
                  <c:v>2.0567134779206824</c:v>
                </c:pt>
                <c:pt idx="252">
                  <c:v>1.913110916906555</c:v>
                </c:pt>
                <c:pt idx="253">
                  <c:v>1.7795348839756955</c:v>
                </c:pt>
                <c:pt idx="254">
                  <c:v>1.6552853131689576</c:v>
                </c:pt>
                <c:pt idx="255">
                  <c:v>1.5397110180930462</c:v>
                </c:pt>
                <c:pt idx="256">
                  <c:v>1.4322062790822596</c:v>
                </c:pt>
                <c:pt idx="257">
                  <c:v>1.332207668649263</c:v>
                </c:pt>
                <c:pt idx="258">
                  <c:v>1.2391910985872268</c:v>
                </c:pt>
                <c:pt idx="259">
                  <c:v>1.1526690732473306</c:v>
                </c:pt>
                <c:pt idx="260">
                  <c:v>1.0721881345961897</c:v>
                </c:pt>
                <c:pt idx="261">
                  <c:v>0.99732648566286641</c:v>
                </c:pt>
                <c:pt idx="262">
                  <c:v>0.92769177992006502</c:v>
                </c:pt>
                <c:pt idx="263">
                  <c:v>0.86291906501375681</c:v>
                </c:pt>
                <c:pt idx="264">
                  <c:v>0.80266887006441934</c:v>
                </c:pt>
                <c:pt idx="265">
                  <c:v>0.74662542651552277</c:v>
                </c:pt>
                <c:pt idx="266">
                  <c:v>0.69449501320481244</c:v>
                </c:pt>
                <c:pt idx="267">
                  <c:v>0.64600441698498245</c:v>
                </c:pt>
                <c:pt idx="268">
                  <c:v>0.60089950082592336</c:v>
                </c:pt>
                <c:pt idx="269">
                  <c:v>0.55894387189403438</c:v>
                </c:pt>
                <c:pt idx="270">
                  <c:v>0.51991764262806428</c:v>
                </c:pt>
                <c:pt idx="271">
                  <c:v>0.48361627831833542</c:v>
                </c:pt>
                <c:pt idx="272">
                  <c:v>0.44984952514956766</c:v>
                </c:pt>
                <c:pt idx="273">
                  <c:v>0.41844041308922258</c:v>
                </c:pt>
                <c:pt idx="274">
                  <c:v>0.38922432839555121</c:v>
                </c:pt>
                <c:pt idx="275">
                  <c:v>0.3620481508844029</c:v>
                </c:pt>
                <c:pt idx="276">
                  <c:v>0.33676945143324927</c:v>
                </c:pt>
                <c:pt idx="277">
                  <c:v>0.31325574551657837</c:v>
                </c:pt>
                <c:pt idx="278">
                  <c:v>0.29138379886047266</c:v>
                </c:pt>
                <c:pt idx="279">
                  <c:v>0.27103898157733702</c:v>
                </c:pt>
                <c:pt idx="280">
                  <c:v>0.25211466739582689</c:v>
                </c:pt>
                <c:pt idx="281">
                  <c:v>0.23451167483736746</c:v>
                </c:pt>
                <c:pt idx="282">
                  <c:v>0.21813774741049585</c:v>
                </c:pt>
                <c:pt idx="283">
                  <c:v>0.20290707009874773</c:v>
                </c:pt>
                <c:pt idx="284">
                  <c:v>0.18873981960802386</c:v>
                </c:pt>
                <c:pt idx="285">
                  <c:v>0.17556174601630295</c:v>
                </c:pt>
                <c:pt idx="286">
                  <c:v>0.16330378363314627</c:v>
                </c:pt>
                <c:pt idx="287">
                  <c:v>0.151901689029526</c:v>
                </c:pt>
                <c:pt idx="288">
                  <c:v>0.14129570434090813</c:v>
                </c:pt>
                <c:pt idx="289">
                  <c:v>0.13143024407897658</c:v>
                </c:pt>
                <c:pt idx="290">
                  <c:v>0.12225360381059289</c:v>
                </c:pt>
                <c:pt idx="291">
                  <c:v>0.11371768917719124</c:v>
                </c:pt>
                <c:pt idx="292">
                  <c:v>0.1057777638344114</c:v>
                </c:pt>
                <c:pt idx="293">
                  <c:v>9.8392214990932841E-2</c:v>
                </c:pt>
                <c:pt idx="294">
                  <c:v>9.1522335317709591E-2</c:v>
                </c:pt>
                <c:pt idx="295">
                  <c:v>8.5132120084601803E-2</c:v>
                </c:pt>
                <c:pt idx="296">
                  <c:v>7.918807846120654E-2</c:v>
                </c:pt>
                <c:pt idx="297">
                  <c:v>7.3659057992923729E-2</c:v>
                </c:pt>
                <c:pt idx="298">
                  <c:v>6.8516081332344367E-2</c:v>
                </c:pt>
                <c:pt idx="299">
                  <c:v>6.3732194370277537E-2</c:v>
                </c:pt>
                <c:pt idx="300">
                  <c:v>5.9282324970477744E-2</c:v>
                </c:pt>
                <c:pt idx="301">
                  <c:v>5.5143151567707729E-2</c:v>
                </c:pt>
                <c:pt idx="302">
                  <c:v>5.1292980940465062E-2</c:v>
                </c:pt>
                <c:pt idx="303">
                  <c:v>4.7711634517784908E-2</c:v>
                </c:pt>
                <c:pt idx="304">
                  <c:v>4.4380342624258065E-2</c:v>
                </c:pt>
                <c:pt idx="305">
                  <c:v>4.1281646109007135E-2</c:v>
                </c:pt>
                <c:pt idx="306">
                  <c:v>3.8399304843062775E-2</c:v>
                </c:pt>
                <c:pt idx="307">
                  <c:v>3.5718212605578836E-2</c:v>
                </c:pt>
                <c:pt idx="308">
                  <c:v>3.3224317912808971E-2</c:v>
                </c:pt>
                <c:pt idx="309">
                  <c:v>3.0904550374912843E-2</c:v>
                </c:pt>
                <c:pt idx="310">
                  <c:v>2.8746752194631339E-2</c:v>
                </c:pt>
                <c:pt idx="311">
                  <c:v>2.6739614448818415E-2</c:v>
                </c:pt>
                <c:pt idx="312">
                  <c:v>2.4872617818883946E-2</c:v>
                </c:pt>
                <c:pt idx="313">
                  <c:v>2.3135977459518502E-2</c:v>
                </c:pt>
                <c:pt idx="314">
                  <c:v>2.1520591716759525E-2</c:v>
                </c:pt>
                <c:pt idx="315">
                  <c:v>2.0017994426632602E-2</c:v>
                </c:pt>
                <c:pt idx="316">
                  <c:v>1.8620310544367136E-2</c:v>
                </c:pt>
                <c:pt idx="317">
                  <c:v>1.7320214871641183E-2</c:v>
                </c:pt>
                <c:pt idx="318">
                  <c:v>1.6110893665546754E-2</c:v>
                </c:pt>
                <c:pt idx="319">
                  <c:v>1.4986008928069923E-2</c:v>
                </c:pt>
                <c:pt idx="320">
                  <c:v>1.3939665188928512E-2</c:v>
                </c:pt>
                <c:pt idx="321">
                  <c:v>1.2966378607677695E-2</c:v>
                </c:pt>
                <c:pt idx="322">
                  <c:v>1.206104823314905E-2</c:v>
                </c:pt>
                <c:pt idx="323">
                  <c:v>1.1218929269595074E-2</c:v>
                </c:pt>
                <c:pt idx="324">
                  <c:v>1.0435608209428231E-2</c:v>
                </c:pt>
                <c:pt idx="325">
                  <c:v>9.7069797022263267E-3</c:v>
                </c:pt>
                <c:pt idx="326">
                  <c:v>9.0292250387757258E-3</c:v>
                </c:pt>
                <c:pt idx="327">
                  <c:v>8.3987921373882349E-3</c:v>
                </c:pt>
                <c:pt idx="328">
                  <c:v>7.8123769276008427E-3</c:v>
                </c:pt>
                <c:pt idx="329">
                  <c:v>7.2669060336911376E-3</c:v>
                </c:pt>
                <c:pt idx="330">
                  <c:v>6.7595206672534675E-3</c:v>
                </c:pt>
                <c:pt idx="331">
                  <c:v>6.2875616444175754E-3</c:v>
                </c:pt>
                <c:pt idx="332">
                  <c:v>5.8485554491856159E-3</c:v>
                </c:pt>
                <c:pt idx="333">
                  <c:v>5.4402012698461363E-3</c:v>
                </c:pt>
                <c:pt idx="334">
                  <c:v>5.0603589405234508E-3</c:v>
                </c:pt>
                <c:pt idx="335">
                  <c:v>4.7070377246646068E-3</c:v>
                </c:pt>
                <c:pt idx="336">
                  <c:v>4.3783858816787086E-3</c:v>
                </c:pt>
                <c:pt idx="337">
                  <c:v>4.0726809620478203E-3</c:v>
                </c:pt>
                <c:pt idx="338">
                  <c:v>3.7883207800465633E-3</c:v>
                </c:pt>
                <c:pt idx="339">
                  <c:v>3.52381501675884E-3</c:v>
                </c:pt>
                <c:pt idx="340">
                  <c:v>3.2777774093834667E-3</c:v>
                </c:pt>
                <c:pt idx="341">
                  <c:v>3.0489184858932235E-3</c:v>
                </c:pt>
                <c:pt idx="342">
                  <c:v>2.8360388069699942E-3</c:v>
                </c:pt>
                <c:pt idx="343">
                  <c:v>2.6380226797972826E-3</c:v>
                </c:pt>
                <c:pt idx="344">
                  <c:v>2.4538323107643725E-3</c:v>
                </c:pt>
                <c:pt idx="345">
                  <c:v>2.2825023664367226E-3</c:v>
                </c:pt>
                <c:pt idx="346">
                  <c:v>2.1231349142868811E-3</c:v>
                </c:pt>
                <c:pt idx="347">
                  <c:v>1.974894716670522E-3</c:v>
                </c:pt>
                <c:pt idx="348">
                  <c:v>1.8370048533835409E-3</c:v>
                </c:pt>
                <c:pt idx="349">
                  <c:v>1.708742649858232E-3</c:v>
                </c:pt>
                <c:pt idx="350">
                  <c:v>1.5894358896584029E-3</c:v>
                </c:pt>
                <c:pt idx="351">
                  <c:v>1.4784592914232864E-3</c:v>
                </c:pt>
                <c:pt idx="352">
                  <c:v>1.3752312317960697E-3</c:v>
                </c:pt>
                <c:pt idx="353">
                  <c:v>1.2792106971620575E-3</c:v>
                </c:pt>
                <c:pt idx="354">
                  <c:v>1.1898944482206667E-3</c:v>
                </c:pt>
                <c:pt idx="355">
                  <c:v>1.1068143825308998E-3</c:v>
                </c:pt>
                <c:pt idx="356">
                  <c:v>1.0295350812075195E-3</c:v>
                </c:pt>
                <c:pt idx="357">
                  <c:v>9.5765152691026706E-4</c:v>
                </c:pt>
                <c:pt idx="358">
                  <c:v>8.9078698116621031E-4</c:v>
                </c:pt>
                <c:pt idx="359">
                  <c:v>8.2859100990036194E-4</c:v>
                </c:pt>
                <c:pt idx="360">
                  <c:v>7.7073764682646421E-4</c:v>
                </c:pt>
                <c:pt idx="361">
                  <c:v>7.1692368507235297E-4</c:v>
                </c:pt>
                <c:pt idx="362">
                  <c:v>6.6686708808638641E-4</c:v>
                </c:pt>
                <c:pt idx="363">
                  <c:v>6.2030551149657126E-4</c:v>
                </c:pt>
                <c:pt idx="364">
                  <c:v>5.7699492817551599E-4</c:v>
                </c:pt>
                <c:pt idx="365">
                  <c:v>5.367083493052387E-4</c:v>
                </c:pt>
                <c:pt idx="366">
                  <c:v>4.9923463473898792E-4</c:v>
                </c:pt>
                <c:pt idx="367">
                  <c:v>4.6437738642523564E-4</c:v>
                </c:pt>
                <c:pt idx="368">
                  <c:v>4.3195391909432848E-4</c:v>
                </c:pt>
                <c:pt idx="369">
                  <c:v>4.0179430281321116E-4</c:v>
                </c:pt>
                <c:pt idx="370">
                  <c:v>3.7374047239029513E-4</c:v>
                </c:pt>
                <c:pt idx="371">
                  <c:v>3.4764539896290318E-4</c:v>
                </c:pt>
                <c:pt idx="372">
                  <c:v>3.233723194256173E-4</c:v>
                </c:pt>
                <c:pt idx="373">
                  <c:v>3.0079401966099821E-4</c:v>
                </c:pt>
                <c:pt idx="374">
                  <c:v>2.7979216781612114E-4</c:v>
                </c:pt>
                <c:pt idx="375">
                  <c:v>2.6025669413066028E-4</c:v>
                </c:pt>
                <c:pt idx="376">
                  <c:v>2.4208521406622865E-4</c:v>
                </c:pt>
                <c:pt idx="377">
                  <c:v>2.2518249171362014E-4</c:v>
                </c:pt>
                <c:pt idx="378">
                  <c:v>2.0945994066569557E-4</c:v>
                </c:pt>
                <c:pt idx="379">
                  <c:v>1.9483515974000974E-4</c:v>
                </c:pt>
                <c:pt idx="380">
                  <c:v>1.8123150111792267E-4</c:v>
                </c:pt>
                <c:pt idx="381">
                  <c:v>1.6857766863683169E-4</c:v>
                </c:pt>
                <c:pt idx="382">
                  <c:v>1.5680734413019197E-4</c:v>
                </c:pt>
                <c:pt idx="383">
                  <c:v>1.4585883985699028E-4</c:v>
                </c:pt>
                <c:pt idx="384">
                  <c:v>1.3567477519907059E-4</c:v>
                </c:pt>
                <c:pt idx="385">
                  <c:v>1.2620177593189683E-4</c:v>
                </c:pt>
                <c:pt idx="386">
                  <c:v>1.1739019449264414E-4</c:v>
                </c:pt>
                <c:pt idx="387">
                  <c:v>1.0919384977955657E-4</c:v>
                </c:pt>
                <c:pt idx="388">
                  <c:v>1.015697851188711E-4</c:v>
                </c:pt>
                <c:pt idx="389">
                  <c:v>9.4478043130823754E-5</c:v>
                </c:pt>
                <c:pt idx="390">
                  <c:v>8.7881456314820586E-5</c:v>
                </c:pt>
                <c:pt idx="391">
                  <c:v>8.1745452256239725E-5</c:v>
                </c:pt>
                <c:pt idx="392">
                  <c:v>7.6037872433962344E-5</c:v>
                </c:pt>
                <c:pt idx="393">
                  <c:v>7.0728803679010743E-5</c:v>
                </c:pt>
                <c:pt idx="394">
                  <c:v>6.5790421400975995E-5</c:v>
                </c:pt>
                <c:pt idx="395">
                  <c:v>6.1196843760591887E-5</c:v>
                </c:pt>
                <c:pt idx="396">
                  <c:v>5.6923996024180109E-5</c:v>
                </c:pt>
                <c:pt idx="397">
                  <c:v>5.2949484389054547E-5</c:v>
                </c:pt>
                <c:pt idx="398">
                  <c:v>4.9252478618609259E-5</c:v>
                </c:pt>
                <c:pt idx="399">
                  <c:v>4.5813602871985884E-5</c:v>
                </c:pt>
                <c:pt idx="400">
                  <c:v>4.2614834156163694E-5</c:v>
                </c:pt>
                <c:pt idx="401">
                  <c:v>3.9639407868264341E-5</c:v>
                </c:pt>
                <c:pt idx="402">
                  <c:v>3.6871729933022628E-5</c:v>
                </c:pt>
                <c:pt idx="403">
                  <c:v>3.4297295074939899E-5</c:v>
                </c:pt>
                <c:pt idx="404">
                  <c:v>3.1902610796787924E-5</c:v>
                </c:pt>
                <c:pt idx="405">
                  <c:v>2.9675126666038182E-5</c:v>
                </c:pt>
                <c:pt idx="406">
                  <c:v>2.7603168538609809E-5</c:v>
                </c:pt>
                <c:pt idx="407">
                  <c:v>2.5675877375205868E-5</c:v>
                </c:pt>
                <c:pt idx="408">
                  <c:v>2.3883152329577109E-5</c:v>
                </c:pt>
                <c:pt idx="409">
                  <c:v>2.2215597810441357E-5</c:v>
                </c:pt>
                <c:pt idx="410">
                  <c:v>2.0664474239612469E-5</c:v>
                </c:pt>
                <c:pt idx="411">
                  <c:v>1.9221652248264376E-5</c:v>
                </c:pt>
                <c:pt idx="412">
                  <c:v>1.7879570071274928E-5</c:v>
                </c:pt>
                <c:pt idx="413">
                  <c:v>1.6631193916355216E-5</c:v>
                </c:pt>
                <c:pt idx="414">
                  <c:v>1.5469981100260739E-5</c:v>
                </c:pt>
                <c:pt idx="415">
                  <c:v>1.4389845758882976E-5</c:v>
                </c:pt>
                <c:pt idx="416">
                  <c:v>1.3385126951509482E-5</c:v>
                </c:pt>
                <c:pt idx="417">
                  <c:v>1.2450558992088394E-5</c:v>
                </c:pt>
                <c:pt idx="418">
                  <c:v>1.1581243852004815E-5</c:v>
                </c:pt>
                <c:pt idx="419">
                  <c:v>1.0772625489733279E-5</c:v>
                </c:pt>
                <c:pt idx="420">
                  <c:v>1.0020465972829159E-5</c:v>
                </c:pt>
                <c:pt idx="421">
                  <c:v>9.3208232671154586E-6</c:v>
                </c:pt>
                <c:pt idx="422">
                  <c:v>8.6700305766591009E-6</c:v>
                </c:pt>
                <c:pt idx="423">
                  <c:v>8.0646771262584648E-6</c:v>
                </c:pt>
                <c:pt idx="424">
                  <c:v>7.5015902857240604E-6</c:v>
                </c:pt>
                <c:pt idx="425">
                  <c:v>6.9778189422664882E-6</c:v>
                </c:pt>
                <c:pt idx="426">
                  <c:v>6.4906180338471276E-6</c:v>
                </c:pt>
                <c:pt idx="427">
                  <c:v>6.0374341624315311E-6</c:v>
                </c:pt>
                <c:pt idx="428">
                  <c:v>5.6158922117452455E-6</c:v>
                </c:pt>
                <c:pt idx="429">
                  <c:v>5.2237828993963078E-6</c:v>
                </c:pt>
                <c:pt idx="430">
                  <c:v>4.859051198125659E-6</c:v>
                </c:pt>
                <c:pt idx="431">
                  <c:v>4.5197855655017674E-6</c:v>
                </c:pt>
                <c:pt idx="432">
                  <c:v>4.2042079256127718E-6</c:v>
                </c:pt>
                <c:pt idx="433">
                  <c:v>3.9106643502506516E-6</c:v>
                </c:pt>
                <c:pt idx="434">
                  <c:v>3.6376163907479247E-6</c:v>
                </c:pt>
                <c:pt idx="435">
                  <c:v>3.3836330150374182E-6</c:v>
                </c:pt>
                <c:pt idx="436">
                  <c:v>3.1473831076776085E-6</c:v>
                </c:pt>
                <c:pt idx="437">
                  <c:v>2.9276284935364993E-6</c:v>
                </c:pt>
                <c:pt idx="438">
                  <c:v>2.7232174485714798E-6</c:v>
                </c:pt>
                <c:pt idx="439">
                  <c:v>2.5330786636954502E-6</c:v>
                </c:pt>
                <c:pt idx="440">
                  <c:v>2.3562156300941114E-6</c:v>
                </c:pt>
                <c:pt idx="441">
                  <c:v>2.1917014165681166E-6</c:v>
                </c:pt>
                <c:pt idx="442">
                  <c:v>2.0386738115283728E-6</c:v>
                </c:pt>
                <c:pt idx="443">
                  <c:v>1.8963308041839066E-6</c:v>
                </c:pt>
                <c:pt idx="444">
                  <c:v>1.7639263812394023E-6</c:v>
                </c:pt>
                <c:pt idx="445">
                  <c:v>1.6407666170730964E-6</c:v>
                </c:pt>
                <c:pt idx="446">
                  <c:v>1.5262060369038246E-6</c:v>
                </c:pt>
                <c:pt idx="447">
                  <c:v>1.4196442338867427E-6</c:v>
                </c:pt>
                <c:pt idx="448">
                  <c:v>1.3205227224080744E-6</c:v>
                </c:pt>
                <c:pt idx="449">
                  <c:v>1.2283220110871445E-6</c:v>
                </c:pt>
                <c:pt idx="450">
                  <c:v>1.1425588801454324E-6</c:v>
                </c:pt>
                <c:pt idx="451">
                  <c:v>1.06278384887346E-6</c:v>
                </c:pt>
                <c:pt idx="452">
                  <c:v>9.8857881992262331E-7</c:v>
                </c:pt>
                <c:pt idx="453">
                  <c:v>9.1955488807580383E-7</c:v>
                </c:pt>
                <c:pt idx="454">
                  <c:v>8.5535030201262887E-7</c:v>
                </c:pt>
                <c:pt idx="455">
                  <c:v>7.9562856838708223E-7</c:v>
                </c:pt>
                <c:pt idx="456">
                  <c:v>7.4007668828102155E-7</c:v>
                </c:pt>
                <c:pt idx="457">
                  <c:v>6.8840351679093501E-7</c:v>
                </c:pt>
                <c:pt idx="458">
                  <c:v>6.4033823715060493E-7</c:v>
                </c:pt>
                <c:pt idx="459">
                  <c:v>5.9562894139262446E-7</c:v>
                </c:pt>
                <c:pt idx="460">
                  <c:v>5.5404131011007716E-7</c:v>
                </c:pt>
                <c:pt idx="461">
                  <c:v>5.1535738439907128E-7</c:v>
                </c:pt>
                <c:pt idx="462">
                  <c:v>4.7937442354593369E-7</c:v>
                </c:pt>
                <c:pt idx="463">
                  <c:v>4.459038424722538E-7</c:v>
                </c:pt>
                <c:pt idx="464">
                  <c:v>4.1477022336897498E-7</c:v>
                </c:pt>
                <c:pt idx="465">
                  <c:v>3.85810396339552E-7</c:v>
                </c:pt>
                <c:pt idx="466">
                  <c:v>3.5887258423386674E-7</c:v>
                </c:pt>
                <c:pt idx="467">
                  <c:v>3.338156071910152E-7</c:v>
                </c:pt>
                <c:pt idx="468">
                  <c:v>3.1050814272201028E-7</c:v>
                </c:pt>
                <c:pt idx="469">
                  <c:v>2.888280374545273E-7</c:v>
                </c:pt>
                <c:pt idx="470">
                  <c:v>2.6866166693257706E-7</c:v>
                </c:pt>
                <c:pt idx="471">
                  <c:v>2.4990334011584576E-7</c:v>
                </c:pt>
                <c:pt idx="472">
                  <c:v>2.3245474545770932E-7</c:v>
                </c:pt>
                <c:pt idx="473">
                  <c:v>2.1622443565884211E-7</c:v>
                </c:pt>
                <c:pt idx="474">
                  <c:v>2.0112734839603678E-7</c:v>
                </c:pt>
                <c:pt idx="475">
                  <c:v>1.8708436051439656E-7</c:v>
                </c:pt>
                <c:pt idx="476">
                  <c:v>1.7402187334644138E-7</c:v>
                </c:pt>
                <c:pt idx="477">
                  <c:v>1.6187142698480396E-7</c:v>
                </c:pt>
                <c:pt idx="478">
                  <c:v>1.5056934148693637E-7</c:v>
                </c:pt>
                <c:pt idx="479">
                  <c:v>1.40056383131397E-7</c:v>
                </c:pt>
                <c:pt idx="480">
                  <c:v>1.3027745397658235E-7</c:v>
                </c:pt>
                <c:pt idx="481">
                  <c:v>1.2118130309489481E-7</c:v>
                </c:pt>
                <c:pt idx="482">
                  <c:v>1.1272025796893764E-7</c:v>
                </c:pt>
                <c:pt idx="483">
                  <c:v>1.0484997464199679E-7</c:v>
                </c:pt>
                <c:pt idx="484">
                  <c:v>9.7529205313359536E-8</c:v>
                </c:pt>
                <c:pt idx="485">
                  <c:v>9.0719582160447244E-8</c:v>
                </c:pt>
                <c:pt idx="486">
                  <c:v>8.4385416254784014E-8</c:v>
                </c:pt>
                <c:pt idx="487">
                  <c:v>7.8493510517928748E-8</c:v>
                </c:pt>
                <c:pt idx="488">
                  <c:v>7.3012985737081022E-8</c:v>
                </c:pt>
                <c:pt idx="489">
                  <c:v>6.7915118728516601E-8</c:v>
                </c:pt>
                <c:pt idx="490">
                  <c:v>6.3173191800674156E-8</c:v>
                </c:pt>
                <c:pt idx="491">
                  <c:v>5.876235272793629E-8</c:v>
                </c:pt>
                <c:pt idx="492">
                  <c:v>5.4659484501233522E-8</c:v>
                </c:pt>
                <c:pt idx="493">
                  <c:v>5.0843084172840144E-8</c:v>
                </c:pt>
                <c:pt idx="494">
                  <c:v>4.7293150160392948E-8</c:v>
                </c:pt>
                <c:pt idx="495">
                  <c:v>4.3991077419498223E-8</c:v>
                </c:pt>
                <c:pt idx="496">
                  <c:v>4.091955993553142E-8</c:v>
                </c:pt>
                <c:pt idx="497">
                  <c:v>3.8062500023593349E-8</c:v>
                </c:pt>
                <c:pt idx="498">
                  <c:v>3.5404923961268129E-8</c:v>
                </c:pt>
                <c:pt idx="499">
                  <c:v>3.2932903512017884E-8</c:v>
                </c:pt>
                <c:pt idx="500">
                  <c:v>3.0633482927921889E-8</c:v>
                </c:pt>
                <c:pt idx="501">
                  <c:v>2.8494611049184804E-8</c:v>
                </c:pt>
                <c:pt idx="502">
                  <c:v>2.6505078144550543E-8</c:v>
                </c:pt>
                <c:pt idx="503">
                  <c:v>2.4654457161605267E-8</c:v>
                </c:pt>
                <c:pt idx="504">
                  <c:v>2.2933049079064947E-8</c:v>
                </c:pt>
                <c:pt idx="505">
                  <c:v>2.1331832074641319E-8</c:v>
                </c:pt>
                <c:pt idx="506">
                  <c:v>1.9842414242077304E-8</c:v>
                </c:pt>
                <c:pt idx="507">
                  <c:v>1.8456989609544001E-8</c:v>
                </c:pt>
                <c:pt idx="508">
                  <c:v>1.7168297228893628E-8</c:v>
                </c:pt>
                <c:pt idx="509">
                  <c:v>1.5969583121357063E-8</c:v>
                </c:pt>
                <c:pt idx="510">
                  <c:v>1.4854564880245092E-8</c:v>
                </c:pt>
                <c:pt idx="511">
                  <c:v>1.3817398745137676E-8</c:v>
                </c:pt>
                <c:pt idx="512">
                  <c:v>1.2852648974998597E-8</c:v>
                </c:pt>
                <c:pt idx="513">
                  <c:v>1.1955259359701319E-8</c:v>
                </c:pt>
                <c:pt idx="514">
                  <c:v>1.112052672065928E-8</c:v>
                </c:pt>
                <c:pt idx="515">
                  <c:v>1.0344076261678576E-8</c:v>
                </c:pt>
                <c:pt idx="516">
                  <c:v>9.6218386408480066E-9</c:v>
                </c:pt>
                <c:pt idx="517">
                  <c:v>8.9500286433012539E-9</c:v>
                </c:pt>
                <c:pt idx="518">
                  <c:v>8.3251253430761272E-9</c:v>
                </c:pt>
                <c:pt idx="519">
                  <c:v>7.7438536501000477E-9</c:v>
                </c:pt>
                <c:pt idx="520">
                  <c:v>7.2031671455903841E-9</c:v>
                </c:pt>
                <c:pt idx="521">
                  <c:v>6.7002321159107107E-9</c:v>
                </c:pt>
                <c:pt idx="522">
                  <c:v>6.2324127012051724E-9</c:v>
                </c:pt>
                <c:pt idx="523">
                  <c:v>5.7972570809756092E-9</c:v>
                </c:pt>
                <c:pt idx="524">
                  <c:v>5.3924846242006679E-9</c:v>
                </c:pt>
                <c:pt idx="525">
                  <c:v>5.0159739366512596E-9</c:v>
                </c:pt>
                <c:pt idx="526">
                  <c:v>4.6657517427588804E-9</c:v>
                </c:pt>
                <c:pt idx="527">
                  <c:v>4.339982543767164E-9</c:v>
                </c:pt>
                <c:pt idx="528">
                  <c:v>4.0369589979655065E-9</c:v>
                </c:pt>
                <c:pt idx="529">
                  <c:v>3.7550929725879991E-9</c:v>
                </c:pt>
                <c:pt idx="530">
                  <c:v>3.492907220481078E-9</c:v>
                </c:pt>
                <c:pt idx="531">
                  <c:v>3.2490276379176759E-9</c:v>
                </c:pt>
                <c:pt idx="532">
                  <c:v>3.0221760629814296E-9</c:v>
                </c:pt>
                <c:pt idx="533">
                  <c:v>2.8111635767776007E-9</c:v>
                </c:pt>
                <c:pt idx="534">
                  <c:v>2.6148842723626567E-9</c:v>
                </c:pt>
                <c:pt idx="535">
                  <c:v>2.4323094587357499E-9</c:v>
                </c:pt>
                <c:pt idx="536">
                  <c:v>2.2624822695154792E-9</c:v>
                </c:pt>
                <c:pt idx="537">
                  <c:v>2.1045126480462497E-9</c:v>
                </c:pt>
                <c:pt idx="538">
                  <c:v>1.9575726826513974E-9</c:v>
                </c:pt>
                <c:pt idx="539">
                  <c:v>1.8208922675853515E-9</c:v>
                </c:pt>
                <c:pt idx="540">
                  <c:v>1.6937550669440818E-9</c:v>
                </c:pt>
                <c:pt idx="541">
                  <c:v>1.5754947603808637E-9</c:v>
                </c:pt>
                <c:pt idx="542">
                  <c:v>1.4654915509513294E-9</c:v>
                </c:pt>
                <c:pt idx="543">
                  <c:v>1.3631689167855762E-9</c:v>
                </c:pt>
                <c:pt idx="544">
                  <c:v>1.2679905895629931E-9</c:v>
                </c:pt>
                <c:pt idx="545">
                  <c:v>1.1794577439541269E-9</c:v>
                </c:pt>
                <c:pt idx="546">
                  <c:v>1.097106383299581E-9</c:v>
                </c:pt>
                <c:pt idx="547">
                  <c:v>1.0205049078244053E-9</c:v>
                </c:pt>
                <c:pt idx="548">
                  <c:v>9.492518526430997E-10</c:v>
                </c:pt>
                <c:pt idx="549">
                  <c:v>8.8297378370021772E-10</c:v>
                </c:pt>
                <c:pt idx="550">
                  <c:v>8.213233406192881E-10</c:v>
                </c:pt>
                <c:pt idx="551">
                  <c:v>7.6397741620271487E-10</c:v>
                </c:pt>
                <c:pt idx="552">
                  <c:v>7.1063546304149604E-10</c:v>
                </c:pt>
                <c:pt idx="553">
                  <c:v>6.6101791835977953E-10</c:v>
                </c:pt>
                <c:pt idx="554">
                  <c:v>6.1486473883893652E-10</c:v>
                </c:pt>
                <c:pt idx="555">
                  <c:v>5.7193403774223173E-10</c:v>
                </c:pt>
                <c:pt idx="556">
                  <c:v>5.3200081719732251E-10</c:v>
                </c:pt>
                <c:pt idx="557">
                  <c:v>4.9485578899253604E-10</c:v>
                </c:pt>
                <c:pt idx="558">
                  <c:v>4.6030427770677084E-10</c:v>
                </c:pt>
                <c:pt idx="559">
                  <c:v>4.2816520042437617E-10</c:v>
                </c:pt>
                <c:pt idx="560">
                  <c:v>3.9827011768774096E-10</c:v>
                </c:pt>
                <c:pt idx="561">
                  <c:v>3.7046235071367696E-10</c:v>
                </c:pt>
                <c:pt idx="562">
                  <c:v>3.4459616024696753E-10</c:v>
                </c:pt>
                <c:pt idx="563">
                  <c:v>3.2053598274748991E-10</c:v>
                </c:pt>
                <c:pt idx="564">
                  <c:v>2.981557199078027E-10</c:v>
                </c:pt>
                <c:pt idx="565">
                  <c:v>2.7733807777759154E-10</c:v>
                </c:pt>
                <c:pt idx="566">
                  <c:v>2.5797395203135438E-10</c:v>
                </c:pt>
                <c:pt idx="567">
                  <c:v>2.3996185615754167E-10</c:v>
                </c:pt>
                <c:pt idx="568">
                  <c:v>2.2320738957231694E-10</c:v>
                </c:pt>
                <c:pt idx="569">
                  <c:v>2.076227428703453E-10</c:v>
                </c:pt>
                <c:pt idx="570">
                  <c:v>1.9312623761965201E-10</c:v>
                </c:pt>
                <c:pt idx="571">
                  <c:v>1.7964189828863646E-10</c:v>
                </c:pt>
                <c:pt idx="572">
                  <c:v>1.6709905406173032E-10</c:v>
                </c:pt>
                <c:pt idx="573">
                  <c:v>1.5543196845683373E-10</c:v>
                </c:pt>
                <c:pt idx="574">
                  <c:v>1.4457949480337103E-10</c:v>
                </c:pt>
                <c:pt idx="575">
                  <c:v>1.3448475577534231E-10</c:v>
                </c:pt>
                <c:pt idx="576">
                  <c:v>1.2509484529981748E-10</c:v>
                </c:pt>
                <c:pt idx="577">
                  <c:v>1.1636055127858924E-10</c:v>
                </c:pt>
                <c:pt idx="578">
                  <c:v>1.0823609766978104E-10</c:v>
                </c:pt>
                <c:pt idx="579">
                  <c:v>1.0067890457767186E-10</c:v>
                </c:pt>
                <c:pt idx="580">
                  <c:v>9.3649365093379046E-11</c:v>
                </c:pt>
                <c:pt idx="581">
                  <c:v>8.7110637716831303E-11</c:v>
                </c:pt>
                <c:pt idx="582">
                  <c:v>8.102845327212493E-11</c:v>
                </c:pt>
                <c:pt idx="583">
                  <c:v>7.5370935304315221E-11</c:v>
                </c:pt>
                <c:pt idx="584">
                  <c:v>7.010843301635067E-11</c:v>
                </c:pt>
                <c:pt idx="585">
                  <c:v>6.5213365870580063E-11</c:v>
                </c:pt>
                <c:pt idx="586">
                  <c:v>6.0660079040395948E-11</c:v>
                </c:pt>
                <c:pt idx="587">
                  <c:v>5.6424708954442965E-11</c:v>
                </c:pt>
                <c:pt idx="588">
                  <c:v>5.2485058228714349E-11</c:v>
                </c:pt>
                <c:pt idx="589">
                  <c:v>4.8820479331061363E-11</c:v>
                </c:pt>
                <c:pt idx="590">
                  <c:v>4.5411766368406547E-11</c:v>
                </c:pt>
                <c:pt idx="591">
                  <c:v>4.2241054429522472E-11</c:v>
                </c:pt>
                <c:pt idx="592">
                  <c:v>3.9291725955836008E-11</c:v>
                </c:pt>
                <c:pt idx="593">
                  <c:v>3.6548323649551706E-11</c:v>
                </c:pt>
                <c:pt idx="594">
                  <c:v>3.3996469462649725E-11</c:v>
                </c:pt>
                <c:pt idx="595">
                  <c:v>3.1622789242183249E-11</c:v>
                </c:pt>
                <c:pt idx="596">
                  <c:v>2.941484263694479E-11</c:v>
                </c:pt>
                <c:pt idx="597">
                  <c:v>2.7361057898145393E-11</c:v>
                </c:pt>
                <c:pt idx="598">
                  <c:v>2.5450671232400021E-11</c:v>
                </c:pt>
                <c:pt idx="599">
                  <c:v>2.3673670389170858E-11</c:v>
                </c:pt>
                <c:pt idx="600">
                  <c:v>2.2020742187012835E-11</c:v>
                </c:pt>
                <c:pt idx="601">
                  <c:v>2.0483223703608824E-11</c:v>
                </c:pt>
                <c:pt idx="602">
                  <c:v>1.9053056873783643E-11</c:v>
                </c:pt>
                <c:pt idx="603">
                  <c:v>1.7722746257547139E-11</c:v>
                </c:pt>
                <c:pt idx="604">
                  <c:v>1.6485319756830525E-11</c:v>
                </c:pt>
                <c:pt idx="605">
                  <c:v>1.5334292075034183E-11</c:v>
                </c:pt>
                <c:pt idx="606">
                  <c:v>1.4263630727880063E-11</c:v>
                </c:pt>
                <c:pt idx="607">
                  <c:v>1.3267724427433068E-11</c:v>
                </c:pt>
                <c:pt idx="608">
                  <c:v>1.2341353673593528E-11</c:v>
                </c:pt>
                <c:pt idx="609">
                  <c:v>1.1479663398932079E-11</c:v>
                </c:pt>
                <c:pt idx="610">
                  <c:v>1.0678137523499771E-11</c:v>
                </c:pt>
                <c:pt idx="611">
                  <c:v>9.9325752862563055E-12</c:v>
                </c:pt>
                <c:pt idx="612">
                  <c:v>9.2390692290704751E-12</c:v>
                </c:pt>
                <c:pt idx="613">
                  <c:v>8.5939847179079521E-12</c:v>
                </c:pt>
                <c:pt idx="614">
                  <c:v>7.9939408938778988E-12</c:v>
                </c:pt>
                <c:pt idx="615">
                  <c:v>7.4357929543036723E-12</c:v>
                </c:pt>
                <c:pt idx="616">
                  <c:v>6.9166156709535286E-12</c:v>
                </c:pt>
                <c:pt idx="617">
                  <c:v>6.4336880590511124E-12</c:v>
                </c:pt>
                <c:pt idx="618">
                  <c:v>5.9844791167167021E-12</c:v>
                </c:pt>
                <c:pt idx="619">
                  <c:v>5.5666345601002653E-12</c:v>
                </c:pt>
                <c:pt idx="620">
                  <c:v>5.1779644846857571E-12</c:v>
                </c:pt>
                <c:pt idx="621">
                  <c:v>4.8164318881001088E-12</c:v>
                </c:pt>
                <c:pt idx="622">
                  <c:v>4.4801419942754649E-12</c:v>
                </c:pt>
                <c:pt idx="623">
                  <c:v>4.1673323230130878E-12</c:v>
                </c:pt>
                <c:pt idx="624">
                  <c:v>3.8763634529039563E-12</c:v>
                </c:pt>
                <c:pt idx="625">
                  <c:v>3.6057104291949441E-12</c:v>
                </c:pt>
                <c:pt idx="626">
                  <c:v>3.3539547715695881E-12</c:v>
                </c:pt>
                <c:pt idx="627">
                  <c:v>3.1197770399565897E-12</c:v>
                </c:pt>
                <c:pt idx="628">
                  <c:v>2.9019499194037832E-12</c:v>
                </c:pt>
                <c:pt idx="629">
                  <c:v>2.699331787775707E-12</c:v>
                </c:pt>
                <c:pt idx="630">
                  <c:v>2.5108607325633696E-12</c:v>
                </c:pt>
                <c:pt idx="631">
                  <c:v>2.3355489854485823E-12</c:v>
                </c:pt>
                <c:pt idx="632">
                  <c:v>2.1724777454546591E-12</c:v>
                </c:pt>
                <c:pt idx="633">
                  <c:v>2.0207923635518466E-12</c:v>
                </c:pt>
                <c:pt idx="634">
                  <c:v>1.8796978634802249E-12</c:v>
                </c:pt>
                <c:pt idx="635">
                  <c:v>1.7484547753149062E-12</c:v>
                </c:pt>
                <c:pt idx="636">
                  <c:v>1.6263752599374388E-12</c:v>
                </c:pt>
                <c:pt idx="637">
                  <c:v>1.5128195041019435E-12</c:v>
                </c:pt>
                <c:pt idx="638">
                  <c:v>1.4071923672026873E-12</c:v>
                </c:pt>
                <c:pt idx="639">
                  <c:v>1.3089402621689527E-12</c:v>
                </c:pt>
                <c:pt idx="640">
                  <c:v>1.2175482541401143E-12</c:v>
                </c:pt>
                <c:pt idx="641">
                  <c:v>1.1325373617152094E-12</c:v>
                </c:pt>
                <c:pt idx="642">
                  <c:v>1.0534620466329724E-12</c:v>
                </c:pt>
                <c:pt idx="643">
                  <c:v>9.7990787872585836E-13</c:v>
                </c:pt>
                <c:pt idx="644">
                  <c:v>9.1148936391018666E-13</c:v>
                </c:pt>
                <c:pt idx="645">
                  <c:v>8.4784792382899809E-13</c:v>
                </c:pt>
                <c:pt idx="646">
                  <c:v>7.8865001655902362E-13</c:v>
                </c:pt>
                <c:pt idx="647">
                  <c:v>7.3358538853247546E-13</c:v>
                </c:pt>
                <c:pt idx="648">
                  <c:v>6.8236544851206156E-13</c:v>
                </c:pt>
                <c:pt idx="649">
                  <c:v>6.3472175509729923E-13</c:v>
                </c:pt>
                <c:pt idx="650">
                  <c:v>5.9040460983521597E-13</c:v>
                </c:pt>
                <c:pt idx="651">
                  <c:v>5.4918174856199577E-13</c:v>
                </c:pt>
                <c:pt idx="652">
                  <c:v>5.1083712411694908E-13</c:v>
                </c:pt>
                <c:pt idx="653">
                  <c:v>4.7516977404906739E-13</c:v>
                </c:pt>
                <c:pt idx="654">
                  <c:v>4.4199276738186139E-13</c:v>
                </c:pt>
                <c:pt idx="655">
                  <c:v>4.1113222491652646E-13</c:v>
                </c:pt>
                <c:pt idx="656">
                  <c:v>3.8242640793888699E-13</c:v>
                </c:pt>
                <c:pt idx="657">
                  <c:v>3.5572487055407446E-13</c:v>
                </c:pt>
                <c:pt idx="658">
                  <c:v>3.308876712063634E-13</c:v>
                </c:pt>
                <c:pt idx="659">
                  <c:v>3.0778463925177576E-13</c:v>
                </c:pt>
                <c:pt idx="660">
                  <c:v>2.8629469273959441E-13</c:v>
                </c:pt>
                <c:pt idx="661">
                  <c:v>2.6630520382730851E-13</c:v>
                </c:pt>
                <c:pt idx="662">
                  <c:v>2.4771140850315998E-13</c:v>
                </c:pt>
                <c:pt idx="663">
                  <c:v>2.3041585752267258E-13</c:v>
                </c:pt>
                <c:pt idx="664">
                  <c:v>2.1432790568154747E-13</c:v>
                </c:pt>
                <c:pt idx="665">
                  <c:v>1.9936323674822696E-13</c:v>
                </c:pt>
                <c:pt idx="666">
                  <c:v>1.8544342156631961E-13</c:v>
                </c:pt>
                <c:pt idx="667">
                  <c:v>1.7249550701092122E-13</c:v>
                </c:pt>
                <c:pt idx="668">
                  <c:v>1.6045163364457059E-13</c:v>
                </c:pt>
                <c:pt idx="669">
                  <c:v>1.4924868006899171E-13</c:v>
                </c:pt>
                <c:pt idx="670">
                  <c:v>1.3882793210868625E-13</c:v>
                </c:pt>
                <c:pt idx="671">
                  <c:v>1.2913477509258216E-13</c:v>
                </c:pt>
                <c:pt idx="672">
                  <c:v>1.2011840762100066E-13</c:v>
                </c:pt>
                <c:pt idx="673">
                  <c:v>1.1173157531780667E-13</c:v>
                </c:pt>
                <c:pt idx="674">
                  <c:v>1.0393032317235031E-13</c:v>
                </c:pt>
                <c:pt idx="675">
                  <c:v>9.6673765173234224E-14</c:v>
                </c:pt>
                <c:pt idx="676">
                  <c:v>8.9923870026567971E-14</c:v>
                </c:pt>
                <c:pt idx="677">
                  <c:v>8.3645261835668317E-14</c:v>
                </c:pt>
                <c:pt idx="678">
                  <c:v>7.7805034697576846E-14</c:v>
                </c:pt>
                <c:pt idx="679">
                  <c:v>7.2372580244703455E-14</c:v>
                </c:pt>
                <c:pt idx="680">
                  <c:v>6.7319427227749387E-14</c:v>
                </c:pt>
                <c:pt idx="681">
                  <c:v>6.2619092299171007E-14</c:v>
                </c:pt>
                <c:pt idx="682">
                  <c:v>5.8246941215147189E-14</c:v>
                </c:pt>
                <c:pt idx="683">
                  <c:v>5.4180059728616139E-14</c:v>
                </c:pt>
                <c:pt idx="684">
                  <c:v>5.0397133496737808E-14</c:v>
                </c:pt>
                <c:pt idx="685">
                  <c:v>4.6878336373382307E-14</c:v>
                </c:pt>
                <c:pt idx="686">
                  <c:v>4.3605226501190335E-14</c:v>
                </c:pt>
                <c:pt idx="687">
                  <c:v>4.0560649658628732E-14</c:v>
                </c:pt>
                <c:pt idx="688">
                  <c:v>3.7728649355487454E-14</c:v>
                </c:pt>
                <c:pt idx="689">
                  <c:v>3.5094383205632503E-14</c:v>
                </c:pt>
                <c:pt idx="690">
                  <c:v>3.2644045138728187E-14</c:v>
                </c:pt>
                <c:pt idx="691">
                  <c:v>3.0364793043243845E-14</c:v>
                </c:pt>
                <c:pt idx="692">
                  <c:v>2.8244681461525257E-14</c:v>
                </c:pt>
                <c:pt idx="693">
                  <c:v>2.6272598984188707E-14</c:v>
                </c:pt>
                <c:pt idx="694">
                  <c:v>2.4438210015724461E-14</c:v>
                </c:pt>
                <c:pt idx="695">
                  <c:v>2.2731900606105853E-14</c:v>
                </c:pt>
                <c:pt idx="696">
                  <c:v>2.1144728064509889E-14</c:v>
                </c:pt>
                <c:pt idx="697">
                  <c:v>1.9668374091077099E-14</c:v>
                </c:pt>
                <c:pt idx="698">
                  <c:v>1.8295101181076338E-14</c:v>
                </c:pt>
                <c:pt idx="699">
                  <c:v>1.7017712072990729E-14</c:v>
                </c:pt>
                <c:pt idx="700">
                  <c:v>1.5829512027993963E-14</c:v>
                </c:pt>
                <c:pt idx="701">
                  <c:v>1.47242737431254E-14</c:v>
                </c:pt>
                <c:pt idx="702">
                  <c:v>1.3696204714275529E-14</c:v>
                </c:pt>
                <c:pt idx="703">
                  <c:v>1.2739916877932607E-14</c:v>
                </c:pt>
                <c:pt idx="704">
                  <c:v>1.1850398372584298E-14</c:v>
                </c:pt>
                <c:pt idx="705">
                  <c:v>1.1022987271777037E-14</c:v>
                </c:pt>
                <c:pt idx="706">
                  <c:v>1.0253347151169304E-14</c:v>
                </c:pt>
                <c:pt idx="707">
                  <c:v>9.5374443615268078E-15</c:v>
                </c:pt>
                <c:pt idx="708">
                  <c:v>8.8715268885483892E-15</c:v>
                </c:pt>
                <c:pt idx="709">
                  <c:v>8.2521046887279232E-15</c:v>
                </c:pt>
                <c:pt idx="710">
                  <c:v>7.6759313981933766E-15</c:v>
                </c:pt>
                <c:pt idx="711">
                  <c:v>7.1399873186598586E-15</c:v>
                </c:pt>
                <c:pt idx="712">
                  <c:v>6.6414635913268086E-15</c:v>
                </c:pt>
                <c:pt idx="713">
                  <c:v>6.1777474757754387E-15</c:v>
                </c:pt>
                <c:pt idx="714">
                  <c:v>5.7464086567137866E-15</c:v>
                </c:pt>
                <c:pt idx="715">
                  <c:v>5.3451865068036439E-15</c:v>
                </c:pt>
                <c:pt idx="716">
                  <c:v>4.9719782388144181E-15</c:v>
                </c:pt>
                <c:pt idx="717">
                  <c:v>4.6248278850098949E-15</c:v>
                </c:pt>
                <c:pt idx="718">
                  <c:v>4.3019160460093588E-15</c:v>
                </c:pt>
                <c:pt idx="719">
                  <c:v>4.0015503553973236E-15</c:v>
                </c:pt>
                <c:pt idx="720">
                  <c:v>3.7221566101073122E-15</c:v>
                </c:pt>
                <c:pt idx="721">
                  <c:v>3.4622705200944334E-15</c:v>
                </c:pt>
                <c:pt idx="722">
                  <c:v>3.2205300340571581E-15</c:v>
                </c:pt>
                <c:pt idx="723">
                  <c:v>2.9956682009877465E-15</c:v>
                </c:pt>
                <c:pt idx="724">
                  <c:v>2.7865065301390354E-15</c:v>
                </c:pt>
                <c:pt idx="725">
                  <c:v>2.5919488146074715E-15</c:v>
                </c:pt>
                <c:pt idx="726">
                  <c:v>2.4109753861620651E-15</c:v>
                </c:pt>
                <c:pt idx="727">
                  <c:v>2.2426377712090809E-15</c:v>
                </c:pt>
                <c:pt idx="728">
                  <c:v>2.0860537198846198E-15</c:v>
                </c:pt>
                <c:pt idx="729">
                  <c:v>1.9404025822227888E-15</c:v>
                </c:pt>
                <c:pt idx="730">
                  <c:v>1.8049210071661619E-15</c:v>
                </c:pt>
                <c:pt idx="731">
                  <c:v>1.6788989418772441E-15</c:v>
                </c:pt>
                <c:pt idx="732">
                  <c:v>1.5616759103835056E-15</c:v>
                </c:pt>
                <c:pt idx="733">
                  <c:v>1.4526375520525349E-15</c:v>
                </c:pt>
                <c:pt idx="734">
                  <c:v>1.3512124017556138E-15</c:v>
                </c:pt>
                <c:pt idx="735">
                  <c:v>1.256868894844696E-15</c:v>
                </c:pt>
                <c:pt idx="736">
                  <c:v>1.1691125812460108E-15</c:v>
                </c:pt>
                <c:pt idx="737">
                  <c:v>1.087483534069479E-15</c:v>
                </c:pt>
                <c:pt idx="738">
                  <c:v>1.0115539391525807E-15</c:v>
                </c:pt>
                <c:pt idx="739">
                  <c:v>9.4092585290558361E-16</c:v>
                </c:pt>
                <c:pt idx="740">
                  <c:v>8.7522911670709913E-16</c:v>
                </c:pt>
                <c:pt idx="741">
                  <c:v>8.1411941691940647E-16</c:v>
                </c:pt>
                <c:pt idx="742">
                  <c:v>7.5727648035617326E-16</c:v>
                </c:pt>
                <c:pt idx="743">
                  <c:v>7.0440239574509976E-16</c:v>
                </c:pt>
                <c:pt idx="744">
                  <c:v>6.5522005238834869E-16</c:v>
                </c:pt>
                <c:pt idx="745">
                  <c:v>6.0947168783784902E-16</c:v>
                </c:pt>
                <c:pt idx="746">
                  <c:v>5.669175369739063E-16</c:v>
                </c:pt>
                <c:pt idx="747">
                  <c:v>5.2733457540700105E-16</c:v>
                </c:pt>
                <c:pt idx="748">
                  <c:v>4.9051535061700063E-16</c:v>
                </c:pt>
                <c:pt idx="749">
                  <c:v>4.5626689470383764E-16</c:v>
                </c:pt>
                <c:pt idx="750">
                  <c:v>4.2440971305143007E-16</c:v>
                </c:pt>
                <c:pt idx="751">
                  <c:v>3.9477684360447686E-16</c:v>
                </c:pt>
                <c:pt idx="752">
                  <c:v>3.6721298182783998E-16</c:v>
                </c:pt>
                <c:pt idx="753">
                  <c:v>3.4157366676246552E-16</c:v>
                </c:pt>
                <c:pt idx="754">
                  <c:v>3.1772452391199854E-16</c:v>
                </c:pt>
                <c:pt idx="755">
                  <c:v>2.955405609920955E-16</c:v>
                </c:pt>
                <c:pt idx="756">
                  <c:v>2.7490551285148702E-16</c:v>
                </c:pt>
                <c:pt idx="757">
                  <c:v>2.5571123213155289E-16</c:v>
                </c:pt>
                <c:pt idx="758">
                  <c:v>2.3785712247088256E-16</c:v>
                </c:pt>
                <c:pt idx="759">
                  <c:v>2.2124961128427242E-16</c:v>
                </c:pt>
                <c:pt idx="760">
                  <c:v>2.0580165935301796E-16</c:v>
                </c:pt>
                <c:pt idx="761">
                  <c:v>1.9143230465628578E-16</c:v>
                </c:pt>
                <c:pt idx="762">
                  <c:v>1.7806623805280615E-16</c:v>
                </c:pt>
                <c:pt idx="763">
                  <c:v>1.6563340858905287E-16</c:v>
                </c:pt>
                <c:pt idx="764">
                  <c:v>1.5406865636534848E-16</c:v>
                </c:pt>
                <c:pt idx="765">
                  <c:v>1.4331137103576266E-16</c:v>
                </c:pt>
                <c:pt idx="766">
                  <c:v>1.3330517415201695E-16</c:v>
                </c:pt>
                <c:pt idx="767">
                  <c:v>1.2399762368657462E-16</c:v>
                </c:pt>
                <c:pt idx="768">
                  <c:v>1.1533993918633455E-16</c:v>
                </c:pt>
                <c:pt idx="769">
                  <c:v>1.0728674611647189E-16</c:v>
                </c:pt>
                <c:pt idx="770">
                  <c:v>9.9795838054543134E-17</c:v>
                </c:pt>
                <c:pt idx="771">
                  <c:v>9.2827955488525604E-17</c:v>
                </c:pt>
                <c:pt idx="772">
                  <c:v>8.6346580059481813E-17</c:v>
                </c:pt>
                <c:pt idx="773">
                  <c:v>8.0317743170483813E-17</c:v>
                </c:pt>
                <c:pt idx="774">
                  <c:v>7.4709847958725427E-17</c:v>
                </c:pt>
                <c:pt idx="775">
                  <c:v>6.9493503697786326E-17</c:v>
                </c:pt>
                <c:pt idx="776">
                  <c:v>6.4641371762157614E-17</c:v>
                </c:pt>
                <c:pt idx="777">
                  <c:v>6.0128022346735865E-17</c:v>
                </c:pt>
                <c:pt idx="778">
                  <c:v>5.5929801190359086E-17</c:v>
                </c:pt>
                <c:pt idx="779">
                  <c:v>5.2024705604888542E-17</c:v>
                </c:pt>
                <c:pt idx="780">
                  <c:v>4.8392269160110426E-17</c:v>
                </c:pt>
                <c:pt idx="781">
                  <c:v>4.5013454420096217E-17</c:v>
                </c:pt>
                <c:pt idx="782">
                  <c:v>4.1870553168857766E-17</c:v>
                </c:pt>
                <c:pt idx="783">
                  <c:v>3.8947093602384264E-17</c:v>
                </c:pt>
                <c:pt idx="784">
                  <c:v>3.6227754000658737E-17</c:v>
                </c:pt>
                <c:pt idx="785">
                  <c:v>3.3698282427212993E-17</c:v>
                </c:pt>
                <c:pt idx="786">
                  <c:v>3.1345422035369997E-17</c:v>
                </c:pt>
                <c:pt idx="787">
                  <c:v>2.9156841589707077E-17</c:v>
                </c:pt>
                <c:pt idx="788">
                  <c:v>2.7121070838606038E-17</c:v>
                </c:pt>
                <c:pt idx="789">
                  <c:v>2.522744039918065E-17</c:v>
                </c:pt>
                <c:pt idx="790">
                  <c:v>2.3466025839521115E-17</c:v>
                </c:pt>
                <c:pt idx="791">
                  <c:v>2.1827595665193092E-17</c:v>
                </c:pt>
                <c:pt idx="792">
                  <c:v>2.0303562937390823E-17</c:v>
                </c:pt>
                <c:pt idx="793">
                  <c:v>1.8885940269177307E-17</c:v>
                </c:pt>
                <c:pt idx="794">
                  <c:v>1.7567297963948845E-17</c:v>
                </c:pt>
                <c:pt idx="795">
                  <c:v>1.6340725076729508E-17</c:v>
                </c:pt>
                <c:pt idx="796">
                  <c:v>1.5199793194219549E-17</c:v>
                </c:pt>
                <c:pt idx="797">
                  <c:v>1.4138522743770609E-17</c:v>
                </c:pt>
                <c:pt idx="798">
                  <c:v>1.3151351654714588E-17</c:v>
                </c:pt>
                <c:pt idx="799">
                  <c:v>1.2233106207801584E-17</c:v>
                </c:pt>
                <c:pt idx="800">
                  <c:v>1.1378973919970156E-17</c:v>
                </c:pt>
                <c:pt idx="801">
                  <c:v>1.0584478322340184E-17</c:v>
                </c:pt>
                <c:pt idx="802">
                  <c:v>9.8454554992409277E-18</c:v>
                </c:pt>
                <c:pt idx="803">
                  <c:v>9.1580322653164018E-18</c:v>
                </c:pt>
                <c:pt idx="804">
                  <c:v>8.5186058663352345E-18</c:v>
                </c:pt>
                <c:pt idx="805">
                  <c:v>7.9238250973178852E-18</c:v>
                </c:pt>
                <c:pt idx="806">
                  <c:v>7.3705727390221675E-18</c:v>
                </c:pt>
                <c:pt idx="807">
                  <c:v>6.8559492207374922E-18</c:v>
                </c:pt>
                <c:pt idx="808">
                  <c:v>6.3772574237652686E-18</c:v>
                </c:pt>
                <c:pt idx="809">
                  <c:v>5.9319885459411898E-18</c:v>
                </c:pt>
                <c:pt idx="810">
                  <c:v>5.5178089531159991E-18</c:v>
                </c:pt>
                <c:pt idx="811">
                  <c:v>5.1325479486839394E-18</c:v>
                </c:pt>
                <c:pt idx="812">
                  <c:v>4.7741863970595345E-18</c:v>
                </c:pt>
                <c:pt idx="813">
                  <c:v>4.4408461414788578E-18</c:v>
                </c:pt>
                <c:pt idx="814">
                  <c:v>4.1307801606644596E-18</c:v>
                </c:pt>
                <c:pt idx="815">
                  <c:v>3.842363412765476E-18</c:v>
                </c:pt>
                <c:pt idx="816">
                  <c:v>3.5740843185864241E-18</c:v>
                </c:pt>
                <c:pt idx="817">
                  <c:v>3.3245368394686685E-18</c:v>
                </c:pt>
                <c:pt idx="818">
                  <c:v>3.0924131083050903E-18</c:v>
                </c:pt>
                <c:pt idx="819">
                  <c:v>2.8764965750674381E-18</c:v>
                </c:pt>
                <c:pt idx="820">
                  <c:v>2.6756556309223823E-18</c:v>
                </c:pt>
                <c:pt idx="821">
                  <c:v>2.4888376775205473E-18</c:v>
                </c:pt>
                <c:pt idx="822">
                  <c:v>2.3150636103759355E-18</c:v>
                </c:pt>
                <c:pt idx="823">
                  <c:v>2.1534226874233804E-18</c:v>
                </c:pt>
                <c:pt idx="824">
                  <c:v>2.0030677558603711E-18</c:v>
                </c:pt>
                <c:pt idx="825">
                  <c:v>1.8632108122573414E-18</c:v>
                </c:pt>
                <c:pt idx="826">
                  <c:v>1.7331188726671585E-18</c:v>
                </c:pt>
                <c:pt idx="827">
                  <c:v>1.6121101310892456E-18</c:v>
                </c:pt>
                <c:pt idx="828">
                  <c:v>1.4995503861550165E-18</c:v>
                </c:pt>
                <c:pt idx="829">
                  <c:v>1.3948497173070461E-18</c:v>
                </c:pt>
                <c:pt idx="830">
                  <c:v>1.2974593930519777E-18</c:v>
                </c:pt>
                <c:pt idx="831">
                  <c:v>1.2068689950834624E-18</c:v>
                </c:pt>
                <c:pt idx="832">
                  <c:v>1.1226037432027871E-18</c:v>
                </c:pt>
                <c:pt idx="833">
                  <c:v>1.0442220070172206E-18</c:v>
                </c:pt>
                <c:pt idx="834">
                  <c:v>9.7131299137500065E-19</c:v>
                </c:pt>
                <c:pt idx="835">
                  <c:v>9.0349458340643206E-19</c:v>
                </c:pt>
                <c:pt idx="836">
                  <c:v>8.404113498875333E-19</c:v>
                </c:pt>
                <c:pt idx="837">
                  <c:v>7.8173267443050591E-19</c:v>
                </c:pt>
                <c:pt idx="838">
                  <c:v>7.2715102473812564E-19</c:v>
                </c:pt>
                <c:pt idx="839">
                  <c:v>6.7638034084081342E-19</c:v>
                </c:pt>
                <c:pt idx="840">
                  <c:v>6.2915453586920873E-19</c:v>
                </c:pt>
                <c:pt idx="841">
                  <c:v>5.8522610150486265E-19</c:v>
                </c:pt>
                <c:pt idx="842">
                  <c:v>5.4436481080027997E-19</c:v>
                </c:pt>
                <c:pt idx="843">
                  <c:v>5.0635651156984899E-19</c:v>
                </c:pt>
                <c:pt idx="844">
                  <c:v>4.710020040278745E-19</c:v>
                </c:pt>
                <c:pt idx="845">
                  <c:v>4.3811599679146609E-19</c:v>
                </c:pt>
                <c:pt idx="846">
                  <c:v>4.0752613577673938E-19</c:v>
                </c:pt>
                <c:pt idx="847">
                  <c:v>3.7907210089881927E-19</c:v>
                </c:pt>
                <c:pt idx="848">
                  <c:v>3.5260476584149043E-19</c:v>
                </c:pt>
                <c:pt idx="849">
                  <c:v>3.2798541649288532E-19</c:v>
                </c:pt>
                <c:pt idx="850">
                  <c:v>3.0508502395106694E-19</c:v>
                </c:pt>
                <c:pt idx="851">
                  <c:v>2.8378356828936055E-19</c:v>
                </c:pt>
                <c:pt idx="852">
                  <c:v>2.6396940953731966E-19</c:v>
                </c:pt>
                <c:pt idx="853">
                  <c:v>2.4553870258066519E-19</c:v>
                </c:pt>
                <c:pt idx="854">
                  <c:v>2.2839485291371511E-19</c:v>
                </c:pt>
                <c:pt idx="855">
                  <c:v>2.1244801039192753E-19</c:v>
                </c:pt>
                <c:pt idx="856">
                  <c:v>1.9761459833133676E-19</c:v>
                </c:pt>
                <c:pt idx="857">
                  <c:v>1.8381687548691405E-19</c:v>
                </c:pt>
                <c:pt idx="858">
                  <c:v>1.7098252861420119E-19</c:v>
                </c:pt>
                <c:pt idx="859">
                  <c:v>1.5904429347885079E-19</c:v>
                </c:pt>
                <c:pt idx="860">
                  <c:v>1.4793960232780123E-19</c:v>
                </c:pt>
                <c:pt idx="861">
                  <c:v>1.3761025597449883E-19</c:v>
                </c:pt>
                <c:pt idx="862">
                  <c:v>1.2800211877958032E-19</c:v>
                </c:pt>
                <c:pt idx="863">
                  <c:v>1.1906483492842335E-19</c:v>
                </c:pt>
                <c:pt idx="864">
                  <c:v>1.1075156451858838E-19</c:v>
                </c:pt>
                <c:pt idx="865">
                  <c:v>1.0301873807399793E-19</c:v>
                </c:pt>
                <c:pt idx="866">
                  <c:v>9.5825828199273364E-20</c:v>
                </c:pt>
                <c:pt idx="867">
                  <c:v>8.9135137177479684E-20</c:v>
                </c:pt>
                <c:pt idx="868">
                  <c:v>8.2911599398087617E-20</c:v>
                </c:pt>
                <c:pt idx="869">
                  <c:v>7.7122597579686986E-20</c:v>
                </c:pt>
                <c:pt idx="870">
                  <c:v>7.1737791824282807E-20</c:v>
                </c:pt>
                <c:pt idx="871">
                  <c:v>6.672896060725532E-20</c:v>
                </c:pt>
                <c:pt idx="872">
                  <c:v>6.2069852869619577E-20</c:v>
                </c:pt>
                <c:pt idx="873">
                  <c:v>5.7736050437406764E-20</c:v>
                </c:pt>
                <c:pt idx="874">
                  <c:v>5.3704840047113328E-20</c:v>
                </c:pt>
                <c:pt idx="875">
                  <c:v>4.9955094306509214E-20</c:v>
                </c:pt>
                <c:pt idx="876">
                  <c:v>4.6467160966926006E-20</c:v>
                </c:pt>
                <c:pt idx="877">
                  <c:v>4.3222759926706125E-20</c:v>
                </c:pt>
                <c:pt idx="878">
                  <c:v>4.0204887426012734E-20</c:v>
                </c:pt>
                <c:pt idx="879">
                  <c:v>3.7397726930889675E-20</c:v>
                </c:pt>
                <c:pt idx="880">
                  <c:v>3.478656623951886E-20</c:v>
                </c:pt>
                <c:pt idx="881">
                  <c:v>3.2357720376232647E-20</c:v>
                </c:pt>
                <c:pt idx="882">
                  <c:v>3.0098459869172275E-20</c:v>
                </c:pt>
                <c:pt idx="883">
                  <c:v>2.7996944035698732E-20</c:v>
                </c:pt>
                <c:pt idx="884">
                  <c:v>2.6042158925907943E-20</c:v>
                </c:pt>
                <c:pt idx="885">
                  <c:v>2.4223859599015009E-20</c:v>
                </c:pt>
                <c:pt idx="886">
                  <c:v>2.2532516430080628E-20</c:v>
                </c:pt>
                <c:pt idx="887">
                  <c:v>2.0959265165675669E-20</c:v>
                </c:pt>
                <c:pt idx="888">
                  <c:v>1.949586046672789E-20</c:v>
                </c:pt>
                <c:pt idx="889">
                  <c:v>1.8134632695070939E-20</c:v>
                </c:pt>
                <c:pt idx="890">
                  <c:v>1.6868447717215904E-20</c:v>
                </c:pt>
                <c:pt idx="891">
                  <c:v>1.5690669514678767E-20</c:v>
                </c:pt>
                <c:pt idx="892">
                  <c:v>1.4595125404906187E-20</c:v>
                </c:pt>
                <c:pt idx="893">
                  <c:v>1.357607369052404E-20</c:v>
                </c:pt>
                <c:pt idx="894">
                  <c:v>1.2628173567359883E-20</c:v>
                </c:pt>
                <c:pt idx="895">
                  <c:v>1.1746457133528656E-20</c:v>
                </c:pt>
                <c:pt idx="896">
                  <c:v>1.0926303352882485E-20</c:v>
                </c:pt>
                <c:pt idx="897">
                  <c:v>1.0163413836368194E-20</c:v>
                </c:pt>
                <c:pt idx="898">
                  <c:v>9.4537903143637371E-21</c:v>
                </c:pt>
                <c:pt idx="899">
                  <c:v>8.7937136819270426E-21</c:v>
                </c:pt>
                <c:pt idx="900">
                  <c:v>8.179724507134399E-21</c:v>
                </c:pt>
                <c:pt idx="901">
                  <c:v>7.6086049003534275E-21</c:v>
                </c:pt>
                <c:pt idx="902">
                  <c:v>7.0773616494283484E-21</c:v>
                </c:pt>
                <c:pt idx="903">
                  <c:v>6.5832105323897768E-21</c:v>
                </c:pt>
                <c:pt idx="904">
                  <c:v>6.1235617254726885E-21</c:v>
                </c:pt>
                <c:pt idx="905">
                  <c:v>5.6960062299666216E-21</c:v>
                </c:pt>
                <c:pt idx="906">
                  <c:v>5.2983032467618542E-21</c:v>
                </c:pt>
                <c:pt idx="907">
                  <c:v>4.9283684324221154E-21</c:v>
                </c:pt>
                <c:pt idx="908">
                  <c:v>4.5842629752344459E-21</c:v>
                </c:pt>
                <c:pt idx="909">
                  <c:v>4.2641834339842622E-21</c:v>
                </c:pt>
                <c:pt idx="910">
                  <c:v>3.9664522862011198E-21</c:v>
                </c:pt>
                <c:pt idx="911">
                  <c:v>3.6895091363389399E-21</c:v>
                </c:pt>
                <c:pt idx="912">
                  <c:v>3.4319025378131795E-21</c:v>
                </c:pt>
                <c:pt idx="913">
                  <c:v>3.1922823860346038E-21</c:v>
                </c:pt>
                <c:pt idx="914">
                  <c:v>2.9693928425718967E-21</c:v>
                </c:pt>
                <c:pt idx="915">
                  <c:v>2.7620657533589606E-21</c:v>
                </c:pt>
                <c:pt idx="916">
                  <c:v>2.56921452645203E-21</c:v>
                </c:pt>
                <c:pt idx="917">
                  <c:v>2.3898284372501955E-21</c:v>
                </c:pt>
                <c:pt idx="918">
                  <c:v>2.2229673313332591E-21</c:v>
                </c:pt>
                <c:pt idx="919">
                  <c:v>2.0677566971547289E-21</c:v>
                </c:pt>
                <c:pt idx="920">
                  <c:v>1.9233830827661624E-21</c:v>
                </c:pt>
                <c:pt idx="921">
                  <c:v>1.7890898325521142E-21</c:v>
                </c:pt>
                <c:pt idx="922">
                  <c:v>1.664173121632108E-21</c:v>
                </c:pt>
                <c:pt idx="923">
                  <c:v>1.5479782671461152E-21</c:v>
                </c:pt>
                <c:pt idx="924">
                  <c:v>1.4398962970911484E-21</c:v>
                </c:pt>
                <c:pt idx="925">
                  <c:v>1.3393607587264012E-21</c:v>
                </c:pt>
                <c:pt idx="926">
                  <c:v>1.245844749819927E-21</c:v>
                </c:pt>
                <c:pt idx="927">
                  <c:v>1.1588581571777546E-21</c:v>
                </c:pt>
                <c:pt idx="928">
                  <c:v>1.0779450879826963E-21</c:v>
                </c:pt>
                <c:pt idx="929">
                  <c:v>1.0026814804806104E-21</c:v>
                </c:pt>
                <c:pt idx="930">
                  <c:v>9.3267288149183278E-22</c:v>
                </c:pt>
                <c:pt idx="931">
                  <c:v>8.6755237909981509E-22</c:v>
                </c:pt>
                <c:pt idx="932">
                  <c:v>8.069786796822827E-22</c:v>
                </c:pt>
                <c:pt idx="933">
                  <c:v>7.5063431920672031E-22</c:v>
                </c:pt>
                <c:pt idx="934">
                  <c:v>6.9822399941566526E-22</c:v>
                </c:pt>
                <c:pt idx="935">
                  <c:v>6.4947304018183008E-22</c:v>
                </c:pt>
                <c:pt idx="936">
                  <c:v>6.0412593992191739E-22</c:v>
                </c:pt>
                <c:pt idx="937">
                  <c:v>5.6194503652432077E-22</c:v>
                </c:pt>
                <c:pt idx="938">
                  <c:v>5.2270926177269373E-22</c:v>
                </c:pt>
                <c:pt idx="939">
                  <c:v>4.8621298273737735E-22</c:v>
                </c:pt>
                <c:pt idx="940">
                  <c:v>4.5226492406247025E-22</c:v>
                </c:pt>
                <c:pt idx="941">
                  <c:v>4.2068716550029673E-22</c:v>
                </c:pt>
                <c:pt idx="942">
                  <c:v>3.9131420943939607E-22</c:v>
                </c:pt>
                <c:pt idx="943">
                  <c:v>3.6399211353898918E-22</c:v>
                </c:pt>
                <c:pt idx="944">
                  <c:v>3.3857768392409869E-22</c:v>
                </c:pt>
                <c:pt idx="945">
                  <c:v>3.1493772471289468E-22</c:v>
                </c:pt>
                <c:pt idx="946">
                  <c:v>2.9294833994307252E-22</c:v>
                </c:pt>
                <c:pt idx="947">
                  <c:v>2.7249428423869049E-22</c:v>
                </c:pt>
                <c:pt idx="948">
                  <c:v>2.5346835881434098E-22</c:v>
                </c:pt>
                <c:pt idx="949">
                  <c:v>2.3577084965114076E-22</c:v>
                </c:pt>
                <c:pt idx="950">
                  <c:v>2.1930900490004558E-22</c:v>
                </c:pt>
                <c:pt idx="951">
                  <c:v>2.0399654877358375E-22</c:v>
                </c:pt>
                <c:pt idx="952">
                  <c:v>1.8975322937833677E-22</c:v>
                </c:pt>
                <c:pt idx="953">
                  <c:v>1.7650439811837774E-22</c:v>
                </c:pt>
                <c:pt idx="954">
                  <c:v>1.6418061846533965E-22</c:v>
                </c:pt>
                <c:pt idx="955">
                  <c:v>1.5271730204469523E-22</c:v>
                </c:pt>
                <c:pt idx="956">
                  <c:v>1.4205437013099281E-22</c:v>
                </c:pt>
                <c:pt idx="957">
                  <c:v>1.3213593877796019E-22</c:v>
                </c:pt>
                <c:pt idx="958">
                  <c:v>1.229100259332572E-22</c:v>
                </c:pt>
                <c:pt idx="959">
                  <c:v>1.143282790028789E-22</c:v>
                </c:pt>
                <c:pt idx="960">
                  <c:v>1.063457214373865E-22</c:v>
                </c:pt>
                <c:pt idx="961">
                  <c:v>9.8920517011835926E-23</c:v>
                </c:pt>
                <c:pt idx="962">
                  <c:v>9.2013750564005747E-23</c:v>
                </c:pt>
                <c:pt idx="963">
                  <c:v>8.5589224041783369E-23</c:v>
                </c:pt>
                <c:pt idx="964">
                  <c:v>7.961326679080299E-23</c:v>
                </c:pt>
                <c:pt idx="965">
                  <c:v>7.4054559088061425E-23</c:v>
                </c:pt>
                <c:pt idx="966">
                  <c:v>6.8883967996659411E-23</c:v>
                </c:pt>
                <c:pt idx="967">
                  <c:v>6.4074394681390459E-23</c:v>
                </c:pt>
                <c:pt idx="968">
                  <c:v>5.9600632384965083E-23</c:v>
                </c:pt>
                <c:pt idx="969">
                  <c:v>5.5439234320530347E-23</c:v>
                </c:pt>
                <c:pt idx="970">
                  <c:v>5.1568390788115131E-23</c:v>
                </c:pt>
                <c:pt idx="971">
                  <c:v>4.7967814870974179E-23</c:v>
                </c:pt>
                <c:pt idx="972">
                  <c:v>4.4618636112770427E-23</c:v>
                </c:pt>
                <c:pt idx="973">
                  <c:v>4.1503301618362619E-23</c:v>
                </c:pt>
                <c:pt idx="974">
                  <c:v>3.860548405987185E-23</c:v>
                </c:pt>
                <c:pt idx="975">
                  <c:v>3.5909996105890957E-23</c:v>
                </c:pt>
                <c:pt idx="976">
                  <c:v>3.340271082536413E-23</c:v>
                </c:pt>
                <c:pt idx="977">
                  <c:v>3.1070487648977023E-23</c:v>
                </c:pt>
                <c:pt idx="978">
                  <c:v>2.8901103500024389E-23</c:v>
                </c:pt>
                <c:pt idx="979">
                  <c:v>2.688318873381515E-23</c:v>
                </c:pt>
                <c:pt idx="980">
                  <c:v>2.5006167549876289E-23</c:v>
                </c:pt>
                <c:pt idx="981">
                  <c:v>2.3260202564658507E-23</c:v>
                </c:pt>
                <c:pt idx="982">
                  <c:v>2.1636143254251804E-23</c:v>
                </c:pt>
                <c:pt idx="983">
                  <c:v>2.0125477996901465E-23</c:v>
                </c:pt>
                <c:pt idx="984">
                  <c:v>1.8720289463981526E-23</c:v>
                </c:pt>
                <c:pt idx="985">
                  <c:v>1.7413213125631759E-23</c:v>
                </c:pt>
                <c:pt idx="986">
                  <c:v>1.6197398653588116E-23</c:v>
                </c:pt>
                <c:pt idx="987">
                  <c:v>1.5066474018920603E-23</c:v>
                </c:pt>
                <c:pt idx="988">
                  <c:v>1.4014512096516426E-23</c:v>
                </c:pt>
                <c:pt idx="989">
                  <c:v>1.3035999601284035E-23</c:v>
                </c:pt>
                <c:pt idx="990">
                  <c:v>1.2125808193274074E-23</c:v>
                </c:pt>
                <c:pt idx="991">
                  <c:v>1.1279167600280522E-23</c:v>
                </c:pt>
                <c:pt idx="992">
                  <c:v>1.0491640617058733E-23</c:v>
                </c:pt>
                <c:pt idx="993">
                  <c:v>9.759099850132462E-24</c:v>
                </c:pt>
                <c:pt idx="994">
                  <c:v>9.0777060863103976E-24</c:v>
                </c:pt>
                <c:pt idx="995">
                  <c:v>8.4438881715426185E-24</c:v>
                </c:pt>
                <c:pt idx="996">
                  <c:v>7.8543242946629349E-24</c:v>
                </c:pt>
                <c:pt idx="997">
                  <c:v>7.3059245779260673E-24</c:v>
                </c:pt>
                <c:pt idx="998">
                  <c:v>6.7958148830974412E-24</c:v>
                </c:pt>
                <c:pt idx="999">
                  <c:v>6.3213217482240526E-24</c:v>
                </c:pt>
                <c:pt idx="1000">
                  <c:v>5.8799583761406943E-24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66-47A8-BFCC-8280E381B9DE}"/>
            </c:ext>
          </c:extLst>
        </c:ser>
        <c:ser>
          <c:idx val="2"/>
          <c:order val="2"/>
          <c:tx>
            <c:v>R(t)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'SIR-Modell'!$B$6:$B$1005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'SIR-Modell'!$G$6:$G$1005</c:f>
              <c:numCache>
                <c:formatCode>0</c:formatCode>
                <c:ptCount val="1000"/>
                <c:pt idx="0">
                  <c:v>0.35000000000000003</c:v>
                </c:pt>
                <c:pt idx="1">
                  <c:v>0.85049989805529114</c:v>
                </c:pt>
                <c:pt idx="2">
                  <c:v>1.566214533603044</c:v>
                </c:pt>
                <c:pt idx="3">
                  <c:v>2.5896860006829683</c:v>
                </c:pt>
                <c:pt idx="4">
                  <c:v>4.0532492335011483</c:v>
                </c:pt>
                <c:pt idx="5">
                  <c:v>6.1461426530476952</c:v>
                </c:pt>
                <c:pt idx="6">
                  <c:v>9.1389761036161801</c:v>
                </c:pt>
                <c:pt idx="7">
                  <c:v>13.418719412306626</c:v>
                </c:pt>
                <c:pt idx="8">
                  <c:v>19.538734822496163</c:v>
                </c:pt>
                <c:pt idx="9">
                  <c:v>28.290320905305052</c:v>
                </c:pt>
                <c:pt idx="10">
                  <c:v>40.805015304019165</c:v>
                </c:pt>
                <c:pt idx="11">
                  <c:v>58.700877332203163</c:v>
                </c:pt>
                <c:pt idx="12">
                  <c:v>84.291650970483474</c:v>
                </c:pt>
                <c:pt idx="13">
                  <c:v>120.88582476517885</c:v>
                </c:pt>
                <c:pt idx="14">
                  <c:v>173.21419917267906</c:v>
                </c:pt>
                <c:pt idx="15">
                  <c:v>248.04112729028515</c:v>
                </c:pt>
                <c:pt idx="16">
                  <c:v>355.03821990687209</c:v>
                </c:pt>
                <c:pt idx="17">
                  <c:v>508.03298894338178</c:v>
                </c:pt>
                <c:pt idx="18">
                  <c:v>726.7928646829746</c:v>
                </c:pt>
                <c:pt idx="19">
                  <c:v>1039.5731870412792</c:v>
                </c:pt>
                <c:pt idx="20">
                  <c:v>1486.7543897420478</c:v>
                </c:pt>
                <c:pt idx="21">
                  <c:v>2126.0300123390498</c:v>
                </c:pt>
                <c:pt idx="22">
                  <c:v>3039.7986866321926</c:v>
                </c:pt>
                <c:pt idx="23">
                  <c:v>4345.6798545026313</c:v>
                </c:pt>
                <c:pt idx="24">
                  <c:v>6211.439503188064</c:v>
                </c:pt>
                <c:pt idx="25">
                  <c:v>8876.1065334588347</c:v>
                </c:pt>
                <c:pt idx="26">
                  <c:v>12679.707191545172</c:v>
                </c:pt>
                <c:pt idx="27">
                  <c:v>18104.849629075616</c:v>
                </c:pt>
                <c:pt idx="28">
                  <c:v>25834.302556992778</c:v>
                </c:pt>
                <c:pt idx="29">
                  <c:v>36829.548701493426</c:v>
                </c:pt>
                <c:pt idx="30">
                  <c:v>52435.593952966869</c:v>
                </c:pt>
                <c:pt idx="31">
                  <c:v>74516.074714439805</c:v>
                </c:pt>
                <c:pt idx="32">
                  <c:v>105617.97743224583</c:v>
                </c:pt>
                <c:pt idx="33">
                  <c:v>149153.67674992472</c:v>
                </c:pt>
                <c:pt idx="34">
                  <c:v>209564.54602545305</c:v>
                </c:pt>
                <c:pt idx="35">
                  <c:v>292390.09239640157</c:v>
                </c:pt>
                <c:pt idx="36">
                  <c:v>404110.5267002976</c:v>
                </c:pt>
                <c:pt idx="37">
                  <c:v>551580.7332094321</c:v>
                </c:pt>
                <c:pt idx="38">
                  <c:v>740893.24241062487</c:v>
                </c:pt>
                <c:pt idx="39">
                  <c:v>975701.70432615501</c:v>
                </c:pt>
                <c:pt idx="40">
                  <c:v>1255459.9995639117</c:v>
                </c:pt>
                <c:pt idx="41">
                  <c:v>1574481.2597853474</c:v>
                </c:pt>
                <c:pt idx="42">
                  <c:v>1922652.8472686666</c:v>
                </c:pt>
                <c:pt idx="43">
                  <c:v>2287721.5472208746</c:v>
                </c:pt>
                <c:pt idx="44">
                  <c:v>2657969.3880335968</c:v>
                </c:pt>
                <c:pt idx="45">
                  <c:v>3024000.07310247</c:v>
                </c:pt>
                <c:pt idx="46">
                  <c:v>3379251.5108611314</c:v>
                </c:pt>
                <c:pt idx="47">
                  <c:v>3719652.9718500795</c:v>
                </c:pt>
                <c:pt idx="48">
                  <c:v>4042987.3853040012</c:v>
                </c:pt>
                <c:pt idx="49">
                  <c:v>4348291.1979148965</c:v>
                </c:pt>
                <c:pt idx="50">
                  <c:v>4635400.4226877363</c:v>
                </c:pt>
                <c:pt idx="51">
                  <c:v>4904640.3537333822</c:v>
                </c:pt>
                <c:pt idx="52">
                  <c:v>5156623.8631165391</c:v>
                </c:pt>
                <c:pt idx="53">
                  <c:v>5392123.4653015248</c:v>
                </c:pt>
                <c:pt idx="54">
                  <c:v>5611991.1331314528</c:v>
                </c:pt>
                <c:pt idx="55">
                  <c:v>5817108.3953294782</c:v>
                </c:pt>
                <c:pt idx="56">
                  <c:v>6008355.5181387616</c:v>
                </c:pt>
                <c:pt idx="57">
                  <c:v>6186592.7286381423</c:v>
                </c:pt>
                <c:pt idx="58">
                  <c:v>6352649.070894599</c:v>
                </c:pt>
                <c:pt idx="59">
                  <c:v>6507316.1262984034</c:v>
                </c:pt>
                <c:pt idx="60">
                  <c:v>6651344.8468313077</c:v>
                </c:pt>
                <c:pt idx="61">
                  <c:v>6785444.3833050439</c:v>
                </c:pt>
                <c:pt idx="62">
                  <c:v>6910282.1878215009</c:v>
                </c:pt>
                <c:pt idx="63">
                  <c:v>7026484.9213281972</c:v>
                </c:pt>
                <c:pt idx="64">
                  <c:v>7134639.8583004931</c:v>
                </c:pt>
                <c:pt idx="65">
                  <c:v>7235296.5849783067</c:v>
                </c:pt>
                <c:pt idx="66">
                  <c:v>7328968.8559736963</c:v>
                </c:pt>
                <c:pt idx="67">
                  <c:v>7416136.5193472765</c:v>
                </c:pt>
                <c:pt idx="68">
                  <c:v>7497247.4505307851</c:v>
                </c:pt>
                <c:pt idx="69">
                  <c:v>7572719.4558996782</c:v>
                </c:pt>
                <c:pt idx="70">
                  <c:v>7642942.1206827639</c:v>
                </c:pt>
                <c:pt idx="71">
                  <c:v>7708278.5853871619</c:v>
                </c:pt>
                <c:pt idx="72">
                  <c:v>7769067.2414307315</c:v>
                </c:pt>
                <c:pt idx="73">
                  <c:v>7825623.3411508203</c:v>
                </c:pt>
                <c:pt idx="74">
                  <c:v>7878240.5204293234</c:v>
                </c:pt>
                <c:pt idx="75">
                  <c:v>7927192.2342682332</c:v>
                </c:pt>
                <c:pt idx="76">
                  <c:v>7972733.1070607034</c:v>
                </c:pt>
                <c:pt idx="77">
                  <c:v>8015100.2002331419</c:v>
                </c:pt>
                <c:pt idx="78">
                  <c:v>8054514.2005255362</c:v>
                </c:pt>
                <c:pt idx="79">
                  <c:v>8091180.5325294835</c:v>
                </c:pt>
                <c:pt idx="80">
                  <c:v>8125290.3992866287</c:v>
                </c:pt>
                <c:pt idx="81">
                  <c:v>8157021.7548144879</c:v>
                </c:pt>
                <c:pt idx="82">
                  <c:v>8186540.2124078237</c:v>
                </c:pt>
                <c:pt idx="83">
                  <c:v>8213999.8924876135</c:v>
                </c:pt>
                <c:pt idx="84">
                  <c:v>8239544.2136548087</c:v>
                </c:pt>
                <c:pt idx="85">
                  <c:v>8263306.6304660114</c:v>
                </c:pt>
                <c:pt idx="86">
                  <c:v>8285411.3212925643</c:v>
                </c:pt>
                <c:pt idx="87">
                  <c:v>8305973.8294604234</c:v>
                </c:pt>
                <c:pt idx="88">
                  <c:v>8325101.6607006127</c:v>
                </c:pt>
                <c:pt idx="89">
                  <c:v>8342894.8397726277</c:v>
                </c:pt>
                <c:pt idx="90">
                  <c:v>8359446.4289584449</c:v>
                </c:pt>
                <c:pt idx="91">
                  <c:v>8374843.0109645426</c:v>
                </c:pt>
                <c:pt idx="92">
                  <c:v>8389165.1386147607</c:v>
                </c:pt>
                <c:pt idx="93">
                  <c:v>8402487.7535686679</c:v>
                </c:pt>
                <c:pt idx="94">
                  <c:v>8414880.5761588365</c:v>
                </c:pt>
                <c:pt idx="95">
                  <c:v>8426408.4683062509</c:v>
                </c:pt>
                <c:pt idx="96">
                  <c:v>8437131.771346055</c:v>
                </c:pt>
                <c:pt idx="97">
                  <c:v>8447106.6204759479</c:v>
                </c:pt>
                <c:pt idx="98">
                  <c:v>8456385.2374265306</c:v>
                </c:pt>
                <c:pt idx="99">
                  <c:v>8465016.2028466761</c:v>
                </c:pt>
                <c:pt idx="100">
                  <c:v>8473044.7097972091</c:v>
                </c:pt>
                <c:pt idx="101">
                  <c:v>8480512.7996526174</c:v>
                </c:pt>
                <c:pt idx="102">
                  <c:v>8487459.5816228352</c:v>
                </c:pt>
                <c:pt idx="103">
                  <c:v>8493921.4370250832</c:v>
                </c:pt>
                <c:pt idx="104">
                  <c:v>8499932.2093589902</c:v>
                </c:pt>
                <c:pt idx="105">
                  <c:v>8505523.3811664619</c:v>
                </c:pt>
                <c:pt idx="106">
                  <c:v>8510724.2385907546</c:v>
                </c:pt>
                <c:pt idx="107">
                  <c:v>8515562.0244865902</c:v>
                </c:pt>
                <c:pt idx="108">
                  <c:v>8520062.0808747709</c:v>
                </c:pt>
                <c:pt idx="109">
                  <c:v>8524247.9814802036</c:v>
                </c:pt>
                <c:pt idx="110">
                  <c:v>8528141.6550414395</c:v>
                </c:pt>
                <c:pt idx="111">
                  <c:v>8531763.5000324026</c:v>
                </c:pt>
                <c:pt idx="112">
                  <c:v>8535132.4913927969</c:v>
                </c:pt>
                <c:pt idx="113">
                  <c:v>8538266.2798225004</c:v>
                </c:pt>
                <c:pt idx="114">
                  <c:v>8541181.2841568496</c:v>
                </c:pt>
                <c:pt idx="115">
                  <c:v>8543892.7773039807</c:v>
                </c:pt>
                <c:pt idx="116">
                  <c:v>8546414.9661920518</c:v>
                </c:pt>
                <c:pt idx="117">
                  <c:v>8548761.0661431719</c:v>
                </c:pt>
                <c:pt idx="118">
                  <c:v>8550943.370061947</c:v>
                </c:pt>
                <c:pt idx="119">
                  <c:v>8552973.312799627</c:v>
                </c:pt>
                <c:pt idx="120">
                  <c:v>8554861.5310298298</c:v>
                </c:pt>
                <c:pt idx="121">
                  <c:v>8556617.9189484268</c:v>
                </c:pt>
                <c:pt idx="122">
                  <c:v>8558251.6800885145</c:v>
                </c:pt>
                <c:pt idx="123">
                  <c:v>8559771.3755211309</c:v>
                </c:pt>
                <c:pt idx="124">
                  <c:v>8561184.9686935991</c:v>
                </c:pt>
                <c:pt idx="125">
                  <c:v>8562499.86713982</c:v>
                </c:pt>
                <c:pt idx="126">
                  <c:v>8563722.9612805694</c:v>
                </c:pt>
                <c:pt idx="127">
                  <c:v>8564860.6605166718</c:v>
                </c:pt>
                <c:pt idx="128">
                  <c:v>8565918.9268037789</c:v>
                </c:pt>
                <c:pt idx="129">
                  <c:v>8566903.3058843706</c:v>
                </c:pt>
                <c:pt idx="130">
                  <c:v>8567818.9563403577</c:v>
                </c:pt>
                <c:pt idx="131">
                  <c:v>8568670.6766182762</c:v>
                </c:pt>
                <c:pt idx="132">
                  <c:v>8569462.9301684797</c:v>
                </c:pt>
                <c:pt idx="133">
                  <c:v>8570199.8688298874</c:v>
                </c:pt>
                <c:pt idx="134">
                  <c:v>8570885.3545826823</c:v>
                </c:pt>
                <c:pt idx="135">
                  <c:v>8571522.9797828048</c:v>
                </c:pt>
                <c:pt idx="136">
                  <c:v>8572116.0859841648</c:v>
                </c:pt>
                <c:pt idx="137">
                  <c:v>8572667.7814471181</c:v>
                </c:pt>
                <c:pt idx="138">
                  <c:v>8573180.9574248642</c:v>
                </c:pt>
                <c:pt idx="139">
                  <c:v>8573658.3033130337</c:v>
                </c:pt>
                <c:pt idx="140">
                  <c:v>8574102.3207418155</c:v>
                </c:pt>
                <c:pt idx="141">
                  <c:v>8574515.3366843909</c:v>
                </c:pt>
                <c:pt idx="142">
                  <c:v>8574899.5156503394</c:v>
                </c:pt>
                <c:pt idx="143">
                  <c:v>8575256.8710278757</c:v>
                </c:pt>
                <c:pt idx="144">
                  <c:v>8575589.275634313</c:v>
                </c:pt>
                <c:pt idx="145">
                  <c:v>8575898.4715300221</c:v>
                </c:pt>
                <c:pt idx="146">
                  <c:v>8576186.0791472849</c:v>
                </c:pt>
                <c:pt idx="147">
                  <c:v>8576453.6057818644</c:v>
                </c:pt>
                <c:pt idx="148">
                  <c:v>8576702.4534917753</c:v>
                </c:pt>
                <c:pt idx="149">
                  <c:v>8576933.9264446236</c:v>
                </c:pt>
                <c:pt idx="150">
                  <c:v>8577149.2377520204</c:v>
                </c:pt>
                <c:pt idx="151">
                  <c:v>8577349.5158268567</c:v>
                </c:pt>
                <c:pt idx="152">
                  <c:v>8577535.8102967627</c:v>
                </c:pt>
                <c:pt idx="153">
                  <c:v>8577709.0975047238</c:v>
                </c:pt>
                <c:pt idx="154">
                  <c:v>8577870.2856256701</c:v>
                </c:pt>
                <c:pt idx="155">
                  <c:v>8578020.2194258571</c:v>
                </c:pt>
                <c:pt idx="156">
                  <c:v>8578159.6846899614</c:v>
                </c:pt>
                <c:pt idx="157">
                  <c:v>8578289.4123391006</c:v>
                </c:pt>
                <c:pt idx="158">
                  <c:v>8578410.0822613463</c:v>
                </c:pt>
                <c:pt idx="159">
                  <c:v>8578522.3268748038</c:v>
                </c:pt>
                <c:pt idx="160">
                  <c:v>8578626.7344419304</c:v>
                </c:pt>
                <c:pt idx="161">
                  <c:v>8578723.8521524519</c:v>
                </c:pt>
                <c:pt idx="162">
                  <c:v>8578814.1889910456</c:v>
                </c:pt>
                <c:pt idx="163">
                  <c:v>8578898.2184047997</c:v>
                </c:pt>
                <c:pt idx="164">
                  <c:v>8578976.3807844426</c:v>
                </c:pt>
                <c:pt idx="165">
                  <c:v>8579049.0857723299</c:v>
                </c:pt>
                <c:pt idx="166">
                  <c:v>8579116.7144093011</c:v>
                </c:pt>
                <c:pt idx="167">
                  <c:v>8579179.6211316362</c:v>
                </c:pt>
                <c:pt idx="168">
                  <c:v>8579238.1356285904</c:v>
                </c:pt>
                <c:pt idx="169">
                  <c:v>8579292.5645702425</c:v>
                </c:pt>
                <c:pt idx="170">
                  <c:v>8579343.193214694</c:v>
                </c:pt>
                <c:pt idx="171">
                  <c:v>8579390.2869030684</c:v>
                </c:pt>
                <c:pt idx="172">
                  <c:v>8579434.0924501196</c:v>
                </c:pt>
                <c:pt idx="173">
                  <c:v>8579474.8394377586</c:v>
                </c:pt>
                <c:pt idx="174">
                  <c:v>8579512.7414182574</c:v>
                </c:pt>
                <c:pt idx="175">
                  <c:v>8579547.997033447</c:v>
                </c:pt>
                <c:pt idx="176">
                  <c:v>8579580.791055778</c:v>
                </c:pt>
                <c:pt idx="177">
                  <c:v>8579611.295356689</c:v>
                </c:pt>
                <c:pt idx="178">
                  <c:v>8579639.6698073689</c:v>
                </c:pt>
                <c:pt idx="179">
                  <c:v>8579666.0631166212</c:v>
                </c:pt>
                <c:pt idx="180">
                  <c:v>8579690.6136102322</c:v>
                </c:pt>
                <c:pt idx="181">
                  <c:v>8579713.4499559216</c:v>
                </c:pt>
                <c:pt idx="182">
                  <c:v>8579734.6918376796</c:v>
                </c:pt>
                <c:pt idx="183">
                  <c:v>8579754.4505830221</c:v>
                </c:pt>
                <c:pt idx="184">
                  <c:v>8579772.8297464401</c:v>
                </c:pt>
                <c:pt idx="185">
                  <c:v>8579789.9256521277</c:v>
                </c:pt>
                <c:pt idx="186">
                  <c:v>8579805.8278988078</c:v>
                </c:pt>
                <c:pt idx="187">
                  <c:v>8579820.6198293082</c:v>
                </c:pt>
                <c:pt idx="188">
                  <c:v>8579834.3789673578</c:v>
                </c:pt>
                <c:pt idx="189">
                  <c:v>8579847.1774238814</c:v>
                </c:pt>
                <c:pt idx="190">
                  <c:v>8579859.0822749306</c:v>
                </c:pt>
                <c:pt idx="191">
                  <c:v>8579870.1559132207</c:v>
                </c:pt>
                <c:pt idx="192">
                  <c:v>8579880.4563751277</c:v>
                </c:pt>
                <c:pt idx="193">
                  <c:v>8579890.0376448538</c:v>
                </c:pt>
                <c:pt idx="194">
                  <c:v>8579898.9499373548</c:v>
                </c:pt>
                <c:pt idx="195">
                  <c:v>8579907.2399615142</c:v>
                </c:pt>
                <c:pt idx="196">
                  <c:v>8579914.9511649404</c:v>
                </c:pt>
                <c:pt idx="197">
                  <c:v>8579922.1239616722</c:v>
                </c:pt>
                <c:pt idx="198">
                  <c:v>8579928.7959439866</c:v>
                </c:pt>
                <c:pt idx="199">
                  <c:v>8579935.0020794217</c:v>
                </c:pt>
                <c:pt idx="200">
                  <c:v>8579940.7748940326</c:v>
                </c:pt>
                <c:pt idx="201">
                  <c:v>8579946.1446428653</c:v>
                </c:pt>
                <c:pt idx="202">
                  <c:v>8579951.1394685153</c:v>
                </c:pt>
                <c:pt idx="203">
                  <c:v>8579955.7855486274</c:v>
                </c:pt>
                <c:pt idx="204">
                  <c:v>8579960.1072330866</c:v>
                </c:pt>
                <c:pt idx="205">
                  <c:v>8579964.1271716375</c:v>
                </c:pt>
                <c:pt idx="206">
                  <c:v>8579967.8664325885</c:v>
                </c:pt>
                <c:pt idx="207">
                  <c:v>8579971.3446132299</c:v>
                </c:pt>
                <c:pt idx="208">
                  <c:v>8579974.5799425449</c:v>
                </c:pt>
                <c:pt idx="209">
                  <c:v>8579977.5893767439</c:v>
                </c:pt>
                <c:pt idx="210">
                  <c:v>8579980.3886881303</c:v>
                </c:pt>
                <c:pt idx="211">
                  <c:v>8579982.9925477654</c:v>
                </c:pt>
                <c:pt idx="212">
                  <c:v>8579985.414602356</c:v>
                </c:pt>
                <c:pt idx="213">
                  <c:v>8579987.6675457787</c:v>
                </c:pt>
                <c:pt idx="214">
                  <c:v>8579989.7631856054</c:v>
                </c:pt>
                <c:pt idx="215">
                  <c:v>8579991.7125049885</c:v>
                </c:pt>
                <c:pt idx="216">
                  <c:v>8579993.5257202219</c:v>
                </c:pt>
                <c:pt idx="217">
                  <c:v>8579995.2123342827</c:v>
                </c:pt>
                <c:pt idx="218">
                  <c:v>8579996.7811866384</c:v>
                </c:pt>
                <c:pt idx="219">
                  <c:v>8579998.240499571</c:v>
                </c:pt>
                <c:pt idx="220">
                  <c:v>8579999.5979212746</c:v>
                </c:pt>
                <c:pt idx="221">
                  <c:v>8580000.8605659325</c:v>
                </c:pt>
                <c:pt idx="222">
                  <c:v>8580002.0350510087</c:v>
                </c:pt>
                <c:pt idx="223">
                  <c:v>8580003.1275319252</c:v>
                </c:pt>
                <c:pt idx="224">
                  <c:v>8580004.1437343266</c:v>
                </c:pt>
                <c:pt idx="225">
                  <c:v>8580005.0889840815</c:v>
                </c:pt>
                <c:pt idx="226">
                  <c:v>8580005.9682352003</c:v>
                </c:pt>
                <c:pt idx="227">
                  <c:v>8580006.7860957999</c:v>
                </c:pt>
                <c:pt idx="228">
                  <c:v>8580007.5468522497</c:v>
                </c:pt>
                <c:pt idx="229">
                  <c:v>8580008.2544916403</c:v>
                </c:pt>
                <c:pt idx="230">
                  <c:v>8580008.912722677</c:v>
                </c:pt>
                <c:pt idx="231">
                  <c:v>8580009.5249951184</c:v>
                </c:pt>
                <c:pt idx="232">
                  <c:v>8580010.0945178568</c:v>
                </c:pt>
                <c:pt idx="233">
                  <c:v>8580010.6242757365</c:v>
                </c:pt>
                <c:pt idx="234">
                  <c:v>8580011.1170451939</c:v>
                </c:pt>
                <c:pt idx="235">
                  <c:v>8580011.5754088107</c:v>
                </c:pt>
                <c:pt idx="236">
                  <c:v>8580012.0017688498</c:v>
                </c:pt>
                <c:pt idx="237">
                  <c:v>8580012.3983598463</c:v>
                </c:pt>
                <c:pt idx="238">
                  <c:v>8580012.7672603149</c:v>
                </c:pt>
                <c:pt idx="239">
                  <c:v>8580013.1104036458</c:v>
                </c:pt>
                <c:pt idx="240">
                  <c:v>8580013.4295882378</c:v>
                </c:pt>
                <c:pt idx="241">
                  <c:v>8580013.7264869232</c:v>
                </c:pt>
                <c:pt idx="242">
                  <c:v>8580014.0026557352</c:v>
                </c:pt>
                <c:pt idx="243">
                  <c:v>8580014.259542061</c:v>
                </c:pt>
                <c:pt idx="244">
                  <c:v>8580014.4984922297</c:v>
                </c:pt>
                <c:pt idx="245">
                  <c:v>8580014.7207585704</c:v>
                </c:pt>
                <c:pt idx="246">
                  <c:v>8580014.92750597</c:v>
                </c:pt>
                <c:pt idx="247">
                  <c:v>8580015.1198179815</c:v>
                </c:pt>
                <c:pt idx="248">
                  <c:v>8580015.2987025045</c:v>
                </c:pt>
                <c:pt idx="249">
                  <c:v>8580015.4650970642</c:v>
                </c:pt>
                <c:pt idx="250">
                  <c:v>8580015.6198737267</c:v>
                </c:pt>
                <c:pt idx="251">
                  <c:v>8580015.7638436705</c:v>
                </c:pt>
                <c:pt idx="252">
                  <c:v>8580015.8977614343</c:v>
                </c:pt>
                <c:pt idx="253">
                  <c:v>8580016.022328876</c:v>
                </c:pt>
                <c:pt idx="254">
                  <c:v>8580016.138198847</c:v>
                </c:pt>
                <c:pt idx="255">
                  <c:v>8580016.245978618</c:v>
                </c:pt>
                <c:pt idx="256">
                  <c:v>8580016.3462330569</c:v>
                </c:pt>
                <c:pt idx="257">
                  <c:v>8580016.4394875932</c:v>
                </c:pt>
                <c:pt idx="258">
                  <c:v>8580016.5262309704</c:v>
                </c:pt>
                <c:pt idx="259">
                  <c:v>8580016.606917806</c:v>
                </c:pt>
                <c:pt idx="260">
                  <c:v>8580016.6819709763</c:v>
                </c:pt>
                <c:pt idx="261">
                  <c:v>8580016.751783831</c:v>
                </c:pt>
                <c:pt idx="262">
                  <c:v>8580016.8167222552</c:v>
                </c:pt>
                <c:pt idx="263">
                  <c:v>8580016.8771265894</c:v>
                </c:pt>
                <c:pt idx="264">
                  <c:v>8580016.9333134107</c:v>
                </c:pt>
                <c:pt idx="265">
                  <c:v>8580016.9855771903</c:v>
                </c:pt>
                <c:pt idx="266">
                  <c:v>8580017.0341918413</c:v>
                </c:pt>
                <c:pt idx="267">
                  <c:v>8580017.0794121511</c:v>
                </c:pt>
                <c:pt idx="268">
                  <c:v>8580017.1214751154</c:v>
                </c:pt>
                <c:pt idx="269">
                  <c:v>8580017.1606011856</c:v>
                </c:pt>
                <c:pt idx="270">
                  <c:v>8580017.1969954204</c:v>
                </c:pt>
                <c:pt idx="271">
                  <c:v>8580017.2308485601</c:v>
                </c:pt>
                <c:pt idx="272">
                  <c:v>8580017.2623380274</c:v>
                </c:pt>
                <c:pt idx="273">
                  <c:v>8580017.2916288562</c:v>
                </c:pt>
                <c:pt idx="274">
                  <c:v>8580017.3188745584</c:v>
                </c:pt>
                <c:pt idx="275">
                  <c:v>8580017.3442179281</c:v>
                </c:pt>
                <c:pt idx="276">
                  <c:v>8580017.3677917905</c:v>
                </c:pt>
                <c:pt idx="277">
                  <c:v>8580017.389719693</c:v>
                </c:pt>
                <c:pt idx="278">
                  <c:v>8580017.4101165589</c:v>
                </c:pt>
                <c:pt idx="279">
                  <c:v>8580017.4290892873</c:v>
                </c:pt>
                <c:pt idx="280">
                  <c:v>8580017.4467373136</c:v>
                </c:pt>
                <c:pt idx="281">
                  <c:v>8580017.4631531313</c:v>
                </c:pt>
                <c:pt idx="282">
                  <c:v>8580017.478422774</c:v>
                </c:pt>
                <c:pt idx="283">
                  <c:v>8580017.4926262684</c:v>
                </c:pt>
                <c:pt idx="284">
                  <c:v>8580017.5058380552</c:v>
                </c:pt>
                <c:pt idx="285">
                  <c:v>8580017.5181273781</c:v>
                </c:pt>
                <c:pt idx="286">
                  <c:v>8580017.5295586437</c:v>
                </c:pt>
                <c:pt idx="287">
                  <c:v>8580017.5401917621</c:v>
                </c:pt>
                <c:pt idx="288">
                  <c:v>8580017.5500824619</c:v>
                </c:pt>
                <c:pt idx="289">
                  <c:v>8580017.5592825785</c:v>
                </c:pt>
                <c:pt idx="290">
                  <c:v>8580017.5678403303</c:v>
                </c:pt>
                <c:pt idx="291">
                  <c:v>8580017.5758005679</c:v>
                </c:pt>
                <c:pt idx="292">
                  <c:v>8580017.5832050107</c:v>
                </c:pt>
                <c:pt idx="293">
                  <c:v>8580017.5900924653</c:v>
                </c:pt>
                <c:pt idx="294">
                  <c:v>8580017.5964990295</c:v>
                </c:pt>
                <c:pt idx="295">
                  <c:v>8580017.6024582777</c:v>
                </c:pt>
                <c:pt idx="296">
                  <c:v>8580017.6080014426</c:v>
                </c:pt>
                <c:pt idx="297">
                  <c:v>8580017.613157576</c:v>
                </c:pt>
                <c:pt idx="298">
                  <c:v>8580017.6179537009</c:v>
                </c:pt>
                <c:pt idx="299">
                  <c:v>8580017.622414954</c:v>
                </c:pt>
                <c:pt idx="300">
                  <c:v>8580017.6265647169</c:v>
                </c:pt>
                <c:pt idx="301">
                  <c:v>8580017.6304247379</c:v>
                </c:pt>
                <c:pt idx="302">
                  <c:v>8580017.6340152472</c:v>
                </c:pt>
                <c:pt idx="303">
                  <c:v>8580017.6373550612</c:v>
                </c:pt>
                <c:pt idx="304">
                  <c:v>8580017.6404616851</c:v>
                </c:pt>
                <c:pt idx="305">
                  <c:v>8580017.6433514003</c:v>
                </c:pt>
                <c:pt idx="306">
                  <c:v>8580017.6460393518</c:v>
                </c:pt>
                <c:pt idx="307">
                  <c:v>8580017.648539627</c:v>
                </c:pt>
                <c:pt idx="308">
                  <c:v>8580017.6508653294</c:v>
                </c:pt>
                <c:pt idx="309">
                  <c:v>8580017.6530286483</c:v>
                </c:pt>
                <c:pt idx="310">
                  <c:v>8580017.6550409216</c:v>
                </c:pt>
                <c:pt idx="311">
                  <c:v>8580017.6569126938</c:v>
                </c:pt>
                <c:pt idx="312">
                  <c:v>8580017.6586537771</c:v>
                </c:pt>
                <c:pt idx="313">
                  <c:v>8580017.6602732949</c:v>
                </c:pt>
                <c:pt idx="314">
                  <c:v>8580017.6617797371</c:v>
                </c:pt>
                <c:pt idx="315">
                  <c:v>8580017.6631809976</c:v>
                </c:pt>
                <c:pt idx="316">
                  <c:v>8580017.6644844189</c:v>
                </c:pt>
                <c:pt idx="317">
                  <c:v>8580017.6656968333</c:v>
                </c:pt>
                <c:pt idx="318">
                  <c:v>8580017.666824596</c:v>
                </c:pt>
                <c:pt idx="319">
                  <c:v>8580017.6678736173</c:v>
                </c:pt>
                <c:pt idx="320">
                  <c:v>8580017.6688493937</c:v>
                </c:pt>
                <c:pt idx="321">
                  <c:v>8580017.6697570402</c:v>
                </c:pt>
                <c:pt idx="322">
                  <c:v>8580017.6706013139</c:v>
                </c:pt>
                <c:pt idx="323">
                  <c:v>8580017.6713866387</c:v>
                </c:pt>
                <c:pt idx="324">
                  <c:v>8580017.6721171308</c:v>
                </c:pt>
                <c:pt idx="325">
                  <c:v>8580017.6727966201</c:v>
                </c:pt>
                <c:pt idx="326">
                  <c:v>8580017.6734286658</c:v>
                </c:pt>
                <c:pt idx="327">
                  <c:v>8580017.6740165818</c:v>
                </c:pt>
                <c:pt idx="328">
                  <c:v>8580017.6745634489</c:v>
                </c:pt>
                <c:pt idx="329">
                  <c:v>8580017.6750721317</c:v>
                </c:pt>
                <c:pt idx="330">
                  <c:v>8580017.6755452976</c:v>
                </c:pt>
                <c:pt idx="331">
                  <c:v>8580017.6759854276</c:v>
                </c:pt>
                <c:pt idx="332">
                  <c:v>8580017.6763948258</c:v>
                </c:pt>
                <c:pt idx="333">
                  <c:v>8580017.6767756399</c:v>
                </c:pt>
                <c:pt idx="334">
                  <c:v>8580017.6771298647</c:v>
                </c:pt>
                <c:pt idx="335">
                  <c:v>8580017.6774593573</c:v>
                </c:pt>
                <c:pt idx="336">
                  <c:v>8580017.6777658444</c:v>
                </c:pt>
                <c:pt idx="337">
                  <c:v>8580017.6780509315</c:v>
                </c:pt>
                <c:pt idx="338">
                  <c:v>8580017.6783161145</c:v>
                </c:pt>
                <c:pt idx="339">
                  <c:v>8580017.6785627808</c:v>
                </c:pt>
                <c:pt idx="340">
                  <c:v>8580017.6787922252</c:v>
                </c:pt>
                <c:pt idx="341">
                  <c:v>8580017.6790056489</c:v>
                </c:pt>
                <c:pt idx="342">
                  <c:v>8580017.6792041715</c:v>
                </c:pt>
                <c:pt idx="343">
                  <c:v>8580017.6793888323</c:v>
                </c:pt>
                <c:pt idx="344">
                  <c:v>8580017.6795605998</c:v>
                </c:pt>
                <c:pt idx="345">
                  <c:v>8580017.6797203757</c:v>
                </c:pt>
                <c:pt idx="346">
                  <c:v>8580017.6798689943</c:v>
                </c:pt>
                <c:pt idx="347">
                  <c:v>8580017.6800072361</c:v>
                </c:pt>
                <c:pt idx="348">
                  <c:v>8580017.6801358256</c:v>
                </c:pt>
                <c:pt idx="349">
                  <c:v>8580017.6802554373</c:v>
                </c:pt>
                <c:pt idx="350">
                  <c:v>8580017.6803666987</c:v>
                </c:pt>
                <c:pt idx="351">
                  <c:v>8580017.6804701909</c:v>
                </c:pt>
                <c:pt idx="352">
                  <c:v>8580017.680566458</c:v>
                </c:pt>
                <c:pt idx="353">
                  <c:v>8580017.6806560028</c:v>
                </c:pt>
                <c:pt idx="354">
                  <c:v>8580017.6807392947</c:v>
                </c:pt>
                <c:pt idx="355">
                  <c:v>8580017.6808167715</c:v>
                </c:pt>
                <c:pt idx="356">
                  <c:v>8580017.6808888391</c:v>
                </c:pt>
                <c:pt idx="357">
                  <c:v>8580017.6809558738</c:v>
                </c:pt>
                <c:pt idx="358">
                  <c:v>8580017.6810182296</c:v>
                </c:pt>
                <c:pt idx="359">
                  <c:v>8580017.6810762305</c:v>
                </c:pt>
                <c:pt idx="360">
                  <c:v>8580017.681130182</c:v>
                </c:pt>
                <c:pt idx="361">
                  <c:v>8580017.6811803672</c:v>
                </c:pt>
                <c:pt idx="362">
                  <c:v>8580017.6812270489</c:v>
                </c:pt>
                <c:pt idx="363">
                  <c:v>8580017.6812704708</c:v>
                </c:pt>
                <c:pt idx="364">
                  <c:v>8580017.6813108604</c:v>
                </c:pt>
                <c:pt idx="365">
                  <c:v>8580017.68134843</c:v>
                </c:pt>
                <c:pt idx="366">
                  <c:v>8580017.6813833769</c:v>
                </c:pt>
                <c:pt idx="367">
                  <c:v>8580017.6814158838</c:v>
                </c:pt>
                <c:pt idx="368">
                  <c:v>8580017.6814461201</c:v>
                </c:pt>
                <c:pt idx="369">
                  <c:v>8580017.6814742461</c:v>
                </c:pt>
                <c:pt idx="370">
                  <c:v>8580017.6815004088</c:v>
                </c:pt>
                <c:pt idx="371">
                  <c:v>8580017.6815247443</c:v>
                </c:pt>
                <c:pt idx="372">
                  <c:v>8580017.681547381</c:v>
                </c:pt>
                <c:pt idx="373">
                  <c:v>8580017.6815684363</c:v>
                </c:pt>
                <c:pt idx="374">
                  <c:v>8580017.681588022</c:v>
                </c:pt>
                <c:pt idx="375">
                  <c:v>8580017.6816062406</c:v>
                </c:pt>
                <c:pt idx="376">
                  <c:v>8580017.6816231869</c:v>
                </c:pt>
                <c:pt idx="377">
                  <c:v>8580017.6816389505</c:v>
                </c:pt>
                <c:pt idx="378">
                  <c:v>8580017.6816536132</c:v>
                </c:pt>
                <c:pt idx="379">
                  <c:v>8580017.6816672515</c:v>
                </c:pt>
                <c:pt idx="380">
                  <c:v>8580017.681679938</c:v>
                </c:pt>
                <c:pt idx="381">
                  <c:v>8580017.6816917378</c:v>
                </c:pt>
                <c:pt idx="382">
                  <c:v>8580017.6817027144</c:v>
                </c:pt>
                <c:pt idx="383">
                  <c:v>8580017.6817129254</c:v>
                </c:pt>
                <c:pt idx="384">
                  <c:v>8580017.6817224231</c:v>
                </c:pt>
                <c:pt idx="385">
                  <c:v>8580017.6817312576</c:v>
                </c:pt>
                <c:pt idx="386">
                  <c:v>8580017.6817394756</c:v>
                </c:pt>
                <c:pt idx="387">
                  <c:v>8580017.6817471199</c:v>
                </c:pt>
                <c:pt idx="388">
                  <c:v>8580017.6817542296</c:v>
                </c:pt>
                <c:pt idx="389">
                  <c:v>8580017.6817608438</c:v>
                </c:pt>
                <c:pt idx="390">
                  <c:v>8580017.6817669962</c:v>
                </c:pt>
                <c:pt idx="391">
                  <c:v>8580017.6817727182</c:v>
                </c:pt>
                <c:pt idx="392">
                  <c:v>8580017.6817780416</c:v>
                </c:pt>
                <c:pt idx="393">
                  <c:v>8580017.6817829926</c:v>
                </c:pt>
                <c:pt idx="394">
                  <c:v>8580017.681787597</c:v>
                </c:pt>
                <c:pt idx="395">
                  <c:v>8580017.6817918811</c:v>
                </c:pt>
                <c:pt idx="396">
                  <c:v>8580017.6817958653</c:v>
                </c:pt>
                <c:pt idx="397">
                  <c:v>8580017.681799572</c:v>
                </c:pt>
                <c:pt idx="398">
                  <c:v>8580017.6818030197</c:v>
                </c:pt>
                <c:pt idx="399">
                  <c:v>8580017.6818062272</c:v>
                </c:pt>
                <c:pt idx="400">
                  <c:v>8580017.6818092111</c:v>
                </c:pt>
                <c:pt idx="401">
                  <c:v>8580017.6818119865</c:v>
                </c:pt>
                <c:pt idx="402">
                  <c:v>8580017.6818145681</c:v>
                </c:pt>
                <c:pt idx="403">
                  <c:v>8580017.6818169691</c:v>
                </c:pt>
                <c:pt idx="404">
                  <c:v>8580017.6818192024</c:v>
                </c:pt>
                <c:pt idx="405">
                  <c:v>8580017.6818212792</c:v>
                </c:pt>
                <c:pt idx="406">
                  <c:v>8580017.6818232108</c:v>
                </c:pt>
                <c:pt idx="407">
                  <c:v>8580017.6818250082</c:v>
                </c:pt>
                <c:pt idx="408">
                  <c:v>8580017.6818266809</c:v>
                </c:pt>
                <c:pt idx="409">
                  <c:v>8580017.6818282362</c:v>
                </c:pt>
                <c:pt idx="410">
                  <c:v>8580017.6818296835</c:v>
                </c:pt>
                <c:pt idx="411">
                  <c:v>8580017.6818310283</c:v>
                </c:pt>
                <c:pt idx="412">
                  <c:v>8580017.68183228</c:v>
                </c:pt>
                <c:pt idx="413">
                  <c:v>8580017.6818334442</c:v>
                </c:pt>
                <c:pt idx="414">
                  <c:v>8580017.6818345264</c:v>
                </c:pt>
                <c:pt idx="415">
                  <c:v>8580017.6818355341</c:v>
                </c:pt>
                <c:pt idx="416">
                  <c:v>8580017.681836471</c:v>
                </c:pt>
                <c:pt idx="417">
                  <c:v>8580017.6818373427</c:v>
                </c:pt>
                <c:pt idx="418">
                  <c:v>8580017.6818381529</c:v>
                </c:pt>
                <c:pt idx="419">
                  <c:v>8580017.6818389073</c:v>
                </c:pt>
                <c:pt idx="420">
                  <c:v>8580017.6818396095</c:v>
                </c:pt>
                <c:pt idx="421">
                  <c:v>8580017.6818402614</c:v>
                </c:pt>
                <c:pt idx="422">
                  <c:v>8580017.6818408687</c:v>
                </c:pt>
                <c:pt idx="423">
                  <c:v>8580017.681841433</c:v>
                </c:pt>
                <c:pt idx="424">
                  <c:v>8580017.6818419583</c:v>
                </c:pt>
                <c:pt idx="425">
                  <c:v>8580017.6818424463</c:v>
                </c:pt>
                <c:pt idx="426">
                  <c:v>8580017.6818429008</c:v>
                </c:pt>
                <c:pt idx="427">
                  <c:v>8580017.6818433236</c:v>
                </c:pt>
                <c:pt idx="428">
                  <c:v>8580017.6818437167</c:v>
                </c:pt>
                <c:pt idx="429">
                  <c:v>8580017.6818440817</c:v>
                </c:pt>
                <c:pt idx="430">
                  <c:v>8580017.6818444226</c:v>
                </c:pt>
                <c:pt idx="431">
                  <c:v>8580017.6818447392</c:v>
                </c:pt>
                <c:pt idx="432">
                  <c:v>8580017.6818450335</c:v>
                </c:pt>
                <c:pt idx="433">
                  <c:v>8580017.6818453074</c:v>
                </c:pt>
                <c:pt idx="434">
                  <c:v>8580017.6818455625</c:v>
                </c:pt>
                <c:pt idx="435">
                  <c:v>8580017.6818457991</c:v>
                </c:pt>
                <c:pt idx="436">
                  <c:v>8580017.6818460189</c:v>
                </c:pt>
                <c:pt idx="437">
                  <c:v>8580017.6818462238</c:v>
                </c:pt>
                <c:pt idx="438">
                  <c:v>8580017.6818464138</c:v>
                </c:pt>
                <c:pt idx="439">
                  <c:v>8580017.6818465907</c:v>
                </c:pt>
                <c:pt idx="440">
                  <c:v>8580017.6818467565</c:v>
                </c:pt>
                <c:pt idx="441">
                  <c:v>8580017.6818469092</c:v>
                </c:pt>
                <c:pt idx="442">
                  <c:v>8580017.6818470526</c:v>
                </c:pt>
                <c:pt idx="443">
                  <c:v>8580017.6818471849</c:v>
                </c:pt>
                <c:pt idx="444">
                  <c:v>8580017.6818473078</c:v>
                </c:pt>
                <c:pt idx="445">
                  <c:v>8580017.6818474233</c:v>
                </c:pt>
                <c:pt idx="446">
                  <c:v>8580017.6818475295</c:v>
                </c:pt>
                <c:pt idx="447">
                  <c:v>8580017.6818476282</c:v>
                </c:pt>
                <c:pt idx="448">
                  <c:v>8580017.6818477213</c:v>
                </c:pt>
                <c:pt idx="449">
                  <c:v>8580017.681847807</c:v>
                </c:pt>
                <c:pt idx="450">
                  <c:v>8580017.6818478871</c:v>
                </c:pt>
                <c:pt idx="451">
                  <c:v>8580017.6818479616</c:v>
                </c:pt>
                <c:pt idx="452">
                  <c:v>8580017.6818480305</c:v>
                </c:pt>
                <c:pt idx="453">
                  <c:v>8580017.6818480957</c:v>
                </c:pt>
                <c:pt idx="454">
                  <c:v>8580017.6818481553</c:v>
                </c:pt>
                <c:pt idx="455">
                  <c:v>8580017.6818482112</c:v>
                </c:pt>
                <c:pt idx="456">
                  <c:v>8580017.6818482634</c:v>
                </c:pt>
                <c:pt idx="457">
                  <c:v>8580017.6818483118</c:v>
                </c:pt>
                <c:pt idx="458">
                  <c:v>8580017.6818483565</c:v>
                </c:pt>
                <c:pt idx="459">
                  <c:v>8580017.6818483975</c:v>
                </c:pt>
                <c:pt idx="460">
                  <c:v>8580017.6818484366</c:v>
                </c:pt>
                <c:pt idx="461">
                  <c:v>8580017.681848472</c:v>
                </c:pt>
                <c:pt idx="462">
                  <c:v>8580017.6818485055</c:v>
                </c:pt>
                <c:pt idx="463">
                  <c:v>8580017.6818485372</c:v>
                </c:pt>
                <c:pt idx="464">
                  <c:v>8580017.681848567</c:v>
                </c:pt>
                <c:pt idx="465">
                  <c:v>8580017.6818485931</c:v>
                </c:pt>
                <c:pt idx="466">
                  <c:v>8580017.6818486173</c:v>
                </c:pt>
                <c:pt idx="467">
                  <c:v>8580017.6818486415</c:v>
                </c:pt>
                <c:pt idx="468">
                  <c:v>8580017.6818486638</c:v>
                </c:pt>
                <c:pt idx="469">
                  <c:v>8580017.6818486843</c:v>
                </c:pt>
                <c:pt idx="470">
                  <c:v>8580017.681848703</c:v>
                </c:pt>
                <c:pt idx="471">
                  <c:v>8580017.6818487197</c:v>
                </c:pt>
                <c:pt idx="472">
                  <c:v>8580017.6818487365</c:v>
                </c:pt>
                <c:pt idx="473">
                  <c:v>8580017.6818487514</c:v>
                </c:pt>
                <c:pt idx="474">
                  <c:v>8580017.6818487663</c:v>
                </c:pt>
                <c:pt idx="475">
                  <c:v>8580017.6818487793</c:v>
                </c:pt>
                <c:pt idx="476">
                  <c:v>8580017.6818487924</c:v>
                </c:pt>
                <c:pt idx="477">
                  <c:v>8580017.6818488035</c:v>
                </c:pt>
                <c:pt idx="478">
                  <c:v>8580017.6818488147</c:v>
                </c:pt>
                <c:pt idx="479">
                  <c:v>8580017.681848824</c:v>
                </c:pt>
                <c:pt idx="480">
                  <c:v>8580017.6818488333</c:v>
                </c:pt>
                <c:pt idx="481">
                  <c:v>8580017.6818488427</c:v>
                </c:pt>
                <c:pt idx="482">
                  <c:v>8580017.6818488501</c:v>
                </c:pt>
                <c:pt idx="483">
                  <c:v>8580017.6818488576</c:v>
                </c:pt>
                <c:pt idx="484">
                  <c:v>8580017.681848865</c:v>
                </c:pt>
                <c:pt idx="485">
                  <c:v>8580017.6818488706</c:v>
                </c:pt>
                <c:pt idx="486">
                  <c:v>8580017.6818488762</c:v>
                </c:pt>
                <c:pt idx="487">
                  <c:v>8580017.6818488818</c:v>
                </c:pt>
                <c:pt idx="488">
                  <c:v>8580017.6818488874</c:v>
                </c:pt>
                <c:pt idx="489">
                  <c:v>8580017.6818488929</c:v>
                </c:pt>
                <c:pt idx="490">
                  <c:v>8580017.6818488967</c:v>
                </c:pt>
                <c:pt idx="491">
                  <c:v>8580017.6818489004</c:v>
                </c:pt>
                <c:pt idx="492">
                  <c:v>8580017.6818489041</c:v>
                </c:pt>
                <c:pt idx="493">
                  <c:v>8580017.6818489078</c:v>
                </c:pt>
                <c:pt idx="494">
                  <c:v>8580017.6818489116</c:v>
                </c:pt>
                <c:pt idx="495">
                  <c:v>8580017.6818489153</c:v>
                </c:pt>
                <c:pt idx="496">
                  <c:v>8580017.681848919</c:v>
                </c:pt>
                <c:pt idx="497">
                  <c:v>8580017.6818489209</c:v>
                </c:pt>
                <c:pt idx="498">
                  <c:v>8580017.6818489227</c:v>
                </c:pt>
                <c:pt idx="499">
                  <c:v>8580017.6818489246</c:v>
                </c:pt>
                <c:pt idx="500">
                  <c:v>8580017.6818489265</c:v>
                </c:pt>
                <c:pt idx="501">
                  <c:v>8580017.6818489283</c:v>
                </c:pt>
                <c:pt idx="502">
                  <c:v>8580017.6818489302</c:v>
                </c:pt>
                <c:pt idx="503">
                  <c:v>8580017.6818489321</c:v>
                </c:pt>
                <c:pt idx="504">
                  <c:v>8580017.6818489339</c:v>
                </c:pt>
                <c:pt idx="505">
                  <c:v>8580017.6818489358</c:v>
                </c:pt>
                <c:pt idx="506">
                  <c:v>8580017.6818489376</c:v>
                </c:pt>
                <c:pt idx="507">
                  <c:v>8580017.6818489395</c:v>
                </c:pt>
                <c:pt idx="508">
                  <c:v>8580017.6818489414</c:v>
                </c:pt>
                <c:pt idx="509">
                  <c:v>8580017.6818489432</c:v>
                </c:pt>
                <c:pt idx="510">
                  <c:v>8580017.6818489451</c:v>
                </c:pt>
                <c:pt idx="511">
                  <c:v>8580017.681848947</c:v>
                </c:pt>
                <c:pt idx="512">
                  <c:v>8580017.681848947</c:v>
                </c:pt>
                <c:pt idx="513">
                  <c:v>8580017.681848947</c:v>
                </c:pt>
                <c:pt idx="514">
                  <c:v>8580017.681848947</c:v>
                </c:pt>
                <c:pt idx="515">
                  <c:v>8580017.681848947</c:v>
                </c:pt>
                <c:pt idx="516">
                  <c:v>8580017.681848947</c:v>
                </c:pt>
                <c:pt idx="517">
                  <c:v>8580017.681848947</c:v>
                </c:pt>
                <c:pt idx="518">
                  <c:v>8580017.681848947</c:v>
                </c:pt>
                <c:pt idx="519">
                  <c:v>8580017.681848947</c:v>
                </c:pt>
                <c:pt idx="520">
                  <c:v>8580017.681848947</c:v>
                </c:pt>
                <c:pt idx="521">
                  <c:v>8580017.681848947</c:v>
                </c:pt>
                <c:pt idx="522">
                  <c:v>8580017.681848947</c:v>
                </c:pt>
                <c:pt idx="523">
                  <c:v>8580017.681848947</c:v>
                </c:pt>
                <c:pt idx="524">
                  <c:v>8580017.681848947</c:v>
                </c:pt>
                <c:pt idx="525">
                  <c:v>8580017.681848947</c:v>
                </c:pt>
                <c:pt idx="526">
                  <c:v>8580017.681848947</c:v>
                </c:pt>
                <c:pt idx="527">
                  <c:v>8580017.681848947</c:v>
                </c:pt>
                <c:pt idx="528">
                  <c:v>8580017.681848947</c:v>
                </c:pt>
                <c:pt idx="529">
                  <c:v>8580017.681848947</c:v>
                </c:pt>
                <c:pt idx="530">
                  <c:v>8580017.681848947</c:v>
                </c:pt>
                <c:pt idx="531">
                  <c:v>8580017.681848947</c:v>
                </c:pt>
                <c:pt idx="532">
                  <c:v>8580017.681848947</c:v>
                </c:pt>
                <c:pt idx="533">
                  <c:v>8580017.681848947</c:v>
                </c:pt>
                <c:pt idx="534">
                  <c:v>8580017.681848947</c:v>
                </c:pt>
                <c:pt idx="535">
                  <c:v>8580017.681848947</c:v>
                </c:pt>
                <c:pt idx="536">
                  <c:v>8580017.681848947</c:v>
                </c:pt>
                <c:pt idx="537">
                  <c:v>8580017.681848947</c:v>
                </c:pt>
                <c:pt idx="538">
                  <c:v>8580017.681848947</c:v>
                </c:pt>
                <c:pt idx="539">
                  <c:v>8580017.681848947</c:v>
                </c:pt>
                <c:pt idx="540">
                  <c:v>8580017.681848947</c:v>
                </c:pt>
                <c:pt idx="541">
                  <c:v>8580017.681848947</c:v>
                </c:pt>
                <c:pt idx="542">
                  <c:v>8580017.681848947</c:v>
                </c:pt>
                <c:pt idx="543">
                  <c:v>8580017.681848947</c:v>
                </c:pt>
                <c:pt idx="544">
                  <c:v>8580017.681848947</c:v>
                </c:pt>
                <c:pt idx="545">
                  <c:v>8580017.681848947</c:v>
                </c:pt>
                <c:pt idx="546">
                  <c:v>8580017.681848947</c:v>
                </c:pt>
                <c:pt idx="547">
                  <c:v>8580017.681848947</c:v>
                </c:pt>
                <c:pt idx="548">
                  <c:v>8580017.681848947</c:v>
                </c:pt>
                <c:pt idx="549">
                  <c:v>8580017.681848947</c:v>
                </c:pt>
                <c:pt idx="550">
                  <c:v>8580017.681848947</c:v>
                </c:pt>
                <c:pt idx="551">
                  <c:v>8580017.681848947</c:v>
                </c:pt>
                <c:pt idx="552">
                  <c:v>8580017.681848947</c:v>
                </c:pt>
                <c:pt idx="553">
                  <c:v>8580017.681848947</c:v>
                </c:pt>
                <c:pt idx="554">
                  <c:v>8580017.681848947</c:v>
                </c:pt>
                <c:pt idx="555">
                  <c:v>8580017.681848947</c:v>
                </c:pt>
                <c:pt idx="556">
                  <c:v>8580017.681848947</c:v>
                </c:pt>
                <c:pt idx="557">
                  <c:v>8580017.681848947</c:v>
                </c:pt>
                <c:pt idx="558">
                  <c:v>8580017.681848947</c:v>
                </c:pt>
                <c:pt idx="559">
                  <c:v>8580017.681848947</c:v>
                </c:pt>
                <c:pt idx="560">
                  <c:v>8580017.681848947</c:v>
                </c:pt>
                <c:pt idx="561">
                  <c:v>8580017.681848947</c:v>
                </c:pt>
                <c:pt idx="562">
                  <c:v>8580017.681848947</c:v>
                </c:pt>
                <c:pt idx="563">
                  <c:v>8580017.681848947</c:v>
                </c:pt>
                <c:pt idx="564">
                  <c:v>8580017.681848947</c:v>
                </c:pt>
                <c:pt idx="565">
                  <c:v>8580017.681848947</c:v>
                </c:pt>
                <c:pt idx="566">
                  <c:v>8580017.681848947</c:v>
                </c:pt>
                <c:pt idx="567">
                  <c:v>8580017.681848947</c:v>
                </c:pt>
                <c:pt idx="568">
                  <c:v>8580017.681848947</c:v>
                </c:pt>
                <c:pt idx="569">
                  <c:v>8580017.681848947</c:v>
                </c:pt>
                <c:pt idx="570">
                  <c:v>8580017.681848947</c:v>
                </c:pt>
                <c:pt idx="571">
                  <c:v>8580017.681848947</c:v>
                </c:pt>
                <c:pt idx="572">
                  <c:v>8580017.681848947</c:v>
                </c:pt>
                <c:pt idx="573">
                  <c:v>8580017.681848947</c:v>
                </c:pt>
                <c:pt idx="574">
                  <c:v>8580017.681848947</c:v>
                </c:pt>
                <c:pt idx="575">
                  <c:v>8580017.681848947</c:v>
                </c:pt>
                <c:pt idx="576">
                  <c:v>8580017.681848947</c:v>
                </c:pt>
                <c:pt idx="577">
                  <c:v>8580017.681848947</c:v>
                </c:pt>
                <c:pt idx="578">
                  <c:v>8580017.681848947</c:v>
                </c:pt>
                <c:pt idx="579">
                  <c:v>8580017.681848947</c:v>
                </c:pt>
                <c:pt idx="580">
                  <c:v>8580017.681848947</c:v>
                </c:pt>
                <c:pt idx="581">
                  <c:v>8580017.681848947</c:v>
                </c:pt>
                <c:pt idx="582">
                  <c:v>8580017.681848947</c:v>
                </c:pt>
                <c:pt idx="583">
                  <c:v>8580017.681848947</c:v>
                </c:pt>
                <c:pt idx="584">
                  <c:v>8580017.681848947</c:v>
                </c:pt>
                <c:pt idx="585">
                  <c:v>8580017.681848947</c:v>
                </c:pt>
                <c:pt idx="586">
                  <c:v>8580017.681848947</c:v>
                </c:pt>
                <c:pt idx="587">
                  <c:v>8580017.681848947</c:v>
                </c:pt>
                <c:pt idx="588">
                  <c:v>8580017.681848947</c:v>
                </c:pt>
                <c:pt idx="589">
                  <c:v>8580017.681848947</c:v>
                </c:pt>
                <c:pt idx="590">
                  <c:v>8580017.681848947</c:v>
                </c:pt>
                <c:pt idx="591">
                  <c:v>8580017.681848947</c:v>
                </c:pt>
                <c:pt idx="592">
                  <c:v>8580017.681848947</c:v>
                </c:pt>
                <c:pt idx="593">
                  <c:v>8580017.681848947</c:v>
                </c:pt>
                <c:pt idx="594">
                  <c:v>8580017.681848947</c:v>
                </c:pt>
                <c:pt idx="595">
                  <c:v>8580017.681848947</c:v>
                </c:pt>
                <c:pt idx="596">
                  <c:v>8580017.681848947</c:v>
                </c:pt>
                <c:pt idx="597">
                  <c:v>8580017.681848947</c:v>
                </c:pt>
                <c:pt idx="598">
                  <c:v>8580017.681848947</c:v>
                </c:pt>
                <c:pt idx="599">
                  <c:v>8580017.681848947</c:v>
                </c:pt>
                <c:pt idx="600">
                  <c:v>8580017.681848947</c:v>
                </c:pt>
                <c:pt idx="601">
                  <c:v>8580017.681848947</c:v>
                </c:pt>
                <c:pt idx="602">
                  <c:v>8580017.681848947</c:v>
                </c:pt>
                <c:pt idx="603">
                  <c:v>8580017.681848947</c:v>
                </c:pt>
                <c:pt idx="604">
                  <c:v>8580017.681848947</c:v>
                </c:pt>
                <c:pt idx="605">
                  <c:v>8580017.681848947</c:v>
                </c:pt>
                <c:pt idx="606">
                  <c:v>8580017.681848947</c:v>
                </c:pt>
                <c:pt idx="607">
                  <c:v>8580017.681848947</c:v>
                </c:pt>
                <c:pt idx="608">
                  <c:v>8580017.681848947</c:v>
                </c:pt>
                <c:pt idx="609">
                  <c:v>8580017.681848947</c:v>
                </c:pt>
                <c:pt idx="610">
                  <c:v>8580017.681848947</c:v>
                </c:pt>
                <c:pt idx="611">
                  <c:v>8580017.681848947</c:v>
                </c:pt>
                <c:pt idx="612">
                  <c:v>8580017.681848947</c:v>
                </c:pt>
                <c:pt idx="613">
                  <c:v>8580017.681848947</c:v>
                </c:pt>
                <c:pt idx="614">
                  <c:v>8580017.681848947</c:v>
                </c:pt>
                <c:pt idx="615">
                  <c:v>8580017.681848947</c:v>
                </c:pt>
                <c:pt idx="616">
                  <c:v>8580017.681848947</c:v>
                </c:pt>
                <c:pt idx="617">
                  <c:v>8580017.681848947</c:v>
                </c:pt>
                <c:pt idx="618">
                  <c:v>8580017.681848947</c:v>
                </c:pt>
                <c:pt idx="619">
                  <c:v>8580017.681848947</c:v>
                </c:pt>
                <c:pt idx="620">
                  <c:v>8580017.681848947</c:v>
                </c:pt>
                <c:pt idx="621">
                  <c:v>8580017.681848947</c:v>
                </c:pt>
                <c:pt idx="622">
                  <c:v>8580017.681848947</c:v>
                </c:pt>
                <c:pt idx="623">
                  <c:v>8580017.681848947</c:v>
                </c:pt>
                <c:pt idx="624">
                  <c:v>8580017.681848947</c:v>
                </c:pt>
                <c:pt idx="625">
                  <c:v>8580017.681848947</c:v>
                </c:pt>
                <c:pt idx="626">
                  <c:v>8580017.681848947</c:v>
                </c:pt>
                <c:pt idx="627">
                  <c:v>8580017.681848947</c:v>
                </c:pt>
                <c:pt idx="628">
                  <c:v>8580017.681848947</c:v>
                </c:pt>
                <c:pt idx="629">
                  <c:v>8580017.681848947</c:v>
                </c:pt>
                <c:pt idx="630">
                  <c:v>8580017.681848947</c:v>
                </c:pt>
                <c:pt idx="631">
                  <c:v>8580017.681848947</c:v>
                </c:pt>
                <c:pt idx="632">
                  <c:v>8580017.681848947</c:v>
                </c:pt>
                <c:pt idx="633">
                  <c:v>8580017.681848947</c:v>
                </c:pt>
                <c:pt idx="634">
                  <c:v>8580017.681848947</c:v>
                </c:pt>
                <c:pt idx="635">
                  <c:v>8580017.681848947</c:v>
                </c:pt>
                <c:pt idx="636">
                  <c:v>8580017.681848947</c:v>
                </c:pt>
                <c:pt idx="637">
                  <c:v>8580017.681848947</c:v>
                </c:pt>
                <c:pt idx="638">
                  <c:v>8580017.681848947</c:v>
                </c:pt>
                <c:pt idx="639">
                  <c:v>8580017.681848947</c:v>
                </c:pt>
                <c:pt idx="640">
                  <c:v>8580017.681848947</c:v>
                </c:pt>
                <c:pt idx="641">
                  <c:v>8580017.681848947</c:v>
                </c:pt>
                <c:pt idx="642">
                  <c:v>8580017.681848947</c:v>
                </c:pt>
                <c:pt idx="643">
                  <c:v>8580017.681848947</c:v>
                </c:pt>
                <c:pt idx="644">
                  <c:v>8580017.681848947</c:v>
                </c:pt>
                <c:pt idx="645">
                  <c:v>8580017.681848947</c:v>
                </c:pt>
                <c:pt idx="646">
                  <c:v>8580017.681848947</c:v>
                </c:pt>
                <c:pt idx="647">
                  <c:v>8580017.681848947</c:v>
                </c:pt>
                <c:pt idx="648">
                  <c:v>8580017.681848947</c:v>
                </c:pt>
                <c:pt idx="649">
                  <c:v>8580017.681848947</c:v>
                </c:pt>
                <c:pt idx="650">
                  <c:v>8580017.681848947</c:v>
                </c:pt>
                <c:pt idx="651">
                  <c:v>8580017.681848947</c:v>
                </c:pt>
                <c:pt idx="652">
                  <c:v>8580017.681848947</c:v>
                </c:pt>
                <c:pt idx="653">
                  <c:v>8580017.681848947</c:v>
                </c:pt>
                <c:pt idx="654">
                  <c:v>8580017.681848947</c:v>
                </c:pt>
                <c:pt idx="655">
                  <c:v>8580017.681848947</c:v>
                </c:pt>
                <c:pt idx="656">
                  <c:v>8580017.681848947</c:v>
                </c:pt>
                <c:pt idx="657">
                  <c:v>8580017.681848947</c:v>
                </c:pt>
                <c:pt idx="658">
                  <c:v>8580017.681848947</c:v>
                </c:pt>
                <c:pt idx="659">
                  <c:v>8580017.681848947</c:v>
                </c:pt>
                <c:pt idx="660">
                  <c:v>8580017.681848947</c:v>
                </c:pt>
                <c:pt idx="661">
                  <c:v>8580017.681848947</c:v>
                </c:pt>
                <c:pt idx="662">
                  <c:v>8580017.681848947</c:v>
                </c:pt>
                <c:pt idx="663">
                  <c:v>8580017.681848947</c:v>
                </c:pt>
                <c:pt idx="664">
                  <c:v>8580017.681848947</c:v>
                </c:pt>
                <c:pt idx="665">
                  <c:v>8580017.681848947</c:v>
                </c:pt>
                <c:pt idx="666">
                  <c:v>8580017.681848947</c:v>
                </c:pt>
                <c:pt idx="667">
                  <c:v>8580017.681848947</c:v>
                </c:pt>
                <c:pt idx="668">
                  <c:v>8580017.681848947</c:v>
                </c:pt>
                <c:pt idx="669">
                  <c:v>8580017.681848947</c:v>
                </c:pt>
                <c:pt idx="670">
                  <c:v>8580017.681848947</c:v>
                </c:pt>
                <c:pt idx="671">
                  <c:v>8580017.681848947</c:v>
                </c:pt>
                <c:pt idx="672">
                  <c:v>8580017.681848947</c:v>
                </c:pt>
                <c:pt idx="673">
                  <c:v>8580017.681848947</c:v>
                </c:pt>
                <c:pt idx="674">
                  <c:v>8580017.681848947</c:v>
                </c:pt>
                <c:pt idx="675">
                  <c:v>8580017.681848947</c:v>
                </c:pt>
                <c:pt idx="676">
                  <c:v>8580017.681848947</c:v>
                </c:pt>
                <c:pt idx="677">
                  <c:v>8580017.681848947</c:v>
                </c:pt>
                <c:pt idx="678">
                  <c:v>8580017.681848947</c:v>
                </c:pt>
                <c:pt idx="679">
                  <c:v>8580017.681848947</c:v>
                </c:pt>
                <c:pt idx="680">
                  <c:v>8580017.681848947</c:v>
                </c:pt>
                <c:pt idx="681">
                  <c:v>8580017.681848947</c:v>
                </c:pt>
                <c:pt idx="682">
                  <c:v>8580017.681848947</c:v>
                </c:pt>
                <c:pt idx="683">
                  <c:v>8580017.681848947</c:v>
                </c:pt>
                <c:pt idx="684">
                  <c:v>8580017.681848947</c:v>
                </c:pt>
                <c:pt idx="685">
                  <c:v>8580017.681848947</c:v>
                </c:pt>
                <c:pt idx="686">
                  <c:v>8580017.681848947</c:v>
                </c:pt>
                <c:pt idx="687">
                  <c:v>8580017.681848947</c:v>
                </c:pt>
                <c:pt idx="688">
                  <c:v>8580017.681848947</c:v>
                </c:pt>
                <c:pt idx="689">
                  <c:v>8580017.681848947</c:v>
                </c:pt>
                <c:pt idx="690">
                  <c:v>8580017.681848947</c:v>
                </c:pt>
                <c:pt idx="691">
                  <c:v>8580017.681848947</c:v>
                </c:pt>
                <c:pt idx="692">
                  <c:v>8580017.681848947</c:v>
                </c:pt>
                <c:pt idx="693">
                  <c:v>8580017.681848947</c:v>
                </c:pt>
                <c:pt idx="694">
                  <c:v>8580017.681848947</c:v>
                </c:pt>
                <c:pt idx="695">
                  <c:v>8580017.681848947</c:v>
                </c:pt>
                <c:pt idx="696">
                  <c:v>8580017.681848947</c:v>
                </c:pt>
                <c:pt idx="697">
                  <c:v>8580017.681848947</c:v>
                </c:pt>
                <c:pt idx="698">
                  <c:v>8580017.681848947</c:v>
                </c:pt>
                <c:pt idx="699">
                  <c:v>8580017.681848947</c:v>
                </c:pt>
                <c:pt idx="700">
                  <c:v>8580017.681848947</c:v>
                </c:pt>
                <c:pt idx="701">
                  <c:v>8580017.681848947</c:v>
                </c:pt>
                <c:pt idx="702">
                  <c:v>8580017.681848947</c:v>
                </c:pt>
                <c:pt idx="703">
                  <c:v>8580017.681848947</c:v>
                </c:pt>
                <c:pt idx="704">
                  <c:v>8580017.681848947</c:v>
                </c:pt>
                <c:pt idx="705">
                  <c:v>8580017.681848947</c:v>
                </c:pt>
                <c:pt idx="706">
                  <c:v>8580017.681848947</c:v>
                </c:pt>
                <c:pt idx="707">
                  <c:v>8580017.681848947</c:v>
                </c:pt>
                <c:pt idx="708">
                  <c:v>8580017.681848947</c:v>
                </c:pt>
                <c:pt idx="709">
                  <c:v>8580017.681848947</c:v>
                </c:pt>
                <c:pt idx="710">
                  <c:v>8580017.681848947</c:v>
                </c:pt>
                <c:pt idx="711">
                  <c:v>8580017.681848947</c:v>
                </c:pt>
                <c:pt idx="712">
                  <c:v>8580017.681848947</c:v>
                </c:pt>
                <c:pt idx="713">
                  <c:v>8580017.681848947</c:v>
                </c:pt>
                <c:pt idx="714">
                  <c:v>8580017.681848947</c:v>
                </c:pt>
                <c:pt idx="715">
                  <c:v>8580017.681848947</c:v>
                </c:pt>
                <c:pt idx="716">
                  <c:v>8580017.681848947</c:v>
                </c:pt>
                <c:pt idx="717">
                  <c:v>8580017.681848947</c:v>
                </c:pt>
                <c:pt idx="718">
                  <c:v>8580017.681848947</c:v>
                </c:pt>
                <c:pt idx="719">
                  <c:v>8580017.681848947</c:v>
                </c:pt>
                <c:pt idx="720">
                  <c:v>8580017.681848947</c:v>
                </c:pt>
                <c:pt idx="721">
                  <c:v>8580017.681848947</c:v>
                </c:pt>
                <c:pt idx="722">
                  <c:v>8580017.681848947</c:v>
                </c:pt>
                <c:pt idx="723">
                  <c:v>8580017.681848947</c:v>
                </c:pt>
                <c:pt idx="724">
                  <c:v>8580017.681848947</c:v>
                </c:pt>
                <c:pt idx="725">
                  <c:v>8580017.681848947</c:v>
                </c:pt>
                <c:pt idx="726">
                  <c:v>8580017.681848947</c:v>
                </c:pt>
                <c:pt idx="727">
                  <c:v>8580017.681848947</c:v>
                </c:pt>
                <c:pt idx="728">
                  <c:v>8580017.681848947</c:v>
                </c:pt>
                <c:pt idx="729">
                  <c:v>8580017.681848947</c:v>
                </c:pt>
                <c:pt idx="730">
                  <c:v>8580017.681848947</c:v>
                </c:pt>
                <c:pt idx="731">
                  <c:v>8580017.681848947</c:v>
                </c:pt>
                <c:pt idx="732">
                  <c:v>8580017.681848947</c:v>
                </c:pt>
                <c:pt idx="733">
                  <c:v>8580017.681848947</c:v>
                </c:pt>
                <c:pt idx="734">
                  <c:v>8580017.681848947</c:v>
                </c:pt>
                <c:pt idx="735">
                  <c:v>8580017.681848947</c:v>
                </c:pt>
                <c:pt idx="736">
                  <c:v>8580017.681848947</c:v>
                </c:pt>
                <c:pt idx="737">
                  <c:v>8580017.681848947</c:v>
                </c:pt>
                <c:pt idx="738">
                  <c:v>8580017.681848947</c:v>
                </c:pt>
                <c:pt idx="739">
                  <c:v>8580017.681848947</c:v>
                </c:pt>
                <c:pt idx="740">
                  <c:v>8580017.681848947</c:v>
                </c:pt>
                <c:pt idx="741">
                  <c:v>8580017.681848947</c:v>
                </c:pt>
                <c:pt idx="742">
                  <c:v>8580017.681848947</c:v>
                </c:pt>
                <c:pt idx="743">
                  <c:v>8580017.681848947</c:v>
                </c:pt>
                <c:pt idx="744">
                  <c:v>8580017.681848947</c:v>
                </c:pt>
                <c:pt idx="745">
                  <c:v>8580017.681848947</c:v>
                </c:pt>
                <c:pt idx="746">
                  <c:v>8580017.681848947</c:v>
                </c:pt>
                <c:pt idx="747">
                  <c:v>8580017.681848947</c:v>
                </c:pt>
                <c:pt idx="748">
                  <c:v>8580017.681848947</c:v>
                </c:pt>
                <c:pt idx="749">
                  <c:v>8580017.681848947</c:v>
                </c:pt>
                <c:pt idx="750">
                  <c:v>8580017.681848947</c:v>
                </c:pt>
                <c:pt idx="751">
                  <c:v>8580017.681848947</c:v>
                </c:pt>
                <c:pt idx="752">
                  <c:v>8580017.681848947</c:v>
                </c:pt>
                <c:pt idx="753">
                  <c:v>8580017.681848947</c:v>
                </c:pt>
                <c:pt idx="754">
                  <c:v>8580017.681848947</c:v>
                </c:pt>
                <c:pt idx="755">
                  <c:v>8580017.681848947</c:v>
                </c:pt>
                <c:pt idx="756">
                  <c:v>8580017.681848947</c:v>
                </c:pt>
                <c:pt idx="757">
                  <c:v>8580017.681848947</c:v>
                </c:pt>
                <c:pt idx="758">
                  <c:v>8580017.681848947</c:v>
                </c:pt>
                <c:pt idx="759">
                  <c:v>8580017.681848947</c:v>
                </c:pt>
                <c:pt idx="760">
                  <c:v>8580017.681848947</c:v>
                </c:pt>
                <c:pt idx="761">
                  <c:v>8580017.681848947</c:v>
                </c:pt>
                <c:pt idx="762">
                  <c:v>8580017.681848947</c:v>
                </c:pt>
                <c:pt idx="763">
                  <c:v>8580017.681848947</c:v>
                </c:pt>
                <c:pt idx="764">
                  <c:v>8580017.681848947</c:v>
                </c:pt>
                <c:pt idx="765">
                  <c:v>8580017.681848947</c:v>
                </c:pt>
                <c:pt idx="766">
                  <c:v>8580017.681848947</c:v>
                </c:pt>
                <c:pt idx="767">
                  <c:v>8580017.681848947</c:v>
                </c:pt>
                <c:pt idx="768">
                  <c:v>8580017.681848947</c:v>
                </c:pt>
                <c:pt idx="769">
                  <c:v>8580017.681848947</c:v>
                </c:pt>
                <c:pt idx="770">
                  <c:v>8580017.681848947</c:v>
                </c:pt>
                <c:pt idx="771">
                  <c:v>8580017.681848947</c:v>
                </c:pt>
                <c:pt idx="772">
                  <c:v>8580017.681848947</c:v>
                </c:pt>
                <c:pt idx="773">
                  <c:v>8580017.681848947</c:v>
                </c:pt>
                <c:pt idx="774">
                  <c:v>8580017.681848947</c:v>
                </c:pt>
                <c:pt idx="775">
                  <c:v>8580017.681848947</c:v>
                </c:pt>
                <c:pt idx="776">
                  <c:v>8580017.681848947</c:v>
                </c:pt>
                <c:pt idx="777">
                  <c:v>8580017.681848947</c:v>
                </c:pt>
                <c:pt idx="778">
                  <c:v>8580017.681848947</c:v>
                </c:pt>
                <c:pt idx="779">
                  <c:v>8580017.681848947</c:v>
                </c:pt>
                <c:pt idx="780">
                  <c:v>8580017.681848947</c:v>
                </c:pt>
                <c:pt idx="781">
                  <c:v>8580017.681848947</c:v>
                </c:pt>
                <c:pt idx="782">
                  <c:v>8580017.681848947</c:v>
                </c:pt>
                <c:pt idx="783">
                  <c:v>8580017.681848947</c:v>
                </c:pt>
                <c:pt idx="784">
                  <c:v>8580017.681848947</c:v>
                </c:pt>
                <c:pt idx="785">
                  <c:v>8580017.681848947</c:v>
                </c:pt>
                <c:pt idx="786">
                  <c:v>8580017.681848947</c:v>
                </c:pt>
                <c:pt idx="787">
                  <c:v>8580017.681848947</c:v>
                </c:pt>
                <c:pt idx="788">
                  <c:v>8580017.681848947</c:v>
                </c:pt>
                <c:pt idx="789">
                  <c:v>8580017.681848947</c:v>
                </c:pt>
                <c:pt idx="790">
                  <c:v>8580017.681848947</c:v>
                </c:pt>
                <c:pt idx="791">
                  <c:v>8580017.681848947</c:v>
                </c:pt>
                <c:pt idx="792">
                  <c:v>8580017.681848947</c:v>
                </c:pt>
                <c:pt idx="793">
                  <c:v>8580017.681848947</c:v>
                </c:pt>
                <c:pt idx="794">
                  <c:v>8580017.681848947</c:v>
                </c:pt>
                <c:pt idx="795">
                  <c:v>8580017.681848947</c:v>
                </c:pt>
                <c:pt idx="796">
                  <c:v>8580017.681848947</c:v>
                </c:pt>
                <c:pt idx="797">
                  <c:v>8580017.681848947</c:v>
                </c:pt>
                <c:pt idx="798">
                  <c:v>8580017.681848947</c:v>
                </c:pt>
                <c:pt idx="799">
                  <c:v>8580017.681848947</c:v>
                </c:pt>
                <c:pt idx="800">
                  <c:v>8580017.681848947</c:v>
                </c:pt>
                <c:pt idx="801">
                  <c:v>8580017.681848947</c:v>
                </c:pt>
                <c:pt idx="802">
                  <c:v>8580017.681848947</c:v>
                </c:pt>
                <c:pt idx="803">
                  <c:v>8580017.681848947</c:v>
                </c:pt>
                <c:pt idx="804">
                  <c:v>8580017.681848947</c:v>
                </c:pt>
                <c:pt idx="805">
                  <c:v>8580017.681848947</c:v>
                </c:pt>
                <c:pt idx="806">
                  <c:v>8580017.681848947</c:v>
                </c:pt>
                <c:pt idx="807">
                  <c:v>8580017.681848947</c:v>
                </c:pt>
                <c:pt idx="808">
                  <c:v>8580017.681848947</c:v>
                </c:pt>
                <c:pt idx="809">
                  <c:v>8580017.681848947</c:v>
                </c:pt>
                <c:pt idx="810">
                  <c:v>8580017.681848947</c:v>
                </c:pt>
                <c:pt idx="811">
                  <c:v>8580017.681848947</c:v>
                </c:pt>
                <c:pt idx="812">
                  <c:v>8580017.681848947</c:v>
                </c:pt>
                <c:pt idx="813">
                  <c:v>8580017.681848947</c:v>
                </c:pt>
                <c:pt idx="814">
                  <c:v>8580017.681848947</c:v>
                </c:pt>
                <c:pt idx="815">
                  <c:v>8580017.681848947</c:v>
                </c:pt>
                <c:pt idx="816">
                  <c:v>8580017.681848947</c:v>
                </c:pt>
                <c:pt idx="817">
                  <c:v>8580017.681848947</c:v>
                </c:pt>
                <c:pt idx="818">
                  <c:v>8580017.681848947</c:v>
                </c:pt>
                <c:pt idx="819">
                  <c:v>8580017.681848947</c:v>
                </c:pt>
                <c:pt idx="820">
                  <c:v>8580017.681848947</c:v>
                </c:pt>
                <c:pt idx="821">
                  <c:v>8580017.681848947</c:v>
                </c:pt>
                <c:pt idx="822">
                  <c:v>8580017.681848947</c:v>
                </c:pt>
                <c:pt idx="823">
                  <c:v>8580017.681848947</c:v>
                </c:pt>
                <c:pt idx="824">
                  <c:v>8580017.681848947</c:v>
                </c:pt>
                <c:pt idx="825">
                  <c:v>8580017.681848947</c:v>
                </c:pt>
                <c:pt idx="826">
                  <c:v>8580017.681848947</c:v>
                </c:pt>
                <c:pt idx="827">
                  <c:v>8580017.681848947</c:v>
                </c:pt>
                <c:pt idx="828">
                  <c:v>8580017.681848947</c:v>
                </c:pt>
                <c:pt idx="829">
                  <c:v>8580017.681848947</c:v>
                </c:pt>
                <c:pt idx="830">
                  <c:v>8580017.681848947</c:v>
                </c:pt>
                <c:pt idx="831">
                  <c:v>8580017.681848947</c:v>
                </c:pt>
                <c:pt idx="832">
                  <c:v>8580017.681848947</c:v>
                </c:pt>
                <c:pt idx="833">
                  <c:v>8580017.681848947</c:v>
                </c:pt>
                <c:pt idx="834">
                  <c:v>8580017.681848947</c:v>
                </c:pt>
                <c:pt idx="835">
                  <c:v>8580017.681848947</c:v>
                </c:pt>
                <c:pt idx="836">
                  <c:v>8580017.681848947</c:v>
                </c:pt>
                <c:pt idx="837">
                  <c:v>8580017.681848947</c:v>
                </c:pt>
                <c:pt idx="838">
                  <c:v>8580017.681848947</c:v>
                </c:pt>
                <c:pt idx="839">
                  <c:v>8580017.681848947</c:v>
                </c:pt>
                <c:pt idx="840">
                  <c:v>8580017.681848947</c:v>
                </c:pt>
                <c:pt idx="841">
                  <c:v>8580017.681848947</c:v>
                </c:pt>
                <c:pt idx="842">
                  <c:v>8580017.681848947</c:v>
                </c:pt>
                <c:pt idx="843">
                  <c:v>8580017.681848947</c:v>
                </c:pt>
                <c:pt idx="844">
                  <c:v>8580017.681848947</c:v>
                </c:pt>
                <c:pt idx="845">
                  <c:v>8580017.681848947</c:v>
                </c:pt>
                <c:pt idx="846">
                  <c:v>8580017.681848947</c:v>
                </c:pt>
                <c:pt idx="847">
                  <c:v>8580017.681848947</c:v>
                </c:pt>
                <c:pt idx="848">
                  <c:v>8580017.681848947</c:v>
                </c:pt>
                <c:pt idx="849">
                  <c:v>8580017.681848947</c:v>
                </c:pt>
                <c:pt idx="850">
                  <c:v>8580017.681848947</c:v>
                </c:pt>
                <c:pt idx="851">
                  <c:v>8580017.681848947</c:v>
                </c:pt>
                <c:pt idx="852">
                  <c:v>8580017.681848947</c:v>
                </c:pt>
                <c:pt idx="853">
                  <c:v>8580017.681848947</c:v>
                </c:pt>
                <c:pt idx="854">
                  <c:v>8580017.681848947</c:v>
                </c:pt>
                <c:pt idx="855">
                  <c:v>8580017.681848947</c:v>
                </c:pt>
                <c:pt idx="856">
                  <c:v>8580017.681848947</c:v>
                </c:pt>
                <c:pt idx="857">
                  <c:v>8580017.681848947</c:v>
                </c:pt>
                <c:pt idx="858">
                  <c:v>8580017.681848947</c:v>
                </c:pt>
                <c:pt idx="859">
                  <c:v>8580017.681848947</c:v>
                </c:pt>
                <c:pt idx="860">
                  <c:v>8580017.681848947</c:v>
                </c:pt>
                <c:pt idx="861">
                  <c:v>8580017.681848947</c:v>
                </c:pt>
                <c:pt idx="862">
                  <c:v>8580017.681848947</c:v>
                </c:pt>
                <c:pt idx="863">
                  <c:v>8580017.681848947</c:v>
                </c:pt>
                <c:pt idx="864">
                  <c:v>8580017.681848947</c:v>
                </c:pt>
                <c:pt idx="865">
                  <c:v>8580017.681848947</c:v>
                </c:pt>
                <c:pt idx="866">
                  <c:v>8580017.681848947</c:v>
                </c:pt>
                <c:pt idx="867">
                  <c:v>8580017.681848947</c:v>
                </c:pt>
                <c:pt idx="868">
                  <c:v>8580017.681848947</c:v>
                </c:pt>
                <c:pt idx="869">
                  <c:v>8580017.681848947</c:v>
                </c:pt>
                <c:pt idx="870">
                  <c:v>8580017.681848947</c:v>
                </c:pt>
                <c:pt idx="871">
                  <c:v>8580017.681848947</c:v>
                </c:pt>
                <c:pt idx="872">
                  <c:v>8580017.681848947</c:v>
                </c:pt>
                <c:pt idx="873">
                  <c:v>8580017.681848947</c:v>
                </c:pt>
                <c:pt idx="874">
                  <c:v>8580017.681848947</c:v>
                </c:pt>
                <c:pt idx="875">
                  <c:v>8580017.681848947</c:v>
                </c:pt>
                <c:pt idx="876">
                  <c:v>8580017.681848947</c:v>
                </c:pt>
                <c:pt idx="877">
                  <c:v>8580017.681848947</c:v>
                </c:pt>
                <c:pt idx="878">
                  <c:v>8580017.681848947</c:v>
                </c:pt>
                <c:pt idx="879">
                  <c:v>8580017.681848947</c:v>
                </c:pt>
                <c:pt idx="880">
                  <c:v>8580017.681848947</c:v>
                </c:pt>
                <c:pt idx="881">
                  <c:v>8580017.681848947</c:v>
                </c:pt>
                <c:pt idx="882">
                  <c:v>8580017.681848947</c:v>
                </c:pt>
                <c:pt idx="883">
                  <c:v>8580017.681848947</c:v>
                </c:pt>
                <c:pt idx="884">
                  <c:v>8580017.681848947</c:v>
                </c:pt>
                <c:pt idx="885">
                  <c:v>8580017.681848947</c:v>
                </c:pt>
                <c:pt idx="886">
                  <c:v>8580017.681848947</c:v>
                </c:pt>
                <c:pt idx="887">
                  <c:v>8580017.681848947</c:v>
                </c:pt>
                <c:pt idx="888">
                  <c:v>8580017.681848947</c:v>
                </c:pt>
                <c:pt idx="889">
                  <c:v>8580017.681848947</c:v>
                </c:pt>
                <c:pt idx="890">
                  <c:v>8580017.681848947</c:v>
                </c:pt>
                <c:pt idx="891">
                  <c:v>8580017.681848947</c:v>
                </c:pt>
                <c:pt idx="892">
                  <c:v>8580017.681848947</c:v>
                </c:pt>
                <c:pt idx="893">
                  <c:v>8580017.681848947</c:v>
                </c:pt>
                <c:pt idx="894">
                  <c:v>8580017.681848947</c:v>
                </c:pt>
                <c:pt idx="895">
                  <c:v>8580017.681848947</c:v>
                </c:pt>
                <c:pt idx="896">
                  <c:v>8580017.681848947</c:v>
                </c:pt>
                <c:pt idx="897">
                  <c:v>8580017.681848947</c:v>
                </c:pt>
                <c:pt idx="898">
                  <c:v>8580017.681848947</c:v>
                </c:pt>
                <c:pt idx="899">
                  <c:v>8580017.681848947</c:v>
                </c:pt>
                <c:pt idx="900">
                  <c:v>8580017.681848947</c:v>
                </c:pt>
                <c:pt idx="901">
                  <c:v>8580017.681848947</c:v>
                </c:pt>
                <c:pt idx="902">
                  <c:v>8580017.681848947</c:v>
                </c:pt>
                <c:pt idx="903">
                  <c:v>8580017.681848947</c:v>
                </c:pt>
                <c:pt idx="904">
                  <c:v>8580017.681848947</c:v>
                </c:pt>
                <c:pt idx="905">
                  <c:v>8580017.681848947</c:v>
                </c:pt>
                <c:pt idx="906">
                  <c:v>8580017.681848947</c:v>
                </c:pt>
                <c:pt idx="907">
                  <c:v>8580017.681848947</c:v>
                </c:pt>
                <c:pt idx="908">
                  <c:v>8580017.681848947</c:v>
                </c:pt>
                <c:pt idx="909">
                  <c:v>8580017.681848947</c:v>
                </c:pt>
                <c:pt idx="910">
                  <c:v>8580017.681848947</c:v>
                </c:pt>
                <c:pt idx="911">
                  <c:v>8580017.681848947</c:v>
                </c:pt>
                <c:pt idx="912">
                  <c:v>8580017.681848947</c:v>
                </c:pt>
                <c:pt idx="913">
                  <c:v>8580017.681848947</c:v>
                </c:pt>
                <c:pt idx="914">
                  <c:v>8580017.681848947</c:v>
                </c:pt>
                <c:pt idx="915">
                  <c:v>8580017.681848947</c:v>
                </c:pt>
                <c:pt idx="916">
                  <c:v>8580017.681848947</c:v>
                </c:pt>
                <c:pt idx="917">
                  <c:v>8580017.681848947</c:v>
                </c:pt>
                <c:pt idx="918">
                  <c:v>8580017.681848947</c:v>
                </c:pt>
                <c:pt idx="919">
                  <c:v>8580017.681848947</c:v>
                </c:pt>
                <c:pt idx="920">
                  <c:v>8580017.681848947</c:v>
                </c:pt>
                <c:pt idx="921">
                  <c:v>8580017.681848947</c:v>
                </c:pt>
                <c:pt idx="922">
                  <c:v>8580017.681848947</c:v>
                </c:pt>
                <c:pt idx="923">
                  <c:v>8580017.681848947</c:v>
                </c:pt>
                <c:pt idx="924">
                  <c:v>8580017.681848947</c:v>
                </c:pt>
                <c:pt idx="925">
                  <c:v>8580017.681848947</c:v>
                </c:pt>
                <c:pt idx="926">
                  <c:v>8580017.681848947</c:v>
                </c:pt>
                <c:pt idx="927">
                  <c:v>8580017.681848947</c:v>
                </c:pt>
                <c:pt idx="928">
                  <c:v>8580017.681848947</c:v>
                </c:pt>
                <c:pt idx="929">
                  <c:v>8580017.681848947</c:v>
                </c:pt>
                <c:pt idx="930">
                  <c:v>8580017.681848947</c:v>
                </c:pt>
                <c:pt idx="931">
                  <c:v>8580017.681848947</c:v>
                </c:pt>
                <c:pt idx="932">
                  <c:v>8580017.681848947</c:v>
                </c:pt>
                <c:pt idx="933">
                  <c:v>8580017.681848947</c:v>
                </c:pt>
                <c:pt idx="934">
                  <c:v>8580017.681848947</c:v>
                </c:pt>
                <c:pt idx="935">
                  <c:v>8580017.681848947</c:v>
                </c:pt>
                <c:pt idx="936">
                  <c:v>8580017.681848947</c:v>
                </c:pt>
                <c:pt idx="937">
                  <c:v>8580017.681848947</c:v>
                </c:pt>
                <c:pt idx="938">
                  <c:v>8580017.681848947</c:v>
                </c:pt>
                <c:pt idx="939">
                  <c:v>8580017.681848947</c:v>
                </c:pt>
                <c:pt idx="940">
                  <c:v>8580017.681848947</c:v>
                </c:pt>
                <c:pt idx="941">
                  <c:v>8580017.681848947</c:v>
                </c:pt>
                <c:pt idx="942">
                  <c:v>8580017.681848947</c:v>
                </c:pt>
                <c:pt idx="943">
                  <c:v>8580017.681848947</c:v>
                </c:pt>
                <c:pt idx="944">
                  <c:v>8580017.681848947</c:v>
                </c:pt>
                <c:pt idx="945">
                  <c:v>8580017.681848947</c:v>
                </c:pt>
                <c:pt idx="946">
                  <c:v>8580017.681848947</c:v>
                </c:pt>
                <c:pt idx="947">
                  <c:v>8580017.681848947</c:v>
                </c:pt>
                <c:pt idx="948">
                  <c:v>8580017.681848947</c:v>
                </c:pt>
                <c:pt idx="949">
                  <c:v>8580017.681848947</c:v>
                </c:pt>
                <c:pt idx="950">
                  <c:v>8580017.681848947</c:v>
                </c:pt>
                <c:pt idx="951">
                  <c:v>8580017.681848947</c:v>
                </c:pt>
                <c:pt idx="952">
                  <c:v>8580017.681848947</c:v>
                </c:pt>
                <c:pt idx="953">
                  <c:v>8580017.681848947</c:v>
                </c:pt>
                <c:pt idx="954">
                  <c:v>8580017.681848947</c:v>
                </c:pt>
                <c:pt idx="955">
                  <c:v>8580017.681848947</c:v>
                </c:pt>
                <c:pt idx="956">
                  <c:v>8580017.681848947</c:v>
                </c:pt>
                <c:pt idx="957">
                  <c:v>8580017.681848947</c:v>
                </c:pt>
                <c:pt idx="958">
                  <c:v>8580017.681848947</c:v>
                </c:pt>
                <c:pt idx="959">
                  <c:v>8580017.681848947</c:v>
                </c:pt>
                <c:pt idx="960">
                  <c:v>8580017.681848947</c:v>
                </c:pt>
                <c:pt idx="961">
                  <c:v>8580017.681848947</c:v>
                </c:pt>
                <c:pt idx="962">
                  <c:v>8580017.681848947</c:v>
                </c:pt>
                <c:pt idx="963">
                  <c:v>8580017.681848947</c:v>
                </c:pt>
                <c:pt idx="964">
                  <c:v>8580017.681848947</c:v>
                </c:pt>
                <c:pt idx="965">
                  <c:v>8580017.681848947</c:v>
                </c:pt>
                <c:pt idx="966">
                  <c:v>8580017.681848947</c:v>
                </c:pt>
                <c:pt idx="967">
                  <c:v>8580017.681848947</c:v>
                </c:pt>
                <c:pt idx="968">
                  <c:v>8580017.681848947</c:v>
                </c:pt>
                <c:pt idx="969">
                  <c:v>8580017.681848947</c:v>
                </c:pt>
                <c:pt idx="970">
                  <c:v>8580017.681848947</c:v>
                </c:pt>
                <c:pt idx="971">
                  <c:v>8580017.681848947</c:v>
                </c:pt>
                <c:pt idx="972">
                  <c:v>8580017.681848947</c:v>
                </c:pt>
                <c:pt idx="973">
                  <c:v>8580017.681848947</c:v>
                </c:pt>
                <c:pt idx="974">
                  <c:v>8580017.681848947</c:v>
                </c:pt>
                <c:pt idx="975">
                  <c:v>8580017.681848947</c:v>
                </c:pt>
                <c:pt idx="976">
                  <c:v>8580017.681848947</c:v>
                </c:pt>
                <c:pt idx="977">
                  <c:v>8580017.681848947</c:v>
                </c:pt>
                <c:pt idx="978">
                  <c:v>8580017.681848947</c:v>
                </c:pt>
                <c:pt idx="979">
                  <c:v>8580017.681848947</c:v>
                </c:pt>
                <c:pt idx="980">
                  <c:v>8580017.681848947</c:v>
                </c:pt>
                <c:pt idx="981">
                  <c:v>8580017.681848947</c:v>
                </c:pt>
                <c:pt idx="982">
                  <c:v>8580017.681848947</c:v>
                </c:pt>
                <c:pt idx="983">
                  <c:v>8580017.681848947</c:v>
                </c:pt>
                <c:pt idx="984">
                  <c:v>8580017.681848947</c:v>
                </c:pt>
                <c:pt idx="985">
                  <c:v>8580017.681848947</c:v>
                </c:pt>
                <c:pt idx="986">
                  <c:v>8580017.681848947</c:v>
                </c:pt>
                <c:pt idx="987">
                  <c:v>8580017.681848947</c:v>
                </c:pt>
                <c:pt idx="988">
                  <c:v>8580017.681848947</c:v>
                </c:pt>
                <c:pt idx="989">
                  <c:v>8580017.681848947</c:v>
                </c:pt>
                <c:pt idx="990">
                  <c:v>8580017.681848947</c:v>
                </c:pt>
                <c:pt idx="991">
                  <c:v>8580017.681848947</c:v>
                </c:pt>
                <c:pt idx="992">
                  <c:v>8580017.681848947</c:v>
                </c:pt>
                <c:pt idx="993">
                  <c:v>8580017.681848947</c:v>
                </c:pt>
                <c:pt idx="994">
                  <c:v>8580017.681848947</c:v>
                </c:pt>
                <c:pt idx="995">
                  <c:v>8580017.681848947</c:v>
                </c:pt>
                <c:pt idx="996">
                  <c:v>8580017.681848947</c:v>
                </c:pt>
                <c:pt idx="997">
                  <c:v>8580017.681848947</c:v>
                </c:pt>
                <c:pt idx="998">
                  <c:v>8580017.681848947</c:v>
                </c:pt>
                <c:pt idx="999">
                  <c:v>8580017.681848947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66-47A8-BFCC-8280E381B9DE}"/>
            </c:ext>
          </c:extLst>
        </c:ser>
        <c:ser>
          <c:idx val="3"/>
          <c:order val="3"/>
          <c:tx>
            <c:v>C(t)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'SIR-Modell'!$B$5:$B$1005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'SIR-Modell'!$I$5:$I$1005</c:f>
              <c:numCache>
                <c:formatCode>0.00</c:formatCode>
                <c:ptCount val="1001"/>
                <c:pt idx="0">
                  <c:v>5</c:v>
                </c:pt>
                <c:pt idx="1">
                  <c:v>7.4999985436470151</c:v>
                </c:pt>
                <c:pt idx="2">
                  <c:v>11.074994691594615</c:v>
                </c:pt>
                <c:pt idx="3">
                  <c:v>16.187235491887677</c:v>
                </c:pt>
                <c:pt idx="4">
                  <c:v>23.497732183799819</c:v>
                </c:pt>
                <c:pt idx="5">
                  <c:v>33.951726655594669</c:v>
                </c:pt>
                <c:pt idx="6">
                  <c:v>48.900906232597485</c:v>
                </c:pt>
                <c:pt idx="7">
                  <c:v>70.278166227765411</c:v>
                </c:pt>
                <c:pt idx="8">
                  <c:v>100.84751098644287</c:v>
                </c:pt>
                <c:pt idx="9">
                  <c:v>144.5613931483374</c:v>
                </c:pt>
                <c:pt idx="10">
                  <c:v>207.07166945836371</c:v>
                </c:pt>
                <c:pt idx="11">
                  <c:v>296.46018713521903</c:v>
                </c:pt>
                <c:pt idx="12">
                  <c:v>424.28335787906468</c:v>
                </c:pt>
                <c:pt idx="13">
                  <c:v>607.06556232327443</c:v>
                </c:pt>
                <c:pt idx="14">
                  <c:v>868.43403058661056</c:v>
                </c:pt>
                <c:pt idx="15">
                  <c:v>1242.17031513848</c:v>
                </c:pt>
                <c:pt idx="16">
                  <c:v>1776.5710218129559</c:v>
                </c:pt>
                <c:pt idx="17">
                  <c:v>2540.6777775712962</c:v>
                </c:pt>
                <c:pt idx="18">
                  <c:v>3633.1740709375649</c:v>
                </c:pt>
                <c:pt idx="19">
                  <c:v>5195.083184087327</c:v>
                </c:pt>
                <c:pt idx="20">
                  <c:v>7427.8760827665456</c:v>
                </c:pt>
                <c:pt idx="21">
                  <c:v>10619.263283984928</c:v>
                </c:pt>
                <c:pt idx="22">
                  <c:v>15179.868216526802</c:v>
                </c:pt>
                <c:pt idx="23">
                  <c:v>21695.243941924175</c:v>
                </c:pt>
                <c:pt idx="24">
                  <c:v>30999.38912143738</c:v>
                </c:pt>
                <c:pt idx="25">
                  <c:v>44278.111364199074</c:v>
                </c:pt>
                <c:pt idx="26">
                  <c:v>63213.258791835084</c:v>
                </c:pt>
                <c:pt idx="27">
                  <c:v>90181.742013408642</c:v>
                </c:pt>
                <c:pt idx="28">
                  <c:v>128525.60574217793</c:v>
                </c:pt>
                <c:pt idx="29">
                  <c:v>182909.2474784306</c:v>
                </c:pt>
                <c:pt idx="30">
                  <c:v>259773.05229397118</c:v>
                </c:pt>
                <c:pt idx="31">
                  <c:v>367871.03340258019</c:v>
                </c:pt>
                <c:pt idx="32">
                  <c:v>518828.97068309726</c:v>
                </c:pt>
                <c:pt idx="33">
                  <c:v>727556.53911337268</c:v>
                </c:pt>
                <c:pt idx="34">
                  <c:v>1012166.0949717578</c:v>
                </c:pt>
                <c:pt idx="35">
                  <c:v>1392786.6370390032</c:v>
                </c:pt>
                <c:pt idx="36">
                  <c:v>1888396.2967377738</c:v>
                </c:pt>
                <c:pt idx="37">
                  <c:v>2510827.7625450762</c:v>
                </c:pt>
                <c:pt idx="38">
                  <c:v>3256045.1503693275</c:v>
                </c:pt>
                <c:pt idx="39">
                  <c:v>4095299.8412039122</c:v>
                </c:pt>
                <c:pt idx="40">
                  <c:v>4972248.7791512506</c:v>
                </c:pt>
                <c:pt idx="41">
                  <c:v>5812906.5741558494</c:v>
                </c:pt>
                <c:pt idx="42">
                  <c:v>6548361.080975621</c:v>
                </c:pt>
                <c:pt idx="43">
                  <c:v>7137919.9894430637</c:v>
                </c:pt>
                <c:pt idx="44">
                  <c:v>7576976.4159740498</c:v>
                </c:pt>
                <c:pt idx="45">
                  <c:v>7886979.1747317854</c:v>
                </c:pt>
                <c:pt idx="46">
                  <c:v>8099020.6125119198</c:v>
                </c:pt>
                <c:pt idx="47">
                  <c:v>8242129.5249889577</c:v>
                </c:pt>
                <c:pt idx="48">
                  <c:v>8338716.0211918205</c:v>
                </c:pt>
                <c:pt idx="49">
                  <c:v>8404470.4226025008</c:v>
                </c:pt>
                <c:pt idx="50">
                  <c:v>8449851.5518126078</c:v>
                </c:pt>
                <c:pt idx="51">
                  <c:v>8481685.1519112531</c:v>
                </c:pt>
                <c:pt idx="52">
                  <c:v>8504404.773492761</c:v>
                </c:pt>
                <c:pt idx="53">
                  <c:v>8520903.8943306189</c:v>
                </c:pt>
                <c:pt idx="54">
                  <c:v>8533090.1485862155</c:v>
                </c:pt>
                <c:pt idx="55">
                  <c:v>8542237.7359603904</c:v>
                </c:pt>
                <c:pt idx="56">
                  <c:v>8549210.1497478075</c:v>
                </c:pt>
                <c:pt idx="57">
                  <c:v>8554601.3824156299</c:v>
                </c:pt>
                <c:pt idx="58">
                  <c:v>8558826.1894446649</c:v>
                </c:pt>
                <c:pt idx="59">
                  <c:v>8562178.4338060897</c:v>
                </c:pt>
                <c:pt idx="60">
                  <c:v>8564869.2767684646</c:v>
                </c:pt>
                <c:pt idx="61">
                  <c:v>8567052.5107418243</c:v>
                </c:pt>
                <c:pt idx="62">
                  <c:v>8568841.5906830076</c:v>
                </c:pt>
                <c:pt idx="63">
                  <c:v>8570321.2379171625</c:v>
                </c:pt>
                <c:pt idx="64">
                  <c:v>8571555.4495038483</c:v>
                </c:pt>
                <c:pt idx="65">
                  <c:v>8572593.0965549666</c:v>
                </c:pt>
                <c:pt idx="66">
                  <c:v>8573471.8849124499</c:v>
                </c:pt>
                <c:pt idx="67">
                  <c:v>8574221.189881986</c:v>
                </c:pt>
                <c:pt idx="68">
                  <c:v>8574864.1076831184</c:v>
                </c:pt>
                <c:pt idx="69">
                  <c:v>8575418.9558006898</c:v>
                </c:pt>
                <c:pt idx="70">
                  <c:v>8575900.3813723326</c:v>
                </c:pt>
                <c:pt idx="71">
                  <c:v>8576320.1878884491</c:v>
                </c:pt>
                <c:pt idx="72">
                  <c:v>8576687.9574381597</c:v>
                </c:pt>
                <c:pt idx="73">
                  <c:v>8577011.5231462866</c:v>
                </c:pt>
                <c:pt idx="74">
                  <c:v>8577297.3308437187</c:v>
                </c:pt>
                <c:pt idx="75">
                  <c:v>8577550.7181280404</c:v>
                </c:pt>
                <c:pt idx="76">
                  <c:v>8577776.1313035265</c:v>
                </c:pt>
                <c:pt idx="77">
                  <c:v>8577977.2952383943</c:v>
                </c:pt>
                <c:pt idx="78">
                  <c:v>8578157.3472673446</c:v>
                </c:pt>
                <c:pt idx="79">
                  <c:v>8578318.9434390757</c:v>
                </c:pt>
                <c:pt idx="80">
                  <c:v>8578464.3433458488</c:v>
                </c:pt>
                <c:pt idx="81">
                  <c:v>8578595.4782560449</c:v>
                </c:pt>
                <c:pt idx="82">
                  <c:v>8578714.0061478615</c:v>
                </c:pt>
                <c:pt idx="83">
                  <c:v>8578821.3564048205</c:v>
                </c:pt>
                <c:pt idx="84">
                  <c:v>8578918.7663046867</c:v>
                </c:pt>
                <c:pt idx="85">
                  <c:v>8579007.3109577093</c:v>
                </c:pt>
                <c:pt idx="86">
                  <c:v>8579087.9279881977</c:v>
                </c:pt>
                <c:pt idx="87">
                  <c:v>8579161.4379762672</c:v>
                </c:pt>
                <c:pt idx="88">
                  <c:v>8579228.5614631269</c:v>
                </c:pt>
                <c:pt idx="89">
                  <c:v>8579289.9331579711</c:v>
                </c:pt>
                <c:pt idx="90">
                  <c:v>8579346.1138557345</c:v>
                </c:pt>
                <c:pt idx="91">
                  <c:v>8579397.6004741322</c:v>
                </c:pt>
                <c:pt idx="92">
                  <c:v>8579444.8345390894</c:v>
                </c:pt>
                <c:pt idx="93">
                  <c:v>8579488.2093848679</c:v>
                </c:pt>
                <c:pt idx="94">
                  <c:v>8579528.0762853734</c:v>
                </c:pt>
                <c:pt idx="95">
                  <c:v>8579564.7496933211</c:v>
                </c:pt>
                <c:pt idx="96">
                  <c:v>8579598.5117320139</c:v>
                </c:pt>
                <c:pt idx="97">
                  <c:v>8579629.6160588004</c:v>
                </c:pt>
                <c:pt idx="98">
                  <c:v>8579658.2911985554</c:v>
                </c:pt>
                <c:pt idx="99">
                  <c:v>8579684.7434286065</c:v>
                </c:pt>
                <c:pt idx="100">
                  <c:v>8579709.1592828631</c:v>
                </c:pt>
                <c:pt idx="101">
                  <c:v>8579731.707731612</c:v>
                </c:pt>
                <c:pt idx="102">
                  <c:v>8579752.5420842934</c:v>
                </c:pt>
                <c:pt idx="103">
                  <c:v>8579771.8016549498</c:v>
                </c:pt>
                <c:pt idx="104">
                  <c:v>8579789.613223752</c:v>
                </c:pt>
                <c:pt idx="105">
                  <c:v>8579806.0923228841</c:v>
                </c:pt>
                <c:pt idx="106">
                  <c:v>8579821.3443706408</c:v>
                </c:pt>
                <c:pt idx="107">
                  <c:v>8579835.4656741209</c:v>
                </c:pt>
                <c:pt idx="108">
                  <c:v>8579848.5443177335</c:v>
                </c:pt>
                <c:pt idx="109">
                  <c:v>8579860.6609523781</c:v>
                </c:pt>
                <c:pt idx="110">
                  <c:v>8579871.8894978613</c:v>
                </c:pt>
                <c:pt idx="111">
                  <c:v>8579882.2977694739</c:v>
                </c:pt>
                <c:pt idx="112">
                  <c:v>8579891.9480380286</c:v>
                </c:pt>
                <c:pt idx="113">
                  <c:v>8579900.8975314088</c:v>
                </c:pt>
                <c:pt idx="114">
                  <c:v>8579909.1988846362</c:v>
                </c:pt>
                <c:pt idx="115">
                  <c:v>8579916.9005444292</c:v>
                </c:pt>
                <c:pt idx="116">
                  <c:v>8579924.0471335556</c:v>
                </c:pt>
                <c:pt idx="117">
                  <c:v>8579930.6797794905</c:v>
                </c:pt>
                <c:pt idx="118">
                  <c:v>8579936.8364113811</c:v>
                </c:pt>
                <c:pt idx="119">
                  <c:v>8579942.5520288125</c:v>
                </c:pt>
                <c:pt idx="120">
                  <c:v>8579947.858945379</c:v>
                </c:pt>
                <c:pt idx="121">
                  <c:v>8579952.7870097905</c:v>
                </c:pt>
                <c:pt idx="122">
                  <c:v>8579957.3638068158</c:v>
                </c:pt>
                <c:pt idx="123">
                  <c:v>8579961.6148401871</c:v>
                </c:pt>
                <c:pt idx="124">
                  <c:v>8579965.563699251</c:v>
                </c:pt>
                <c:pt idx="125">
                  <c:v>8579969.2322110273</c:v>
                </c:pt>
                <c:pt idx="126">
                  <c:v>8579972.6405791007</c:v>
                </c:pt>
                <c:pt idx="127">
                  <c:v>8579975.8075106051</c:v>
                </c:pt>
                <c:pt idx="128">
                  <c:v>8579978.7503324728</c:v>
                </c:pt>
                <c:pt idx="129">
                  <c:v>8579981.4850979373</c:v>
                </c:pt>
                <c:pt idx="130">
                  <c:v>8579984.0266841948</c:v>
                </c:pt>
                <c:pt idx="131">
                  <c:v>8579986.3888820615</c:v>
                </c:pt>
                <c:pt idx="132">
                  <c:v>8579988.5844783243</c:v>
                </c:pt>
                <c:pt idx="133">
                  <c:v>8579990.6253314521</c:v>
                </c:pt>
                <c:pt idx="134">
                  <c:v>8579992.5224412512</c:v>
                </c:pt>
                <c:pt idx="135">
                  <c:v>8579994.2860129979</c:v>
                </c:pt>
                <c:pt idx="136">
                  <c:v>8579995.925516516</c:v>
                </c:pt>
                <c:pt idx="137">
                  <c:v>8579997.4497406483</c:v>
                </c:pt>
                <c:pt idx="138">
                  <c:v>8579998.8668434843</c:v>
                </c:pt>
                <c:pt idx="139">
                  <c:v>8580000.1843987256</c:v>
                </c:pt>
                <c:pt idx="140">
                  <c:v>8580001.4094384965</c:v>
                </c:pt>
                <c:pt idx="141">
                  <c:v>8580002.5484928899</c:v>
                </c:pt>
                <c:pt idx="142">
                  <c:v>8580003.6076265126</c:v>
                </c:pt>
                <c:pt idx="143">
                  <c:v>8580004.5924722832</c:v>
                </c:pt>
                <c:pt idx="144">
                  <c:v>8580005.5082626902</c:v>
                </c:pt>
                <c:pt idx="145">
                  <c:v>8580006.3598587196</c:v>
                </c:pt>
                <c:pt idx="146">
                  <c:v>8580007.1517766211</c:v>
                </c:pt>
                <c:pt idx="147">
                  <c:v>8580007.8882127032</c:v>
                </c:pt>
                <c:pt idx="148">
                  <c:v>8580008.5730663016</c:v>
                </c:pt>
                <c:pt idx="149">
                  <c:v>8580009.2099610437</c:v>
                </c:pt>
                <c:pt idx="150">
                  <c:v>8580009.8022645712</c:v>
                </c:pt>
                <c:pt idx="151">
                  <c:v>8580010.3531068135</c:v>
                </c:pt>
                <c:pt idx="152">
                  <c:v>8580010.8653969374</c:v>
                </c:pt>
                <c:pt idx="153">
                  <c:v>8580011.3418390565</c:v>
                </c:pt>
                <c:pt idx="154">
                  <c:v>8580011.7849468142</c:v>
                </c:pt>
                <c:pt idx="155">
                  <c:v>8580012.1970569026</c:v>
                </c:pt>
                <c:pt idx="156">
                  <c:v>8580012.5803416204</c:v>
                </c:pt>
                <c:pt idx="157">
                  <c:v>8580012.9368205089</c:v>
                </c:pt>
                <c:pt idx="158">
                  <c:v>8580013.2683711741</c:v>
                </c:pt>
                <c:pt idx="159">
                  <c:v>8580013.5767393112</c:v>
                </c:pt>
                <c:pt idx="160">
                  <c:v>8580013.8635480348</c:v>
                </c:pt>
                <c:pt idx="161">
                  <c:v>8580014.1303065289</c:v>
                </c:pt>
                <c:pt idx="162">
                  <c:v>8580014.3784180768</c:v>
                </c:pt>
                <c:pt idx="163">
                  <c:v>8580014.6091875341</c:v>
                </c:pt>
                <c:pt idx="164">
                  <c:v>8580014.8238282576</c:v>
                </c:pt>
                <c:pt idx="165">
                  <c:v>8580015.0234685484</c:v>
                </c:pt>
                <c:pt idx="166">
                  <c:v>8580015.2091576327</c:v>
                </c:pt>
                <c:pt idx="167">
                  <c:v>8580015.381871229</c:v>
                </c:pt>
                <c:pt idx="168">
                  <c:v>8580015.5425167065</c:v>
                </c:pt>
                <c:pt idx="169">
                  <c:v>8580015.6919378955</c:v>
                </c:pt>
                <c:pt idx="170">
                  <c:v>8580015.8309195414</c:v>
                </c:pt>
                <c:pt idx="171">
                  <c:v>8580015.9601914603</c:v>
                </c:pt>
                <c:pt idx="172">
                  <c:v>8580016.0804323833</c:v>
                </c:pt>
                <c:pt idx="173">
                  <c:v>8580016.192273546</c:v>
                </c:pt>
                <c:pt idx="174">
                  <c:v>8580016.2963020243</c:v>
                </c:pt>
                <c:pt idx="175">
                  <c:v>8580016.393063819</c:v>
                </c:pt>
                <c:pt idx="176">
                  <c:v>8580016.4830667414</c:v>
                </c:pt>
                <c:pt idx="177">
                  <c:v>8580016.5667830855</c:v>
                </c:pt>
                <c:pt idx="178">
                  <c:v>8580016.6446521208</c:v>
                </c:pt>
                <c:pt idx="179">
                  <c:v>8580016.7170823999</c:v>
                </c:pt>
                <c:pt idx="180">
                  <c:v>8580016.7844539098</c:v>
                </c:pt>
                <c:pt idx="181">
                  <c:v>8580016.8471200764</c:v>
                </c:pt>
                <c:pt idx="182">
                  <c:v>8580016.9054096173</c:v>
                </c:pt>
                <c:pt idx="183">
                  <c:v>8580016.9596282747</c:v>
                </c:pt>
                <c:pt idx="184">
                  <c:v>8580017.0100604221</c:v>
                </c:pt>
                <c:pt idx="185">
                  <c:v>8580017.0569705591</c:v>
                </c:pt>
                <c:pt idx="186">
                  <c:v>8580017.1006046981</c:v>
                </c:pt>
                <c:pt idx="187">
                  <c:v>8580017.1411916669</c:v>
                </c:pt>
                <c:pt idx="188">
                  <c:v>8580017.178944299</c:v>
                </c:pt>
                <c:pt idx="189">
                  <c:v>8580017.2140605599</c:v>
                </c:pt>
                <c:pt idx="190">
                  <c:v>8580017.2467245832</c:v>
                </c:pt>
                <c:pt idx="191">
                  <c:v>8580017.2771076355</c:v>
                </c:pt>
                <c:pt idx="192">
                  <c:v>8580017.3053690232</c:v>
                </c:pt>
                <c:pt idx="193">
                  <c:v>8580017.3316569198</c:v>
                </c:pt>
                <c:pt idx="194">
                  <c:v>8580017.3561091516</c:v>
                </c:pt>
                <c:pt idx="195">
                  <c:v>8580017.3788539115</c:v>
                </c:pt>
                <c:pt idx="196">
                  <c:v>8580017.4000104461</c:v>
                </c:pt>
                <c:pt idx="197">
                  <c:v>8580017.4196896683</c:v>
                </c:pt>
                <c:pt idx="198">
                  <c:v>8580017.4379947428</c:v>
                </c:pt>
                <c:pt idx="199">
                  <c:v>8580017.4550216272</c:v>
                </c:pt>
                <c:pt idx="200">
                  <c:v>8580017.4708595872</c:v>
                </c:pt>
                <c:pt idx="201">
                  <c:v>8580017.4855916407</c:v>
                </c:pt>
                <c:pt idx="202">
                  <c:v>8580017.4992950168</c:v>
                </c:pt>
                <c:pt idx="203">
                  <c:v>8580017.5120415464</c:v>
                </c:pt>
                <c:pt idx="204">
                  <c:v>8580017.5238980483</c:v>
                </c:pt>
                <c:pt idx="205">
                  <c:v>8580017.5349266697</c:v>
                </c:pt>
                <c:pt idx="206">
                  <c:v>8580017.5451852214</c:v>
                </c:pt>
                <c:pt idx="207">
                  <c:v>8580017.5547274742</c:v>
                </c:pt>
                <c:pt idx="208">
                  <c:v>8580017.5636034459</c:v>
                </c:pt>
                <c:pt idx="209">
                  <c:v>8580017.5718596634</c:v>
                </c:pt>
                <c:pt idx="210">
                  <c:v>8580017.5795393977</c:v>
                </c:pt>
                <c:pt idx="211">
                  <c:v>8580017.5866829064</c:v>
                </c:pt>
                <c:pt idx="212">
                  <c:v>8580017.5933276303</c:v>
                </c:pt>
                <c:pt idx="213">
                  <c:v>8580017.5995083954</c:v>
                </c:pt>
                <c:pt idx="214">
                  <c:v>8580017.6052576005</c:v>
                </c:pt>
                <c:pt idx="215">
                  <c:v>8580017.6106053777</c:v>
                </c:pt>
                <c:pt idx="216">
                  <c:v>8580017.615579756</c:v>
                </c:pt>
                <c:pt idx="217">
                  <c:v>8580017.6202068087</c:v>
                </c:pt>
                <c:pt idx="218">
                  <c:v>8580017.6245107893</c:v>
                </c:pt>
                <c:pt idx="219">
                  <c:v>8580017.6285142545</c:v>
                </c:pt>
                <c:pt idx="220">
                  <c:v>8580017.632238185</c:v>
                </c:pt>
                <c:pt idx="221">
                  <c:v>8580017.6357021052</c:v>
                </c:pt>
                <c:pt idx="222">
                  <c:v>8580017.6389241628</c:v>
                </c:pt>
                <c:pt idx="223">
                  <c:v>8580017.6419212501</c:v>
                </c:pt>
                <c:pt idx="224">
                  <c:v>8580017.6447090749</c:v>
                </c:pt>
                <c:pt idx="225">
                  <c:v>8580017.6473022476</c:v>
                </c:pt>
                <c:pt idx="226">
                  <c:v>8580017.6497143582</c:v>
                </c:pt>
                <c:pt idx="227">
                  <c:v>8580017.6519580502</c:v>
                </c:pt>
                <c:pt idx="228">
                  <c:v>8580017.6540450826</c:v>
                </c:pt>
                <c:pt idx="229">
                  <c:v>8580017.6559863947</c:v>
                </c:pt>
                <c:pt idx="230">
                  <c:v>8580017.6577921622</c:v>
                </c:pt>
                <c:pt idx="231">
                  <c:v>8580017.6594718471</c:v>
                </c:pt>
                <c:pt idx="232">
                  <c:v>8580017.6610342506</c:v>
                </c:pt>
                <c:pt idx="233">
                  <c:v>8580017.6624875646</c:v>
                </c:pt>
                <c:pt idx="234">
                  <c:v>8580017.6638394073</c:v>
                </c:pt>
                <c:pt idx="235">
                  <c:v>8580017.6650968622</c:v>
                </c:pt>
                <c:pt idx="236">
                  <c:v>8580017.6662665196</c:v>
                </c:pt>
                <c:pt idx="237">
                  <c:v>8580017.6673545074</c:v>
                </c:pt>
                <c:pt idx="238">
                  <c:v>8580017.6683665309</c:v>
                </c:pt>
                <c:pt idx="239">
                  <c:v>8580017.669307895</c:v>
                </c:pt>
                <c:pt idx="240">
                  <c:v>8580017.6701835301</c:v>
                </c:pt>
                <c:pt idx="241">
                  <c:v>8580017.6709980275</c:v>
                </c:pt>
                <c:pt idx="242">
                  <c:v>8580017.6717556547</c:v>
                </c:pt>
                <c:pt idx="243">
                  <c:v>8580017.6724603847</c:v>
                </c:pt>
                <c:pt idx="244">
                  <c:v>8580017.6731159072</c:v>
                </c:pt>
                <c:pt idx="245">
                  <c:v>8580017.6737256609</c:v>
                </c:pt>
                <c:pt idx="246">
                  <c:v>8580017.6742928401</c:v>
                </c:pt>
                <c:pt idx="247">
                  <c:v>8580017.6748204194</c:v>
                </c:pt>
                <c:pt idx="248">
                  <c:v>8580017.6753111612</c:v>
                </c:pt>
                <c:pt idx="249">
                  <c:v>8580017.6757676397</c:v>
                </c:pt>
                <c:pt idx="250">
                  <c:v>8580017.6761922464</c:v>
                </c:pt>
                <c:pt idx="251">
                  <c:v>8580017.6765872054</c:v>
                </c:pt>
                <c:pt idx="252">
                  <c:v>8580017.6769545879</c:v>
                </c:pt>
                <c:pt idx="253">
                  <c:v>8580017.6772963181</c:v>
                </c:pt>
                <c:pt idx="254">
                  <c:v>8580017.6776141897</c:v>
                </c:pt>
                <c:pt idx="255">
                  <c:v>8580017.677909866</c:v>
                </c:pt>
                <c:pt idx="256">
                  <c:v>8580017.6781848967</c:v>
                </c:pt>
                <c:pt idx="257">
                  <c:v>8580017.6784407254</c:v>
                </c:pt>
                <c:pt idx="258">
                  <c:v>8580017.6786786914</c:v>
                </c:pt>
                <c:pt idx="259">
                  <c:v>8580017.6789000444</c:v>
                </c:pt>
                <c:pt idx="260">
                  <c:v>8580017.6791059412</c:v>
                </c:pt>
                <c:pt idx="261">
                  <c:v>8580017.6792974621</c:v>
                </c:pt>
                <c:pt idx="262">
                  <c:v>8580017.6794756111</c:v>
                </c:pt>
                <c:pt idx="263">
                  <c:v>8580017.6796413194</c:v>
                </c:pt>
                <c:pt idx="264">
                  <c:v>8580017.6797954589</c:v>
                </c:pt>
                <c:pt idx="265">
                  <c:v>8580017.6799388379</c:v>
                </c:pt>
                <c:pt idx="266">
                  <c:v>8580017.6800722033</c:v>
                </c:pt>
                <c:pt idx="267">
                  <c:v>8580017.6801962592</c:v>
                </c:pt>
                <c:pt idx="268">
                  <c:v>8580017.6803116519</c:v>
                </c:pt>
                <c:pt idx="269">
                  <c:v>8580017.6804189868</c:v>
                </c:pt>
                <c:pt idx="270">
                  <c:v>8580017.6805188283</c:v>
                </c:pt>
                <c:pt idx="271">
                  <c:v>8580017.680611698</c:v>
                </c:pt>
                <c:pt idx="272">
                  <c:v>8580017.6806980856</c:v>
                </c:pt>
                <c:pt idx="273">
                  <c:v>8580017.6807784401</c:v>
                </c:pt>
                <c:pt idx="274">
                  <c:v>8580017.6808531843</c:v>
                </c:pt>
                <c:pt idx="275">
                  <c:v>8580017.6809227094</c:v>
                </c:pt>
                <c:pt idx="276">
                  <c:v>8580017.6809873804</c:v>
                </c:pt>
                <c:pt idx="277">
                  <c:v>8580017.6810475364</c:v>
                </c:pt>
                <c:pt idx="278">
                  <c:v>8580017.6811034922</c:v>
                </c:pt>
                <c:pt idx="279">
                  <c:v>8580017.68115554</c:v>
                </c:pt>
                <c:pt idx="280">
                  <c:v>8580017.6812039539</c:v>
                </c:pt>
                <c:pt idx="281">
                  <c:v>8580017.681248989</c:v>
                </c:pt>
                <c:pt idx="282">
                  <c:v>8580017.681290878</c:v>
                </c:pt>
                <c:pt idx="283">
                  <c:v>8580017.6813298445</c:v>
                </c:pt>
                <c:pt idx="284">
                  <c:v>8580017.6813660879</c:v>
                </c:pt>
                <c:pt idx="285">
                  <c:v>8580017.6813998017</c:v>
                </c:pt>
                <c:pt idx="286">
                  <c:v>8580017.6814311612</c:v>
                </c:pt>
                <c:pt idx="287">
                  <c:v>8580017.6814603321</c:v>
                </c:pt>
                <c:pt idx="288">
                  <c:v>8580017.6814874671</c:v>
                </c:pt>
                <c:pt idx="289">
                  <c:v>8580017.681512706</c:v>
                </c:pt>
                <c:pt idx="290">
                  <c:v>8580017.6815361828</c:v>
                </c:pt>
                <c:pt idx="291">
                  <c:v>8580017.6815580186</c:v>
                </c:pt>
                <c:pt idx="292">
                  <c:v>8580017.6815783326</c:v>
                </c:pt>
                <c:pt idx="293">
                  <c:v>8580017.6815972254</c:v>
                </c:pt>
                <c:pt idx="294">
                  <c:v>8580017.6816148013</c:v>
                </c:pt>
                <c:pt idx="295">
                  <c:v>8580017.6816311497</c:v>
                </c:pt>
                <c:pt idx="296">
                  <c:v>8580017.6816463564</c:v>
                </c:pt>
                <c:pt idx="297">
                  <c:v>8580017.6816605013</c:v>
                </c:pt>
                <c:pt idx="298">
                  <c:v>8580017.6816736571</c:v>
                </c:pt>
                <c:pt idx="299">
                  <c:v>8580017.6816858947</c:v>
                </c:pt>
                <c:pt idx="300">
                  <c:v>8580017.6816972792</c:v>
                </c:pt>
                <c:pt idx="301">
                  <c:v>8580017.6817078684</c:v>
                </c:pt>
                <c:pt idx="302">
                  <c:v>8580017.681717718</c:v>
                </c:pt>
                <c:pt idx="303">
                  <c:v>8580017.6817268822</c:v>
                </c:pt>
                <c:pt idx="304">
                  <c:v>8580017.6817354038</c:v>
                </c:pt>
                <c:pt idx="305">
                  <c:v>8580017.6817433313</c:v>
                </c:pt>
                <c:pt idx="306">
                  <c:v>8580017.6817507055</c:v>
                </c:pt>
                <c:pt idx="307">
                  <c:v>8580017.6817575637</c:v>
                </c:pt>
                <c:pt idx="308">
                  <c:v>8580017.6817639451</c:v>
                </c:pt>
                <c:pt idx="309">
                  <c:v>8580017.6817698795</c:v>
                </c:pt>
                <c:pt idx="310">
                  <c:v>8580017.6817754004</c:v>
                </c:pt>
                <c:pt idx="311">
                  <c:v>8580017.6817805357</c:v>
                </c:pt>
                <c:pt idx="312">
                  <c:v>8580017.6817853115</c:v>
                </c:pt>
                <c:pt idx="313">
                  <c:v>8580017.681789754</c:v>
                </c:pt>
                <c:pt idx="314">
                  <c:v>8580017.6817938872</c:v>
                </c:pt>
                <c:pt idx="315">
                  <c:v>8580017.6817977317</c:v>
                </c:pt>
                <c:pt idx="316">
                  <c:v>8580017.6818013079</c:v>
                </c:pt>
                <c:pt idx="317">
                  <c:v>8580017.6818046346</c:v>
                </c:pt>
                <c:pt idx="318">
                  <c:v>8580017.6818077266</c:v>
                </c:pt>
                <c:pt idx="319">
                  <c:v>8580017.6818106044</c:v>
                </c:pt>
                <c:pt idx="320">
                  <c:v>8580017.6818132829</c:v>
                </c:pt>
                <c:pt idx="321">
                  <c:v>8580017.6818157732</c:v>
                </c:pt>
                <c:pt idx="322">
                  <c:v>8580017.6818180885</c:v>
                </c:pt>
                <c:pt idx="323">
                  <c:v>8580017.6818202436</c:v>
                </c:pt>
                <c:pt idx="324">
                  <c:v>8580017.6818222459</c:v>
                </c:pt>
                <c:pt idx="325">
                  <c:v>8580017.6818241104</c:v>
                </c:pt>
                <c:pt idx="326">
                  <c:v>8580017.6818258446</c:v>
                </c:pt>
                <c:pt idx="327">
                  <c:v>8580017.6818274576</c:v>
                </c:pt>
                <c:pt idx="328">
                  <c:v>8580017.6818289589</c:v>
                </c:pt>
                <c:pt idx="329">
                  <c:v>8580017.681830354</c:v>
                </c:pt>
                <c:pt idx="330">
                  <c:v>8580017.6818316523</c:v>
                </c:pt>
                <c:pt idx="331">
                  <c:v>8580017.6818328593</c:v>
                </c:pt>
                <c:pt idx="332">
                  <c:v>8580017.6818339825</c:v>
                </c:pt>
                <c:pt idx="333">
                  <c:v>8580017.6818350274</c:v>
                </c:pt>
                <c:pt idx="334">
                  <c:v>8580017.6818359997</c:v>
                </c:pt>
                <c:pt idx="335">
                  <c:v>8580017.6818369031</c:v>
                </c:pt>
                <c:pt idx="336">
                  <c:v>8580017.6818377431</c:v>
                </c:pt>
                <c:pt idx="337">
                  <c:v>8580017.6818385255</c:v>
                </c:pt>
                <c:pt idx="338">
                  <c:v>8580017.6818392519</c:v>
                </c:pt>
                <c:pt idx="339">
                  <c:v>8580017.6818399299</c:v>
                </c:pt>
                <c:pt idx="340">
                  <c:v>8580017.6818405576</c:v>
                </c:pt>
                <c:pt idx="341">
                  <c:v>8580017.6818411443</c:v>
                </c:pt>
                <c:pt idx="342">
                  <c:v>8580017.6818416882</c:v>
                </c:pt>
                <c:pt idx="343">
                  <c:v>8580017.6818421949</c:v>
                </c:pt>
                <c:pt idx="344">
                  <c:v>8580017.6818426643</c:v>
                </c:pt>
                <c:pt idx="345">
                  <c:v>8580017.681843102</c:v>
                </c:pt>
                <c:pt idx="346">
                  <c:v>8580017.6818435099</c:v>
                </c:pt>
                <c:pt idx="347">
                  <c:v>8580017.6818438899</c:v>
                </c:pt>
                <c:pt idx="348">
                  <c:v>8580017.6818442401</c:v>
                </c:pt>
                <c:pt idx="349">
                  <c:v>8580017.6818445679</c:v>
                </c:pt>
                <c:pt idx="350">
                  <c:v>8580017.6818448734</c:v>
                </c:pt>
                <c:pt idx="351">
                  <c:v>8580017.6818451583</c:v>
                </c:pt>
                <c:pt idx="352">
                  <c:v>8580017.6818454228</c:v>
                </c:pt>
                <c:pt idx="353">
                  <c:v>8580017.6818456687</c:v>
                </c:pt>
                <c:pt idx="354">
                  <c:v>8580017.6818458978</c:v>
                </c:pt>
                <c:pt idx="355">
                  <c:v>8580017.6818461083</c:v>
                </c:pt>
                <c:pt idx="356">
                  <c:v>8580017.6818463057</c:v>
                </c:pt>
                <c:pt idx="357">
                  <c:v>8580017.6818464901</c:v>
                </c:pt>
                <c:pt idx="358">
                  <c:v>8580017.6818466615</c:v>
                </c:pt>
                <c:pt idx="359">
                  <c:v>8580017.6818468198</c:v>
                </c:pt>
                <c:pt idx="360">
                  <c:v>8580017.6818469688</c:v>
                </c:pt>
                <c:pt idx="361">
                  <c:v>8580017.6818471048</c:v>
                </c:pt>
                <c:pt idx="362">
                  <c:v>8580017.6818472352</c:v>
                </c:pt>
                <c:pt idx="363">
                  <c:v>8580017.6818473544</c:v>
                </c:pt>
                <c:pt idx="364">
                  <c:v>8580017.6818474662</c:v>
                </c:pt>
                <c:pt idx="365">
                  <c:v>8580017.6818475686</c:v>
                </c:pt>
                <c:pt idx="366">
                  <c:v>8580017.6818476655</c:v>
                </c:pt>
                <c:pt idx="367">
                  <c:v>8580017.6818477549</c:v>
                </c:pt>
                <c:pt idx="368">
                  <c:v>8580017.6818478368</c:v>
                </c:pt>
                <c:pt idx="369">
                  <c:v>8580017.6818479151</c:v>
                </c:pt>
                <c:pt idx="370">
                  <c:v>8580017.6818479858</c:v>
                </c:pt>
                <c:pt idx="371">
                  <c:v>8580017.6818480548</c:v>
                </c:pt>
                <c:pt idx="372">
                  <c:v>8580017.6818481162</c:v>
                </c:pt>
                <c:pt idx="373">
                  <c:v>8580017.6818481758</c:v>
                </c:pt>
                <c:pt idx="374">
                  <c:v>8580017.681848228</c:v>
                </c:pt>
                <c:pt idx="375">
                  <c:v>8580017.6818482783</c:v>
                </c:pt>
                <c:pt idx="376">
                  <c:v>8580017.6818483267</c:v>
                </c:pt>
                <c:pt idx="377">
                  <c:v>8580017.6818483695</c:v>
                </c:pt>
                <c:pt idx="378">
                  <c:v>8580017.6818484105</c:v>
                </c:pt>
                <c:pt idx="379">
                  <c:v>8580017.6818484478</c:v>
                </c:pt>
                <c:pt idx="380">
                  <c:v>8580017.6818484832</c:v>
                </c:pt>
                <c:pt idx="381">
                  <c:v>8580017.6818485148</c:v>
                </c:pt>
                <c:pt idx="382">
                  <c:v>8580017.6818485446</c:v>
                </c:pt>
                <c:pt idx="383">
                  <c:v>8580017.6818485726</c:v>
                </c:pt>
                <c:pt idx="384">
                  <c:v>8580017.6818486005</c:v>
                </c:pt>
                <c:pt idx="385">
                  <c:v>8580017.6818486247</c:v>
                </c:pt>
                <c:pt idx="386">
                  <c:v>8580017.6818486471</c:v>
                </c:pt>
                <c:pt idx="387">
                  <c:v>8580017.6818486694</c:v>
                </c:pt>
                <c:pt idx="388">
                  <c:v>8580017.6818486899</c:v>
                </c:pt>
                <c:pt idx="389">
                  <c:v>8580017.6818487085</c:v>
                </c:pt>
                <c:pt idx="390">
                  <c:v>8580017.6818487253</c:v>
                </c:pt>
                <c:pt idx="391">
                  <c:v>8580017.6818487421</c:v>
                </c:pt>
                <c:pt idx="392">
                  <c:v>8580017.681848757</c:v>
                </c:pt>
                <c:pt idx="393">
                  <c:v>8580017.68184877</c:v>
                </c:pt>
                <c:pt idx="394">
                  <c:v>8580017.681848783</c:v>
                </c:pt>
                <c:pt idx="395">
                  <c:v>8580017.6818487942</c:v>
                </c:pt>
                <c:pt idx="396">
                  <c:v>8580017.6818488054</c:v>
                </c:pt>
                <c:pt idx="397">
                  <c:v>8580017.6818488147</c:v>
                </c:pt>
                <c:pt idx="398">
                  <c:v>8580017.681848824</c:v>
                </c:pt>
                <c:pt idx="399">
                  <c:v>8580017.6818488333</c:v>
                </c:pt>
                <c:pt idx="400">
                  <c:v>8580017.6818488427</c:v>
                </c:pt>
                <c:pt idx="401">
                  <c:v>8580017.6818488501</c:v>
                </c:pt>
                <c:pt idx="402">
                  <c:v>8580017.6818488576</c:v>
                </c:pt>
                <c:pt idx="403">
                  <c:v>8580017.681848865</c:v>
                </c:pt>
                <c:pt idx="404">
                  <c:v>8580017.6818488725</c:v>
                </c:pt>
                <c:pt idx="405">
                  <c:v>8580017.681848878</c:v>
                </c:pt>
                <c:pt idx="406">
                  <c:v>8580017.6818488818</c:v>
                </c:pt>
                <c:pt idx="407">
                  <c:v>8580017.6818488874</c:v>
                </c:pt>
                <c:pt idx="408">
                  <c:v>8580017.6818488911</c:v>
                </c:pt>
                <c:pt idx="409">
                  <c:v>8580017.6818488967</c:v>
                </c:pt>
                <c:pt idx="410">
                  <c:v>8580017.6818489004</c:v>
                </c:pt>
                <c:pt idx="411">
                  <c:v>8580017.681848906</c:v>
                </c:pt>
                <c:pt idx="412">
                  <c:v>8580017.6818489078</c:v>
                </c:pt>
                <c:pt idx="413">
                  <c:v>8580017.6818489116</c:v>
                </c:pt>
                <c:pt idx="414">
                  <c:v>8580017.6818489134</c:v>
                </c:pt>
                <c:pt idx="415">
                  <c:v>8580017.6818489153</c:v>
                </c:pt>
                <c:pt idx="416">
                  <c:v>8580017.681848919</c:v>
                </c:pt>
                <c:pt idx="417">
                  <c:v>8580017.6818489209</c:v>
                </c:pt>
                <c:pt idx="418">
                  <c:v>8580017.6818489246</c:v>
                </c:pt>
                <c:pt idx="419">
                  <c:v>8580017.6818489265</c:v>
                </c:pt>
                <c:pt idx="420">
                  <c:v>8580017.6818489283</c:v>
                </c:pt>
                <c:pt idx="421">
                  <c:v>8580017.6818489302</c:v>
                </c:pt>
                <c:pt idx="422">
                  <c:v>8580017.6818489321</c:v>
                </c:pt>
                <c:pt idx="423">
                  <c:v>8580017.6818489339</c:v>
                </c:pt>
                <c:pt idx="424">
                  <c:v>8580017.6818489339</c:v>
                </c:pt>
                <c:pt idx="425">
                  <c:v>8580017.6818489358</c:v>
                </c:pt>
                <c:pt idx="426">
                  <c:v>8580017.6818489376</c:v>
                </c:pt>
                <c:pt idx="427">
                  <c:v>8580017.6818489376</c:v>
                </c:pt>
                <c:pt idx="428">
                  <c:v>8580017.6818489395</c:v>
                </c:pt>
                <c:pt idx="429">
                  <c:v>8580017.6818489395</c:v>
                </c:pt>
                <c:pt idx="430">
                  <c:v>8580017.6818489414</c:v>
                </c:pt>
                <c:pt idx="431">
                  <c:v>8580017.6818489432</c:v>
                </c:pt>
                <c:pt idx="432">
                  <c:v>8580017.6818489432</c:v>
                </c:pt>
                <c:pt idx="433">
                  <c:v>8580017.6818489451</c:v>
                </c:pt>
                <c:pt idx="434">
                  <c:v>8580017.6818489451</c:v>
                </c:pt>
                <c:pt idx="435">
                  <c:v>8580017.681848947</c:v>
                </c:pt>
                <c:pt idx="436">
                  <c:v>8580017.681848947</c:v>
                </c:pt>
                <c:pt idx="437">
                  <c:v>8580017.681848947</c:v>
                </c:pt>
                <c:pt idx="438">
                  <c:v>8580017.681848947</c:v>
                </c:pt>
                <c:pt idx="439">
                  <c:v>8580017.681848947</c:v>
                </c:pt>
                <c:pt idx="440">
                  <c:v>8580017.681848947</c:v>
                </c:pt>
                <c:pt idx="441">
                  <c:v>8580017.6818489488</c:v>
                </c:pt>
                <c:pt idx="442">
                  <c:v>8580017.6818489488</c:v>
                </c:pt>
                <c:pt idx="443">
                  <c:v>8580017.6818489488</c:v>
                </c:pt>
                <c:pt idx="444">
                  <c:v>8580017.6818489488</c:v>
                </c:pt>
                <c:pt idx="445">
                  <c:v>8580017.6818489488</c:v>
                </c:pt>
                <c:pt idx="446">
                  <c:v>8580017.6818489488</c:v>
                </c:pt>
                <c:pt idx="447">
                  <c:v>8580017.6818489488</c:v>
                </c:pt>
                <c:pt idx="448">
                  <c:v>8580017.6818489488</c:v>
                </c:pt>
                <c:pt idx="449">
                  <c:v>8580017.6818489488</c:v>
                </c:pt>
                <c:pt idx="450">
                  <c:v>8580017.6818489488</c:v>
                </c:pt>
                <c:pt idx="451">
                  <c:v>8580017.6818489507</c:v>
                </c:pt>
                <c:pt idx="452">
                  <c:v>8580017.6818489507</c:v>
                </c:pt>
                <c:pt idx="453">
                  <c:v>8580017.6818489507</c:v>
                </c:pt>
                <c:pt idx="454">
                  <c:v>8580017.6818489507</c:v>
                </c:pt>
                <c:pt idx="455">
                  <c:v>8580017.6818489507</c:v>
                </c:pt>
                <c:pt idx="456">
                  <c:v>8580017.6818489507</c:v>
                </c:pt>
                <c:pt idx="457">
                  <c:v>8580017.6818489525</c:v>
                </c:pt>
                <c:pt idx="458">
                  <c:v>8580017.6818489525</c:v>
                </c:pt>
                <c:pt idx="459">
                  <c:v>8580017.6818489525</c:v>
                </c:pt>
                <c:pt idx="460">
                  <c:v>8580017.6818489507</c:v>
                </c:pt>
                <c:pt idx="461">
                  <c:v>8580017.6818489525</c:v>
                </c:pt>
                <c:pt idx="462">
                  <c:v>8580017.6818489507</c:v>
                </c:pt>
                <c:pt idx="463">
                  <c:v>8580017.6818489507</c:v>
                </c:pt>
                <c:pt idx="464">
                  <c:v>8580017.6818489525</c:v>
                </c:pt>
                <c:pt idx="465">
                  <c:v>8580017.6818489525</c:v>
                </c:pt>
                <c:pt idx="466">
                  <c:v>8580017.6818489525</c:v>
                </c:pt>
                <c:pt idx="467">
                  <c:v>8580017.6818489507</c:v>
                </c:pt>
                <c:pt idx="468">
                  <c:v>8580017.6818489525</c:v>
                </c:pt>
                <c:pt idx="469">
                  <c:v>8580017.6818489525</c:v>
                </c:pt>
                <c:pt idx="470">
                  <c:v>8580017.6818489525</c:v>
                </c:pt>
                <c:pt idx="471">
                  <c:v>8580017.6818489525</c:v>
                </c:pt>
                <c:pt idx="472">
                  <c:v>8580017.6818489525</c:v>
                </c:pt>
                <c:pt idx="473">
                  <c:v>8580017.6818489525</c:v>
                </c:pt>
                <c:pt idx="474">
                  <c:v>8580017.6818489525</c:v>
                </c:pt>
                <c:pt idx="475">
                  <c:v>8580017.6818489525</c:v>
                </c:pt>
                <c:pt idx="476">
                  <c:v>8580017.6818489525</c:v>
                </c:pt>
                <c:pt idx="477">
                  <c:v>8580017.6818489544</c:v>
                </c:pt>
                <c:pt idx="478">
                  <c:v>8580017.6818489544</c:v>
                </c:pt>
                <c:pt idx="479">
                  <c:v>8580017.6818489544</c:v>
                </c:pt>
                <c:pt idx="480">
                  <c:v>8580017.6818489544</c:v>
                </c:pt>
                <c:pt idx="481">
                  <c:v>8580017.6818489544</c:v>
                </c:pt>
                <c:pt idx="482">
                  <c:v>8580017.6818489563</c:v>
                </c:pt>
                <c:pt idx="483">
                  <c:v>8580017.6818489544</c:v>
                </c:pt>
                <c:pt idx="484">
                  <c:v>8580017.6818489544</c:v>
                </c:pt>
                <c:pt idx="485">
                  <c:v>8580017.6818489563</c:v>
                </c:pt>
                <c:pt idx="486">
                  <c:v>8580017.6818489544</c:v>
                </c:pt>
                <c:pt idx="487">
                  <c:v>8580017.6818489544</c:v>
                </c:pt>
                <c:pt idx="488">
                  <c:v>8580017.6818489544</c:v>
                </c:pt>
                <c:pt idx="489">
                  <c:v>8580017.6818489544</c:v>
                </c:pt>
                <c:pt idx="490">
                  <c:v>8580017.6818489563</c:v>
                </c:pt>
                <c:pt idx="491">
                  <c:v>8580017.6818489563</c:v>
                </c:pt>
                <c:pt idx="492">
                  <c:v>8580017.6818489544</c:v>
                </c:pt>
                <c:pt idx="493">
                  <c:v>8580017.6818489544</c:v>
                </c:pt>
                <c:pt idx="494">
                  <c:v>8580017.6818489544</c:v>
                </c:pt>
                <c:pt idx="495">
                  <c:v>8580017.6818489563</c:v>
                </c:pt>
                <c:pt idx="496">
                  <c:v>8580017.6818489563</c:v>
                </c:pt>
                <c:pt idx="497">
                  <c:v>8580017.6818489563</c:v>
                </c:pt>
                <c:pt idx="498">
                  <c:v>8580017.6818489563</c:v>
                </c:pt>
                <c:pt idx="499">
                  <c:v>8580017.6818489563</c:v>
                </c:pt>
                <c:pt idx="500">
                  <c:v>8580017.6818489544</c:v>
                </c:pt>
                <c:pt idx="501">
                  <c:v>8580017.6818489544</c:v>
                </c:pt>
                <c:pt idx="502">
                  <c:v>8580017.6818489544</c:v>
                </c:pt>
                <c:pt idx="503">
                  <c:v>8580017.6818489544</c:v>
                </c:pt>
                <c:pt idx="504">
                  <c:v>8580017.6818489544</c:v>
                </c:pt>
                <c:pt idx="505">
                  <c:v>8580017.6818489544</c:v>
                </c:pt>
                <c:pt idx="506">
                  <c:v>8580017.6818489563</c:v>
                </c:pt>
                <c:pt idx="507">
                  <c:v>8580017.6818489563</c:v>
                </c:pt>
                <c:pt idx="508">
                  <c:v>8580017.6818489563</c:v>
                </c:pt>
                <c:pt idx="509">
                  <c:v>8580017.6818489581</c:v>
                </c:pt>
                <c:pt idx="510">
                  <c:v>8580017.6818489581</c:v>
                </c:pt>
                <c:pt idx="511">
                  <c:v>8580017.6818489581</c:v>
                </c:pt>
                <c:pt idx="512">
                  <c:v>8580017.68184896</c:v>
                </c:pt>
                <c:pt idx="513">
                  <c:v>8580017.6818489581</c:v>
                </c:pt>
                <c:pt idx="514">
                  <c:v>8580017.6818489581</c:v>
                </c:pt>
                <c:pt idx="515">
                  <c:v>8580017.6818489581</c:v>
                </c:pt>
                <c:pt idx="516">
                  <c:v>8580017.6818489563</c:v>
                </c:pt>
                <c:pt idx="517">
                  <c:v>8580017.6818489563</c:v>
                </c:pt>
                <c:pt idx="518">
                  <c:v>8580017.6818489544</c:v>
                </c:pt>
                <c:pt idx="519">
                  <c:v>8580017.6818489544</c:v>
                </c:pt>
                <c:pt idx="520">
                  <c:v>8580017.6818489544</c:v>
                </c:pt>
                <c:pt idx="521">
                  <c:v>8580017.6818489544</c:v>
                </c:pt>
                <c:pt idx="522">
                  <c:v>8580017.6818489525</c:v>
                </c:pt>
                <c:pt idx="523">
                  <c:v>8580017.6818489525</c:v>
                </c:pt>
                <c:pt idx="524">
                  <c:v>8580017.6818489525</c:v>
                </c:pt>
                <c:pt idx="525">
                  <c:v>8580017.6818489525</c:v>
                </c:pt>
                <c:pt idx="526">
                  <c:v>8580017.6818489525</c:v>
                </c:pt>
                <c:pt idx="527">
                  <c:v>8580017.6818489507</c:v>
                </c:pt>
                <c:pt idx="528">
                  <c:v>8580017.6818489507</c:v>
                </c:pt>
                <c:pt idx="529">
                  <c:v>8580017.6818489507</c:v>
                </c:pt>
                <c:pt idx="530">
                  <c:v>8580017.6818489507</c:v>
                </c:pt>
                <c:pt idx="531">
                  <c:v>8580017.6818489507</c:v>
                </c:pt>
                <c:pt idx="532">
                  <c:v>8580017.6818489507</c:v>
                </c:pt>
                <c:pt idx="533">
                  <c:v>8580017.6818489507</c:v>
                </c:pt>
                <c:pt idx="534">
                  <c:v>8580017.6818489488</c:v>
                </c:pt>
                <c:pt idx="535">
                  <c:v>8580017.6818489488</c:v>
                </c:pt>
                <c:pt idx="536">
                  <c:v>8580017.6818489488</c:v>
                </c:pt>
                <c:pt idx="537">
                  <c:v>8580017.6818489488</c:v>
                </c:pt>
                <c:pt idx="538">
                  <c:v>8580017.6818489488</c:v>
                </c:pt>
                <c:pt idx="539">
                  <c:v>8580017.6818489488</c:v>
                </c:pt>
                <c:pt idx="540">
                  <c:v>8580017.6818489488</c:v>
                </c:pt>
                <c:pt idx="541">
                  <c:v>8580017.6818489488</c:v>
                </c:pt>
                <c:pt idx="542">
                  <c:v>8580017.6818489488</c:v>
                </c:pt>
                <c:pt idx="543">
                  <c:v>8580017.6818489488</c:v>
                </c:pt>
                <c:pt idx="544">
                  <c:v>8580017.6818489488</c:v>
                </c:pt>
                <c:pt idx="545">
                  <c:v>8580017.6818489488</c:v>
                </c:pt>
                <c:pt idx="546">
                  <c:v>8580017.6818489488</c:v>
                </c:pt>
                <c:pt idx="547">
                  <c:v>8580017.6818489488</c:v>
                </c:pt>
                <c:pt idx="548">
                  <c:v>8580017.6818489488</c:v>
                </c:pt>
                <c:pt idx="549">
                  <c:v>8580017.681848947</c:v>
                </c:pt>
                <c:pt idx="550">
                  <c:v>8580017.681848947</c:v>
                </c:pt>
                <c:pt idx="551">
                  <c:v>8580017.681848947</c:v>
                </c:pt>
                <c:pt idx="552">
                  <c:v>8580017.681848947</c:v>
                </c:pt>
                <c:pt idx="553">
                  <c:v>8580017.681848947</c:v>
                </c:pt>
                <c:pt idx="554">
                  <c:v>8580017.681848947</c:v>
                </c:pt>
                <c:pt idx="555">
                  <c:v>8580017.681848947</c:v>
                </c:pt>
                <c:pt idx="556">
                  <c:v>8580017.681848947</c:v>
                </c:pt>
                <c:pt idx="557">
                  <c:v>8580017.681848947</c:v>
                </c:pt>
                <c:pt idx="558">
                  <c:v>8580017.681848947</c:v>
                </c:pt>
                <c:pt idx="559">
                  <c:v>8580017.681848947</c:v>
                </c:pt>
                <c:pt idx="560">
                  <c:v>8580017.681848947</c:v>
                </c:pt>
                <c:pt idx="561">
                  <c:v>8580017.681848947</c:v>
                </c:pt>
                <c:pt idx="562">
                  <c:v>8580017.681848947</c:v>
                </c:pt>
                <c:pt idx="563">
                  <c:v>8580017.681848947</c:v>
                </c:pt>
                <c:pt idx="564">
                  <c:v>8580017.681848947</c:v>
                </c:pt>
                <c:pt idx="565">
                  <c:v>8580017.681848947</c:v>
                </c:pt>
                <c:pt idx="566">
                  <c:v>8580017.681848947</c:v>
                </c:pt>
                <c:pt idx="567">
                  <c:v>8580017.681848947</c:v>
                </c:pt>
                <c:pt idx="568">
                  <c:v>8580017.681848947</c:v>
                </c:pt>
                <c:pt idx="569">
                  <c:v>8580017.681848947</c:v>
                </c:pt>
                <c:pt idx="570">
                  <c:v>8580017.681848947</c:v>
                </c:pt>
                <c:pt idx="571">
                  <c:v>8580017.681848947</c:v>
                </c:pt>
                <c:pt idx="572">
                  <c:v>8580017.681848947</c:v>
                </c:pt>
                <c:pt idx="573">
                  <c:v>8580017.681848947</c:v>
                </c:pt>
                <c:pt idx="574">
                  <c:v>8580017.681848947</c:v>
                </c:pt>
                <c:pt idx="575">
                  <c:v>8580017.681848947</c:v>
                </c:pt>
                <c:pt idx="576">
                  <c:v>8580017.681848947</c:v>
                </c:pt>
                <c:pt idx="577">
                  <c:v>8580017.681848947</c:v>
                </c:pt>
                <c:pt idx="578">
                  <c:v>8580017.681848947</c:v>
                </c:pt>
                <c:pt idx="579">
                  <c:v>8580017.681848947</c:v>
                </c:pt>
                <c:pt idx="580">
                  <c:v>8580017.681848947</c:v>
                </c:pt>
                <c:pt idx="581">
                  <c:v>8580017.681848947</c:v>
                </c:pt>
                <c:pt idx="582">
                  <c:v>8580017.681848947</c:v>
                </c:pt>
                <c:pt idx="583">
                  <c:v>8580017.681848947</c:v>
                </c:pt>
                <c:pt idx="584">
                  <c:v>8580017.681848947</c:v>
                </c:pt>
                <c:pt idx="585">
                  <c:v>8580017.681848947</c:v>
                </c:pt>
                <c:pt idx="586">
                  <c:v>8580017.681848947</c:v>
                </c:pt>
                <c:pt idx="587">
                  <c:v>8580017.681848947</c:v>
                </c:pt>
                <c:pt idx="588">
                  <c:v>8580017.681848947</c:v>
                </c:pt>
                <c:pt idx="589">
                  <c:v>8580017.681848947</c:v>
                </c:pt>
                <c:pt idx="590">
                  <c:v>8580017.681848947</c:v>
                </c:pt>
                <c:pt idx="591">
                  <c:v>8580017.681848947</c:v>
                </c:pt>
                <c:pt idx="592">
                  <c:v>8580017.681848947</c:v>
                </c:pt>
                <c:pt idx="593">
                  <c:v>8580017.681848947</c:v>
                </c:pt>
                <c:pt idx="594">
                  <c:v>8580017.681848947</c:v>
                </c:pt>
                <c:pt idx="595">
                  <c:v>8580017.681848947</c:v>
                </c:pt>
                <c:pt idx="596">
                  <c:v>8580017.681848947</c:v>
                </c:pt>
                <c:pt idx="597">
                  <c:v>8580017.681848947</c:v>
                </c:pt>
                <c:pt idx="598">
                  <c:v>8580017.681848947</c:v>
                </c:pt>
                <c:pt idx="599">
                  <c:v>8580017.681848947</c:v>
                </c:pt>
                <c:pt idx="600">
                  <c:v>8580017.681848947</c:v>
                </c:pt>
                <c:pt idx="601">
                  <c:v>8580017.681848947</c:v>
                </c:pt>
                <c:pt idx="602">
                  <c:v>8580017.681848947</c:v>
                </c:pt>
                <c:pt idx="603">
                  <c:v>8580017.681848947</c:v>
                </c:pt>
                <c:pt idx="604">
                  <c:v>8580017.681848947</c:v>
                </c:pt>
                <c:pt idx="605">
                  <c:v>8580017.681848947</c:v>
                </c:pt>
                <c:pt idx="606">
                  <c:v>8580017.681848947</c:v>
                </c:pt>
                <c:pt idx="607">
                  <c:v>8580017.681848947</c:v>
                </c:pt>
                <c:pt idx="608">
                  <c:v>8580017.681848947</c:v>
                </c:pt>
                <c:pt idx="609">
                  <c:v>8580017.681848947</c:v>
                </c:pt>
                <c:pt idx="610">
                  <c:v>8580017.681848947</c:v>
                </c:pt>
                <c:pt idx="611">
                  <c:v>8580017.681848947</c:v>
                </c:pt>
                <c:pt idx="612">
                  <c:v>8580017.681848947</c:v>
                </c:pt>
                <c:pt idx="613">
                  <c:v>8580017.681848947</c:v>
                </c:pt>
                <c:pt idx="614">
                  <c:v>8580017.681848947</c:v>
                </c:pt>
                <c:pt idx="615">
                  <c:v>8580017.681848947</c:v>
                </c:pt>
                <c:pt idx="616">
                  <c:v>8580017.681848947</c:v>
                </c:pt>
                <c:pt idx="617">
                  <c:v>8580017.681848947</c:v>
                </c:pt>
                <c:pt idx="618">
                  <c:v>8580017.681848947</c:v>
                </c:pt>
                <c:pt idx="619">
                  <c:v>8580017.681848947</c:v>
                </c:pt>
                <c:pt idx="620">
                  <c:v>8580017.681848947</c:v>
                </c:pt>
                <c:pt idx="621">
                  <c:v>8580017.681848947</c:v>
                </c:pt>
                <c:pt idx="622">
                  <c:v>8580017.681848947</c:v>
                </c:pt>
                <c:pt idx="623">
                  <c:v>8580017.681848947</c:v>
                </c:pt>
                <c:pt idx="624">
                  <c:v>8580017.681848947</c:v>
                </c:pt>
                <c:pt idx="625">
                  <c:v>8580017.681848947</c:v>
                </c:pt>
                <c:pt idx="626">
                  <c:v>8580017.681848947</c:v>
                </c:pt>
                <c:pt idx="627">
                  <c:v>8580017.681848947</c:v>
                </c:pt>
                <c:pt idx="628">
                  <c:v>8580017.681848947</c:v>
                </c:pt>
                <c:pt idx="629">
                  <c:v>8580017.681848947</c:v>
                </c:pt>
                <c:pt idx="630">
                  <c:v>8580017.681848947</c:v>
                </c:pt>
                <c:pt idx="631">
                  <c:v>8580017.681848947</c:v>
                </c:pt>
                <c:pt idx="632">
                  <c:v>8580017.681848947</c:v>
                </c:pt>
                <c:pt idx="633">
                  <c:v>8580017.681848947</c:v>
                </c:pt>
                <c:pt idx="634">
                  <c:v>8580017.681848947</c:v>
                </c:pt>
                <c:pt idx="635">
                  <c:v>8580017.681848947</c:v>
                </c:pt>
                <c:pt idx="636">
                  <c:v>8580017.681848947</c:v>
                </c:pt>
                <c:pt idx="637">
                  <c:v>8580017.681848947</c:v>
                </c:pt>
                <c:pt idx="638">
                  <c:v>8580017.681848947</c:v>
                </c:pt>
                <c:pt idx="639">
                  <c:v>8580017.681848947</c:v>
                </c:pt>
                <c:pt idx="640">
                  <c:v>8580017.681848947</c:v>
                </c:pt>
                <c:pt idx="641">
                  <c:v>8580017.681848947</c:v>
                </c:pt>
                <c:pt idx="642">
                  <c:v>8580017.681848947</c:v>
                </c:pt>
                <c:pt idx="643">
                  <c:v>8580017.681848947</c:v>
                </c:pt>
                <c:pt idx="644">
                  <c:v>8580017.681848947</c:v>
                </c:pt>
                <c:pt idx="645">
                  <c:v>8580017.681848947</c:v>
                </c:pt>
                <c:pt idx="646">
                  <c:v>8580017.681848947</c:v>
                </c:pt>
                <c:pt idx="647">
                  <c:v>8580017.681848947</c:v>
                </c:pt>
                <c:pt idx="648">
                  <c:v>8580017.681848947</c:v>
                </c:pt>
                <c:pt idx="649">
                  <c:v>8580017.681848947</c:v>
                </c:pt>
                <c:pt idx="650">
                  <c:v>8580017.681848947</c:v>
                </c:pt>
                <c:pt idx="651">
                  <c:v>8580017.681848947</c:v>
                </c:pt>
                <c:pt idx="652">
                  <c:v>8580017.681848947</c:v>
                </c:pt>
                <c:pt idx="653">
                  <c:v>8580017.681848947</c:v>
                </c:pt>
                <c:pt idx="654">
                  <c:v>8580017.681848947</c:v>
                </c:pt>
                <c:pt idx="655">
                  <c:v>8580017.681848947</c:v>
                </c:pt>
                <c:pt idx="656">
                  <c:v>8580017.681848947</c:v>
                </c:pt>
                <c:pt idx="657">
                  <c:v>8580017.681848947</c:v>
                </c:pt>
                <c:pt idx="658">
                  <c:v>8580017.681848947</c:v>
                </c:pt>
                <c:pt idx="659">
                  <c:v>8580017.681848947</c:v>
                </c:pt>
                <c:pt idx="660">
                  <c:v>8580017.681848947</c:v>
                </c:pt>
                <c:pt idx="661">
                  <c:v>8580017.681848947</c:v>
                </c:pt>
                <c:pt idx="662">
                  <c:v>8580017.681848947</c:v>
                </c:pt>
                <c:pt idx="663">
                  <c:v>8580017.681848947</c:v>
                </c:pt>
                <c:pt idx="664">
                  <c:v>8580017.681848947</c:v>
                </c:pt>
                <c:pt idx="665">
                  <c:v>8580017.681848947</c:v>
                </c:pt>
                <c:pt idx="666">
                  <c:v>8580017.681848947</c:v>
                </c:pt>
                <c:pt idx="667">
                  <c:v>8580017.681848947</c:v>
                </c:pt>
                <c:pt idx="668">
                  <c:v>8580017.681848947</c:v>
                </c:pt>
                <c:pt idx="669">
                  <c:v>8580017.681848947</c:v>
                </c:pt>
                <c:pt idx="670">
                  <c:v>8580017.681848947</c:v>
                </c:pt>
                <c:pt idx="671">
                  <c:v>8580017.681848947</c:v>
                </c:pt>
                <c:pt idx="672">
                  <c:v>8580017.681848947</c:v>
                </c:pt>
                <c:pt idx="673">
                  <c:v>8580017.681848947</c:v>
                </c:pt>
                <c:pt idx="674">
                  <c:v>8580017.681848947</c:v>
                </c:pt>
                <c:pt idx="675">
                  <c:v>8580017.681848947</c:v>
                </c:pt>
                <c:pt idx="676">
                  <c:v>8580017.681848947</c:v>
                </c:pt>
                <c:pt idx="677">
                  <c:v>8580017.681848947</c:v>
                </c:pt>
                <c:pt idx="678">
                  <c:v>8580017.681848947</c:v>
                </c:pt>
                <c:pt idx="679">
                  <c:v>8580017.681848947</c:v>
                </c:pt>
                <c:pt idx="680">
                  <c:v>8580017.681848947</c:v>
                </c:pt>
                <c:pt idx="681">
                  <c:v>8580017.681848947</c:v>
                </c:pt>
                <c:pt idx="682">
                  <c:v>8580017.681848947</c:v>
                </c:pt>
                <c:pt idx="683">
                  <c:v>8580017.681848947</c:v>
                </c:pt>
                <c:pt idx="684">
                  <c:v>8580017.681848947</c:v>
                </c:pt>
                <c:pt idx="685">
                  <c:v>8580017.681848947</c:v>
                </c:pt>
                <c:pt idx="686">
                  <c:v>8580017.681848947</c:v>
                </c:pt>
                <c:pt idx="687">
                  <c:v>8580017.681848947</c:v>
                </c:pt>
                <c:pt idx="688">
                  <c:v>8580017.681848947</c:v>
                </c:pt>
                <c:pt idx="689">
                  <c:v>8580017.681848947</c:v>
                </c:pt>
                <c:pt idx="690">
                  <c:v>8580017.681848947</c:v>
                </c:pt>
                <c:pt idx="691">
                  <c:v>8580017.681848947</c:v>
                </c:pt>
                <c:pt idx="692">
                  <c:v>8580017.681848947</c:v>
                </c:pt>
                <c:pt idx="693">
                  <c:v>8580017.681848947</c:v>
                </c:pt>
                <c:pt idx="694">
                  <c:v>8580017.681848947</c:v>
                </c:pt>
                <c:pt idx="695">
                  <c:v>8580017.681848947</c:v>
                </c:pt>
                <c:pt idx="696">
                  <c:v>8580017.681848947</c:v>
                </c:pt>
                <c:pt idx="697">
                  <c:v>8580017.681848947</c:v>
                </c:pt>
                <c:pt idx="698">
                  <c:v>8580017.681848947</c:v>
                </c:pt>
                <c:pt idx="699">
                  <c:v>8580017.681848947</c:v>
                </c:pt>
                <c:pt idx="700">
                  <c:v>8580017.681848947</c:v>
                </c:pt>
                <c:pt idx="701">
                  <c:v>8580017.681848947</c:v>
                </c:pt>
                <c:pt idx="702">
                  <c:v>8580017.681848947</c:v>
                </c:pt>
                <c:pt idx="703">
                  <c:v>8580017.681848947</c:v>
                </c:pt>
                <c:pt idx="704">
                  <c:v>8580017.681848947</c:v>
                </c:pt>
                <c:pt idx="705">
                  <c:v>8580017.681848947</c:v>
                </c:pt>
                <c:pt idx="706">
                  <c:v>8580017.681848947</c:v>
                </c:pt>
                <c:pt idx="707">
                  <c:v>8580017.681848947</c:v>
                </c:pt>
                <c:pt idx="708">
                  <c:v>8580017.681848947</c:v>
                </c:pt>
                <c:pt idx="709">
                  <c:v>8580017.681848947</c:v>
                </c:pt>
                <c:pt idx="710">
                  <c:v>8580017.681848947</c:v>
                </c:pt>
                <c:pt idx="711">
                  <c:v>8580017.681848947</c:v>
                </c:pt>
                <c:pt idx="712">
                  <c:v>8580017.681848947</c:v>
                </c:pt>
                <c:pt idx="713">
                  <c:v>8580017.681848947</c:v>
                </c:pt>
                <c:pt idx="714">
                  <c:v>8580017.681848947</c:v>
                </c:pt>
                <c:pt idx="715">
                  <c:v>8580017.681848947</c:v>
                </c:pt>
                <c:pt idx="716">
                  <c:v>8580017.681848947</c:v>
                </c:pt>
                <c:pt idx="717">
                  <c:v>8580017.681848947</c:v>
                </c:pt>
                <c:pt idx="718">
                  <c:v>8580017.681848947</c:v>
                </c:pt>
                <c:pt idx="719">
                  <c:v>8580017.681848947</c:v>
                </c:pt>
                <c:pt idx="720">
                  <c:v>8580017.681848947</c:v>
                </c:pt>
                <c:pt idx="721">
                  <c:v>8580017.681848947</c:v>
                </c:pt>
                <c:pt idx="722">
                  <c:v>8580017.681848947</c:v>
                </c:pt>
                <c:pt idx="723">
                  <c:v>8580017.681848947</c:v>
                </c:pt>
                <c:pt idx="724">
                  <c:v>8580017.681848947</c:v>
                </c:pt>
                <c:pt idx="725">
                  <c:v>8580017.681848947</c:v>
                </c:pt>
                <c:pt idx="726">
                  <c:v>8580017.681848947</c:v>
                </c:pt>
                <c:pt idx="727">
                  <c:v>8580017.681848947</c:v>
                </c:pt>
                <c:pt idx="728">
                  <c:v>8580017.681848947</c:v>
                </c:pt>
                <c:pt idx="729">
                  <c:v>8580017.681848947</c:v>
                </c:pt>
                <c:pt idx="730">
                  <c:v>8580017.681848947</c:v>
                </c:pt>
                <c:pt idx="731">
                  <c:v>8580017.681848947</c:v>
                </c:pt>
                <c:pt idx="732">
                  <c:v>8580017.681848947</c:v>
                </c:pt>
                <c:pt idx="733">
                  <c:v>8580017.681848947</c:v>
                </c:pt>
                <c:pt idx="734">
                  <c:v>8580017.681848947</c:v>
                </c:pt>
                <c:pt idx="735">
                  <c:v>8580017.681848947</c:v>
                </c:pt>
                <c:pt idx="736">
                  <c:v>8580017.681848947</c:v>
                </c:pt>
                <c:pt idx="737">
                  <c:v>8580017.681848947</c:v>
                </c:pt>
                <c:pt idx="738">
                  <c:v>8580017.681848947</c:v>
                </c:pt>
                <c:pt idx="739">
                  <c:v>8580017.681848947</c:v>
                </c:pt>
                <c:pt idx="740">
                  <c:v>8580017.681848947</c:v>
                </c:pt>
                <c:pt idx="741">
                  <c:v>8580017.681848947</c:v>
                </c:pt>
                <c:pt idx="742">
                  <c:v>8580017.681848947</c:v>
                </c:pt>
                <c:pt idx="743">
                  <c:v>8580017.681848947</c:v>
                </c:pt>
                <c:pt idx="744">
                  <c:v>8580017.681848947</c:v>
                </c:pt>
                <c:pt idx="745">
                  <c:v>8580017.681848947</c:v>
                </c:pt>
                <c:pt idx="746">
                  <c:v>8580017.681848947</c:v>
                </c:pt>
                <c:pt idx="747">
                  <c:v>8580017.681848947</c:v>
                </c:pt>
                <c:pt idx="748">
                  <c:v>8580017.681848947</c:v>
                </c:pt>
                <c:pt idx="749">
                  <c:v>8580017.681848947</c:v>
                </c:pt>
                <c:pt idx="750">
                  <c:v>8580017.681848947</c:v>
                </c:pt>
                <c:pt idx="751">
                  <c:v>8580017.681848947</c:v>
                </c:pt>
                <c:pt idx="752">
                  <c:v>8580017.681848947</c:v>
                </c:pt>
                <c:pt idx="753">
                  <c:v>8580017.681848947</c:v>
                </c:pt>
                <c:pt idx="754">
                  <c:v>8580017.681848947</c:v>
                </c:pt>
                <c:pt idx="755">
                  <c:v>8580017.681848947</c:v>
                </c:pt>
                <c:pt idx="756">
                  <c:v>8580017.681848947</c:v>
                </c:pt>
                <c:pt idx="757">
                  <c:v>8580017.681848947</c:v>
                </c:pt>
                <c:pt idx="758">
                  <c:v>8580017.681848947</c:v>
                </c:pt>
                <c:pt idx="759">
                  <c:v>8580017.681848947</c:v>
                </c:pt>
                <c:pt idx="760">
                  <c:v>8580017.681848947</c:v>
                </c:pt>
                <c:pt idx="761">
                  <c:v>8580017.681848947</c:v>
                </c:pt>
                <c:pt idx="762">
                  <c:v>8580017.681848947</c:v>
                </c:pt>
                <c:pt idx="763">
                  <c:v>8580017.681848947</c:v>
                </c:pt>
                <c:pt idx="764">
                  <c:v>8580017.681848947</c:v>
                </c:pt>
                <c:pt idx="765">
                  <c:v>8580017.681848947</c:v>
                </c:pt>
                <c:pt idx="766">
                  <c:v>8580017.681848947</c:v>
                </c:pt>
                <c:pt idx="767">
                  <c:v>8580017.681848947</c:v>
                </c:pt>
                <c:pt idx="768">
                  <c:v>8580017.681848947</c:v>
                </c:pt>
                <c:pt idx="769">
                  <c:v>8580017.681848947</c:v>
                </c:pt>
                <c:pt idx="770">
                  <c:v>8580017.681848947</c:v>
                </c:pt>
                <c:pt idx="771">
                  <c:v>8580017.681848947</c:v>
                </c:pt>
                <c:pt idx="772">
                  <c:v>8580017.681848947</c:v>
                </c:pt>
                <c:pt idx="773">
                  <c:v>8580017.681848947</c:v>
                </c:pt>
                <c:pt idx="774">
                  <c:v>8580017.681848947</c:v>
                </c:pt>
                <c:pt idx="775">
                  <c:v>8580017.681848947</c:v>
                </c:pt>
                <c:pt idx="776">
                  <c:v>8580017.681848947</c:v>
                </c:pt>
                <c:pt idx="777">
                  <c:v>8580017.681848947</c:v>
                </c:pt>
                <c:pt idx="778">
                  <c:v>8580017.681848947</c:v>
                </c:pt>
                <c:pt idx="779">
                  <c:v>8580017.681848947</c:v>
                </c:pt>
                <c:pt idx="780">
                  <c:v>8580017.681848947</c:v>
                </c:pt>
                <c:pt idx="781">
                  <c:v>8580017.681848947</c:v>
                </c:pt>
                <c:pt idx="782">
                  <c:v>8580017.681848947</c:v>
                </c:pt>
                <c:pt idx="783">
                  <c:v>8580017.681848947</c:v>
                </c:pt>
                <c:pt idx="784">
                  <c:v>8580017.681848947</c:v>
                </c:pt>
                <c:pt idx="785">
                  <c:v>8580017.681848947</c:v>
                </c:pt>
                <c:pt idx="786">
                  <c:v>8580017.681848947</c:v>
                </c:pt>
                <c:pt idx="787">
                  <c:v>8580017.681848947</c:v>
                </c:pt>
                <c:pt idx="788">
                  <c:v>8580017.681848947</c:v>
                </c:pt>
                <c:pt idx="789">
                  <c:v>8580017.681848947</c:v>
                </c:pt>
                <c:pt idx="790">
                  <c:v>8580017.681848947</c:v>
                </c:pt>
                <c:pt idx="791">
                  <c:v>8580017.681848947</c:v>
                </c:pt>
                <c:pt idx="792">
                  <c:v>8580017.681848947</c:v>
                </c:pt>
                <c:pt idx="793">
                  <c:v>8580017.681848947</c:v>
                </c:pt>
                <c:pt idx="794">
                  <c:v>8580017.681848947</c:v>
                </c:pt>
                <c:pt idx="795">
                  <c:v>8580017.681848947</c:v>
                </c:pt>
                <c:pt idx="796">
                  <c:v>8580017.681848947</c:v>
                </c:pt>
                <c:pt idx="797">
                  <c:v>8580017.681848947</c:v>
                </c:pt>
                <c:pt idx="798">
                  <c:v>8580017.681848947</c:v>
                </c:pt>
                <c:pt idx="799">
                  <c:v>8580017.681848947</c:v>
                </c:pt>
                <c:pt idx="800">
                  <c:v>8580017.681848947</c:v>
                </c:pt>
                <c:pt idx="801">
                  <c:v>8580017.681848947</c:v>
                </c:pt>
                <c:pt idx="802">
                  <c:v>8580017.681848947</c:v>
                </c:pt>
                <c:pt idx="803">
                  <c:v>8580017.681848947</c:v>
                </c:pt>
                <c:pt idx="804">
                  <c:v>8580017.681848947</c:v>
                </c:pt>
                <c:pt idx="805">
                  <c:v>8580017.681848947</c:v>
                </c:pt>
                <c:pt idx="806">
                  <c:v>8580017.681848947</c:v>
                </c:pt>
                <c:pt idx="807">
                  <c:v>8580017.681848947</c:v>
                </c:pt>
                <c:pt idx="808">
                  <c:v>8580017.681848947</c:v>
                </c:pt>
                <c:pt idx="809">
                  <c:v>8580017.681848947</c:v>
                </c:pt>
                <c:pt idx="810">
                  <c:v>8580017.681848947</c:v>
                </c:pt>
                <c:pt idx="811">
                  <c:v>8580017.681848947</c:v>
                </c:pt>
                <c:pt idx="812">
                  <c:v>8580017.681848947</c:v>
                </c:pt>
                <c:pt idx="813">
                  <c:v>8580017.681848947</c:v>
                </c:pt>
                <c:pt idx="814">
                  <c:v>8580017.681848947</c:v>
                </c:pt>
                <c:pt idx="815">
                  <c:v>8580017.681848947</c:v>
                </c:pt>
                <c:pt idx="816">
                  <c:v>8580017.681848947</c:v>
                </c:pt>
                <c:pt idx="817">
                  <c:v>8580017.681848947</c:v>
                </c:pt>
                <c:pt idx="818">
                  <c:v>8580017.681848947</c:v>
                </c:pt>
                <c:pt idx="819">
                  <c:v>8580017.681848947</c:v>
                </c:pt>
                <c:pt idx="820">
                  <c:v>8580017.681848947</c:v>
                </c:pt>
                <c:pt idx="821">
                  <c:v>8580017.681848947</c:v>
                </c:pt>
                <c:pt idx="822">
                  <c:v>8580017.681848947</c:v>
                </c:pt>
                <c:pt idx="823">
                  <c:v>8580017.681848947</c:v>
                </c:pt>
                <c:pt idx="824">
                  <c:v>8580017.681848947</c:v>
                </c:pt>
                <c:pt idx="825">
                  <c:v>8580017.681848947</c:v>
                </c:pt>
                <c:pt idx="826">
                  <c:v>8580017.681848947</c:v>
                </c:pt>
                <c:pt idx="827">
                  <c:v>8580017.681848947</c:v>
                </c:pt>
                <c:pt idx="828">
                  <c:v>8580017.681848947</c:v>
                </c:pt>
                <c:pt idx="829">
                  <c:v>8580017.681848947</c:v>
                </c:pt>
                <c:pt idx="830">
                  <c:v>8580017.681848947</c:v>
                </c:pt>
                <c:pt idx="831">
                  <c:v>8580017.681848947</c:v>
                </c:pt>
                <c:pt idx="832">
                  <c:v>8580017.681848947</c:v>
                </c:pt>
                <c:pt idx="833">
                  <c:v>8580017.681848947</c:v>
                </c:pt>
                <c:pt idx="834">
                  <c:v>8580017.681848947</c:v>
                </c:pt>
                <c:pt idx="835">
                  <c:v>8580017.681848947</c:v>
                </c:pt>
                <c:pt idx="836">
                  <c:v>8580017.681848947</c:v>
                </c:pt>
                <c:pt idx="837">
                  <c:v>8580017.681848947</c:v>
                </c:pt>
                <c:pt idx="838">
                  <c:v>8580017.681848947</c:v>
                </c:pt>
                <c:pt idx="839">
                  <c:v>8580017.681848947</c:v>
                </c:pt>
                <c:pt idx="840">
                  <c:v>8580017.681848947</c:v>
                </c:pt>
                <c:pt idx="841">
                  <c:v>8580017.681848947</c:v>
                </c:pt>
                <c:pt idx="842">
                  <c:v>8580017.681848947</c:v>
                </c:pt>
                <c:pt idx="843">
                  <c:v>8580017.681848947</c:v>
                </c:pt>
                <c:pt idx="844">
                  <c:v>8580017.681848947</c:v>
                </c:pt>
                <c:pt idx="845">
                  <c:v>8580017.681848947</c:v>
                </c:pt>
                <c:pt idx="846">
                  <c:v>8580017.681848947</c:v>
                </c:pt>
                <c:pt idx="847">
                  <c:v>8580017.681848947</c:v>
                </c:pt>
                <c:pt idx="848">
                  <c:v>8580017.681848947</c:v>
                </c:pt>
                <c:pt idx="849">
                  <c:v>8580017.681848947</c:v>
                </c:pt>
                <c:pt idx="850">
                  <c:v>8580017.681848947</c:v>
                </c:pt>
                <c:pt idx="851">
                  <c:v>8580017.681848947</c:v>
                </c:pt>
                <c:pt idx="852">
                  <c:v>8580017.681848947</c:v>
                </c:pt>
                <c:pt idx="853">
                  <c:v>8580017.681848947</c:v>
                </c:pt>
                <c:pt idx="854">
                  <c:v>8580017.681848947</c:v>
                </c:pt>
                <c:pt idx="855">
                  <c:v>8580017.681848947</c:v>
                </c:pt>
                <c:pt idx="856">
                  <c:v>8580017.681848947</c:v>
                </c:pt>
                <c:pt idx="857">
                  <c:v>8580017.681848947</c:v>
                </c:pt>
                <c:pt idx="858">
                  <c:v>8580017.681848947</c:v>
                </c:pt>
                <c:pt idx="859">
                  <c:v>8580017.681848947</c:v>
                </c:pt>
                <c:pt idx="860">
                  <c:v>8580017.681848947</c:v>
                </c:pt>
                <c:pt idx="861">
                  <c:v>8580017.681848947</c:v>
                </c:pt>
                <c:pt idx="862">
                  <c:v>8580017.681848947</c:v>
                </c:pt>
                <c:pt idx="863">
                  <c:v>8580017.681848947</c:v>
                </c:pt>
                <c:pt idx="864">
                  <c:v>8580017.681848947</c:v>
                </c:pt>
                <c:pt idx="865">
                  <c:v>8580017.681848947</c:v>
                </c:pt>
                <c:pt idx="866">
                  <c:v>8580017.681848947</c:v>
                </c:pt>
                <c:pt idx="867">
                  <c:v>8580017.681848947</c:v>
                </c:pt>
                <c:pt idx="868">
                  <c:v>8580017.681848947</c:v>
                </c:pt>
                <c:pt idx="869">
                  <c:v>8580017.681848947</c:v>
                </c:pt>
                <c:pt idx="870">
                  <c:v>8580017.681848947</c:v>
                </c:pt>
                <c:pt idx="871">
                  <c:v>8580017.681848947</c:v>
                </c:pt>
                <c:pt idx="872">
                  <c:v>8580017.681848947</c:v>
                </c:pt>
                <c:pt idx="873">
                  <c:v>8580017.681848947</c:v>
                </c:pt>
                <c:pt idx="874">
                  <c:v>8580017.681848947</c:v>
                </c:pt>
                <c:pt idx="875">
                  <c:v>8580017.681848947</c:v>
                </c:pt>
                <c:pt idx="876">
                  <c:v>8580017.681848947</c:v>
                </c:pt>
                <c:pt idx="877">
                  <c:v>8580017.681848947</c:v>
                </c:pt>
                <c:pt idx="878">
                  <c:v>8580017.681848947</c:v>
                </c:pt>
                <c:pt idx="879">
                  <c:v>8580017.681848947</c:v>
                </c:pt>
                <c:pt idx="880">
                  <c:v>8580017.681848947</c:v>
                </c:pt>
                <c:pt idx="881">
                  <c:v>8580017.681848947</c:v>
                </c:pt>
                <c:pt idx="882">
                  <c:v>8580017.681848947</c:v>
                </c:pt>
                <c:pt idx="883">
                  <c:v>8580017.681848947</c:v>
                </c:pt>
                <c:pt idx="884">
                  <c:v>8580017.681848947</c:v>
                </c:pt>
                <c:pt idx="885">
                  <c:v>8580017.681848947</c:v>
                </c:pt>
                <c:pt idx="886">
                  <c:v>8580017.681848947</c:v>
                </c:pt>
                <c:pt idx="887">
                  <c:v>8580017.681848947</c:v>
                </c:pt>
                <c:pt idx="888">
                  <c:v>8580017.681848947</c:v>
                </c:pt>
                <c:pt idx="889">
                  <c:v>8580017.681848947</c:v>
                </c:pt>
                <c:pt idx="890">
                  <c:v>8580017.681848947</c:v>
                </c:pt>
                <c:pt idx="891">
                  <c:v>8580017.681848947</c:v>
                </c:pt>
                <c:pt idx="892">
                  <c:v>8580017.681848947</c:v>
                </c:pt>
                <c:pt idx="893">
                  <c:v>8580017.681848947</c:v>
                </c:pt>
                <c:pt idx="894">
                  <c:v>8580017.681848947</c:v>
                </c:pt>
                <c:pt idx="895">
                  <c:v>8580017.681848947</c:v>
                </c:pt>
                <c:pt idx="896">
                  <c:v>8580017.681848947</c:v>
                </c:pt>
                <c:pt idx="897">
                  <c:v>8580017.681848947</c:v>
                </c:pt>
                <c:pt idx="898">
                  <c:v>8580017.681848947</c:v>
                </c:pt>
                <c:pt idx="899">
                  <c:v>8580017.681848947</c:v>
                </c:pt>
                <c:pt idx="900">
                  <c:v>8580017.681848947</c:v>
                </c:pt>
                <c:pt idx="901">
                  <c:v>8580017.681848947</c:v>
                </c:pt>
                <c:pt idx="902">
                  <c:v>8580017.681848947</c:v>
                </c:pt>
                <c:pt idx="903">
                  <c:v>8580017.681848947</c:v>
                </c:pt>
                <c:pt idx="904">
                  <c:v>8580017.681848947</c:v>
                </c:pt>
                <c:pt idx="905">
                  <c:v>8580017.681848947</c:v>
                </c:pt>
                <c:pt idx="906">
                  <c:v>8580017.681848947</c:v>
                </c:pt>
                <c:pt idx="907">
                  <c:v>8580017.681848947</c:v>
                </c:pt>
                <c:pt idx="908">
                  <c:v>8580017.681848947</c:v>
                </c:pt>
                <c:pt idx="909">
                  <c:v>8580017.681848947</c:v>
                </c:pt>
                <c:pt idx="910">
                  <c:v>8580017.681848947</c:v>
                </c:pt>
                <c:pt idx="911">
                  <c:v>8580017.681848947</c:v>
                </c:pt>
                <c:pt idx="912">
                  <c:v>8580017.681848947</c:v>
                </c:pt>
                <c:pt idx="913">
                  <c:v>8580017.681848947</c:v>
                </c:pt>
                <c:pt idx="914">
                  <c:v>8580017.681848947</c:v>
                </c:pt>
                <c:pt idx="915">
                  <c:v>8580017.681848947</c:v>
                </c:pt>
                <c:pt idx="916">
                  <c:v>8580017.681848947</c:v>
                </c:pt>
                <c:pt idx="917">
                  <c:v>8580017.681848947</c:v>
                </c:pt>
                <c:pt idx="918">
                  <c:v>8580017.681848947</c:v>
                </c:pt>
                <c:pt idx="919">
                  <c:v>8580017.681848947</c:v>
                </c:pt>
                <c:pt idx="920">
                  <c:v>8580017.681848947</c:v>
                </c:pt>
                <c:pt idx="921">
                  <c:v>8580017.681848947</c:v>
                </c:pt>
                <c:pt idx="922">
                  <c:v>8580017.681848947</c:v>
                </c:pt>
                <c:pt idx="923">
                  <c:v>8580017.681848947</c:v>
                </c:pt>
                <c:pt idx="924">
                  <c:v>8580017.681848947</c:v>
                </c:pt>
                <c:pt idx="925">
                  <c:v>8580017.681848947</c:v>
                </c:pt>
                <c:pt idx="926">
                  <c:v>8580017.681848947</c:v>
                </c:pt>
                <c:pt idx="927">
                  <c:v>8580017.681848947</c:v>
                </c:pt>
                <c:pt idx="928">
                  <c:v>8580017.681848947</c:v>
                </c:pt>
                <c:pt idx="929">
                  <c:v>8580017.681848947</c:v>
                </c:pt>
                <c:pt idx="930">
                  <c:v>8580017.681848947</c:v>
                </c:pt>
                <c:pt idx="931">
                  <c:v>8580017.681848947</c:v>
                </c:pt>
                <c:pt idx="932">
                  <c:v>8580017.681848947</c:v>
                </c:pt>
                <c:pt idx="933">
                  <c:v>8580017.681848947</c:v>
                </c:pt>
                <c:pt idx="934">
                  <c:v>8580017.681848947</c:v>
                </c:pt>
                <c:pt idx="935">
                  <c:v>8580017.681848947</c:v>
                </c:pt>
                <c:pt idx="936">
                  <c:v>8580017.681848947</c:v>
                </c:pt>
                <c:pt idx="937">
                  <c:v>8580017.681848947</c:v>
                </c:pt>
                <c:pt idx="938">
                  <c:v>8580017.681848947</c:v>
                </c:pt>
                <c:pt idx="939">
                  <c:v>8580017.681848947</c:v>
                </c:pt>
                <c:pt idx="940">
                  <c:v>8580017.681848947</c:v>
                </c:pt>
                <c:pt idx="941">
                  <c:v>8580017.681848947</c:v>
                </c:pt>
                <c:pt idx="942">
                  <c:v>8580017.681848947</c:v>
                </c:pt>
                <c:pt idx="943">
                  <c:v>8580017.681848947</c:v>
                </c:pt>
                <c:pt idx="944">
                  <c:v>8580017.681848947</c:v>
                </c:pt>
                <c:pt idx="945">
                  <c:v>8580017.681848947</c:v>
                </c:pt>
                <c:pt idx="946">
                  <c:v>8580017.681848947</c:v>
                </c:pt>
                <c:pt idx="947">
                  <c:v>8580017.681848947</c:v>
                </c:pt>
                <c:pt idx="948">
                  <c:v>8580017.681848947</c:v>
                </c:pt>
                <c:pt idx="949">
                  <c:v>8580017.681848947</c:v>
                </c:pt>
                <c:pt idx="950">
                  <c:v>8580017.681848947</c:v>
                </c:pt>
                <c:pt idx="951">
                  <c:v>8580017.681848947</c:v>
                </c:pt>
                <c:pt idx="952">
                  <c:v>8580017.681848947</c:v>
                </c:pt>
                <c:pt idx="953">
                  <c:v>8580017.681848947</c:v>
                </c:pt>
                <c:pt idx="954">
                  <c:v>8580017.681848947</c:v>
                </c:pt>
                <c:pt idx="955">
                  <c:v>8580017.681848947</c:v>
                </c:pt>
                <c:pt idx="956">
                  <c:v>8580017.681848947</c:v>
                </c:pt>
                <c:pt idx="957">
                  <c:v>8580017.681848947</c:v>
                </c:pt>
                <c:pt idx="958">
                  <c:v>8580017.681848947</c:v>
                </c:pt>
                <c:pt idx="959">
                  <c:v>8580017.681848947</c:v>
                </c:pt>
                <c:pt idx="960">
                  <c:v>8580017.681848947</c:v>
                </c:pt>
                <c:pt idx="961">
                  <c:v>8580017.681848947</c:v>
                </c:pt>
                <c:pt idx="962">
                  <c:v>8580017.681848947</c:v>
                </c:pt>
                <c:pt idx="963">
                  <c:v>8580017.681848947</c:v>
                </c:pt>
                <c:pt idx="964">
                  <c:v>8580017.681848947</c:v>
                </c:pt>
                <c:pt idx="965">
                  <c:v>8580017.681848947</c:v>
                </c:pt>
                <c:pt idx="966">
                  <c:v>8580017.681848947</c:v>
                </c:pt>
                <c:pt idx="967">
                  <c:v>8580017.681848947</c:v>
                </c:pt>
                <c:pt idx="968">
                  <c:v>8580017.681848947</c:v>
                </c:pt>
                <c:pt idx="969">
                  <c:v>8580017.681848947</c:v>
                </c:pt>
                <c:pt idx="970">
                  <c:v>8580017.681848947</c:v>
                </c:pt>
                <c:pt idx="971">
                  <c:v>8580017.681848947</c:v>
                </c:pt>
                <c:pt idx="972">
                  <c:v>8580017.681848947</c:v>
                </c:pt>
                <c:pt idx="973">
                  <c:v>8580017.681848947</c:v>
                </c:pt>
                <c:pt idx="974">
                  <c:v>8580017.681848947</c:v>
                </c:pt>
                <c:pt idx="975">
                  <c:v>8580017.681848947</c:v>
                </c:pt>
                <c:pt idx="976">
                  <c:v>8580017.681848947</c:v>
                </c:pt>
                <c:pt idx="977">
                  <c:v>8580017.681848947</c:v>
                </c:pt>
                <c:pt idx="978">
                  <c:v>8580017.681848947</c:v>
                </c:pt>
                <c:pt idx="979">
                  <c:v>8580017.681848947</c:v>
                </c:pt>
                <c:pt idx="980">
                  <c:v>8580017.681848947</c:v>
                </c:pt>
                <c:pt idx="981">
                  <c:v>8580017.681848947</c:v>
                </c:pt>
                <c:pt idx="982">
                  <c:v>8580017.681848947</c:v>
                </c:pt>
                <c:pt idx="983">
                  <c:v>8580017.681848947</c:v>
                </c:pt>
                <c:pt idx="984">
                  <c:v>8580017.681848947</c:v>
                </c:pt>
                <c:pt idx="985">
                  <c:v>8580017.681848947</c:v>
                </c:pt>
                <c:pt idx="986">
                  <c:v>8580017.681848947</c:v>
                </c:pt>
                <c:pt idx="987">
                  <c:v>8580017.681848947</c:v>
                </c:pt>
                <c:pt idx="988">
                  <c:v>8580017.681848947</c:v>
                </c:pt>
                <c:pt idx="989">
                  <c:v>8580017.681848947</c:v>
                </c:pt>
                <c:pt idx="990">
                  <c:v>8580017.681848947</c:v>
                </c:pt>
                <c:pt idx="991">
                  <c:v>8580017.681848947</c:v>
                </c:pt>
                <c:pt idx="992">
                  <c:v>8580017.681848947</c:v>
                </c:pt>
                <c:pt idx="993">
                  <c:v>8580017.681848947</c:v>
                </c:pt>
                <c:pt idx="994">
                  <c:v>8580017.681848947</c:v>
                </c:pt>
                <c:pt idx="995">
                  <c:v>8580017.681848947</c:v>
                </c:pt>
                <c:pt idx="996">
                  <c:v>8580017.681848947</c:v>
                </c:pt>
                <c:pt idx="997">
                  <c:v>8580017.681848947</c:v>
                </c:pt>
                <c:pt idx="998">
                  <c:v>8580017.681848947</c:v>
                </c:pt>
                <c:pt idx="999">
                  <c:v>8580017.681848947</c:v>
                </c:pt>
                <c:pt idx="1000">
                  <c:v>8580017.681848947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66-47A8-BFCC-8280E381B9DE}"/>
            </c:ext>
          </c:extLst>
        </c:ser>
        <c:ser>
          <c:idx val="4"/>
          <c:order val="4"/>
          <c:tx>
            <c:v>Fälle_CH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'SIR-Modell'!$B$5:$B$63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</c:numCache>
            </c:numRef>
          </c:xVal>
          <c:yVal>
            <c:numRef>
              <c:f>Verleich_BAG_Kt!$C$2:$C$1134</c:f>
              <c:numCache>
                <c:formatCode>General</c:formatCode>
                <c:ptCount val="1133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17</c:v>
                </c:pt>
                <c:pt idx="4">
                  <c:v>28</c:v>
                </c:pt>
                <c:pt idx="5">
                  <c:v>37</c:v>
                </c:pt>
                <c:pt idx="6">
                  <c:v>51</c:v>
                </c:pt>
                <c:pt idx="7">
                  <c:v>76</c:v>
                </c:pt>
                <c:pt idx="8">
                  <c:v>96</c:v>
                </c:pt>
                <c:pt idx="9">
                  <c:v>155</c:v>
                </c:pt>
                <c:pt idx="10">
                  <c:v>215</c:v>
                </c:pt>
                <c:pt idx="11">
                  <c:v>287</c:v>
                </c:pt>
                <c:pt idx="12">
                  <c:v>354</c:v>
                </c:pt>
                <c:pt idx="13">
                  <c:v>427</c:v>
                </c:pt>
                <c:pt idx="14">
                  <c:v>628</c:v>
                </c:pt>
                <c:pt idx="15">
                  <c:v>864</c:v>
                </c:pt>
                <c:pt idx="16">
                  <c:v>1158</c:v>
                </c:pt>
                <c:pt idx="17">
                  <c:v>1547</c:v>
                </c:pt>
                <c:pt idx="18">
                  <c:v>1934</c:v>
                </c:pt>
                <c:pt idx="19">
                  <c:v>2316</c:v>
                </c:pt>
                <c:pt idx="20">
                  <c:v>2946</c:v>
                </c:pt>
                <c:pt idx="21">
                  <c:v>3785</c:v>
                </c:pt>
                <c:pt idx="22">
                  <c:v>4849</c:v>
                </c:pt>
                <c:pt idx="23">
                  <c:v>5943</c:v>
                </c:pt>
                <c:pt idx="24">
                  <c:v>7056</c:v>
                </c:pt>
                <c:pt idx="25">
                  <c:v>7968</c:v>
                </c:pt>
                <c:pt idx="26">
                  <c:v>8735</c:v>
                </c:pt>
                <c:pt idx="27">
                  <c:v>9910</c:v>
                </c:pt>
                <c:pt idx="28">
                  <c:v>10832</c:v>
                </c:pt>
                <c:pt idx="29">
                  <c:v>11894</c:v>
                </c:pt>
                <c:pt idx="30">
                  <c:v>13123</c:v>
                </c:pt>
                <c:pt idx="31">
                  <c:v>14448</c:v>
                </c:pt>
                <c:pt idx="32">
                  <c:v>15302</c:v>
                </c:pt>
                <c:pt idx="33">
                  <c:v>15944</c:v>
                </c:pt>
                <c:pt idx="34">
                  <c:v>16975</c:v>
                </c:pt>
                <c:pt idx="35">
                  <c:v>17919</c:v>
                </c:pt>
                <c:pt idx="36">
                  <c:v>18944</c:v>
                </c:pt>
                <c:pt idx="37">
                  <c:v>19987</c:v>
                </c:pt>
                <c:pt idx="38">
                  <c:v>20917</c:v>
                </c:pt>
                <c:pt idx="39">
                  <c:v>21513</c:v>
                </c:pt>
                <c:pt idx="40">
                  <c:v>21933</c:v>
                </c:pt>
                <c:pt idx="41">
                  <c:v>22607</c:v>
                </c:pt>
                <c:pt idx="42">
                  <c:v>23259</c:v>
                </c:pt>
                <c:pt idx="43">
                  <c:v>23927</c:v>
                </c:pt>
                <c:pt idx="44">
                  <c:v>24596</c:v>
                </c:pt>
                <c:pt idx="45">
                  <c:v>25045</c:v>
                </c:pt>
                <c:pt idx="46">
                  <c:v>25506</c:v>
                </c:pt>
                <c:pt idx="47">
                  <c:v>25783</c:v>
                </c:pt>
                <c:pt idx="48">
                  <c:v>26032</c:v>
                </c:pt>
                <c:pt idx="49">
                  <c:v>26351</c:v>
                </c:pt>
                <c:pt idx="50">
                  <c:v>26671</c:v>
                </c:pt>
                <c:pt idx="51">
                  <c:v>26970</c:v>
                </c:pt>
                <c:pt idx="52">
                  <c:v>27275</c:v>
                </c:pt>
                <c:pt idx="53">
                  <c:v>27566</c:v>
                </c:pt>
                <c:pt idx="54">
                  <c:v>27756</c:v>
                </c:pt>
                <c:pt idx="55">
                  <c:v>27956</c:v>
                </c:pt>
                <c:pt idx="56">
                  <c:v>28113</c:v>
                </c:pt>
                <c:pt idx="57">
                  <c:v>28305</c:v>
                </c:pt>
                <c:pt idx="58">
                  <c:v>28453</c:v>
                </c:pt>
                <c:pt idx="59">
                  <c:v>28596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66-47A8-BFCC-8280E381B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99520"/>
        <c:axId val="1124392639"/>
      </c:scatterChart>
      <c:valAx>
        <c:axId val="1577995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4392639"/>
        <c:crossesAt val="0.1"/>
        <c:crossBetween val="midCat"/>
      </c:valAx>
      <c:valAx>
        <c:axId val="1124392639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79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S(t)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'SIR-Modell'!$B$5:$B$1005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'SIR-Modell'!$C$5:$C$1005</c:f>
              <c:numCache>
                <c:formatCode>0</c:formatCode>
                <c:ptCount val="1001"/>
                <c:pt idx="0">
                  <c:v>8583079</c:v>
                </c:pt>
                <c:pt idx="1">
                  <c:v>8583076.5000014566</c:v>
                </c:pt>
                <c:pt idx="2">
                  <c:v>8583072.9250053093</c:v>
                </c:pt>
                <c:pt idx="3">
                  <c:v>8583067.8127645086</c:v>
                </c:pt>
                <c:pt idx="4">
                  <c:v>8583060.502267817</c:v>
                </c:pt>
                <c:pt idx="5">
                  <c:v>8583050.0482733455</c:v>
                </c:pt>
                <c:pt idx="6">
                  <c:v>8583035.0990937687</c:v>
                </c:pt>
                <c:pt idx="7">
                  <c:v>8583013.721833773</c:v>
                </c:pt>
                <c:pt idx="8">
                  <c:v>8582983.152489014</c:v>
                </c:pt>
                <c:pt idx="9">
                  <c:v>8582939.4386068527</c:v>
                </c:pt>
                <c:pt idx="10">
                  <c:v>8582876.9283305425</c:v>
                </c:pt>
                <c:pt idx="11">
                  <c:v>8582787.5398128647</c:v>
                </c:pt>
                <c:pt idx="12">
                  <c:v>8582659.7166421209</c:v>
                </c:pt>
                <c:pt idx="13">
                  <c:v>8582476.9344376773</c:v>
                </c:pt>
                <c:pt idx="14">
                  <c:v>8582215.5659694131</c:v>
                </c:pt>
                <c:pt idx="15">
                  <c:v>8581841.829684861</c:v>
                </c:pt>
                <c:pt idx="16">
                  <c:v>8581307.4289781861</c:v>
                </c:pt>
                <c:pt idx="17">
                  <c:v>8580543.3222224284</c:v>
                </c:pt>
                <c:pt idx="18">
                  <c:v>8579450.8259290624</c:v>
                </c:pt>
                <c:pt idx="19">
                  <c:v>8577888.9168159124</c:v>
                </c:pt>
                <c:pt idx="20">
                  <c:v>8575656.1239172332</c:v>
                </c:pt>
                <c:pt idx="21">
                  <c:v>8572464.7367160153</c:v>
                </c:pt>
                <c:pt idx="22">
                  <c:v>8567904.1317834742</c:v>
                </c:pt>
                <c:pt idx="23">
                  <c:v>8561388.7560580764</c:v>
                </c:pt>
                <c:pt idx="24">
                  <c:v>8552084.6108785626</c:v>
                </c:pt>
                <c:pt idx="25">
                  <c:v>8538805.8886358012</c:v>
                </c:pt>
                <c:pt idx="26">
                  <c:v>8519870.7412081659</c:v>
                </c:pt>
                <c:pt idx="27">
                  <c:v>8492902.2579865921</c:v>
                </c:pt>
                <c:pt idx="28">
                  <c:v>8454558.394257823</c:v>
                </c:pt>
                <c:pt idx="29">
                  <c:v>8400174.7525215708</c:v>
                </c:pt>
                <c:pt idx="30">
                  <c:v>8323310.9477060298</c:v>
                </c:pt>
                <c:pt idx="31">
                  <c:v>8215212.9665974211</c:v>
                </c:pt>
                <c:pt idx="32">
                  <c:v>8064255.029316904</c:v>
                </c:pt>
                <c:pt idx="33">
                  <c:v>7855527.4608866284</c:v>
                </c:pt>
                <c:pt idx="34">
                  <c:v>7570917.9050282435</c:v>
                </c:pt>
                <c:pt idx="35">
                  <c:v>7190297.362960998</c:v>
                </c:pt>
                <c:pt idx="36">
                  <c:v>6694687.7032622276</c:v>
                </c:pt>
                <c:pt idx="37">
                  <c:v>6072256.2374549257</c:v>
                </c:pt>
                <c:pt idx="38">
                  <c:v>5327038.8496306743</c:v>
                </c:pt>
                <c:pt idx="39">
                  <c:v>4487784.1587960897</c:v>
                </c:pt>
                <c:pt idx="40">
                  <c:v>3610835.2208487513</c:v>
                </c:pt>
                <c:pt idx="41">
                  <c:v>2770177.4258441525</c:v>
                </c:pt>
                <c:pt idx="42">
                  <c:v>2034722.9190243809</c:v>
                </c:pt>
                <c:pt idx="43">
                  <c:v>1445164.0105569386</c:v>
                </c:pt>
                <c:pt idx="44">
                  <c:v>1006107.5840259518</c:v>
                </c:pt>
                <c:pt idx="45">
                  <c:v>696104.8252682162</c:v>
                </c:pt>
                <c:pt idx="46">
                  <c:v>484063.38748808176</c:v>
                </c:pt>
                <c:pt idx="47">
                  <c:v>340954.47501104377</c:v>
                </c:pt>
                <c:pt idx="48">
                  <c:v>244367.97880818124</c:v>
                </c:pt>
                <c:pt idx="49">
                  <c:v>178613.57739749976</c:v>
                </c:pt>
                <c:pt idx="50">
                  <c:v>133232.44818739311</c:v>
                </c:pt>
                <c:pt idx="51">
                  <c:v>101398.84808874893</c:v>
                </c:pt>
                <c:pt idx="52">
                  <c:v>78679.226507239873</c:v>
                </c:pt>
                <c:pt idx="53">
                  <c:v>62180.105669383047</c:v>
                </c:pt>
                <c:pt idx="54">
                  <c:v>49993.851413786411</c:v>
                </c:pt>
                <c:pt idx="55">
                  <c:v>40846.264039610163</c:v>
                </c:pt>
                <c:pt idx="56">
                  <c:v>33873.850252192875</c:v>
                </c:pt>
                <c:pt idx="57">
                  <c:v>28482.617584370913</c:v>
                </c:pt>
                <c:pt idx="58">
                  <c:v>24257.810555336589</c:v>
                </c:pt>
                <c:pt idx="59">
                  <c:v>20905.566193911542</c:v>
                </c:pt>
                <c:pt idx="60">
                  <c:v>18214.7232315371</c:v>
                </c:pt>
                <c:pt idx="61">
                  <c:v>16031.489258178028</c:v>
                </c:pt>
                <c:pt idx="62">
                  <c:v>14242.409316994255</c:v>
                </c:pt>
                <c:pt idx="63">
                  <c:v>12762.76208283801</c:v>
                </c:pt>
                <c:pt idx="64">
                  <c:v>11528.550496152422</c:v>
                </c:pt>
                <c:pt idx="65">
                  <c:v>10490.903445034788</c:v>
                </c:pt>
                <c:pt idx="66">
                  <c:v>9612.115087551465</c:v>
                </c:pt>
                <c:pt idx="67">
                  <c:v>8862.8101180157082</c:v>
                </c:pt>
                <c:pt idx="68">
                  <c:v>8219.8923168823931</c:v>
                </c:pt>
                <c:pt idx="69">
                  <c:v>7665.0441993105824</c:v>
                </c:pt>
                <c:pt idx="70">
                  <c:v>7183.6186276669259</c:v>
                </c:pt>
                <c:pt idx="71">
                  <c:v>6763.8121115507192</c:v>
                </c:pt>
                <c:pt idx="72">
                  <c:v>6396.0425618398222</c:v>
                </c:pt>
                <c:pt idx="73">
                  <c:v>6072.4768537133041</c:v>
                </c:pt>
                <c:pt idx="74">
                  <c:v>5786.6691562814876</c:v>
                </c:pt>
                <c:pt idx="75">
                  <c:v>5533.2818719595034</c:v>
                </c:pt>
                <c:pt idx="76">
                  <c:v>5307.8686964737035</c:v>
                </c:pt>
                <c:pt idx="77">
                  <c:v>5106.7047616046339</c:v>
                </c:pt>
                <c:pt idx="78">
                  <c:v>4926.6527326544019</c:v>
                </c:pt>
                <c:pt idx="79">
                  <c:v>4765.0565609242494</c:v>
                </c:pt>
                <c:pt idx="80">
                  <c:v>4619.656654150449</c:v>
                </c:pt>
                <c:pt idx="81">
                  <c:v>4488.5217439539738</c:v>
                </c:pt>
                <c:pt idx="82">
                  <c:v>4369.99385213799</c:v>
                </c:pt>
                <c:pt idx="83">
                  <c:v>4262.6435951778421</c:v>
                </c:pt>
                <c:pt idx="84">
                  <c:v>4165.2336953115564</c:v>
                </c:pt>
                <c:pt idx="85">
                  <c:v>4076.6890422895181</c:v>
                </c:pt>
                <c:pt idx="86">
                  <c:v>3996.0720118004542</c:v>
                </c:pt>
                <c:pt idx="87">
                  <c:v>3922.5620237309886</c:v>
                </c:pt>
                <c:pt idx="88">
                  <c:v>3855.438536871834</c:v>
                </c:pt>
                <c:pt idx="89">
                  <c:v>3794.0668420273114</c:v>
                </c:pt>
                <c:pt idx="90">
                  <c:v>3737.8861442639745</c:v>
                </c:pt>
                <c:pt idx="91">
                  <c:v>3686.3995258649929</c:v>
                </c:pt>
                <c:pt idx="92">
                  <c:v>3639.1654609071711</c:v>
                </c:pt>
                <c:pt idx="93">
                  <c:v>3595.7906151296443</c:v>
                </c:pt>
                <c:pt idx="94">
                  <c:v>3555.9237146240798</c:v>
                </c:pt>
                <c:pt idx="95">
                  <c:v>3519.2503066746158</c:v>
                </c:pt>
                <c:pt idx="96">
                  <c:v>3485.4882679822476</c:v>
                </c:pt>
                <c:pt idx="97">
                  <c:v>3454.3839411964332</c:v>
                </c:pt>
                <c:pt idx="98">
                  <c:v>3425.708801443006</c:v>
                </c:pt>
                <c:pt idx="99">
                  <c:v>3399.2565713914064</c:v>
                </c:pt>
                <c:pt idx="100">
                  <c:v>3374.8407171351232</c:v>
                </c:pt>
                <c:pt idx="101">
                  <c:v>3352.2922683870129</c:v>
                </c:pt>
                <c:pt idx="102">
                  <c:v>3331.4579157048697</c:v>
                </c:pt>
                <c:pt idx="103">
                  <c:v>3312.1983450495832</c:v>
                </c:pt>
                <c:pt idx="104">
                  <c:v>3294.3867762464456</c:v>
                </c:pt>
                <c:pt idx="105">
                  <c:v>3277.9076771155683</c:v>
                </c:pt>
                <c:pt idx="106">
                  <c:v>3262.6556293569552</c:v>
                </c:pt>
                <c:pt idx="107">
                  <c:v>3248.5343258780499</c:v>
                </c:pt>
                <c:pt idx="108">
                  <c:v>3235.4556822644104</c:v>
                </c:pt>
                <c:pt idx="109">
                  <c:v>3223.3390476211589</c:v>
                </c:pt>
                <c:pt idx="110">
                  <c:v>3212.1105021381804</c:v>
                </c:pt>
                <c:pt idx="111">
                  <c:v>3201.7022305243008</c:v>
                </c:pt>
                <c:pt idx="112">
                  <c:v>3192.051961970998</c:v>
                </c:pt>
                <c:pt idx="113">
                  <c:v>3183.1024685905895</c:v>
                </c:pt>
                <c:pt idx="114">
                  <c:v>3174.8011153651823</c:v>
                </c:pt>
                <c:pt idx="115">
                  <c:v>3167.0994555721795</c:v>
                </c:pt>
                <c:pt idx="116">
                  <c:v>3159.9528664456866</c:v>
                </c:pt>
                <c:pt idx="117">
                  <c:v>3153.3202205121479</c:v>
                </c:pt>
                <c:pt idx="118">
                  <c:v>3147.163588620851</c:v>
                </c:pt>
                <c:pt idx="119">
                  <c:v>3141.4479711903728</c:v>
                </c:pt>
                <c:pt idx="120">
                  <c:v>3136.1410546230882</c:v>
                </c:pt>
                <c:pt idx="121">
                  <c:v>3131.2129902118859</c:v>
                </c:pt>
                <c:pt idx="122">
                  <c:v>3126.6361931850142</c:v>
                </c:pt>
                <c:pt idx="123">
                  <c:v>3122.3851598138458</c:v>
                </c:pt>
                <c:pt idx="124">
                  <c:v>3118.4363007505331</c:v>
                </c:pt>
                <c:pt idx="125">
                  <c:v>3114.767788973249</c:v>
                </c:pt>
                <c:pt idx="126">
                  <c:v>3111.3594209004405</c:v>
                </c:pt>
                <c:pt idx="127">
                  <c:v>3108.1924893960086</c:v>
                </c:pt>
                <c:pt idx="128">
                  <c:v>3105.2496675278139</c:v>
                </c:pt>
                <c:pt idx="129">
                  <c:v>3102.5149020650633</c:v>
                </c:pt>
                <c:pt idx="130">
                  <c:v>3099.9733158083759</c:v>
                </c:pt>
                <c:pt idx="131">
                  <c:v>3097.6111179415607</c:v>
                </c:pt>
                <c:pt idx="132">
                  <c:v>3095.4155216781442</c:v>
                </c:pt>
                <c:pt idx="133">
                  <c:v>3093.3746685498913</c:v>
                </c:pt>
                <c:pt idx="134">
                  <c:v>3091.4775587502345</c:v>
                </c:pt>
                <c:pt idx="135">
                  <c:v>3089.7139870037536</c:v>
                </c:pt>
                <c:pt idx="136">
                  <c:v>3088.0744834845696</c:v>
                </c:pt>
                <c:pt idx="137">
                  <c:v>3086.5502593525312</c:v>
                </c:pt>
                <c:pt idx="138">
                  <c:v>3085.1331565170804</c:v>
                </c:pt>
                <c:pt idx="139">
                  <c:v>3083.8156012753057</c:v>
                </c:pt>
                <c:pt idx="140">
                  <c:v>3082.5905615034339</c:v>
                </c:pt>
                <c:pt idx="141">
                  <c:v>3081.451507110341</c:v>
                </c:pt>
                <c:pt idx="142">
                  <c:v>3080.3923734879831</c:v>
                </c:pt>
                <c:pt idx="143">
                  <c:v>3079.4075277172938</c:v>
                </c:pt>
                <c:pt idx="144">
                  <c:v>3078.4917373093781</c:v>
                </c:pt>
                <c:pt idx="145">
                  <c:v>3077.6401412810242</c:v>
                </c:pt>
                <c:pt idx="146">
                  <c:v>3076.8482233808586</c:v>
                </c:pt>
                <c:pt idx="147">
                  <c:v>3076.1117872981413</c:v>
                </c:pt>
                <c:pt idx="148">
                  <c:v>3075.4269337003589</c:v>
                </c:pt>
                <c:pt idx="149">
                  <c:v>3074.7900389586212</c:v>
                </c:pt>
                <c:pt idx="150">
                  <c:v>3074.1977354315341</c:v>
                </c:pt>
                <c:pt idx="151">
                  <c:v>3073.6468931888071</c:v>
                </c:pt>
                <c:pt idx="152">
                  <c:v>3073.1346030655068</c:v>
                </c:pt>
                <c:pt idx="153">
                  <c:v>3072.6581609466443</c:v>
                </c:pt>
                <c:pt idx="154">
                  <c:v>3072.2150531897987</c:v>
                </c:pt>
                <c:pt idx="155">
                  <c:v>3071.8029431007922</c:v>
                </c:pt>
                <c:pt idx="156">
                  <c:v>3071.4196583841144</c:v>
                </c:pt>
                <c:pt idx="157">
                  <c:v>3071.0631794959158</c:v>
                </c:pt>
                <c:pt idx="158">
                  <c:v>3070.7316288329812</c:v>
                </c:pt>
                <c:pt idx="159">
                  <c:v>3070.4232606962346</c:v>
                </c:pt>
                <c:pt idx="160">
                  <c:v>3070.1364519720314</c:v>
                </c:pt>
                <c:pt idx="161">
                  <c:v>3069.8696934788172</c:v>
                </c:pt>
                <c:pt idx="162">
                  <c:v>3069.6215819307076</c:v>
                </c:pt>
                <c:pt idx="163">
                  <c:v>3069.3908124731906</c:v>
                </c:pt>
                <c:pt idx="164">
                  <c:v>3069.1761717495178</c:v>
                </c:pt>
                <c:pt idx="165">
                  <c:v>3068.976531459447</c:v>
                </c:pt>
                <c:pt idx="166">
                  <c:v>3068.7908423748422</c:v>
                </c:pt>
                <c:pt idx="167">
                  <c:v>3068.6181287792733</c:v>
                </c:pt>
                <c:pt idx="168">
                  <c:v>3068.4574833011784</c:v>
                </c:pt>
                <c:pt idx="169">
                  <c:v>3068.3080621123918</c:v>
                </c:pt>
                <c:pt idx="170">
                  <c:v>3068.1690804659006</c:v>
                </c:pt>
                <c:pt idx="171">
                  <c:v>3068.0398085486117</c:v>
                </c:pt>
                <c:pt idx="172">
                  <c:v>3067.9195676266659</c:v>
                </c:pt>
                <c:pt idx="173">
                  <c:v>3067.8077264624712</c:v>
                </c:pt>
                <c:pt idx="174">
                  <c:v>3067.7036979841364</c:v>
                </c:pt>
                <c:pt idx="175">
                  <c:v>3067.6069361893778</c:v>
                </c:pt>
                <c:pt idx="176">
                  <c:v>3067.5169332672726</c:v>
                </c:pt>
                <c:pt idx="177">
                  <c:v>3067.4332169224176</c:v>
                </c:pt>
                <c:pt idx="178">
                  <c:v>3067.355347887169</c:v>
                </c:pt>
                <c:pt idx="179">
                  <c:v>3067.2829176086639</c:v>
                </c:pt>
                <c:pt idx="180">
                  <c:v>3067.2155460982704</c:v>
                </c:pt>
                <c:pt idx="181">
                  <c:v>3067.1528799320017</c:v>
                </c:pt>
                <c:pt idx="182">
                  <c:v>3067.0945903912461</c:v>
                </c:pt>
                <c:pt idx="183">
                  <c:v>3067.0403717339163</c:v>
                </c:pt>
                <c:pt idx="184">
                  <c:v>3066.9899395868351</c:v>
                </c:pt>
                <c:pt idx="185">
                  <c:v>3066.9430294508206</c:v>
                </c:pt>
                <c:pt idx="186">
                  <c:v>3066.8993953105387</c:v>
                </c:pt>
                <c:pt idx="187">
                  <c:v>3066.8588083417599</c:v>
                </c:pt>
                <c:pt idx="188">
                  <c:v>3066.8210557091675</c:v>
                </c:pt>
                <c:pt idx="189">
                  <c:v>3066.7859394483603</c:v>
                </c:pt>
                <c:pt idx="190">
                  <c:v>3066.7532754261351</c:v>
                </c:pt>
                <c:pt idx="191">
                  <c:v>3066.7228923735533</c:v>
                </c:pt>
                <c:pt idx="192">
                  <c:v>3066.6946309866839</c:v>
                </c:pt>
                <c:pt idx="193">
                  <c:v>3066.6683430902785</c:v>
                </c:pt>
                <c:pt idx="194">
                  <c:v>3066.6438908599598</c:v>
                </c:pt>
                <c:pt idx="195">
                  <c:v>3066.6211460988266</c:v>
                </c:pt>
                <c:pt idx="196">
                  <c:v>3066.5999895646587</c:v>
                </c:pt>
                <c:pt idx="197">
                  <c:v>3066.5803103441763</c:v>
                </c:pt>
                <c:pt idx="198">
                  <c:v>3066.5620052710601</c:v>
                </c:pt>
                <c:pt idx="199">
                  <c:v>3066.5449783846648</c:v>
                </c:pt>
                <c:pt idx="200">
                  <c:v>3066.5291404265759</c:v>
                </c:pt>
                <c:pt idx="201">
                  <c:v>3066.5144083723662</c:v>
                </c:pt>
                <c:pt idx="202">
                  <c:v>3066.5007049960805</c:v>
                </c:pt>
                <c:pt idx="203">
                  <c:v>3066.487958465164</c:v>
                </c:pt>
                <c:pt idx="204">
                  <c:v>3066.4761019637031</c:v>
                </c:pt>
                <c:pt idx="205">
                  <c:v>3066.4650733419935</c:v>
                </c:pt>
                <c:pt idx="206">
                  <c:v>3066.4548147906025</c:v>
                </c:pt>
                <c:pt idx="207">
                  <c:v>3066.4452725372034</c:v>
                </c:pt>
                <c:pt idx="208">
                  <c:v>3066.4363965645953</c:v>
                </c:pt>
                <c:pt idx="209">
                  <c:v>3066.4281403484256</c:v>
                </c:pt>
                <c:pt idx="210">
                  <c:v>3066.4204606132362</c:v>
                </c:pt>
                <c:pt idx="211">
                  <c:v>3066.4133171055537</c:v>
                </c:pt>
                <c:pt idx="212">
                  <c:v>3066.4066723828323</c:v>
                </c:pt>
                <c:pt idx="213">
                  <c:v>3066.4004916171398</c:v>
                </c:pt>
                <c:pt idx="214">
                  <c:v>3066.3947424125586</c:v>
                </c:pt>
                <c:pt idx="215">
                  <c:v>3066.3893946353419</c:v>
                </c:pt>
                <c:pt idx="216">
                  <c:v>3066.3844202559317</c:v>
                </c:pt>
                <c:pt idx="217">
                  <c:v>3066.3797932020138</c:v>
                </c:pt>
                <c:pt idx="218">
                  <c:v>3066.3754892218362</c:v>
                </c:pt>
                <c:pt idx="219">
                  <c:v>3066.3714857570735</c:v>
                </c:pt>
                <c:pt idx="220">
                  <c:v>3066.3677618245711</c:v>
                </c:pt>
                <c:pt idx="221">
                  <c:v>3066.3642979063493</c:v>
                </c:pt>
                <c:pt idx="222">
                  <c:v>3066.3610758472882</c:v>
                </c:pt>
                <c:pt idx="223">
                  <c:v>3066.3580787599594</c:v>
                </c:pt>
                <c:pt idx="224">
                  <c:v>3066.3552909361042</c:v>
                </c:pt>
                <c:pt idx="225">
                  <c:v>3066.3526977642932</c:v>
                </c:pt>
                <c:pt idx="226">
                  <c:v>3066.3502856533364</c:v>
                </c:pt>
                <c:pt idx="227">
                  <c:v>3066.3480419610414</c:v>
                </c:pt>
                <c:pt idx="228">
                  <c:v>3066.3459549279492</c:v>
                </c:pt>
                <c:pt idx="229">
                  <c:v>3066.3440136156933</c:v>
                </c:pt>
                <c:pt idx="230">
                  <c:v>3066.3422078496674</c:v>
                </c:pt>
                <c:pt idx="231">
                  <c:v>3066.3405281656933</c:v>
                </c:pt>
                <c:pt idx="232">
                  <c:v>3066.3389657604166</c:v>
                </c:pt>
                <c:pt idx="233">
                  <c:v>3066.3375124451618</c:v>
                </c:pt>
                <c:pt idx="234">
                  <c:v>3066.3361606030144</c:v>
                </c:pt>
                <c:pt idx="235">
                  <c:v>3066.3349031488965</c:v>
                </c:pt>
                <c:pt idx="236">
                  <c:v>3066.3337334924317</c:v>
                </c:pt>
                <c:pt idx="237">
                  <c:v>3066.3326455034025</c:v>
                </c:pt>
                <c:pt idx="238">
                  <c:v>3066.3316334796209</c:v>
                </c:pt>
                <c:pt idx="239">
                  <c:v>3066.3306921170401</c:v>
                </c:pt>
                <c:pt idx="240">
                  <c:v>3066.3298164819566</c:v>
                </c:pt>
                <c:pt idx="241">
                  <c:v>3066.3290019851502</c:v>
                </c:pt>
                <c:pt idx="242">
                  <c:v>3066.328244357831</c:v>
                </c:pt>
                <c:pt idx="243">
                  <c:v>3066.3275396292661</c:v>
                </c:pt>
                <c:pt idx="244">
                  <c:v>3066.326884105968</c:v>
                </c:pt>
                <c:pt idx="245">
                  <c:v>3066.3262743523378</c:v>
                </c:pt>
                <c:pt idx="246">
                  <c:v>3066.3257071726566</c:v>
                </c:pt>
                <c:pt idx="247">
                  <c:v>3066.3251795943374</c:v>
                </c:pt>
                <c:pt idx="248">
                  <c:v>3066.3246888523458</c:v>
                </c:pt>
                <c:pt idx="249">
                  <c:v>3066.3242323747072</c:v>
                </c:pt>
                <c:pt idx="250">
                  <c:v>3066.323807769028</c:v>
                </c:pt>
                <c:pt idx="251">
                  <c:v>3066.3234128099552</c:v>
                </c:pt>
                <c:pt idx="252">
                  <c:v>3066.3230454275149</c:v>
                </c:pt>
                <c:pt idx="253">
                  <c:v>3066.3227036962621</c:v>
                </c:pt>
                <c:pt idx="254">
                  <c:v>3066.3223858251904</c:v>
                </c:pt>
                <c:pt idx="255">
                  <c:v>3066.3220901483446</c:v>
                </c:pt>
                <c:pt idx="256">
                  <c:v>3066.3218151160891</c:v>
                </c:pt>
                <c:pt idx="257">
                  <c:v>3066.3215592869865</c:v>
                </c:pt>
                <c:pt idx="258">
                  <c:v>3066.321321320243</c:v>
                </c:pt>
                <c:pt idx="259">
                  <c:v>3066.3210999686817</c:v>
                </c:pt>
                <c:pt idx="260">
                  <c:v>3066.3208940722056</c:v>
                </c:pt>
                <c:pt idx="261">
                  <c:v>3066.3207025517172</c:v>
                </c:pt>
                <c:pt idx="262">
                  <c:v>3066.3205244034634</c:v>
                </c:pt>
                <c:pt idx="263">
                  <c:v>3066.3203586937752</c:v>
                </c:pt>
                <c:pt idx="264">
                  <c:v>3066.3202045541734</c:v>
                </c:pt>
                <c:pt idx="265">
                  <c:v>3066.3200611768179</c:v>
                </c:pt>
                <c:pt idx="266">
                  <c:v>3066.3199278102725</c:v>
                </c:pt>
                <c:pt idx="267">
                  <c:v>3066.319803755568</c:v>
                </c:pt>
                <c:pt idx="268">
                  <c:v>3066.3196883625383</c:v>
                </c:pt>
                <c:pt idx="269">
                  <c:v>3066.3195810264124</c:v>
                </c:pt>
                <c:pt idx="270">
                  <c:v>3066.3194811846456</c:v>
                </c:pt>
                <c:pt idx="271">
                  <c:v>3066.3193883139716</c:v>
                </c:pt>
                <c:pt idx="272">
                  <c:v>3066.3193019276582</c:v>
                </c:pt>
                <c:pt idx="273">
                  <c:v>3066.3192215729582</c:v>
                </c:pt>
                <c:pt idx="274">
                  <c:v>3066.3191468287355</c:v>
                </c:pt>
                <c:pt idx="275">
                  <c:v>3066.3190773032588</c:v>
                </c:pt>
                <c:pt idx="276">
                  <c:v>3066.3190126321479</c:v>
                </c:pt>
                <c:pt idx="277">
                  <c:v>3066.3189524764643</c:v>
                </c:pt>
                <c:pt idx="278">
                  <c:v>3066.3188965209342</c:v>
                </c:pt>
                <c:pt idx="279">
                  <c:v>3066.3188444722973</c:v>
                </c:pt>
                <c:pt idx="280">
                  <c:v>3066.3187960577684</c:v>
                </c:pt>
                <c:pt idx="281">
                  <c:v>3066.3187510236094</c:v>
                </c:pt>
                <c:pt idx="282">
                  <c:v>3066.3187091337977</c:v>
                </c:pt>
                <c:pt idx="283">
                  <c:v>3066.3186701687905</c:v>
                </c:pt>
                <c:pt idx="284">
                  <c:v>3066.3186339243744</c:v>
                </c:pt>
                <c:pt idx="285">
                  <c:v>3066.3186002105936</c:v>
                </c:pt>
                <c:pt idx="286">
                  <c:v>3066.3185688507556</c:v>
                </c:pt>
                <c:pt idx="287">
                  <c:v>3066.3185396805047</c:v>
                </c:pt>
                <c:pt idx="288">
                  <c:v>3066.3185125469613</c:v>
                </c:pt>
                <c:pt idx="289">
                  <c:v>3066.3184873079194</c:v>
                </c:pt>
                <c:pt idx="290">
                  <c:v>3066.3184638311022</c:v>
                </c:pt>
                <c:pt idx="291">
                  <c:v>3066.3184419934687</c:v>
                </c:pt>
                <c:pt idx="292">
                  <c:v>3066.3184216805689</c:v>
                </c:pt>
                <c:pt idx="293">
                  <c:v>3066.3184027859438</c:v>
                </c:pt>
                <c:pt idx="294">
                  <c:v>3066.3183852105676</c:v>
                </c:pt>
                <c:pt idx="295">
                  <c:v>3066.3183688623285</c:v>
                </c:pt>
                <c:pt idx="296">
                  <c:v>3066.3183536555462</c:v>
                </c:pt>
                <c:pt idx="297">
                  <c:v>3066.318339510522</c:v>
                </c:pt>
                <c:pt idx="298">
                  <c:v>3066.3183263531232</c:v>
                </c:pt>
                <c:pt idx="299">
                  <c:v>3066.3183141143918</c:v>
                </c:pt>
                <c:pt idx="300">
                  <c:v>3066.3183027301857</c:v>
                </c:pt>
                <c:pt idx="301">
                  <c:v>3066.3182921408406</c:v>
                </c:pt>
                <c:pt idx="302">
                  <c:v>3066.318282290858</c:v>
                </c:pt>
                <c:pt idx="303">
                  <c:v>3066.3182731286147</c:v>
                </c:pt>
                <c:pt idx="304">
                  <c:v>3066.3182646060918</c:v>
                </c:pt>
                <c:pt idx="305">
                  <c:v>3066.3182566786236</c:v>
                </c:pt>
                <c:pt idx="306">
                  <c:v>3066.318249304662</c:v>
                </c:pt>
                <c:pt idx="307">
                  <c:v>3066.3182424455604</c:v>
                </c:pt>
                <c:pt idx="308">
                  <c:v>3066.3182360653709</c:v>
                </c:pt>
                <c:pt idx="309">
                  <c:v>3066.3182301306551</c:v>
                </c:pt>
                <c:pt idx="310">
                  <c:v>3066.3182246103092</c:v>
                </c:pt>
                <c:pt idx="311">
                  <c:v>3066.3182194754013</c:v>
                </c:pt>
                <c:pt idx="312">
                  <c:v>3066.3182146990198</c:v>
                </c:pt>
                <c:pt idx="313">
                  <c:v>3066.3182102561318</c:v>
                </c:pt>
                <c:pt idx="314">
                  <c:v>3066.3182061234525</c:v>
                </c:pt>
                <c:pt idx="315">
                  <c:v>3066.3182022793226</c:v>
                </c:pt>
                <c:pt idx="316">
                  <c:v>3066.318198703595</c:v>
                </c:pt>
                <c:pt idx="317">
                  <c:v>3066.3181953775297</c:v>
                </c:pt>
                <c:pt idx="318">
                  <c:v>3066.3181922836948</c:v>
                </c:pt>
                <c:pt idx="319">
                  <c:v>3066.3181894058757</c:v>
                </c:pt>
                <c:pt idx="320">
                  <c:v>3066.31818672899</c:v>
                </c:pt>
                <c:pt idx="321">
                  <c:v>3066.3181842390081</c:v>
                </c:pt>
                <c:pt idx="322">
                  <c:v>3066.3181819228803</c:v>
                </c:pt>
                <c:pt idx="323">
                  <c:v>3066.3181797684674</c:v>
                </c:pt>
                <c:pt idx="324">
                  <c:v>3066.3181777644786</c:v>
                </c:pt>
                <c:pt idx="325">
                  <c:v>3066.318175900411</c:v>
                </c:pt>
                <c:pt idx="326">
                  <c:v>3066.3181741664953</c:v>
                </c:pt>
                <c:pt idx="327">
                  <c:v>3066.3181725536438</c:v>
                </c:pt>
                <c:pt idx="328">
                  <c:v>3066.3181710534041</c:v>
                </c:pt>
                <c:pt idx="329">
                  <c:v>3066.3181696579131</c:v>
                </c:pt>
                <c:pt idx="330">
                  <c:v>3066.3181683598573</c:v>
                </c:pt>
                <c:pt idx="331">
                  <c:v>3066.3181671524335</c:v>
                </c:pt>
                <c:pt idx="332">
                  <c:v>3066.3181660293135</c:v>
                </c:pt>
                <c:pt idx="333">
                  <c:v>3066.3181649846115</c:v>
                </c:pt>
                <c:pt idx="334">
                  <c:v>3066.3181640128519</c:v>
                </c:pt>
                <c:pt idx="335">
                  <c:v>3066.3181631089419</c:v>
                </c:pt>
                <c:pt idx="336">
                  <c:v>3066.3181622681441</c:v>
                </c:pt>
                <c:pt idx="337">
                  <c:v>3066.3181614860518</c:v>
                </c:pt>
                <c:pt idx="338">
                  <c:v>3066.3181607585666</c:v>
                </c:pt>
                <c:pt idx="339">
                  <c:v>3066.3181600818752</c:v>
                </c:pt>
                <c:pt idx="340">
                  <c:v>3066.3181594524312</c:v>
                </c:pt>
                <c:pt idx="341">
                  <c:v>3066.3181588669363</c:v>
                </c:pt>
                <c:pt idx="342">
                  <c:v>3066.3181583223213</c:v>
                </c:pt>
                <c:pt idx="343">
                  <c:v>3066.3181578157319</c:v>
                </c:pt>
                <c:pt idx="344">
                  <c:v>3066.3181573445131</c:v>
                </c:pt>
                <c:pt idx="345">
                  <c:v>3066.3181569061958</c:v>
                </c:pt>
                <c:pt idx="346">
                  <c:v>3066.3181564984825</c:v>
                </c:pt>
                <c:pt idx="347">
                  <c:v>3066.3181561192359</c:v>
                </c:pt>
                <c:pt idx="348">
                  <c:v>3066.3181557664689</c:v>
                </c:pt>
                <c:pt idx="349">
                  <c:v>3066.3181554383327</c:v>
                </c:pt>
                <c:pt idx="350">
                  <c:v>3066.3181551331072</c:v>
                </c:pt>
                <c:pt idx="351">
                  <c:v>3066.318154849193</c:v>
                </c:pt>
                <c:pt idx="352">
                  <c:v>3066.3181545851021</c:v>
                </c:pt>
                <c:pt idx="353">
                  <c:v>3066.3181543394503</c:v>
                </c:pt>
                <c:pt idx="354">
                  <c:v>3066.3181541109502</c:v>
                </c:pt>
                <c:pt idx="355">
                  <c:v>3066.3181538984045</c:v>
                </c:pt>
                <c:pt idx="356">
                  <c:v>3066.318153700699</c:v>
                </c:pt>
                <c:pt idx="357">
                  <c:v>3066.3181535167978</c:v>
                </c:pt>
                <c:pt idx="358">
                  <c:v>3066.3181533457368</c:v>
                </c:pt>
                <c:pt idx="359">
                  <c:v>3066.3181531866194</c:v>
                </c:pt>
                <c:pt idx="360">
                  <c:v>3066.3181530386119</c:v>
                </c:pt>
                <c:pt idx="361">
                  <c:v>3066.3181529009385</c:v>
                </c:pt>
                <c:pt idx="362">
                  <c:v>3066.3181527728775</c:v>
                </c:pt>
                <c:pt idx="363">
                  <c:v>3066.3181526537578</c:v>
                </c:pt>
                <c:pt idx="364">
                  <c:v>3066.3181525429554</c:v>
                </c:pt>
                <c:pt idx="365">
                  <c:v>3066.3181524398892</c:v>
                </c:pt>
                <c:pt idx="366">
                  <c:v>3066.3181523440194</c:v>
                </c:pt>
                <c:pt idx="367">
                  <c:v>3066.3181522548434</c:v>
                </c:pt>
                <c:pt idx="368">
                  <c:v>3066.3181521718939</c:v>
                </c:pt>
                <c:pt idx="369">
                  <c:v>3066.318152094736</c:v>
                </c:pt>
                <c:pt idx="370">
                  <c:v>3066.318152022965</c:v>
                </c:pt>
                <c:pt idx="371">
                  <c:v>3066.3181519562054</c:v>
                </c:pt>
                <c:pt idx="372">
                  <c:v>3066.3181518941069</c:v>
                </c:pt>
                <c:pt idx="373">
                  <c:v>3066.3181518363444</c:v>
                </c:pt>
                <c:pt idx="374">
                  <c:v>3066.3181517826151</c:v>
                </c:pt>
                <c:pt idx="375">
                  <c:v>3066.318151732637</c:v>
                </c:pt>
                <c:pt idx="376">
                  <c:v>3066.3181516861487</c:v>
                </c:pt>
                <c:pt idx="377">
                  <c:v>3066.3181516429058</c:v>
                </c:pt>
                <c:pt idx="378">
                  <c:v>3066.3181516026825</c:v>
                </c:pt>
                <c:pt idx="379">
                  <c:v>3066.3181515652677</c:v>
                </c:pt>
                <c:pt idx="380">
                  <c:v>3066.318151530465</c:v>
                </c:pt>
                <c:pt idx="381">
                  <c:v>3066.3181514980924</c:v>
                </c:pt>
                <c:pt idx="382">
                  <c:v>3066.31815146798</c:v>
                </c:pt>
                <c:pt idx="383">
                  <c:v>3066.3181514399703</c:v>
                </c:pt>
                <c:pt idx="384">
                  <c:v>3066.318151413916</c:v>
                </c:pt>
                <c:pt idx="385">
                  <c:v>3066.3181513896811</c:v>
                </c:pt>
                <c:pt idx="386">
                  <c:v>3066.3181513671384</c:v>
                </c:pt>
                <c:pt idx="387">
                  <c:v>3066.3181513461695</c:v>
                </c:pt>
                <c:pt idx="388">
                  <c:v>3066.3181513266645</c:v>
                </c:pt>
                <c:pt idx="389">
                  <c:v>3066.3181513085215</c:v>
                </c:pt>
                <c:pt idx="390">
                  <c:v>3066.3181512916453</c:v>
                </c:pt>
                <c:pt idx="391">
                  <c:v>3066.3181512759475</c:v>
                </c:pt>
                <c:pt idx="392">
                  <c:v>3066.3181512613455</c:v>
                </c:pt>
                <c:pt idx="393">
                  <c:v>3066.3181512477631</c:v>
                </c:pt>
                <c:pt idx="394">
                  <c:v>3066.3181512351293</c:v>
                </c:pt>
                <c:pt idx="395">
                  <c:v>3066.3181512233773</c:v>
                </c:pt>
                <c:pt idx="396">
                  <c:v>3066.3181512124461</c:v>
                </c:pt>
                <c:pt idx="397">
                  <c:v>3066.3181512022779</c:v>
                </c:pt>
                <c:pt idx="398">
                  <c:v>3066.3181511928196</c:v>
                </c:pt>
                <c:pt idx="399">
                  <c:v>3066.3181511840221</c:v>
                </c:pt>
                <c:pt idx="400">
                  <c:v>3066.3181511758385</c:v>
                </c:pt>
                <c:pt idx="401">
                  <c:v>3066.3181511682264</c:v>
                </c:pt>
                <c:pt idx="402">
                  <c:v>3066.318151161146</c:v>
                </c:pt>
                <c:pt idx="403">
                  <c:v>3066.3181511545599</c:v>
                </c:pt>
                <c:pt idx="404">
                  <c:v>3066.3181511484336</c:v>
                </c:pt>
                <c:pt idx="405">
                  <c:v>3066.3181511427351</c:v>
                </c:pt>
                <c:pt idx="406">
                  <c:v>3066.3181511374346</c:v>
                </c:pt>
                <c:pt idx="407">
                  <c:v>3066.3181511325038</c:v>
                </c:pt>
                <c:pt idx="408">
                  <c:v>3066.3181511279172</c:v>
                </c:pt>
                <c:pt idx="409">
                  <c:v>3066.3181511236512</c:v>
                </c:pt>
                <c:pt idx="410">
                  <c:v>3066.3181511196831</c:v>
                </c:pt>
                <c:pt idx="411">
                  <c:v>3066.3181511159919</c:v>
                </c:pt>
                <c:pt idx="412">
                  <c:v>3066.3181511125586</c:v>
                </c:pt>
                <c:pt idx="413">
                  <c:v>3066.3181511093649</c:v>
                </c:pt>
                <c:pt idx="414">
                  <c:v>3066.318151106394</c:v>
                </c:pt>
                <c:pt idx="415">
                  <c:v>3066.3181511036305</c:v>
                </c:pt>
                <c:pt idx="416">
                  <c:v>3066.3181511010603</c:v>
                </c:pt>
                <c:pt idx="417">
                  <c:v>3066.3181510986692</c:v>
                </c:pt>
                <c:pt idx="418">
                  <c:v>3066.318151096445</c:v>
                </c:pt>
                <c:pt idx="419">
                  <c:v>3066.3181510943764</c:v>
                </c:pt>
                <c:pt idx="420">
                  <c:v>3066.3181510924519</c:v>
                </c:pt>
                <c:pt idx="421">
                  <c:v>3066.318151090662</c:v>
                </c:pt>
                <c:pt idx="422">
                  <c:v>3066.3181510889972</c:v>
                </c:pt>
                <c:pt idx="423">
                  <c:v>3066.3181510874483</c:v>
                </c:pt>
                <c:pt idx="424">
                  <c:v>3066.3181510860077</c:v>
                </c:pt>
                <c:pt idx="425">
                  <c:v>3066.3181510846675</c:v>
                </c:pt>
                <c:pt idx="426">
                  <c:v>3066.3181510834211</c:v>
                </c:pt>
                <c:pt idx="427">
                  <c:v>3066.3181510822615</c:v>
                </c:pt>
                <c:pt idx="428">
                  <c:v>3066.3181510811828</c:v>
                </c:pt>
                <c:pt idx="429">
                  <c:v>3066.3181510801796</c:v>
                </c:pt>
                <c:pt idx="430">
                  <c:v>3066.3181510792465</c:v>
                </c:pt>
                <c:pt idx="431">
                  <c:v>3066.3181510783784</c:v>
                </c:pt>
                <c:pt idx="432">
                  <c:v>3066.3181510775712</c:v>
                </c:pt>
                <c:pt idx="433">
                  <c:v>3066.3181510768204</c:v>
                </c:pt>
                <c:pt idx="434">
                  <c:v>3066.3181510761219</c:v>
                </c:pt>
                <c:pt idx="435">
                  <c:v>3066.3181510754721</c:v>
                </c:pt>
                <c:pt idx="436">
                  <c:v>3066.3181510748677</c:v>
                </c:pt>
                <c:pt idx="437">
                  <c:v>3066.3181510743057</c:v>
                </c:pt>
                <c:pt idx="438">
                  <c:v>3066.3181510737827</c:v>
                </c:pt>
                <c:pt idx="439">
                  <c:v>3066.3181510732961</c:v>
                </c:pt>
                <c:pt idx="440">
                  <c:v>3066.3181510728436</c:v>
                </c:pt>
                <c:pt idx="441">
                  <c:v>3066.3181510724226</c:v>
                </c:pt>
                <c:pt idx="442">
                  <c:v>3066.318151072031</c:v>
                </c:pt>
                <c:pt idx="443">
                  <c:v>3066.3181510716668</c:v>
                </c:pt>
                <c:pt idx="444">
                  <c:v>3066.318151071328</c:v>
                </c:pt>
                <c:pt idx="445">
                  <c:v>3066.3181510710128</c:v>
                </c:pt>
                <c:pt idx="446">
                  <c:v>3066.31815107072</c:v>
                </c:pt>
                <c:pt idx="447">
                  <c:v>3066.3181510704476</c:v>
                </c:pt>
                <c:pt idx="448">
                  <c:v>3066.3181510701938</c:v>
                </c:pt>
                <c:pt idx="449">
                  <c:v>3066.3181510699578</c:v>
                </c:pt>
                <c:pt idx="450">
                  <c:v>3066.3181510697386</c:v>
                </c:pt>
                <c:pt idx="451">
                  <c:v>3066.3181510695345</c:v>
                </c:pt>
                <c:pt idx="452">
                  <c:v>3066.3181510693448</c:v>
                </c:pt>
                <c:pt idx="453">
                  <c:v>3066.3181510691684</c:v>
                </c:pt>
                <c:pt idx="454">
                  <c:v>3066.3181510690042</c:v>
                </c:pt>
                <c:pt idx="455">
                  <c:v>3066.3181510688514</c:v>
                </c:pt>
                <c:pt idx="456">
                  <c:v>3066.3181510687091</c:v>
                </c:pt>
                <c:pt idx="457">
                  <c:v>3066.3181510685768</c:v>
                </c:pt>
                <c:pt idx="458">
                  <c:v>3066.318151068454</c:v>
                </c:pt>
                <c:pt idx="459">
                  <c:v>3066.3181510683394</c:v>
                </c:pt>
                <c:pt idx="460">
                  <c:v>3066.318151068233</c:v>
                </c:pt>
                <c:pt idx="461">
                  <c:v>3066.3181510681338</c:v>
                </c:pt>
                <c:pt idx="462">
                  <c:v>3066.318151068042</c:v>
                </c:pt>
                <c:pt idx="463">
                  <c:v>3066.3181510679565</c:v>
                </c:pt>
                <c:pt idx="464">
                  <c:v>3066.3181510678769</c:v>
                </c:pt>
                <c:pt idx="465">
                  <c:v>3066.3181510678028</c:v>
                </c:pt>
                <c:pt idx="466">
                  <c:v>3066.3181510677337</c:v>
                </c:pt>
                <c:pt idx="467">
                  <c:v>3066.3181510676695</c:v>
                </c:pt>
                <c:pt idx="468">
                  <c:v>3066.31815106761</c:v>
                </c:pt>
                <c:pt idx="469">
                  <c:v>3066.3181510675545</c:v>
                </c:pt>
                <c:pt idx="470">
                  <c:v>3066.3181510675031</c:v>
                </c:pt>
                <c:pt idx="471">
                  <c:v>3066.3181510674549</c:v>
                </c:pt>
                <c:pt idx="472">
                  <c:v>3066.3181510674103</c:v>
                </c:pt>
                <c:pt idx="473">
                  <c:v>3066.3181510673689</c:v>
                </c:pt>
                <c:pt idx="474">
                  <c:v>3066.3181510673303</c:v>
                </c:pt>
                <c:pt idx="475">
                  <c:v>3066.3181510672944</c:v>
                </c:pt>
                <c:pt idx="476">
                  <c:v>3066.3181510672612</c:v>
                </c:pt>
                <c:pt idx="477">
                  <c:v>3066.3181510672302</c:v>
                </c:pt>
                <c:pt idx="478">
                  <c:v>3066.3181510672011</c:v>
                </c:pt>
                <c:pt idx="479">
                  <c:v>3066.3181510671743</c:v>
                </c:pt>
                <c:pt idx="480">
                  <c:v>3066.3181510671493</c:v>
                </c:pt>
                <c:pt idx="481">
                  <c:v>3066.3181510671261</c:v>
                </c:pt>
                <c:pt idx="482">
                  <c:v>3066.3181510671043</c:v>
                </c:pt>
                <c:pt idx="483">
                  <c:v>3066.3181510670843</c:v>
                </c:pt>
                <c:pt idx="484">
                  <c:v>3066.3181510670656</c:v>
                </c:pt>
                <c:pt idx="485">
                  <c:v>3066.3181510670483</c:v>
                </c:pt>
                <c:pt idx="486">
                  <c:v>3066.318151067032</c:v>
                </c:pt>
                <c:pt idx="487">
                  <c:v>3066.318151067017</c:v>
                </c:pt>
                <c:pt idx="488">
                  <c:v>3066.3181510670029</c:v>
                </c:pt>
                <c:pt idx="489">
                  <c:v>3066.3181510669897</c:v>
                </c:pt>
                <c:pt idx="490">
                  <c:v>3066.3181510669774</c:v>
                </c:pt>
                <c:pt idx="491">
                  <c:v>3066.318151066966</c:v>
                </c:pt>
                <c:pt idx="492">
                  <c:v>3066.3181510669556</c:v>
                </c:pt>
                <c:pt idx="493">
                  <c:v>3066.318151066946</c:v>
                </c:pt>
                <c:pt idx="494">
                  <c:v>3066.3181510669369</c:v>
                </c:pt>
                <c:pt idx="495">
                  <c:v>3066.3181510669283</c:v>
                </c:pt>
                <c:pt idx="496">
                  <c:v>3066.3181510669206</c:v>
                </c:pt>
                <c:pt idx="497">
                  <c:v>3066.3181510669133</c:v>
                </c:pt>
                <c:pt idx="498">
                  <c:v>3066.3181510669065</c:v>
                </c:pt>
                <c:pt idx="499">
                  <c:v>3066.3181510669001</c:v>
                </c:pt>
                <c:pt idx="500">
                  <c:v>3066.3181510668942</c:v>
                </c:pt>
                <c:pt idx="501">
                  <c:v>3066.3181510668887</c:v>
                </c:pt>
                <c:pt idx="502">
                  <c:v>3066.3181510668837</c:v>
                </c:pt>
                <c:pt idx="503">
                  <c:v>3066.3181510668792</c:v>
                </c:pt>
                <c:pt idx="504">
                  <c:v>3066.3181510668746</c:v>
                </c:pt>
                <c:pt idx="505">
                  <c:v>3066.3181510668705</c:v>
                </c:pt>
                <c:pt idx="506">
                  <c:v>3066.3181510668669</c:v>
                </c:pt>
                <c:pt idx="507">
                  <c:v>3066.3181510668633</c:v>
                </c:pt>
                <c:pt idx="508">
                  <c:v>3066.3181510668601</c:v>
                </c:pt>
                <c:pt idx="509">
                  <c:v>3066.3181510668569</c:v>
                </c:pt>
                <c:pt idx="510">
                  <c:v>3066.3181510668542</c:v>
                </c:pt>
                <c:pt idx="511">
                  <c:v>3066.3181510668514</c:v>
                </c:pt>
                <c:pt idx="512">
                  <c:v>3066.3181510668492</c:v>
                </c:pt>
                <c:pt idx="513">
                  <c:v>3066.3181510668469</c:v>
                </c:pt>
                <c:pt idx="514">
                  <c:v>3066.3181510668446</c:v>
                </c:pt>
                <c:pt idx="515">
                  <c:v>3066.3181510668428</c:v>
                </c:pt>
                <c:pt idx="516">
                  <c:v>3066.318151066841</c:v>
                </c:pt>
                <c:pt idx="517">
                  <c:v>3066.3181510668392</c:v>
                </c:pt>
                <c:pt idx="518">
                  <c:v>3066.3181510668373</c:v>
                </c:pt>
                <c:pt idx="519">
                  <c:v>3066.318151066836</c:v>
                </c:pt>
                <c:pt idx="520">
                  <c:v>3066.3181510668346</c:v>
                </c:pt>
                <c:pt idx="521">
                  <c:v>3066.3181510668333</c:v>
                </c:pt>
                <c:pt idx="522">
                  <c:v>3066.3181510668319</c:v>
                </c:pt>
                <c:pt idx="523">
                  <c:v>3066.318151066831</c:v>
                </c:pt>
                <c:pt idx="524">
                  <c:v>3066.3181510668301</c:v>
                </c:pt>
                <c:pt idx="525">
                  <c:v>3066.3181510668292</c:v>
                </c:pt>
                <c:pt idx="526">
                  <c:v>3066.3181510668282</c:v>
                </c:pt>
                <c:pt idx="527">
                  <c:v>3066.3181510668273</c:v>
                </c:pt>
                <c:pt idx="528">
                  <c:v>3066.3181510668264</c:v>
                </c:pt>
                <c:pt idx="529">
                  <c:v>3066.3181510668255</c:v>
                </c:pt>
                <c:pt idx="530">
                  <c:v>3066.3181510668251</c:v>
                </c:pt>
                <c:pt idx="531">
                  <c:v>3066.3181510668246</c:v>
                </c:pt>
                <c:pt idx="532">
                  <c:v>3066.3181510668242</c:v>
                </c:pt>
                <c:pt idx="533">
                  <c:v>3066.3181510668237</c:v>
                </c:pt>
                <c:pt idx="534">
                  <c:v>3066.3181510668232</c:v>
                </c:pt>
                <c:pt idx="535">
                  <c:v>3066.3181510668228</c:v>
                </c:pt>
                <c:pt idx="536">
                  <c:v>3066.3181510668223</c:v>
                </c:pt>
                <c:pt idx="537">
                  <c:v>3066.3181510668219</c:v>
                </c:pt>
                <c:pt idx="538">
                  <c:v>3066.3181510668214</c:v>
                </c:pt>
                <c:pt idx="539">
                  <c:v>3066.318151066821</c:v>
                </c:pt>
                <c:pt idx="540">
                  <c:v>3066.3181510668205</c:v>
                </c:pt>
                <c:pt idx="541">
                  <c:v>3066.3181510668201</c:v>
                </c:pt>
                <c:pt idx="542">
                  <c:v>3066.3181510668196</c:v>
                </c:pt>
                <c:pt idx="543">
                  <c:v>3066.3181510668192</c:v>
                </c:pt>
                <c:pt idx="544">
                  <c:v>3066.3181510668187</c:v>
                </c:pt>
                <c:pt idx="545">
                  <c:v>3066.3181510668187</c:v>
                </c:pt>
                <c:pt idx="546">
                  <c:v>3066.3181510668187</c:v>
                </c:pt>
                <c:pt idx="547">
                  <c:v>3066.3181510668187</c:v>
                </c:pt>
                <c:pt idx="548">
                  <c:v>3066.3181510668187</c:v>
                </c:pt>
                <c:pt idx="549">
                  <c:v>3066.3181510668187</c:v>
                </c:pt>
                <c:pt idx="550">
                  <c:v>3066.3181510668187</c:v>
                </c:pt>
                <c:pt idx="551">
                  <c:v>3066.3181510668187</c:v>
                </c:pt>
                <c:pt idx="552">
                  <c:v>3066.3181510668187</c:v>
                </c:pt>
                <c:pt idx="553">
                  <c:v>3066.3181510668187</c:v>
                </c:pt>
                <c:pt idx="554">
                  <c:v>3066.3181510668187</c:v>
                </c:pt>
                <c:pt idx="555">
                  <c:v>3066.3181510668187</c:v>
                </c:pt>
                <c:pt idx="556">
                  <c:v>3066.3181510668187</c:v>
                </c:pt>
                <c:pt idx="557">
                  <c:v>3066.3181510668187</c:v>
                </c:pt>
                <c:pt idx="558">
                  <c:v>3066.3181510668187</c:v>
                </c:pt>
                <c:pt idx="559">
                  <c:v>3066.3181510668187</c:v>
                </c:pt>
                <c:pt idx="560">
                  <c:v>3066.3181510668187</c:v>
                </c:pt>
                <c:pt idx="561">
                  <c:v>3066.3181510668187</c:v>
                </c:pt>
                <c:pt idx="562">
                  <c:v>3066.3181510668187</c:v>
                </c:pt>
                <c:pt idx="563">
                  <c:v>3066.3181510668187</c:v>
                </c:pt>
                <c:pt idx="564">
                  <c:v>3066.3181510668187</c:v>
                </c:pt>
                <c:pt idx="565">
                  <c:v>3066.3181510668187</c:v>
                </c:pt>
                <c:pt idx="566">
                  <c:v>3066.3181510668187</c:v>
                </c:pt>
                <c:pt idx="567">
                  <c:v>3066.3181510668187</c:v>
                </c:pt>
                <c:pt idx="568">
                  <c:v>3066.3181510668187</c:v>
                </c:pt>
                <c:pt idx="569">
                  <c:v>3066.3181510668187</c:v>
                </c:pt>
                <c:pt idx="570">
                  <c:v>3066.3181510668187</c:v>
                </c:pt>
                <c:pt idx="571">
                  <c:v>3066.3181510668187</c:v>
                </c:pt>
                <c:pt idx="572">
                  <c:v>3066.3181510668187</c:v>
                </c:pt>
                <c:pt idx="573">
                  <c:v>3066.3181510668187</c:v>
                </c:pt>
                <c:pt idx="574">
                  <c:v>3066.3181510668187</c:v>
                </c:pt>
                <c:pt idx="575">
                  <c:v>3066.3181510668187</c:v>
                </c:pt>
                <c:pt idx="576">
                  <c:v>3066.3181510668187</c:v>
                </c:pt>
                <c:pt idx="577">
                  <c:v>3066.3181510668187</c:v>
                </c:pt>
                <c:pt idx="578">
                  <c:v>3066.3181510668187</c:v>
                </c:pt>
                <c:pt idx="579">
                  <c:v>3066.3181510668187</c:v>
                </c:pt>
                <c:pt idx="580">
                  <c:v>3066.3181510668187</c:v>
                </c:pt>
                <c:pt idx="581">
                  <c:v>3066.3181510668187</c:v>
                </c:pt>
                <c:pt idx="582">
                  <c:v>3066.3181510668187</c:v>
                </c:pt>
                <c:pt idx="583">
                  <c:v>3066.3181510668187</c:v>
                </c:pt>
                <c:pt idx="584">
                  <c:v>3066.3181510668187</c:v>
                </c:pt>
                <c:pt idx="585">
                  <c:v>3066.3181510668187</c:v>
                </c:pt>
                <c:pt idx="586">
                  <c:v>3066.3181510668187</c:v>
                </c:pt>
                <c:pt idx="587">
                  <c:v>3066.3181510668187</c:v>
                </c:pt>
                <c:pt idx="588">
                  <c:v>3066.3181510668187</c:v>
                </c:pt>
                <c:pt idx="589">
                  <c:v>3066.3181510668187</c:v>
                </c:pt>
                <c:pt idx="590">
                  <c:v>3066.3181510668187</c:v>
                </c:pt>
                <c:pt idx="591">
                  <c:v>3066.3181510668187</c:v>
                </c:pt>
                <c:pt idx="592">
                  <c:v>3066.3181510668187</c:v>
                </c:pt>
                <c:pt idx="593">
                  <c:v>3066.3181510668187</c:v>
                </c:pt>
                <c:pt idx="594">
                  <c:v>3066.3181510668187</c:v>
                </c:pt>
                <c:pt idx="595">
                  <c:v>3066.3181510668187</c:v>
                </c:pt>
                <c:pt idx="596">
                  <c:v>3066.3181510668187</c:v>
                </c:pt>
                <c:pt idx="597">
                  <c:v>3066.3181510668187</c:v>
                </c:pt>
                <c:pt idx="598">
                  <c:v>3066.3181510668187</c:v>
                </c:pt>
                <c:pt idx="599">
                  <c:v>3066.3181510668187</c:v>
                </c:pt>
                <c:pt idx="600">
                  <c:v>3066.3181510668187</c:v>
                </c:pt>
                <c:pt idx="601">
                  <c:v>3066.3181510668187</c:v>
                </c:pt>
                <c:pt idx="602">
                  <c:v>3066.3181510668187</c:v>
                </c:pt>
                <c:pt idx="603">
                  <c:v>3066.3181510668187</c:v>
                </c:pt>
                <c:pt idx="604">
                  <c:v>3066.3181510668187</c:v>
                </c:pt>
                <c:pt idx="605">
                  <c:v>3066.3181510668187</c:v>
                </c:pt>
                <c:pt idx="606">
                  <c:v>3066.3181510668187</c:v>
                </c:pt>
                <c:pt idx="607">
                  <c:v>3066.3181510668187</c:v>
                </c:pt>
                <c:pt idx="608">
                  <c:v>3066.3181510668187</c:v>
                </c:pt>
                <c:pt idx="609">
                  <c:v>3066.3181510668187</c:v>
                </c:pt>
                <c:pt idx="610">
                  <c:v>3066.3181510668187</c:v>
                </c:pt>
                <c:pt idx="611">
                  <c:v>3066.3181510668187</c:v>
                </c:pt>
                <c:pt idx="612">
                  <c:v>3066.3181510668187</c:v>
                </c:pt>
                <c:pt idx="613">
                  <c:v>3066.3181510668187</c:v>
                </c:pt>
                <c:pt idx="614">
                  <c:v>3066.3181510668187</c:v>
                </c:pt>
                <c:pt idx="615">
                  <c:v>3066.3181510668187</c:v>
                </c:pt>
                <c:pt idx="616">
                  <c:v>3066.3181510668187</c:v>
                </c:pt>
                <c:pt idx="617">
                  <c:v>3066.3181510668187</c:v>
                </c:pt>
                <c:pt idx="618">
                  <c:v>3066.3181510668187</c:v>
                </c:pt>
                <c:pt idx="619">
                  <c:v>3066.3181510668187</c:v>
                </c:pt>
                <c:pt idx="620">
                  <c:v>3066.3181510668187</c:v>
                </c:pt>
                <c:pt idx="621">
                  <c:v>3066.3181510668187</c:v>
                </c:pt>
                <c:pt idx="622">
                  <c:v>3066.3181510668187</c:v>
                </c:pt>
                <c:pt idx="623">
                  <c:v>3066.3181510668187</c:v>
                </c:pt>
                <c:pt idx="624">
                  <c:v>3066.3181510668187</c:v>
                </c:pt>
                <c:pt idx="625">
                  <c:v>3066.3181510668187</c:v>
                </c:pt>
                <c:pt idx="626">
                  <c:v>3066.3181510668187</c:v>
                </c:pt>
                <c:pt idx="627">
                  <c:v>3066.3181510668187</c:v>
                </c:pt>
                <c:pt idx="628">
                  <c:v>3066.3181510668187</c:v>
                </c:pt>
                <c:pt idx="629">
                  <c:v>3066.3181510668187</c:v>
                </c:pt>
                <c:pt idx="630">
                  <c:v>3066.3181510668187</c:v>
                </c:pt>
                <c:pt idx="631">
                  <c:v>3066.3181510668187</c:v>
                </c:pt>
                <c:pt idx="632">
                  <c:v>3066.3181510668187</c:v>
                </c:pt>
                <c:pt idx="633">
                  <c:v>3066.3181510668187</c:v>
                </c:pt>
                <c:pt idx="634">
                  <c:v>3066.3181510668187</c:v>
                </c:pt>
                <c:pt idx="635">
                  <c:v>3066.3181510668187</c:v>
                </c:pt>
                <c:pt idx="636">
                  <c:v>3066.3181510668187</c:v>
                </c:pt>
                <c:pt idx="637">
                  <c:v>3066.3181510668187</c:v>
                </c:pt>
                <c:pt idx="638">
                  <c:v>3066.3181510668187</c:v>
                </c:pt>
                <c:pt idx="639">
                  <c:v>3066.3181510668187</c:v>
                </c:pt>
                <c:pt idx="640">
                  <c:v>3066.3181510668187</c:v>
                </c:pt>
                <c:pt idx="641">
                  <c:v>3066.3181510668187</c:v>
                </c:pt>
                <c:pt idx="642">
                  <c:v>3066.3181510668187</c:v>
                </c:pt>
                <c:pt idx="643">
                  <c:v>3066.3181510668187</c:v>
                </c:pt>
                <c:pt idx="644">
                  <c:v>3066.3181510668187</c:v>
                </c:pt>
                <c:pt idx="645">
                  <c:v>3066.3181510668187</c:v>
                </c:pt>
                <c:pt idx="646">
                  <c:v>3066.3181510668187</c:v>
                </c:pt>
                <c:pt idx="647">
                  <c:v>3066.3181510668187</c:v>
                </c:pt>
                <c:pt idx="648">
                  <c:v>3066.3181510668187</c:v>
                </c:pt>
                <c:pt idx="649">
                  <c:v>3066.3181510668187</c:v>
                </c:pt>
                <c:pt idx="650">
                  <c:v>3066.3181510668187</c:v>
                </c:pt>
                <c:pt idx="651">
                  <c:v>3066.3181510668187</c:v>
                </c:pt>
                <c:pt idx="652">
                  <c:v>3066.3181510668187</c:v>
                </c:pt>
                <c:pt idx="653">
                  <c:v>3066.3181510668187</c:v>
                </c:pt>
                <c:pt idx="654">
                  <c:v>3066.3181510668187</c:v>
                </c:pt>
                <c:pt idx="655">
                  <c:v>3066.3181510668187</c:v>
                </c:pt>
                <c:pt idx="656">
                  <c:v>3066.3181510668187</c:v>
                </c:pt>
                <c:pt idx="657">
                  <c:v>3066.3181510668187</c:v>
                </c:pt>
                <c:pt idx="658">
                  <c:v>3066.3181510668187</c:v>
                </c:pt>
                <c:pt idx="659">
                  <c:v>3066.3181510668187</c:v>
                </c:pt>
                <c:pt idx="660">
                  <c:v>3066.3181510668187</c:v>
                </c:pt>
                <c:pt idx="661">
                  <c:v>3066.3181510668187</c:v>
                </c:pt>
                <c:pt idx="662">
                  <c:v>3066.3181510668187</c:v>
                </c:pt>
                <c:pt idx="663">
                  <c:v>3066.3181510668187</c:v>
                </c:pt>
                <c:pt idx="664">
                  <c:v>3066.3181510668187</c:v>
                </c:pt>
                <c:pt idx="665">
                  <c:v>3066.3181510668187</c:v>
                </c:pt>
                <c:pt idx="666">
                  <c:v>3066.3181510668187</c:v>
                </c:pt>
                <c:pt idx="667">
                  <c:v>3066.3181510668187</c:v>
                </c:pt>
                <c:pt idx="668">
                  <c:v>3066.3181510668187</c:v>
                </c:pt>
                <c:pt idx="669">
                  <c:v>3066.3181510668187</c:v>
                </c:pt>
                <c:pt idx="670">
                  <c:v>3066.3181510668187</c:v>
                </c:pt>
                <c:pt idx="671">
                  <c:v>3066.3181510668187</c:v>
                </c:pt>
                <c:pt idx="672">
                  <c:v>3066.3181510668187</c:v>
                </c:pt>
                <c:pt idx="673">
                  <c:v>3066.3181510668187</c:v>
                </c:pt>
                <c:pt idx="674">
                  <c:v>3066.3181510668187</c:v>
                </c:pt>
                <c:pt idx="675">
                  <c:v>3066.3181510668187</c:v>
                </c:pt>
                <c:pt idx="676">
                  <c:v>3066.3181510668187</c:v>
                </c:pt>
                <c:pt idx="677">
                  <c:v>3066.3181510668187</c:v>
                </c:pt>
                <c:pt idx="678">
                  <c:v>3066.3181510668187</c:v>
                </c:pt>
                <c:pt idx="679">
                  <c:v>3066.3181510668187</c:v>
                </c:pt>
                <c:pt idx="680">
                  <c:v>3066.3181510668187</c:v>
                </c:pt>
                <c:pt idx="681">
                  <c:v>3066.3181510668187</c:v>
                </c:pt>
                <c:pt idx="682">
                  <c:v>3066.3181510668187</c:v>
                </c:pt>
                <c:pt idx="683">
                  <c:v>3066.3181510668187</c:v>
                </c:pt>
                <c:pt idx="684">
                  <c:v>3066.3181510668187</c:v>
                </c:pt>
                <c:pt idx="685">
                  <c:v>3066.3181510668187</c:v>
                </c:pt>
                <c:pt idx="686">
                  <c:v>3066.3181510668187</c:v>
                </c:pt>
                <c:pt idx="687">
                  <c:v>3066.3181510668187</c:v>
                </c:pt>
                <c:pt idx="688">
                  <c:v>3066.3181510668187</c:v>
                </c:pt>
                <c:pt idx="689">
                  <c:v>3066.3181510668187</c:v>
                </c:pt>
                <c:pt idx="690">
                  <c:v>3066.3181510668187</c:v>
                </c:pt>
                <c:pt idx="691">
                  <c:v>3066.3181510668187</c:v>
                </c:pt>
                <c:pt idx="692">
                  <c:v>3066.3181510668187</c:v>
                </c:pt>
                <c:pt idx="693">
                  <c:v>3066.3181510668187</c:v>
                </c:pt>
                <c:pt idx="694">
                  <c:v>3066.3181510668187</c:v>
                </c:pt>
                <c:pt idx="695">
                  <c:v>3066.3181510668187</c:v>
                </c:pt>
                <c:pt idx="696">
                  <c:v>3066.3181510668187</c:v>
                </c:pt>
                <c:pt idx="697">
                  <c:v>3066.3181510668187</c:v>
                </c:pt>
                <c:pt idx="698">
                  <c:v>3066.3181510668187</c:v>
                </c:pt>
                <c:pt idx="699">
                  <c:v>3066.3181510668187</c:v>
                </c:pt>
                <c:pt idx="700">
                  <c:v>3066.3181510668187</c:v>
                </c:pt>
                <c:pt idx="701">
                  <c:v>3066.3181510668187</c:v>
                </c:pt>
                <c:pt idx="702">
                  <c:v>3066.3181510668187</c:v>
                </c:pt>
                <c:pt idx="703">
                  <c:v>3066.3181510668187</c:v>
                </c:pt>
                <c:pt idx="704">
                  <c:v>3066.3181510668187</c:v>
                </c:pt>
                <c:pt idx="705">
                  <c:v>3066.3181510668187</c:v>
                </c:pt>
                <c:pt idx="706">
                  <c:v>3066.3181510668187</c:v>
                </c:pt>
                <c:pt idx="707">
                  <c:v>3066.3181510668187</c:v>
                </c:pt>
                <c:pt idx="708">
                  <c:v>3066.3181510668187</c:v>
                </c:pt>
                <c:pt idx="709">
                  <c:v>3066.3181510668187</c:v>
                </c:pt>
                <c:pt idx="710">
                  <c:v>3066.3181510668187</c:v>
                </c:pt>
                <c:pt idx="711">
                  <c:v>3066.3181510668187</c:v>
                </c:pt>
                <c:pt idx="712">
                  <c:v>3066.3181510668187</c:v>
                </c:pt>
                <c:pt idx="713">
                  <c:v>3066.3181510668187</c:v>
                </c:pt>
                <c:pt idx="714">
                  <c:v>3066.3181510668187</c:v>
                </c:pt>
                <c:pt idx="715">
                  <c:v>3066.3181510668187</c:v>
                </c:pt>
                <c:pt idx="716">
                  <c:v>3066.3181510668187</c:v>
                </c:pt>
                <c:pt idx="717">
                  <c:v>3066.3181510668187</c:v>
                </c:pt>
                <c:pt idx="718">
                  <c:v>3066.3181510668187</c:v>
                </c:pt>
                <c:pt idx="719">
                  <c:v>3066.3181510668187</c:v>
                </c:pt>
                <c:pt idx="720">
                  <c:v>3066.3181510668187</c:v>
                </c:pt>
                <c:pt idx="721">
                  <c:v>3066.3181510668187</c:v>
                </c:pt>
                <c:pt idx="722">
                  <c:v>3066.3181510668187</c:v>
                </c:pt>
                <c:pt idx="723">
                  <c:v>3066.3181510668187</c:v>
                </c:pt>
                <c:pt idx="724">
                  <c:v>3066.3181510668187</c:v>
                </c:pt>
                <c:pt idx="725">
                  <c:v>3066.3181510668187</c:v>
                </c:pt>
                <c:pt idx="726">
                  <c:v>3066.3181510668187</c:v>
                </c:pt>
                <c:pt idx="727">
                  <c:v>3066.3181510668187</c:v>
                </c:pt>
                <c:pt idx="728">
                  <c:v>3066.3181510668187</c:v>
                </c:pt>
                <c:pt idx="729">
                  <c:v>3066.3181510668187</c:v>
                </c:pt>
                <c:pt idx="730">
                  <c:v>3066.3181510668187</c:v>
                </c:pt>
                <c:pt idx="731">
                  <c:v>3066.3181510668187</c:v>
                </c:pt>
                <c:pt idx="732">
                  <c:v>3066.3181510668187</c:v>
                </c:pt>
                <c:pt idx="733">
                  <c:v>3066.3181510668187</c:v>
                </c:pt>
                <c:pt idx="734">
                  <c:v>3066.3181510668187</c:v>
                </c:pt>
                <c:pt idx="735">
                  <c:v>3066.3181510668187</c:v>
                </c:pt>
                <c:pt idx="736">
                  <c:v>3066.3181510668187</c:v>
                </c:pt>
                <c:pt idx="737">
                  <c:v>3066.3181510668187</c:v>
                </c:pt>
                <c:pt idx="738">
                  <c:v>3066.3181510668187</c:v>
                </c:pt>
                <c:pt idx="739">
                  <c:v>3066.3181510668187</c:v>
                </c:pt>
                <c:pt idx="740">
                  <c:v>3066.3181510668187</c:v>
                </c:pt>
                <c:pt idx="741">
                  <c:v>3066.3181510668187</c:v>
                </c:pt>
                <c:pt idx="742">
                  <c:v>3066.3181510668187</c:v>
                </c:pt>
                <c:pt idx="743">
                  <c:v>3066.3181510668187</c:v>
                </c:pt>
                <c:pt idx="744">
                  <c:v>3066.3181510668187</c:v>
                </c:pt>
                <c:pt idx="745">
                  <c:v>3066.3181510668187</c:v>
                </c:pt>
                <c:pt idx="746">
                  <c:v>3066.3181510668187</c:v>
                </c:pt>
                <c:pt idx="747">
                  <c:v>3066.3181510668187</c:v>
                </c:pt>
                <c:pt idx="748">
                  <c:v>3066.3181510668187</c:v>
                </c:pt>
                <c:pt idx="749">
                  <c:v>3066.3181510668187</c:v>
                </c:pt>
                <c:pt idx="750">
                  <c:v>3066.3181510668187</c:v>
                </c:pt>
                <c:pt idx="751">
                  <c:v>3066.3181510668187</c:v>
                </c:pt>
                <c:pt idx="752">
                  <c:v>3066.3181510668187</c:v>
                </c:pt>
                <c:pt idx="753">
                  <c:v>3066.3181510668187</c:v>
                </c:pt>
                <c:pt idx="754">
                  <c:v>3066.3181510668187</c:v>
                </c:pt>
                <c:pt idx="755">
                  <c:v>3066.3181510668187</c:v>
                </c:pt>
                <c:pt idx="756">
                  <c:v>3066.3181510668187</c:v>
                </c:pt>
                <c:pt idx="757">
                  <c:v>3066.3181510668187</c:v>
                </c:pt>
                <c:pt idx="758">
                  <c:v>3066.3181510668187</c:v>
                </c:pt>
                <c:pt idx="759">
                  <c:v>3066.3181510668187</c:v>
                </c:pt>
                <c:pt idx="760">
                  <c:v>3066.3181510668187</c:v>
                </c:pt>
                <c:pt idx="761">
                  <c:v>3066.3181510668187</c:v>
                </c:pt>
                <c:pt idx="762">
                  <c:v>3066.3181510668187</c:v>
                </c:pt>
                <c:pt idx="763">
                  <c:v>3066.3181510668187</c:v>
                </c:pt>
                <c:pt idx="764">
                  <c:v>3066.3181510668187</c:v>
                </c:pt>
                <c:pt idx="765">
                  <c:v>3066.3181510668187</c:v>
                </c:pt>
                <c:pt idx="766">
                  <c:v>3066.3181510668187</c:v>
                </c:pt>
                <c:pt idx="767">
                  <c:v>3066.3181510668187</c:v>
                </c:pt>
                <c:pt idx="768">
                  <c:v>3066.3181510668187</c:v>
                </c:pt>
                <c:pt idx="769">
                  <c:v>3066.3181510668187</c:v>
                </c:pt>
                <c:pt idx="770">
                  <c:v>3066.3181510668187</c:v>
                </c:pt>
                <c:pt idx="771">
                  <c:v>3066.3181510668187</c:v>
                </c:pt>
                <c:pt idx="772">
                  <c:v>3066.3181510668187</c:v>
                </c:pt>
                <c:pt idx="773">
                  <c:v>3066.3181510668187</c:v>
                </c:pt>
                <c:pt idx="774">
                  <c:v>3066.3181510668187</c:v>
                </c:pt>
                <c:pt idx="775">
                  <c:v>3066.3181510668187</c:v>
                </c:pt>
                <c:pt idx="776">
                  <c:v>3066.3181510668187</c:v>
                </c:pt>
                <c:pt idx="777">
                  <c:v>3066.3181510668187</c:v>
                </c:pt>
                <c:pt idx="778">
                  <c:v>3066.3181510668187</c:v>
                </c:pt>
                <c:pt idx="779">
                  <c:v>3066.3181510668187</c:v>
                </c:pt>
                <c:pt idx="780">
                  <c:v>3066.3181510668187</c:v>
                </c:pt>
                <c:pt idx="781">
                  <c:v>3066.3181510668187</c:v>
                </c:pt>
                <c:pt idx="782">
                  <c:v>3066.3181510668187</c:v>
                </c:pt>
                <c:pt idx="783">
                  <c:v>3066.3181510668187</c:v>
                </c:pt>
                <c:pt idx="784">
                  <c:v>3066.3181510668187</c:v>
                </c:pt>
                <c:pt idx="785">
                  <c:v>3066.3181510668187</c:v>
                </c:pt>
                <c:pt idx="786">
                  <c:v>3066.3181510668187</c:v>
                </c:pt>
                <c:pt idx="787">
                  <c:v>3066.3181510668187</c:v>
                </c:pt>
                <c:pt idx="788">
                  <c:v>3066.3181510668187</c:v>
                </c:pt>
                <c:pt idx="789">
                  <c:v>3066.3181510668187</c:v>
                </c:pt>
                <c:pt idx="790">
                  <c:v>3066.3181510668187</c:v>
                </c:pt>
                <c:pt idx="791">
                  <c:v>3066.3181510668187</c:v>
                </c:pt>
                <c:pt idx="792">
                  <c:v>3066.3181510668187</c:v>
                </c:pt>
                <c:pt idx="793">
                  <c:v>3066.3181510668187</c:v>
                </c:pt>
                <c:pt idx="794">
                  <c:v>3066.3181510668187</c:v>
                </c:pt>
                <c:pt idx="795">
                  <c:v>3066.3181510668187</c:v>
                </c:pt>
                <c:pt idx="796">
                  <c:v>3066.3181510668187</c:v>
                </c:pt>
                <c:pt idx="797">
                  <c:v>3066.3181510668187</c:v>
                </c:pt>
                <c:pt idx="798">
                  <c:v>3066.3181510668187</c:v>
                </c:pt>
                <c:pt idx="799">
                  <c:v>3066.3181510668187</c:v>
                </c:pt>
                <c:pt idx="800">
                  <c:v>3066.3181510668187</c:v>
                </c:pt>
                <c:pt idx="801">
                  <c:v>3066.3181510668187</c:v>
                </c:pt>
                <c:pt idx="802">
                  <c:v>3066.3181510668187</c:v>
                </c:pt>
                <c:pt idx="803">
                  <c:v>3066.3181510668187</c:v>
                </c:pt>
                <c:pt idx="804">
                  <c:v>3066.3181510668187</c:v>
                </c:pt>
                <c:pt idx="805">
                  <c:v>3066.3181510668187</c:v>
                </c:pt>
                <c:pt idx="806">
                  <c:v>3066.3181510668187</c:v>
                </c:pt>
                <c:pt idx="807">
                  <c:v>3066.3181510668187</c:v>
                </c:pt>
                <c:pt idx="808">
                  <c:v>3066.3181510668187</c:v>
                </c:pt>
                <c:pt idx="809">
                  <c:v>3066.3181510668187</c:v>
                </c:pt>
                <c:pt idx="810">
                  <c:v>3066.3181510668187</c:v>
                </c:pt>
                <c:pt idx="811">
                  <c:v>3066.3181510668187</c:v>
                </c:pt>
                <c:pt idx="812">
                  <c:v>3066.3181510668187</c:v>
                </c:pt>
                <c:pt idx="813">
                  <c:v>3066.3181510668187</c:v>
                </c:pt>
                <c:pt idx="814">
                  <c:v>3066.3181510668187</c:v>
                </c:pt>
                <c:pt idx="815">
                  <c:v>3066.3181510668187</c:v>
                </c:pt>
                <c:pt idx="816">
                  <c:v>3066.3181510668187</c:v>
                </c:pt>
                <c:pt idx="817">
                  <c:v>3066.3181510668187</c:v>
                </c:pt>
                <c:pt idx="818">
                  <c:v>3066.3181510668187</c:v>
                </c:pt>
                <c:pt idx="819">
                  <c:v>3066.3181510668187</c:v>
                </c:pt>
                <c:pt idx="820">
                  <c:v>3066.3181510668187</c:v>
                </c:pt>
                <c:pt idx="821">
                  <c:v>3066.3181510668187</c:v>
                </c:pt>
                <c:pt idx="822">
                  <c:v>3066.3181510668187</c:v>
                </c:pt>
                <c:pt idx="823">
                  <c:v>3066.3181510668187</c:v>
                </c:pt>
                <c:pt idx="824">
                  <c:v>3066.3181510668187</c:v>
                </c:pt>
                <c:pt idx="825">
                  <c:v>3066.3181510668187</c:v>
                </c:pt>
                <c:pt idx="826">
                  <c:v>3066.3181510668187</c:v>
                </c:pt>
                <c:pt idx="827">
                  <c:v>3066.3181510668187</c:v>
                </c:pt>
                <c:pt idx="828">
                  <c:v>3066.3181510668187</c:v>
                </c:pt>
                <c:pt idx="829">
                  <c:v>3066.3181510668187</c:v>
                </c:pt>
                <c:pt idx="830">
                  <c:v>3066.3181510668187</c:v>
                </c:pt>
                <c:pt idx="831">
                  <c:v>3066.3181510668187</c:v>
                </c:pt>
                <c:pt idx="832">
                  <c:v>3066.3181510668187</c:v>
                </c:pt>
                <c:pt idx="833">
                  <c:v>3066.3181510668187</c:v>
                </c:pt>
                <c:pt idx="834">
                  <c:v>3066.3181510668187</c:v>
                </c:pt>
                <c:pt idx="835">
                  <c:v>3066.3181510668187</c:v>
                </c:pt>
                <c:pt idx="836">
                  <c:v>3066.3181510668187</c:v>
                </c:pt>
                <c:pt idx="837">
                  <c:v>3066.3181510668187</c:v>
                </c:pt>
                <c:pt idx="838">
                  <c:v>3066.3181510668187</c:v>
                </c:pt>
                <c:pt idx="839">
                  <c:v>3066.3181510668187</c:v>
                </c:pt>
                <c:pt idx="840">
                  <c:v>3066.3181510668187</c:v>
                </c:pt>
                <c:pt idx="841">
                  <c:v>3066.3181510668187</c:v>
                </c:pt>
                <c:pt idx="842">
                  <c:v>3066.3181510668187</c:v>
                </c:pt>
                <c:pt idx="843">
                  <c:v>3066.3181510668187</c:v>
                </c:pt>
                <c:pt idx="844">
                  <c:v>3066.3181510668187</c:v>
                </c:pt>
                <c:pt idx="845">
                  <c:v>3066.3181510668187</c:v>
                </c:pt>
                <c:pt idx="846">
                  <c:v>3066.3181510668187</c:v>
                </c:pt>
                <c:pt idx="847">
                  <c:v>3066.3181510668187</c:v>
                </c:pt>
                <c:pt idx="848">
                  <c:v>3066.3181510668187</c:v>
                </c:pt>
                <c:pt idx="849">
                  <c:v>3066.3181510668187</c:v>
                </c:pt>
                <c:pt idx="850">
                  <c:v>3066.3181510668187</c:v>
                </c:pt>
                <c:pt idx="851">
                  <c:v>3066.3181510668187</c:v>
                </c:pt>
                <c:pt idx="852">
                  <c:v>3066.3181510668187</c:v>
                </c:pt>
                <c:pt idx="853">
                  <c:v>3066.3181510668187</c:v>
                </c:pt>
                <c:pt idx="854">
                  <c:v>3066.3181510668187</c:v>
                </c:pt>
                <c:pt idx="855">
                  <c:v>3066.3181510668187</c:v>
                </c:pt>
                <c:pt idx="856">
                  <c:v>3066.3181510668187</c:v>
                </c:pt>
                <c:pt idx="857">
                  <c:v>3066.3181510668187</c:v>
                </c:pt>
                <c:pt idx="858">
                  <c:v>3066.3181510668187</c:v>
                </c:pt>
                <c:pt idx="859">
                  <c:v>3066.3181510668187</c:v>
                </c:pt>
                <c:pt idx="860">
                  <c:v>3066.3181510668187</c:v>
                </c:pt>
                <c:pt idx="861">
                  <c:v>3066.3181510668187</c:v>
                </c:pt>
                <c:pt idx="862">
                  <c:v>3066.3181510668187</c:v>
                </c:pt>
                <c:pt idx="863">
                  <c:v>3066.3181510668187</c:v>
                </c:pt>
                <c:pt idx="864">
                  <c:v>3066.3181510668187</c:v>
                </c:pt>
                <c:pt idx="865">
                  <c:v>3066.3181510668187</c:v>
                </c:pt>
                <c:pt idx="866">
                  <c:v>3066.3181510668187</c:v>
                </c:pt>
                <c:pt idx="867">
                  <c:v>3066.3181510668187</c:v>
                </c:pt>
                <c:pt idx="868">
                  <c:v>3066.3181510668187</c:v>
                </c:pt>
                <c:pt idx="869">
                  <c:v>3066.3181510668187</c:v>
                </c:pt>
                <c:pt idx="870">
                  <c:v>3066.3181510668187</c:v>
                </c:pt>
                <c:pt idx="871">
                  <c:v>3066.3181510668187</c:v>
                </c:pt>
                <c:pt idx="872">
                  <c:v>3066.3181510668187</c:v>
                </c:pt>
                <c:pt idx="873">
                  <c:v>3066.3181510668187</c:v>
                </c:pt>
                <c:pt idx="874">
                  <c:v>3066.3181510668187</c:v>
                </c:pt>
                <c:pt idx="875">
                  <c:v>3066.3181510668187</c:v>
                </c:pt>
                <c:pt idx="876">
                  <c:v>3066.3181510668187</c:v>
                </c:pt>
                <c:pt idx="877">
                  <c:v>3066.3181510668187</c:v>
                </c:pt>
                <c:pt idx="878">
                  <c:v>3066.3181510668187</c:v>
                </c:pt>
                <c:pt idx="879">
                  <c:v>3066.3181510668187</c:v>
                </c:pt>
                <c:pt idx="880">
                  <c:v>3066.3181510668187</c:v>
                </c:pt>
                <c:pt idx="881">
                  <c:v>3066.3181510668187</c:v>
                </c:pt>
                <c:pt idx="882">
                  <c:v>3066.3181510668187</c:v>
                </c:pt>
                <c:pt idx="883">
                  <c:v>3066.3181510668187</c:v>
                </c:pt>
                <c:pt idx="884">
                  <c:v>3066.3181510668187</c:v>
                </c:pt>
                <c:pt idx="885">
                  <c:v>3066.3181510668187</c:v>
                </c:pt>
                <c:pt idx="886">
                  <c:v>3066.3181510668187</c:v>
                </c:pt>
                <c:pt idx="887">
                  <c:v>3066.3181510668187</c:v>
                </c:pt>
                <c:pt idx="888">
                  <c:v>3066.3181510668187</c:v>
                </c:pt>
                <c:pt idx="889">
                  <c:v>3066.3181510668187</c:v>
                </c:pt>
                <c:pt idx="890">
                  <c:v>3066.3181510668187</c:v>
                </c:pt>
                <c:pt idx="891">
                  <c:v>3066.3181510668187</c:v>
                </c:pt>
                <c:pt idx="892">
                  <c:v>3066.3181510668187</c:v>
                </c:pt>
                <c:pt idx="893">
                  <c:v>3066.3181510668187</c:v>
                </c:pt>
                <c:pt idx="894">
                  <c:v>3066.3181510668187</c:v>
                </c:pt>
                <c:pt idx="895">
                  <c:v>3066.3181510668187</c:v>
                </c:pt>
                <c:pt idx="896">
                  <c:v>3066.3181510668187</c:v>
                </c:pt>
                <c:pt idx="897">
                  <c:v>3066.3181510668187</c:v>
                </c:pt>
                <c:pt idx="898">
                  <c:v>3066.3181510668187</c:v>
                </c:pt>
                <c:pt idx="899">
                  <c:v>3066.3181510668187</c:v>
                </c:pt>
                <c:pt idx="900">
                  <c:v>3066.3181510668187</c:v>
                </c:pt>
                <c:pt idx="901">
                  <c:v>3066.3181510668187</c:v>
                </c:pt>
                <c:pt idx="902">
                  <c:v>3066.3181510668187</c:v>
                </c:pt>
                <c:pt idx="903">
                  <c:v>3066.3181510668187</c:v>
                </c:pt>
                <c:pt idx="904">
                  <c:v>3066.3181510668187</c:v>
                </c:pt>
                <c:pt idx="905">
                  <c:v>3066.3181510668187</c:v>
                </c:pt>
                <c:pt idx="906">
                  <c:v>3066.3181510668187</c:v>
                </c:pt>
                <c:pt idx="907">
                  <c:v>3066.3181510668187</c:v>
                </c:pt>
                <c:pt idx="908">
                  <c:v>3066.3181510668187</c:v>
                </c:pt>
                <c:pt idx="909">
                  <c:v>3066.3181510668187</c:v>
                </c:pt>
                <c:pt idx="910">
                  <c:v>3066.3181510668187</c:v>
                </c:pt>
                <c:pt idx="911">
                  <c:v>3066.3181510668187</c:v>
                </c:pt>
                <c:pt idx="912">
                  <c:v>3066.3181510668187</c:v>
                </c:pt>
                <c:pt idx="913">
                  <c:v>3066.3181510668187</c:v>
                </c:pt>
                <c:pt idx="914">
                  <c:v>3066.3181510668187</c:v>
                </c:pt>
                <c:pt idx="915">
                  <c:v>3066.3181510668187</c:v>
                </c:pt>
                <c:pt idx="916">
                  <c:v>3066.3181510668187</c:v>
                </c:pt>
                <c:pt idx="917">
                  <c:v>3066.3181510668187</c:v>
                </c:pt>
                <c:pt idx="918">
                  <c:v>3066.3181510668187</c:v>
                </c:pt>
                <c:pt idx="919">
                  <c:v>3066.3181510668187</c:v>
                </c:pt>
                <c:pt idx="920">
                  <c:v>3066.3181510668187</c:v>
                </c:pt>
                <c:pt idx="921">
                  <c:v>3066.3181510668187</c:v>
                </c:pt>
                <c:pt idx="922">
                  <c:v>3066.3181510668187</c:v>
                </c:pt>
                <c:pt idx="923">
                  <c:v>3066.3181510668187</c:v>
                </c:pt>
                <c:pt idx="924">
                  <c:v>3066.3181510668187</c:v>
                </c:pt>
                <c:pt idx="925">
                  <c:v>3066.3181510668187</c:v>
                </c:pt>
                <c:pt idx="926">
                  <c:v>3066.3181510668187</c:v>
                </c:pt>
                <c:pt idx="927">
                  <c:v>3066.3181510668187</c:v>
                </c:pt>
                <c:pt idx="928">
                  <c:v>3066.3181510668187</c:v>
                </c:pt>
                <c:pt idx="929">
                  <c:v>3066.3181510668187</c:v>
                </c:pt>
                <c:pt idx="930">
                  <c:v>3066.3181510668187</c:v>
                </c:pt>
                <c:pt idx="931">
                  <c:v>3066.3181510668187</c:v>
                </c:pt>
                <c:pt idx="932">
                  <c:v>3066.3181510668187</c:v>
                </c:pt>
                <c:pt idx="933">
                  <c:v>3066.3181510668187</c:v>
                </c:pt>
                <c:pt idx="934">
                  <c:v>3066.3181510668187</c:v>
                </c:pt>
                <c:pt idx="935">
                  <c:v>3066.3181510668187</c:v>
                </c:pt>
                <c:pt idx="936">
                  <c:v>3066.3181510668187</c:v>
                </c:pt>
                <c:pt idx="937">
                  <c:v>3066.3181510668187</c:v>
                </c:pt>
                <c:pt idx="938">
                  <c:v>3066.3181510668187</c:v>
                </c:pt>
                <c:pt idx="939">
                  <c:v>3066.3181510668187</c:v>
                </c:pt>
                <c:pt idx="940">
                  <c:v>3066.3181510668187</c:v>
                </c:pt>
                <c:pt idx="941">
                  <c:v>3066.3181510668187</c:v>
                </c:pt>
                <c:pt idx="942">
                  <c:v>3066.3181510668187</c:v>
                </c:pt>
                <c:pt idx="943">
                  <c:v>3066.3181510668187</c:v>
                </c:pt>
                <c:pt idx="944">
                  <c:v>3066.3181510668187</c:v>
                </c:pt>
                <c:pt idx="945">
                  <c:v>3066.3181510668187</c:v>
                </c:pt>
                <c:pt idx="946">
                  <c:v>3066.3181510668187</c:v>
                </c:pt>
                <c:pt idx="947">
                  <c:v>3066.3181510668187</c:v>
                </c:pt>
                <c:pt idx="948">
                  <c:v>3066.3181510668187</c:v>
                </c:pt>
                <c:pt idx="949">
                  <c:v>3066.3181510668187</c:v>
                </c:pt>
                <c:pt idx="950">
                  <c:v>3066.3181510668187</c:v>
                </c:pt>
                <c:pt idx="951">
                  <c:v>3066.3181510668187</c:v>
                </c:pt>
                <c:pt idx="952">
                  <c:v>3066.3181510668187</c:v>
                </c:pt>
                <c:pt idx="953">
                  <c:v>3066.3181510668187</c:v>
                </c:pt>
                <c:pt idx="954">
                  <c:v>3066.3181510668187</c:v>
                </c:pt>
                <c:pt idx="955">
                  <c:v>3066.3181510668187</c:v>
                </c:pt>
                <c:pt idx="956">
                  <c:v>3066.3181510668187</c:v>
                </c:pt>
                <c:pt idx="957">
                  <c:v>3066.3181510668187</c:v>
                </c:pt>
                <c:pt idx="958">
                  <c:v>3066.3181510668187</c:v>
                </c:pt>
                <c:pt idx="959">
                  <c:v>3066.3181510668187</c:v>
                </c:pt>
                <c:pt idx="960">
                  <c:v>3066.3181510668187</c:v>
                </c:pt>
                <c:pt idx="961">
                  <c:v>3066.3181510668187</c:v>
                </c:pt>
                <c:pt idx="962">
                  <c:v>3066.3181510668187</c:v>
                </c:pt>
                <c:pt idx="963">
                  <c:v>3066.3181510668187</c:v>
                </c:pt>
                <c:pt idx="964">
                  <c:v>3066.3181510668187</c:v>
                </c:pt>
                <c:pt idx="965">
                  <c:v>3066.3181510668187</c:v>
                </c:pt>
                <c:pt idx="966">
                  <c:v>3066.3181510668187</c:v>
                </c:pt>
                <c:pt idx="967">
                  <c:v>3066.3181510668187</c:v>
                </c:pt>
                <c:pt idx="968">
                  <c:v>3066.3181510668187</c:v>
                </c:pt>
                <c:pt idx="969">
                  <c:v>3066.3181510668187</c:v>
                </c:pt>
                <c:pt idx="970">
                  <c:v>3066.3181510668187</c:v>
                </c:pt>
                <c:pt idx="971">
                  <c:v>3066.3181510668187</c:v>
                </c:pt>
                <c:pt idx="972">
                  <c:v>3066.3181510668187</c:v>
                </c:pt>
                <c:pt idx="973">
                  <c:v>3066.3181510668187</c:v>
                </c:pt>
                <c:pt idx="974">
                  <c:v>3066.3181510668187</c:v>
                </c:pt>
                <c:pt idx="975">
                  <c:v>3066.3181510668187</c:v>
                </c:pt>
                <c:pt idx="976">
                  <c:v>3066.3181510668187</c:v>
                </c:pt>
                <c:pt idx="977">
                  <c:v>3066.3181510668187</c:v>
                </c:pt>
                <c:pt idx="978">
                  <c:v>3066.3181510668187</c:v>
                </c:pt>
                <c:pt idx="979">
                  <c:v>3066.3181510668187</c:v>
                </c:pt>
                <c:pt idx="980">
                  <c:v>3066.3181510668187</c:v>
                </c:pt>
                <c:pt idx="981">
                  <c:v>3066.3181510668187</c:v>
                </c:pt>
                <c:pt idx="982">
                  <c:v>3066.3181510668187</c:v>
                </c:pt>
                <c:pt idx="983">
                  <c:v>3066.3181510668187</c:v>
                </c:pt>
                <c:pt idx="984">
                  <c:v>3066.3181510668187</c:v>
                </c:pt>
                <c:pt idx="985">
                  <c:v>3066.3181510668187</c:v>
                </c:pt>
                <c:pt idx="986">
                  <c:v>3066.3181510668187</c:v>
                </c:pt>
                <c:pt idx="987">
                  <c:v>3066.3181510668187</c:v>
                </c:pt>
                <c:pt idx="988">
                  <c:v>3066.3181510668187</c:v>
                </c:pt>
                <c:pt idx="989">
                  <c:v>3066.3181510668187</c:v>
                </c:pt>
                <c:pt idx="990">
                  <c:v>3066.3181510668187</c:v>
                </c:pt>
                <c:pt idx="991">
                  <c:v>3066.3181510668187</c:v>
                </c:pt>
                <c:pt idx="992">
                  <c:v>3066.3181510668187</c:v>
                </c:pt>
                <c:pt idx="993">
                  <c:v>3066.3181510668187</c:v>
                </c:pt>
                <c:pt idx="994">
                  <c:v>3066.3181510668187</c:v>
                </c:pt>
                <c:pt idx="995">
                  <c:v>3066.3181510668187</c:v>
                </c:pt>
                <c:pt idx="996">
                  <c:v>3066.3181510668187</c:v>
                </c:pt>
                <c:pt idx="997">
                  <c:v>3066.3181510668187</c:v>
                </c:pt>
                <c:pt idx="998">
                  <c:v>3066.3181510668187</c:v>
                </c:pt>
                <c:pt idx="999">
                  <c:v>3066.3181510668187</c:v>
                </c:pt>
                <c:pt idx="1000">
                  <c:v>3066.3181510668187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4A-4550-93E9-A469054C41D6}"/>
            </c:ext>
          </c:extLst>
        </c:ser>
        <c:ser>
          <c:idx val="1"/>
          <c:order val="1"/>
          <c:tx>
            <c:v>I(t)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'SIR-Modell'!$B$5:$B$1005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'SIR-Modell'!$E$5:$E$1005</c:f>
              <c:numCache>
                <c:formatCode>0</c:formatCode>
                <c:ptCount val="1001"/>
                <c:pt idx="0">
                  <c:v>5</c:v>
                </c:pt>
                <c:pt idx="1">
                  <c:v>7.1499985436470155</c:v>
                </c:pt>
                <c:pt idx="2">
                  <c:v>10.224494793539323</c:v>
                </c:pt>
                <c:pt idx="3">
                  <c:v>14.621020958284632</c:v>
                </c:pt>
                <c:pt idx="4">
                  <c:v>20.908046183116852</c:v>
                </c:pt>
                <c:pt idx="5">
                  <c:v>29.898477422093521</c:v>
                </c:pt>
                <c:pt idx="6">
                  <c:v>42.754763579549788</c:v>
                </c:pt>
                <c:pt idx="7">
                  <c:v>61.139190124149223</c:v>
                </c:pt>
                <c:pt idx="8">
                  <c:v>87.428791574136241</c:v>
                </c:pt>
                <c:pt idx="9">
                  <c:v>125.02265832584123</c:v>
                </c:pt>
                <c:pt idx="10">
                  <c:v>178.78134855305868</c:v>
                </c:pt>
                <c:pt idx="11">
                  <c:v>255.65517183119988</c:v>
                </c:pt>
                <c:pt idx="12">
                  <c:v>365.58248054686152</c:v>
                </c:pt>
                <c:pt idx="13">
                  <c:v>522.77391135279095</c:v>
                </c:pt>
                <c:pt idx="14">
                  <c:v>747.54820582143168</c:v>
                </c:pt>
                <c:pt idx="15">
                  <c:v>1068.956115965801</c:v>
                </c:pt>
                <c:pt idx="16">
                  <c:v>1528.5298945226707</c:v>
                </c:pt>
                <c:pt idx="17">
                  <c:v>2185.639557664424</c:v>
                </c:pt>
                <c:pt idx="18">
                  <c:v>3125.141081994183</c:v>
                </c:pt>
                <c:pt idx="19">
                  <c:v>4468.2903194043529</c:v>
                </c:pt>
                <c:pt idx="20">
                  <c:v>6388.3028957252664</c:v>
                </c:pt>
                <c:pt idx="21">
                  <c:v>9132.5088942428811</c:v>
                </c:pt>
                <c:pt idx="22">
                  <c:v>13053.838204187752</c:v>
                </c:pt>
                <c:pt idx="23">
                  <c:v>18655.445255291983</c:v>
                </c:pt>
                <c:pt idx="24">
                  <c:v>26653.709266934748</c:v>
                </c:pt>
                <c:pt idx="25">
                  <c:v>38066.671861011011</c:v>
                </c:pt>
                <c:pt idx="26">
                  <c:v>54337.152258376249</c:v>
                </c:pt>
                <c:pt idx="27">
                  <c:v>77502.034821863475</c:v>
                </c:pt>
                <c:pt idx="28">
                  <c:v>110420.75611310231</c:v>
                </c:pt>
                <c:pt idx="29">
                  <c:v>157074.94492143783</c:v>
                </c:pt>
                <c:pt idx="30">
                  <c:v>222943.50359247776</c:v>
                </c:pt>
                <c:pt idx="31">
                  <c:v>315435.43944961333</c:v>
                </c:pt>
                <c:pt idx="32">
                  <c:v>444312.89596865745</c:v>
                </c:pt>
                <c:pt idx="33">
                  <c:v>621938.56168112683</c:v>
                </c:pt>
                <c:pt idx="34">
                  <c:v>863012.41822183318</c:v>
                </c:pt>
                <c:pt idx="35">
                  <c:v>1183222.0910135501</c:v>
                </c:pt>
                <c:pt idx="36">
                  <c:v>1596006.2043413722</c:v>
                </c:pt>
                <c:pt idx="37">
                  <c:v>2106717.2358447784</c:v>
                </c:pt>
                <c:pt idx="38">
                  <c:v>2704464.4171598954</c:v>
                </c:pt>
                <c:pt idx="39">
                  <c:v>3354406.5987932873</c:v>
                </c:pt>
                <c:pt idx="40">
                  <c:v>3996547.0748250955</c:v>
                </c:pt>
                <c:pt idx="41">
                  <c:v>4557446.5745919375</c:v>
                </c:pt>
                <c:pt idx="42">
                  <c:v>4973879.8211902734</c:v>
                </c:pt>
                <c:pt idx="43">
                  <c:v>5215267.1421743967</c:v>
                </c:pt>
                <c:pt idx="44">
                  <c:v>5289254.8687531753</c:v>
                </c:pt>
                <c:pt idx="45">
                  <c:v>5229009.7866981886</c:v>
                </c:pt>
                <c:pt idx="46">
                  <c:v>5075020.5394094503</c:v>
                </c:pt>
                <c:pt idx="47">
                  <c:v>4862878.0141278263</c:v>
                </c:pt>
                <c:pt idx="48">
                  <c:v>4619063.049341741</c:v>
                </c:pt>
                <c:pt idx="49">
                  <c:v>4361483.0372985005</c:v>
                </c:pt>
                <c:pt idx="50">
                  <c:v>4101560.3538977122</c:v>
                </c:pt>
                <c:pt idx="51">
                  <c:v>3846284.7292235163</c:v>
                </c:pt>
                <c:pt idx="52">
                  <c:v>3599764.4197593792</c:v>
                </c:pt>
                <c:pt idx="53">
                  <c:v>3364280.0312140794</c:v>
                </c:pt>
                <c:pt idx="54">
                  <c:v>3140966.6832846906</c:v>
                </c:pt>
                <c:pt idx="55">
                  <c:v>2930246.6028289385</c:v>
                </c:pt>
                <c:pt idx="56">
                  <c:v>2732101.7544183303</c:v>
                </c:pt>
                <c:pt idx="57">
                  <c:v>2546245.8642768692</c:v>
                </c:pt>
                <c:pt idx="58">
                  <c:v>2372233.4608065225</c:v>
                </c:pt>
                <c:pt idx="59">
                  <c:v>2209529.3629114912</c:v>
                </c:pt>
                <c:pt idx="60">
                  <c:v>2057553.1504700612</c:v>
                </c:pt>
                <c:pt idx="61">
                  <c:v>1915707.6639105161</c:v>
                </c:pt>
                <c:pt idx="62">
                  <c:v>1783397.2073779637</c:v>
                </c:pt>
                <c:pt idx="63">
                  <c:v>1660039.0500956625</c:v>
                </c:pt>
                <c:pt idx="64">
                  <c:v>1545070.5281756516</c:v>
                </c:pt>
                <c:pt idx="65">
                  <c:v>1437953.2382544735</c:v>
                </c:pt>
                <c:pt idx="66">
                  <c:v>1338175.2999341437</c:v>
                </c:pt>
                <c:pt idx="67">
                  <c:v>1245252.3339082894</c:v>
                </c:pt>
                <c:pt idx="68">
                  <c:v>1158727.5883358424</c:v>
                </c:pt>
                <c:pt idx="69">
                  <c:v>1078171.5052699051</c:v>
                </c:pt>
                <c:pt idx="70">
                  <c:v>1003180.9254726553</c:v>
                </c:pt>
                <c:pt idx="71">
                  <c:v>933378.06720568566</c:v>
                </c:pt>
                <c:pt idx="72">
                  <c:v>868409.3720509985</c:v>
                </c:pt>
                <c:pt idx="73">
                  <c:v>807944.28171555512</c:v>
                </c:pt>
                <c:pt idx="74">
                  <c:v>751673.98969289812</c:v>
                </c:pt>
                <c:pt idx="75">
                  <c:v>699310.19769871724</c:v>
                </c:pt>
                <c:pt idx="76">
                  <c:v>650583.89703529282</c:v>
                </c:pt>
                <c:pt idx="77">
                  <c:v>605244.18817769142</c:v>
                </c:pt>
                <c:pt idx="78">
                  <c:v>563057.14703420328</c:v>
                </c:pt>
                <c:pt idx="79">
                  <c:v>523804.74291353923</c:v>
                </c:pt>
                <c:pt idx="80">
                  <c:v>487283.81081636529</c:v>
                </c:pt>
                <c:pt idx="81">
                  <c:v>453305.07896941621</c:v>
                </c:pt>
                <c:pt idx="82">
                  <c:v>421692.25133337307</c:v>
                </c:pt>
                <c:pt idx="83">
                  <c:v>392281.1439969971</c:v>
                </c:pt>
                <c:pt idx="84">
                  <c:v>364918.87381707359</c:v>
                </c:pt>
                <c:pt idx="85">
                  <c:v>339463.09730290045</c:v>
                </c:pt>
                <c:pt idx="86">
                  <c:v>315781.29752218648</c:v>
                </c:pt>
                <c:pt idx="87">
                  <c:v>293750.11668370292</c:v>
                </c:pt>
                <c:pt idx="88">
                  <c:v>273254.73200270289</c:v>
                </c:pt>
                <c:pt idx="89">
                  <c:v>254188.27245735819</c:v>
                </c:pt>
                <c:pt idx="90">
                  <c:v>236451.27408310646</c:v>
                </c:pt>
                <c:pt idx="91">
                  <c:v>219951.17151568798</c:v>
                </c:pt>
                <c:pt idx="92">
                  <c:v>204601.82357454766</c:v>
                </c:pt>
                <c:pt idx="93">
                  <c:v>190323.07077010686</c:v>
                </c:pt>
                <c:pt idx="94">
                  <c:v>177040.32271670495</c:v>
                </c:pt>
                <c:pt idx="95">
                  <c:v>164684.17353448507</c:v>
                </c:pt>
                <c:pt idx="96">
                  <c:v>153190.04342576349</c:v>
                </c:pt>
                <c:pt idx="97">
                  <c:v>142497.84471274586</c:v>
                </c:pt>
                <c:pt idx="98">
                  <c:v>132551.67072260709</c:v>
                </c:pt>
                <c:pt idx="99">
                  <c:v>123299.50600207619</c:v>
                </c:pt>
                <c:pt idx="100">
                  <c:v>114692.95643618715</c:v>
                </c:pt>
                <c:pt idx="101">
                  <c:v>106686.99793440216</c:v>
                </c:pt>
                <c:pt idx="102">
                  <c:v>99239.742431676146</c:v>
                </c:pt>
                <c:pt idx="103">
                  <c:v>92312.220032114099</c:v>
                </c:pt>
                <c:pt idx="104">
                  <c:v>85868.176198669244</c:v>
                </c:pt>
                <c:pt idx="105">
                  <c:v>79873.882963893266</c:v>
                </c:pt>
                <c:pt idx="106">
                  <c:v>74297.963204179352</c:v>
                </c:pt>
                <c:pt idx="107">
                  <c:v>69111.227083365695</c:v>
                </c:pt>
                <c:pt idx="108">
                  <c:v>64286.519831143734</c:v>
                </c:pt>
                <c:pt idx="109">
                  <c:v>59798.580077606923</c:v>
                </c:pt>
                <c:pt idx="110">
                  <c:v>55623.908017657421</c:v>
                </c:pt>
                <c:pt idx="111">
                  <c:v>51740.64272803528</c:v>
                </c:pt>
                <c:pt idx="112">
                  <c:v>48128.448005626109</c:v>
                </c:pt>
                <c:pt idx="113">
                  <c:v>44768.406138612692</c:v>
                </c:pt>
                <c:pt idx="114">
                  <c:v>41642.91906213521</c:v>
                </c:pt>
                <c:pt idx="115">
                  <c:v>38735.616387578746</c:v>
                </c:pt>
                <c:pt idx="116">
                  <c:v>36031.269829574725</c:v>
                </c:pt>
                <c:pt idx="117">
                  <c:v>33515.713587438033</c:v>
                </c:pt>
                <c:pt idx="118">
                  <c:v>31175.770268208667</c:v>
                </c:pt>
                <c:pt idx="119">
                  <c:v>28999.18196686454</c:v>
                </c:pt>
                <c:pt idx="120">
                  <c:v>26974.546145751308</c:v>
                </c:pt>
                <c:pt idx="121">
                  <c:v>25091.255979959918</c:v>
                </c:pt>
                <c:pt idx="122">
                  <c:v>23339.444858389597</c:v>
                </c:pt>
                <c:pt idx="123">
                  <c:v>21709.934751673492</c:v>
                </c:pt>
                <c:pt idx="124">
                  <c:v>20194.188178119661</c:v>
                </c:pt>
                <c:pt idx="125">
                  <c:v>18784.263517428568</c:v>
                </c:pt>
                <c:pt idx="126">
                  <c:v>17472.773439281376</c:v>
                </c:pt>
                <c:pt idx="127">
                  <c:v>16252.846230036112</c:v>
                </c:pt>
                <c:pt idx="128">
                  <c:v>15118.089815801779</c:v>
                </c:pt>
                <c:pt idx="129">
                  <c:v>14062.558294158405</c:v>
                </c:pt>
                <c:pt idx="130">
                  <c:v>13080.720799824005</c:v>
                </c:pt>
                <c:pt idx="131">
                  <c:v>12167.43254170314</c:v>
                </c:pt>
                <c:pt idx="132">
                  <c:v>11317.907860047337</c:v>
                </c:pt>
                <c:pt idx="133">
                  <c:v>10527.695162972275</c:v>
                </c:pt>
                <c:pt idx="134">
                  <c:v>9792.6536113638722</c:v>
                </c:pt>
                <c:pt idx="135">
                  <c:v>9108.9314303148822</c:v>
                </c:pt>
                <c:pt idx="136">
                  <c:v>8472.9457337120239</c:v>
                </c:pt>
                <c:pt idx="137">
                  <c:v>7881.3637564842202</c:v>
                </c:pt>
                <c:pt idx="138">
                  <c:v>7331.0853963657755</c:v>
                </c:pt>
                <c:pt idx="139">
                  <c:v>6819.2269738619461</c:v>
                </c:pt>
                <c:pt idx="140">
                  <c:v>6343.1061254634815</c:v>
                </c:pt>
                <c:pt idx="141">
                  <c:v>5900.2277510741305</c:v>
                </c:pt>
                <c:pt idx="142">
                  <c:v>5488.2709421212994</c:v>
                </c:pt>
                <c:pt idx="143">
                  <c:v>5105.0768219434976</c:v>
                </c:pt>
                <c:pt idx="144">
                  <c:v>4748.6372348153682</c:v>
                </c:pt>
                <c:pt idx="145">
                  <c:v>4417.0842244066462</c:v>
                </c:pt>
                <c:pt idx="146">
                  <c:v>4108.6802465983465</c:v>
                </c:pt>
                <c:pt idx="147">
                  <c:v>3821.8090654191792</c:v>
                </c:pt>
                <c:pt idx="148">
                  <c:v>3554.9672844376191</c:v>
                </c:pt>
                <c:pt idx="149">
                  <c:v>3306.7564692687233</c:v>
                </c:pt>
                <c:pt idx="150">
                  <c:v>3075.8758199469999</c:v>
                </c:pt>
                <c:pt idx="151">
                  <c:v>2861.1153547934368</c:v>
                </c:pt>
                <c:pt idx="152">
                  <c:v>2661.3495700811968</c:v>
                </c:pt>
                <c:pt idx="153">
                  <c:v>2475.5315422943754</c:v>
                </c:pt>
                <c:pt idx="154">
                  <c:v>2302.6874420906147</c:v>
                </c:pt>
                <c:pt idx="155">
                  <c:v>2141.9114312332781</c:v>
                </c:pt>
                <c:pt idx="156">
                  <c:v>1992.3609157636265</c:v>
                </c:pt>
                <c:pt idx="157">
                  <c:v>1853.2521305483713</c:v>
                </c:pt>
                <c:pt idx="158">
                  <c:v>1723.85603207292</c:v>
                </c:pt>
                <c:pt idx="159">
                  <c:v>1603.4944779645623</c:v>
                </c:pt>
                <c:pt idx="160">
                  <c:v>1491.5366732312464</c:v>
                </c:pt>
                <c:pt idx="161">
                  <c:v>1387.3958645982732</c:v>
                </c:pt>
                <c:pt idx="162">
                  <c:v>1290.5262656245036</c:v>
                </c:pt>
                <c:pt idx="163">
                  <c:v>1200.4201964883055</c:v>
                </c:pt>
                <c:pt idx="164">
                  <c:v>1116.6054234577969</c:v>
                </c:pt>
                <c:pt idx="165">
                  <c:v>1038.6426841058219</c:v>
                </c:pt>
                <c:pt idx="166">
                  <c:v>966.12338530301918</c:v>
                </c:pt>
                <c:pt idx="167">
                  <c:v>898.66746192737685</c:v>
                </c:pt>
                <c:pt idx="168">
                  <c:v>835.92138507055517</c:v>
                </c:pt>
                <c:pt idx="169">
                  <c:v>777.55630930440293</c:v>
                </c:pt>
                <c:pt idx="170">
                  <c:v>723.26634929958595</c:v>
                </c:pt>
                <c:pt idx="171">
                  <c:v>672.76697676590379</c:v>
                </c:pt>
                <c:pt idx="172">
                  <c:v>625.79352931423625</c:v>
                </c:pt>
                <c:pt idx="173">
                  <c:v>582.09982342643411</c:v>
                </c:pt>
                <c:pt idx="174">
                  <c:v>541.45686426491852</c:v>
                </c:pt>
                <c:pt idx="175">
                  <c:v>503.65164556113263</c:v>
                </c:pt>
                <c:pt idx="176">
                  <c:v>468.48603329395843</c:v>
                </c:pt>
                <c:pt idx="177">
                  <c:v>435.77572730823641</c:v>
                </c:pt>
                <c:pt idx="178">
                  <c:v>405.34929543190839</c:v>
                </c:pt>
                <c:pt idx="179">
                  <c:v>377.04727503017989</c:v>
                </c:pt>
                <c:pt idx="180">
                  <c:v>350.72133728846092</c:v>
                </c:pt>
                <c:pt idx="181">
                  <c:v>326.23350984453708</c:v>
                </c:pt>
                <c:pt idx="182">
                  <c:v>303.45545369617486</c:v>
                </c:pt>
                <c:pt idx="183">
                  <c:v>282.26779059477235</c:v>
                </c:pt>
                <c:pt idx="184">
                  <c:v>262.55947740021935</c:v>
                </c:pt>
                <c:pt idx="185">
                  <c:v>244.2272241182186</c:v>
                </c:pt>
                <c:pt idx="186">
                  <c:v>227.174952570225</c:v>
                </c:pt>
                <c:pt idx="187">
                  <c:v>211.31329285908802</c:v>
                </c:pt>
                <c:pt idx="188">
                  <c:v>196.55911499154433</c:v>
                </c:pt>
                <c:pt idx="189">
                  <c:v>182.8350932029434</c:v>
                </c:pt>
                <c:pt idx="190">
                  <c:v>170.06930070096251</c:v>
                </c:pt>
                <c:pt idx="191">
                  <c:v>158.19483270447705</c:v>
                </c:pt>
                <c:pt idx="192">
                  <c:v>147.14945580203289</c:v>
                </c:pt>
                <c:pt idx="193">
                  <c:v>136.87528179229594</c:v>
                </c:pt>
                <c:pt idx="194">
                  <c:v>127.31846429715384</c:v>
                </c:pt>
                <c:pt idx="195">
                  <c:v>118.42891655748616</c:v>
                </c:pt>
                <c:pt idx="196">
                  <c:v>110.16004893263008</c:v>
                </c:pt>
                <c:pt idx="197">
                  <c:v>102.46852472782821</c:v>
                </c:pt>
                <c:pt idx="198">
                  <c:v>95.314033069996171</c:v>
                </c:pt>
                <c:pt idx="199">
                  <c:v>88.659077641491905</c:v>
                </c:pt>
                <c:pt idx="200">
                  <c:v>82.468780164676303</c:v>
                </c:pt>
                <c:pt idx="201">
                  <c:v>76.710697607358753</c:v>
                </c:pt>
                <c:pt idx="202">
                  <c:v>71.354652151129443</c:v>
                </c:pt>
                <c:pt idx="203">
                  <c:v>66.372573031466672</c:v>
                </c:pt>
                <c:pt idx="204">
                  <c:v>61.738349420725093</c:v>
                </c:pt>
                <c:pt idx="205">
                  <c:v>57.427693582983814</c:v>
                </c:pt>
                <c:pt idx="206">
                  <c:v>53.418013583565966</c:v>
                </c:pt>
                <c:pt idx="207">
                  <c:v>49.688294886115585</c:v>
                </c:pt>
                <c:pt idx="208">
                  <c:v>46.218990216695587</c:v>
                </c:pt>
                <c:pt idx="209">
                  <c:v>42.991917117696573</c:v>
                </c:pt>
                <c:pt idx="210">
                  <c:v>39.990162654647243</c:v>
                </c:pt>
                <c:pt idx="211">
                  <c:v>37.197994776504459</c:v>
                </c:pt>
                <c:pt idx="212">
                  <c:v>34.600779864870738</c:v>
                </c:pt>
                <c:pt idx="213">
                  <c:v>32.184906040022355</c:v>
                </c:pt>
                <c:pt idx="214">
                  <c:v>29.937711821801788</c:v>
                </c:pt>
                <c:pt idx="215">
                  <c:v>27.847419771492468</c:v>
                </c:pt>
                <c:pt idx="216">
                  <c:v>25.903074766898431</c:v>
                </c:pt>
                <c:pt idx="217">
                  <c:v>24.09448658713357</c:v>
                </c:pt>
                <c:pt idx="218">
                  <c:v>22.412176506211878</c:v>
                </c:pt>
                <c:pt idx="219">
                  <c:v>20.847327615539758</c:v>
                </c:pt>
                <c:pt idx="220">
                  <c:v>19.391738614954239</c:v>
                </c:pt>
                <c:pt idx="221">
                  <c:v>18.037780830129297</c:v>
                </c:pt>
                <c:pt idx="222">
                  <c:v>16.778358231081473</c:v>
                </c:pt>
                <c:pt idx="223">
                  <c:v>15.606870242234544</c:v>
                </c:pt>
                <c:pt idx="224">
                  <c:v>14.517177149133248</c:v>
                </c:pt>
                <c:pt idx="225">
                  <c:v>13.503567920504933</c:v>
                </c:pt>
                <c:pt idx="226">
                  <c:v>12.560730277026586</c:v>
                </c:pt>
                <c:pt idx="227">
                  <c:v>11.683722849929532</c:v>
                </c:pt>
                <c:pt idx="228">
                  <c:v>10.867949283526748</c:v>
                </c:pt>
                <c:pt idx="229">
                  <c:v>10.109134145935698</c:v>
                </c:pt>
                <c:pt idx="230">
                  <c:v>9.4033005217462122</c:v>
                </c:pt>
                <c:pt idx="231">
                  <c:v>8.74674916919788</c:v>
                </c:pt>
                <c:pt idx="232">
                  <c:v>8.1360391326309198</c:v>
                </c:pt>
                <c:pt idx="233">
                  <c:v>7.567969708601467</c:v>
                </c:pt>
                <c:pt idx="234">
                  <c:v>7.0395636711466931</c:v>
                </c:pt>
                <c:pt idx="235">
                  <c:v>6.5480516682842982</c:v>
                </c:pt>
                <c:pt idx="236">
                  <c:v>6.0908577079692581</c:v>
                </c:pt>
                <c:pt idx="237">
                  <c:v>5.665585657440519</c:v>
                </c:pt>
                <c:pt idx="238">
                  <c:v>5.2700066852014205</c:v>
                </c:pt>
                <c:pt idx="239">
                  <c:v>4.9020475798179204</c:v>
                </c:pt>
                <c:pt idx="240">
                  <c:v>4.5597798843140591</c:v>
                </c:pt>
                <c:pt idx="241">
                  <c:v>4.2414097892185767</c:v>
                </c:pt>
                <c:pt idx="242">
                  <c:v>3.9452687312926633</c:v>
                </c:pt>
                <c:pt idx="243">
                  <c:v>3.669804648667244</c:v>
                </c:pt>
                <c:pt idx="244">
                  <c:v>3.4135738465584136</c:v>
                </c:pt>
                <c:pt idx="245">
                  <c:v>3.1752334309296386</c:v>
                </c:pt>
                <c:pt idx="246">
                  <c:v>2.9535342704459269</c:v>
                </c:pt>
                <c:pt idx="247">
                  <c:v>2.7473144498339086</c:v>
                </c:pt>
                <c:pt idx="248">
                  <c:v>2.5554931803372125</c:v>
                </c:pt>
                <c:pt idx="249">
                  <c:v>2.3770651353521268</c:v>
                </c:pt>
                <c:pt idx="250">
                  <c:v>2.2110951815568853</c:v>
                </c:pt>
                <c:pt idx="251">
                  <c:v>2.0567134779206824</c:v>
                </c:pt>
                <c:pt idx="252">
                  <c:v>1.913110916906555</c:v>
                </c:pt>
                <c:pt idx="253">
                  <c:v>1.7795348839756955</c:v>
                </c:pt>
                <c:pt idx="254">
                  <c:v>1.6552853131689576</c:v>
                </c:pt>
                <c:pt idx="255">
                  <c:v>1.5397110180930462</c:v>
                </c:pt>
                <c:pt idx="256">
                  <c:v>1.4322062790822596</c:v>
                </c:pt>
                <c:pt idx="257">
                  <c:v>1.332207668649263</c:v>
                </c:pt>
                <c:pt idx="258">
                  <c:v>1.2391910985872268</c:v>
                </c:pt>
                <c:pt idx="259">
                  <c:v>1.1526690732473306</c:v>
                </c:pt>
                <c:pt idx="260">
                  <c:v>1.0721881345961897</c:v>
                </c:pt>
                <c:pt idx="261">
                  <c:v>0.99732648566286641</c:v>
                </c:pt>
                <c:pt idx="262">
                  <c:v>0.92769177992006502</c:v>
                </c:pt>
                <c:pt idx="263">
                  <c:v>0.86291906501375681</c:v>
                </c:pt>
                <c:pt idx="264">
                  <c:v>0.80266887006441934</c:v>
                </c:pt>
                <c:pt idx="265">
                  <c:v>0.74662542651552277</c:v>
                </c:pt>
                <c:pt idx="266">
                  <c:v>0.69449501320481244</c:v>
                </c:pt>
                <c:pt idx="267">
                  <c:v>0.64600441698498245</c:v>
                </c:pt>
                <c:pt idx="268">
                  <c:v>0.60089950082592336</c:v>
                </c:pt>
                <c:pt idx="269">
                  <c:v>0.55894387189403438</c:v>
                </c:pt>
                <c:pt idx="270">
                  <c:v>0.51991764262806428</c:v>
                </c:pt>
                <c:pt idx="271">
                  <c:v>0.48361627831833542</c:v>
                </c:pt>
                <c:pt idx="272">
                  <c:v>0.44984952514956766</c:v>
                </c:pt>
                <c:pt idx="273">
                  <c:v>0.41844041308922258</c:v>
                </c:pt>
                <c:pt idx="274">
                  <c:v>0.38922432839555121</c:v>
                </c:pt>
                <c:pt idx="275">
                  <c:v>0.3620481508844029</c:v>
                </c:pt>
                <c:pt idx="276">
                  <c:v>0.33676945143324927</c:v>
                </c:pt>
                <c:pt idx="277">
                  <c:v>0.31325574551657837</c:v>
                </c:pt>
                <c:pt idx="278">
                  <c:v>0.29138379886047266</c:v>
                </c:pt>
                <c:pt idx="279">
                  <c:v>0.27103898157733702</c:v>
                </c:pt>
                <c:pt idx="280">
                  <c:v>0.25211466739582689</c:v>
                </c:pt>
                <c:pt idx="281">
                  <c:v>0.23451167483736746</c:v>
                </c:pt>
                <c:pt idx="282">
                  <c:v>0.21813774741049585</c:v>
                </c:pt>
                <c:pt idx="283">
                  <c:v>0.20290707009874773</c:v>
                </c:pt>
                <c:pt idx="284">
                  <c:v>0.18873981960802386</c:v>
                </c:pt>
                <c:pt idx="285">
                  <c:v>0.17556174601630295</c:v>
                </c:pt>
                <c:pt idx="286">
                  <c:v>0.16330378363314627</c:v>
                </c:pt>
                <c:pt idx="287">
                  <c:v>0.151901689029526</c:v>
                </c:pt>
                <c:pt idx="288">
                  <c:v>0.14129570434090813</c:v>
                </c:pt>
                <c:pt idx="289">
                  <c:v>0.13143024407897658</c:v>
                </c:pt>
                <c:pt idx="290">
                  <c:v>0.12225360381059289</c:v>
                </c:pt>
                <c:pt idx="291">
                  <c:v>0.11371768917719124</c:v>
                </c:pt>
                <c:pt idx="292">
                  <c:v>0.1057777638344114</c:v>
                </c:pt>
                <c:pt idx="293">
                  <c:v>9.8392214990932841E-2</c:v>
                </c:pt>
                <c:pt idx="294">
                  <c:v>9.1522335317709591E-2</c:v>
                </c:pt>
                <c:pt idx="295">
                  <c:v>8.5132120084601803E-2</c:v>
                </c:pt>
                <c:pt idx="296">
                  <c:v>7.918807846120654E-2</c:v>
                </c:pt>
                <c:pt idx="297">
                  <c:v>7.3659057992923729E-2</c:v>
                </c:pt>
                <c:pt idx="298">
                  <c:v>6.8516081332344367E-2</c:v>
                </c:pt>
                <c:pt idx="299">
                  <c:v>6.3732194370277537E-2</c:v>
                </c:pt>
                <c:pt idx="300">
                  <c:v>5.9282324970477744E-2</c:v>
                </c:pt>
                <c:pt idx="301">
                  <c:v>5.5143151567707729E-2</c:v>
                </c:pt>
                <c:pt idx="302">
                  <c:v>5.1292980940465062E-2</c:v>
                </c:pt>
                <c:pt idx="303">
                  <c:v>4.7711634517784908E-2</c:v>
                </c:pt>
                <c:pt idx="304">
                  <c:v>4.4380342624258065E-2</c:v>
                </c:pt>
                <c:pt idx="305">
                  <c:v>4.1281646109007135E-2</c:v>
                </c:pt>
                <c:pt idx="306">
                  <c:v>3.8399304843062775E-2</c:v>
                </c:pt>
                <c:pt idx="307">
                  <c:v>3.5718212605578836E-2</c:v>
                </c:pt>
                <c:pt idx="308">
                  <c:v>3.3224317912808971E-2</c:v>
                </c:pt>
                <c:pt idx="309">
                  <c:v>3.0904550374912843E-2</c:v>
                </c:pt>
                <c:pt idx="310">
                  <c:v>2.8746752194631339E-2</c:v>
                </c:pt>
                <c:pt idx="311">
                  <c:v>2.6739614448818415E-2</c:v>
                </c:pt>
                <c:pt idx="312">
                  <c:v>2.4872617818883946E-2</c:v>
                </c:pt>
                <c:pt idx="313">
                  <c:v>2.3135977459518502E-2</c:v>
                </c:pt>
                <c:pt idx="314">
                  <c:v>2.1520591716759525E-2</c:v>
                </c:pt>
                <c:pt idx="315">
                  <c:v>2.0017994426632602E-2</c:v>
                </c:pt>
                <c:pt idx="316">
                  <c:v>1.8620310544367136E-2</c:v>
                </c:pt>
                <c:pt idx="317">
                  <c:v>1.7320214871641183E-2</c:v>
                </c:pt>
                <c:pt idx="318">
                  <c:v>1.6110893665546754E-2</c:v>
                </c:pt>
                <c:pt idx="319">
                  <c:v>1.4986008928069923E-2</c:v>
                </c:pt>
                <c:pt idx="320">
                  <c:v>1.3939665188928512E-2</c:v>
                </c:pt>
                <c:pt idx="321">
                  <c:v>1.2966378607677695E-2</c:v>
                </c:pt>
                <c:pt idx="322">
                  <c:v>1.206104823314905E-2</c:v>
                </c:pt>
                <c:pt idx="323">
                  <c:v>1.1218929269595074E-2</c:v>
                </c:pt>
                <c:pt idx="324">
                  <c:v>1.0435608209428231E-2</c:v>
                </c:pt>
                <c:pt idx="325">
                  <c:v>9.7069797022263267E-3</c:v>
                </c:pt>
                <c:pt idx="326">
                  <c:v>9.0292250387757258E-3</c:v>
                </c:pt>
                <c:pt idx="327">
                  <c:v>8.3987921373882349E-3</c:v>
                </c:pt>
                <c:pt idx="328">
                  <c:v>7.8123769276008427E-3</c:v>
                </c:pt>
                <c:pt idx="329">
                  <c:v>7.2669060336911376E-3</c:v>
                </c:pt>
                <c:pt idx="330">
                  <c:v>6.7595206672534675E-3</c:v>
                </c:pt>
                <c:pt idx="331">
                  <c:v>6.2875616444175754E-3</c:v>
                </c:pt>
                <c:pt idx="332">
                  <c:v>5.8485554491856159E-3</c:v>
                </c:pt>
                <c:pt idx="333">
                  <c:v>5.4402012698461363E-3</c:v>
                </c:pt>
                <c:pt idx="334">
                  <c:v>5.0603589405234508E-3</c:v>
                </c:pt>
                <c:pt idx="335">
                  <c:v>4.7070377246646068E-3</c:v>
                </c:pt>
                <c:pt idx="336">
                  <c:v>4.3783858816787086E-3</c:v>
                </c:pt>
                <c:pt idx="337">
                  <c:v>4.0726809620478203E-3</c:v>
                </c:pt>
                <c:pt idx="338">
                  <c:v>3.7883207800465633E-3</c:v>
                </c:pt>
                <c:pt idx="339">
                  <c:v>3.52381501675884E-3</c:v>
                </c:pt>
                <c:pt idx="340">
                  <c:v>3.2777774093834667E-3</c:v>
                </c:pt>
                <c:pt idx="341">
                  <c:v>3.0489184858932235E-3</c:v>
                </c:pt>
                <c:pt idx="342">
                  <c:v>2.8360388069699942E-3</c:v>
                </c:pt>
                <c:pt idx="343">
                  <c:v>2.6380226797972826E-3</c:v>
                </c:pt>
                <c:pt idx="344">
                  <c:v>2.4538323107643725E-3</c:v>
                </c:pt>
                <c:pt idx="345">
                  <c:v>2.2825023664367226E-3</c:v>
                </c:pt>
                <c:pt idx="346">
                  <c:v>2.1231349142868811E-3</c:v>
                </c:pt>
                <c:pt idx="347">
                  <c:v>1.974894716670522E-3</c:v>
                </c:pt>
                <c:pt idx="348">
                  <c:v>1.8370048533835409E-3</c:v>
                </c:pt>
                <c:pt idx="349">
                  <c:v>1.708742649858232E-3</c:v>
                </c:pt>
                <c:pt idx="350">
                  <c:v>1.5894358896584029E-3</c:v>
                </c:pt>
                <c:pt idx="351">
                  <c:v>1.4784592914232864E-3</c:v>
                </c:pt>
                <c:pt idx="352">
                  <c:v>1.3752312317960697E-3</c:v>
                </c:pt>
                <c:pt idx="353">
                  <c:v>1.2792106971620575E-3</c:v>
                </c:pt>
                <c:pt idx="354">
                  <c:v>1.1898944482206667E-3</c:v>
                </c:pt>
                <c:pt idx="355">
                  <c:v>1.1068143825308998E-3</c:v>
                </c:pt>
                <c:pt idx="356">
                  <c:v>1.0295350812075195E-3</c:v>
                </c:pt>
                <c:pt idx="357">
                  <c:v>9.5765152691026706E-4</c:v>
                </c:pt>
                <c:pt idx="358">
                  <c:v>8.9078698116621031E-4</c:v>
                </c:pt>
                <c:pt idx="359">
                  <c:v>8.2859100990036194E-4</c:v>
                </c:pt>
                <c:pt idx="360">
                  <c:v>7.7073764682646421E-4</c:v>
                </c:pt>
                <c:pt idx="361">
                  <c:v>7.1692368507235297E-4</c:v>
                </c:pt>
                <c:pt idx="362">
                  <c:v>6.6686708808638641E-4</c:v>
                </c:pt>
                <c:pt idx="363">
                  <c:v>6.2030551149657126E-4</c:v>
                </c:pt>
                <c:pt idx="364">
                  <c:v>5.7699492817551599E-4</c:v>
                </c:pt>
                <c:pt idx="365">
                  <c:v>5.367083493052387E-4</c:v>
                </c:pt>
                <c:pt idx="366">
                  <c:v>4.9923463473898792E-4</c:v>
                </c:pt>
                <c:pt idx="367">
                  <c:v>4.6437738642523564E-4</c:v>
                </c:pt>
                <c:pt idx="368">
                  <c:v>4.3195391909432848E-4</c:v>
                </c:pt>
                <c:pt idx="369">
                  <c:v>4.0179430281321116E-4</c:v>
                </c:pt>
                <c:pt idx="370">
                  <c:v>3.7374047239029513E-4</c:v>
                </c:pt>
                <c:pt idx="371">
                  <c:v>3.4764539896290318E-4</c:v>
                </c:pt>
                <c:pt idx="372">
                  <c:v>3.233723194256173E-4</c:v>
                </c:pt>
                <c:pt idx="373">
                  <c:v>3.0079401966099821E-4</c:v>
                </c:pt>
                <c:pt idx="374">
                  <c:v>2.7979216781612114E-4</c:v>
                </c:pt>
                <c:pt idx="375">
                  <c:v>2.6025669413066028E-4</c:v>
                </c:pt>
                <c:pt idx="376">
                  <c:v>2.4208521406622865E-4</c:v>
                </c:pt>
                <c:pt idx="377">
                  <c:v>2.2518249171362014E-4</c:v>
                </c:pt>
                <c:pt idx="378">
                  <c:v>2.0945994066569557E-4</c:v>
                </c:pt>
                <c:pt idx="379">
                  <c:v>1.9483515974000974E-4</c:v>
                </c:pt>
                <c:pt idx="380">
                  <c:v>1.8123150111792267E-4</c:v>
                </c:pt>
                <c:pt idx="381">
                  <c:v>1.6857766863683169E-4</c:v>
                </c:pt>
                <c:pt idx="382">
                  <c:v>1.5680734413019197E-4</c:v>
                </c:pt>
                <c:pt idx="383">
                  <c:v>1.4585883985699028E-4</c:v>
                </c:pt>
                <c:pt idx="384">
                  <c:v>1.3567477519907059E-4</c:v>
                </c:pt>
                <c:pt idx="385">
                  <c:v>1.2620177593189683E-4</c:v>
                </c:pt>
                <c:pt idx="386">
                  <c:v>1.1739019449264414E-4</c:v>
                </c:pt>
                <c:pt idx="387">
                  <c:v>1.0919384977955657E-4</c:v>
                </c:pt>
                <c:pt idx="388">
                  <c:v>1.015697851188711E-4</c:v>
                </c:pt>
                <c:pt idx="389">
                  <c:v>9.4478043130823754E-5</c:v>
                </c:pt>
                <c:pt idx="390">
                  <c:v>8.7881456314820586E-5</c:v>
                </c:pt>
                <c:pt idx="391">
                  <c:v>8.1745452256239725E-5</c:v>
                </c:pt>
                <c:pt idx="392">
                  <c:v>7.6037872433962344E-5</c:v>
                </c:pt>
                <c:pt idx="393">
                  <c:v>7.0728803679010743E-5</c:v>
                </c:pt>
                <c:pt idx="394">
                  <c:v>6.5790421400975995E-5</c:v>
                </c:pt>
                <c:pt idx="395">
                  <c:v>6.1196843760591887E-5</c:v>
                </c:pt>
                <c:pt idx="396">
                  <c:v>5.6923996024180109E-5</c:v>
                </c:pt>
                <c:pt idx="397">
                  <c:v>5.2949484389054547E-5</c:v>
                </c:pt>
                <c:pt idx="398">
                  <c:v>4.9252478618609259E-5</c:v>
                </c:pt>
                <c:pt idx="399">
                  <c:v>4.5813602871985884E-5</c:v>
                </c:pt>
                <c:pt idx="400">
                  <c:v>4.2614834156163694E-5</c:v>
                </c:pt>
                <c:pt idx="401">
                  <c:v>3.9639407868264341E-5</c:v>
                </c:pt>
                <c:pt idx="402">
                  <c:v>3.6871729933022628E-5</c:v>
                </c:pt>
                <c:pt idx="403">
                  <c:v>3.4297295074939899E-5</c:v>
                </c:pt>
                <c:pt idx="404">
                  <c:v>3.1902610796787924E-5</c:v>
                </c:pt>
                <c:pt idx="405">
                  <c:v>2.9675126666038182E-5</c:v>
                </c:pt>
                <c:pt idx="406">
                  <c:v>2.7603168538609809E-5</c:v>
                </c:pt>
                <c:pt idx="407">
                  <c:v>2.5675877375205868E-5</c:v>
                </c:pt>
                <c:pt idx="408">
                  <c:v>2.3883152329577109E-5</c:v>
                </c:pt>
                <c:pt idx="409">
                  <c:v>2.2215597810441357E-5</c:v>
                </c:pt>
                <c:pt idx="410">
                  <c:v>2.0664474239612469E-5</c:v>
                </c:pt>
                <c:pt idx="411">
                  <c:v>1.9221652248264376E-5</c:v>
                </c:pt>
                <c:pt idx="412">
                  <c:v>1.7879570071274928E-5</c:v>
                </c:pt>
                <c:pt idx="413">
                  <c:v>1.6631193916355216E-5</c:v>
                </c:pt>
                <c:pt idx="414">
                  <c:v>1.5469981100260739E-5</c:v>
                </c:pt>
                <c:pt idx="415">
                  <c:v>1.4389845758882976E-5</c:v>
                </c:pt>
                <c:pt idx="416">
                  <c:v>1.3385126951509482E-5</c:v>
                </c:pt>
                <c:pt idx="417">
                  <c:v>1.2450558992088394E-5</c:v>
                </c:pt>
                <c:pt idx="418">
                  <c:v>1.1581243852004815E-5</c:v>
                </c:pt>
                <c:pt idx="419">
                  <c:v>1.0772625489733279E-5</c:v>
                </c:pt>
                <c:pt idx="420">
                  <c:v>1.0020465972829159E-5</c:v>
                </c:pt>
                <c:pt idx="421">
                  <c:v>9.3208232671154586E-6</c:v>
                </c:pt>
                <c:pt idx="422">
                  <c:v>8.6700305766591009E-6</c:v>
                </c:pt>
                <c:pt idx="423">
                  <c:v>8.0646771262584648E-6</c:v>
                </c:pt>
                <c:pt idx="424">
                  <c:v>7.5015902857240604E-6</c:v>
                </c:pt>
                <c:pt idx="425">
                  <c:v>6.9778189422664882E-6</c:v>
                </c:pt>
                <c:pt idx="426">
                  <c:v>6.4906180338471276E-6</c:v>
                </c:pt>
                <c:pt idx="427">
                  <c:v>6.0374341624315311E-6</c:v>
                </c:pt>
                <c:pt idx="428">
                  <c:v>5.6158922117452455E-6</c:v>
                </c:pt>
                <c:pt idx="429">
                  <c:v>5.2237828993963078E-6</c:v>
                </c:pt>
                <c:pt idx="430">
                  <c:v>4.859051198125659E-6</c:v>
                </c:pt>
                <c:pt idx="431">
                  <c:v>4.5197855655017674E-6</c:v>
                </c:pt>
                <c:pt idx="432">
                  <c:v>4.2042079256127718E-6</c:v>
                </c:pt>
                <c:pt idx="433">
                  <c:v>3.9106643502506516E-6</c:v>
                </c:pt>
                <c:pt idx="434">
                  <c:v>3.6376163907479247E-6</c:v>
                </c:pt>
                <c:pt idx="435">
                  <c:v>3.3836330150374182E-6</c:v>
                </c:pt>
                <c:pt idx="436">
                  <c:v>3.1473831076776085E-6</c:v>
                </c:pt>
                <c:pt idx="437">
                  <c:v>2.9276284935364993E-6</c:v>
                </c:pt>
                <c:pt idx="438">
                  <c:v>2.7232174485714798E-6</c:v>
                </c:pt>
                <c:pt idx="439">
                  <c:v>2.5330786636954502E-6</c:v>
                </c:pt>
                <c:pt idx="440">
                  <c:v>2.3562156300941114E-6</c:v>
                </c:pt>
                <c:pt idx="441">
                  <c:v>2.1917014165681166E-6</c:v>
                </c:pt>
                <c:pt idx="442">
                  <c:v>2.0386738115283728E-6</c:v>
                </c:pt>
                <c:pt idx="443">
                  <c:v>1.8963308041839066E-6</c:v>
                </c:pt>
                <c:pt idx="444">
                  <c:v>1.7639263812394023E-6</c:v>
                </c:pt>
                <c:pt idx="445">
                  <c:v>1.6407666170730964E-6</c:v>
                </c:pt>
                <c:pt idx="446">
                  <c:v>1.5262060369038246E-6</c:v>
                </c:pt>
                <c:pt idx="447">
                  <c:v>1.4196442338867427E-6</c:v>
                </c:pt>
                <c:pt idx="448">
                  <c:v>1.3205227224080744E-6</c:v>
                </c:pt>
                <c:pt idx="449">
                  <c:v>1.2283220110871445E-6</c:v>
                </c:pt>
                <c:pt idx="450">
                  <c:v>1.1425588801454324E-6</c:v>
                </c:pt>
                <c:pt idx="451">
                  <c:v>1.06278384887346E-6</c:v>
                </c:pt>
                <c:pt idx="452">
                  <c:v>9.8857881992262331E-7</c:v>
                </c:pt>
                <c:pt idx="453">
                  <c:v>9.1955488807580383E-7</c:v>
                </c:pt>
                <c:pt idx="454">
                  <c:v>8.5535030201262887E-7</c:v>
                </c:pt>
                <c:pt idx="455">
                  <c:v>7.9562856838708223E-7</c:v>
                </c:pt>
                <c:pt idx="456">
                  <c:v>7.4007668828102155E-7</c:v>
                </c:pt>
                <c:pt idx="457">
                  <c:v>6.8840351679093501E-7</c:v>
                </c:pt>
                <c:pt idx="458">
                  <c:v>6.4033823715060493E-7</c:v>
                </c:pt>
                <c:pt idx="459">
                  <c:v>5.9562894139262446E-7</c:v>
                </c:pt>
                <c:pt idx="460">
                  <c:v>5.5404131011007716E-7</c:v>
                </c:pt>
                <c:pt idx="461">
                  <c:v>5.1535738439907128E-7</c:v>
                </c:pt>
                <c:pt idx="462">
                  <c:v>4.7937442354593369E-7</c:v>
                </c:pt>
                <c:pt idx="463">
                  <c:v>4.459038424722538E-7</c:v>
                </c:pt>
                <c:pt idx="464">
                  <c:v>4.1477022336897498E-7</c:v>
                </c:pt>
                <c:pt idx="465">
                  <c:v>3.85810396339552E-7</c:v>
                </c:pt>
                <c:pt idx="466">
                  <c:v>3.5887258423386674E-7</c:v>
                </c:pt>
                <c:pt idx="467">
                  <c:v>3.338156071910152E-7</c:v>
                </c:pt>
                <c:pt idx="468">
                  <c:v>3.1050814272201028E-7</c:v>
                </c:pt>
                <c:pt idx="469">
                  <c:v>2.888280374545273E-7</c:v>
                </c:pt>
                <c:pt idx="470">
                  <c:v>2.6866166693257706E-7</c:v>
                </c:pt>
                <c:pt idx="471">
                  <c:v>2.4990334011584576E-7</c:v>
                </c:pt>
                <c:pt idx="472">
                  <c:v>2.3245474545770932E-7</c:v>
                </c:pt>
                <c:pt idx="473">
                  <c:v>2.1622443565884211E-7</c:v>
                </c:pt>
                <c:pt idx="474">
                  <c:v>2.0112734839603678E-7</c:v>
                </c:pt>
                <c:pt idx="475">
                  <c:v>1.8708436051439656E-7</c:v>
                </c:pt>
                <c:pt idx="476">
                  <c:v>1.7402187334644138E-7</c:v>
                </c:pt>
                <c:pt idx="477">
                  <c:v>1.6187142698480396E-7</c:v>
                </c:pt>
                <c:pt idx="478">
                  <c:v>1.5056934148693637E-7</c:v>
                </c:pt>
                <c:pt idx="479">
                  <c:v>1.40056383131397E-7</c:v>
                </c:pt>
                <c:pt idx="480">
                  <c:v>1.3027745397658235E-7</c:v>
                </c:pt>
                <c:pt idx="481">
                  <c:v>1.2118130309489481E-7</c:v>
                </c:pt>
                <c:pt idx="482">
                  <c:v>1.1272025796893764E-7</c:v>
                </c:pt>
                <c:pt idx="483">
                  <c:v>1.0484997464199679E-7</c:v>
                </c:pt>
                <c:pt idx="484">
                  <c:v>9.7529205313359536E-8</c:v>
                </c:pt>
                <c:pt idx="485">
                  <c:v>9.0719582160447244E-8</c:v>
                </c:pt>
                <c:pt idx="486">
                  <c:v>8.4385416254784014E-8</c:v>
                </c:pt>
                <c:pt idx="487">
                  <c:v>7.8493510517928748E-8</c:v>
                </c:pt>
                <c:pt idx="488">
                  <c:v>7.3012985737081022E-8</c:v>
                </c:pt>
                <c:pt idx="489">
                  <c:v>6.7915118728516601E-8</c:v>
                </c:pt>
                <c:pt idx="490">
                  <c:v>6.3173191800674156E-8</c:v>
                </c:pt>
                <c:pt idx="491">
                  <c:v>5.876235272793629E-8</c:v>
                </c:pt>
                <c:pt idx="492">
                  <c:v>5.4659484501233522E-8</c:v>
                </c:pt>
                <c:pt idx="493">
                  <c:v>5.0843084172840144E-8</c:v>
                </c:pt>
                <c:pt idx="494">
                  <c:v>4.7293150160392948E-8</c:v>
                </c:pt>
                <c:pt idx="495">
                  <c:v>4.3991077419498223E-8</c:v>
                </c:pt>
                <c:pt idx="496">
                  <c:v>4.091955993553142E-8</c:v>
                </c:pt>
                <c:pt idx="497">
                  <c:v>3.8062500023593349E-8</c:v>
                </c:pt>
                <c:pt idx="498">
                  <c:v>3.5404923961268129E-8</c:v>
                </c:pt>
                <c:pt idx="499">
                  <c:v>3.2932903512017884E-8</c:v>
                </c:pt>
                <c:pt idx="500">
                  <c:v>3.0633482927921889E-8</c:v>
                </c:pt>
                <c:pt idx="501">
                  <c:v>2.8494611049184804E-8</c:v>
                </c:pt>
                <c:pt idx="502">
                  <c:v>2.6505078144550543E-8</c:v>
                </c:pt>
                <c:pt idx="503">
                  <c:v>2.4654457161605267E-8</c:v>
                </c:pt>
                <c:pt idx="504">
                  <c:v>2.2933049079064947E-8</c:v>
                </c:pt>
                <c:pt idx="505">
                  <c:v>2.1331832074641319E-8</c:v>
                </c:pt>
                <c:pt idx="506">
                  <c:v>1.9842414242077304E-8</c:v>
                </c:pt>
                <c:pt idx="507">
                  <c:v>1.8456989609544001E-8</c:v>
                </c:pt>
                <c:pt idx="508">
                  <c:v>1.7168297228893628E-8</c:v>
                </c:pt>
                <c:pt idx="509">
                  <c:v>1.5969583121357063E-8</c:v>
                </c:pt>
                <c:pt idx="510">
                  <c:v>1.4854564880245092E-8</c:v>
                </c:pt>
                <c:pt idx="511">
                  <c:v>1.3817398745137676E-8</c:v>
                </c:pt>
                <c:pt idx="512">
                  <c:v>1.2852648974998597E-8</c:v>
                </c:pt>
                <c:pt idx="513">
                  <c:v>1.1955259359701319E-8</c:v>
                </c:pt>
                <c:pt idx="514">
                  <c:v>1.112052672065928E-8</c:v>
                </c:pt>
                <c:pt idx="515">
                  <c:v>1.0344076261678576E-8</c:v>
                </c:pt>
                <c:pt idx="516">
                  <c:v>9.6218386408480066E-9</c:v>
                </c:pt>
                <c:pt idx="517">
                  <c:v>8.9500286433012539E-9</c:v>
                </c:pt>
                <c:pt idx="518">
                  <c:v>8.3251253430761272E-9</c:v>
                </c:pt>
                <c:pt idx="519">
                  <c:v>7.7438536501000477E-9</c:v>
                </c:pt>
                <c:pt idx="520">
                  <c:v>7.2031671455903841E-9</c:v>
                </c:pt>
                <c:pt idx="521">
                  <c:v>6.7002321159107107E-9</c:v>
                </c:pt>
                <c:pt idx="522">
                  <c:v>6.2324127012051724E-9</c:v>
                </c:pt>
                <c:pt idx="523">
                  <c:v>5.7972570809756092E-9</c:v>
                </c:pt>
                <c:pt idx="524">
                  <c:v>5.3924846242006679E-9</c:v>
                </c:pt>
                <c:pt idx="525">
                  <c:v>5.0159739366512596E-9</c:v>
                </c:pt>
                <c:pt idx="526">
                  <c:v>4.6657517427588804E-9</c:v>
                </c:pt>
                <c:pt idx="527">
                  <c:v>4.339982543767164E-9</c:v>
                </c:pt>
                <c:pt idx="528">
                  <c:v>4.0369589979655065E-9</c:v>
                </c:pt>
                <c:pt idx="529">
                  <c:v>3.7550929725879991E-9</c:v>
                </c:pt>
                <c:pt idx="530">
                  <c:v>3.492907220481078E-9</c:v>
                </c:pt>
                <c:pt idx="531">
                  <c:v>3.2490276379176759E-9</c:v>
                </c:pt>
                <c:pt idx="532">
                  <c:v>3.0221760629814296E-9</c:v>
                </c:pt>
                <c:pt idx="533">
                  <c:v>2.8111635767776007E-9</c:v>
                </c:pt>
                <c:pt idx="534">
                  <c:v>2.6148842723626567E-9</c:v>
                </c:pt>
                <c:pt idx="535">
                  <c:v>2.4323094587357499E-9</c:v>
                </c:pt>
                <c:pt idx="536">
                  <c:v>2.2624822695154792E-9</c:v>
                </c:pt>
                <c:pt idx="537">
                  <c:v>2.1045126480462497E-9</c:v>
                </c:pt>
                <c:pt idx="538">
                  <c:v>1.9575726826513974E-9</c:v>
                </c:pt>
                <c:pt idx="539">
                  <c:v>1.8208922675853515E-9</c:v>
                </c:pt>
                <c:pt idx="540">
                  <c:v>1.6937550669440818E-9</c:v>
                </c:pt>
                <c:pt idx="541">
                  <c:v>1.5754947603808637E-9</c:v>
                </c:pt>
                <c:pt idx="542">
                  <c:v>1.4654915509513294E-9</c:v>
                </c:pt>
                <c:pt idx="543">
                  <c:v>1.3631689167855762E-9</c:v>
                </c:pt>
                <c:pt idx="544">
                  <c:v>1.2679905895629931E-9</c:v>
                </c:pt>
                <c:pt idx="545">
                  <c:v>1.1794577439541269E-9</c:v>
                </c:pt>
                <c:pt idx="546">
                  <c:v>1.097106383299581E-9</c:v>
                </c:pt>
                <c:pt idx="547">
                  <c:v>1.0205049078244053E-9</c:v>
                </c:pt>
                <c:pt idx="548">
                  <c:v>9.492518526430997E-10</c:v>
                </c:pt>
                <c:pt idx="549">
                  <c:v>8.8297378370021772E-10</c:v>
                </c:pt>
                <c:pt idx="550">
                  <c:v>8.213233406192881E-10</c:v>
                </c:pt>
                <c:pt idx="551">
                  <c:v>7.6397741620271487E-10</c:v>
                </c:pt>
                <c:pt idx="552">
                  <c:v>7.1063546304149604E-10</c:v>
                </c:pt>
                <c:pt idx="553">
                  <c:v>6.6101791835977953E-10</c:v>
                </c:pt>
                <c:pt idx="554">
                  <c:v>6.1486473883893652E-10</c:v>
                </c:pt>
                <c:pt idx="555">
                  <c:v>5.7193403774223173E-10</c:v>
                </c:pt>
                <c:pt idx="556">
                  <c:v>5.3200081719732251E-10</c:v>
                </c:pt>
                <c:pt idx="557">
                  <c:v>4.9485578899253604E-10</c:v>
                </c:pt>
                <c:pt idx="558">
                  <c:v>4.6030427770677084E-10</c:v>
                </c:pt>
                <c:pt idx="559">
                  <c:v>4.2816520042437617E-10</c:v>
                </c:pt>
                <c:pt idx="560">
                  <c:v>3.9827011768774096E-10</c:v>
                </c:pt>
                <c:pt idx="561">
                  <c:v>3.7046235071367696E-10</c:v>
                </c:pt>
                <c:pt idx="562">
                  <c:v>3.4459616024696753E-10</c:v>
                </c:pt>
                <c:pt idx="563">
                  <c:v>3.2053598274748991E-10</c:v>
                </c:pt>
                <c:pt idx="564">
                  <c:v>2.981557199078027E-10</c:v>
                </c:pt>
                <c:pt idx="565">
                  <c:v>2.7733807777759154E-10</c:v>
                </c:pt>
                <c:pt idx="566">
                  <c:v>2.5797395203135438E-10</c:v>
                </c:pt>
                <c:pt idx="567">
                  <c:v>2.3996185615754167E-10</c:v>
                </c:pt>
                <c:pt idx="568">
                  <c:v>2.2320738957231694E-10</c:v>
                </c:pt>
                <c:pt idx="569">
                  <c:v>2.076227428703453E-10</c:v>
                </c:pt>
                <c:pt idx="570">
                  <c:v>1.9312623761965201E-10</c:v>
                </c:pt>
                <c:pt idx="571">
                  <c:v>1.7964189828863646E-10</c:v>
                </c:pt>
                <c:pt idx="572">
                  <c:v>1.6709905406173032E-10</c:v>
                </c:pt>
                <c:pt idx="573">
                  <c:v>1.5543196845683373E-10</c:v>
                </c:pt>
                <c:pt idx="574">
                  <c:v>1.4457949480337103E-10</c:v>
                </c:pt>
                <c:pt idx="575">
                  <c:v>1.3448475577534231E-10</c:v>
                </c:pt>
                <c:pt idx="576">
                  <c:v>1.2509484529981748E-10</c:v>
                </c:pt>
                <c:pt idx="577">
                  <c:v>1.1636055127858924E-10</c:v>
                </c:pt>
                <c:pt idx="578">
                  <c:v>1.0823609766978104E-10</c:v>
                </c:pt>
                <c:pt idx="579">
                  <c:v>1.0067890457767186E-10</c:v>
                </c:pt>
                <c:pt idx="580">
                  <c:v>9.3649365093379046E-11</c:v>
                </c:pt>
                <c:pt idx="581">
                  <c:v>8.7110637716831303E-11</c:v>
                </c:pt>
                <c:pt idx="582">
                  <c:v>8.102845327212493E-11</c:v>
                </c:pt>
                <c:pt idx="583">
                  <c:v>7.5370935304315221E-11</c:v>
                </c:pt>
                <c:pt idx="584">
                  <c:v>7.010843301635067E-11</c:v>
                </c:pt>
                <c:pt idx="585">
                  <c:v>6.5213365870580063E-11</c:v>
                </c:pt>
                <c:pt idx="586">
                  <c:v>6.0660079040395948E-11</c:v>
                </c:pt>
                <c:pt idx="587">
                  <c:v>5.6424708954442965E-11</c:v>
                </c:pt>
                <c:pt idx="588">
                  <c:v>5.2485058228714349E-11</c:v>
                </c:pt>
                <c:pt idx="589">
                  <c:v>4.8820479331061363E-11</c:v>
                </c:pt>
                <c:pt idx="590">
                  <c:v>4.5411766368406547E-11</c:v>
                </c:pt>
                <c:pt idx="591">
                  <c:v>4.2241054429522472E-11</c:v>
                </c:pt>
                <c:pt idx="592">
                  <c:v>3.9291725955836008E-11</c:v>
                </c:pt>
                <c:pt idx="593">
                  <c:v>3.6548323649551706E-11</c:v>
                </c:pt>
                <c:pt idx="594">
                  <c:v>3.3996469462649725E-11</c:v>
                </c:pt>
                <c:pt idx="595">
                  <c:v>3.1622789242183249E-11</c:v>
                </c:pt>
                <c:pt idx="596">
                  <c:v>2.941484263694479E-11</c:v>
                </c:pt>
                <c:pt idx="597">
                  <c:v>2.7361057898145393E-11</c:v>
                </c:pt>
                <c:pt idx="598">
                  <c:v>2.5450671232400021E-11</c:v>
                </c:pt>
                <c:pt idx="599">
                  <c:v>2.3673670389170858E-11</c:v>
                </c:pt>
                <c:pt idx="600">
                  <c:v>2.2020742187012835E-11</c:v>
                </c:pt>
                <c:pt idx="601">
                  <c:v>2.0483223703608824E-11</c:v>
                </c:pt>
                <c:pt idx="602">
                  <c:v>1.9053056873783643E-11</c:v>
                </c:pt>
                <c:pt idx="603">
                  <c:v>1.7722746257547139E-11</c:v>
                </c:pt>
                <c:pt idx="604">
                  <c:v>1.6485319756830525E-11</c:v>
                </c:pt>
                <c:pt idx="605">
                  <c:v>1.5334292075034183E-11</c:v>
                </c:pt>
                <c:pt idx="606">
                  <c:v>1.4263630727880063E-11</c:v>
                </c:pt>
                <c:pt idx="607">
                  <c:v>1.3267724427433068E-11</c:v>
                </c:pt>
                <c:pt idx="608">
                  <c:v>1.2341353673593528E-11</c:v>
                </c:pt>
                <c:pt idx="609">
                  <c:v>1.1479663398932079E-11</c:v>
                </c:pt>
                <c:pt idx="610">
                  <c:v>1.0678137523499771E-11</c:v>
                </c:pt>
                <c:pt idx="611">
                  <c:v>9.9325752862563055E-12</c:v>
                </c:pt>
                <c:pt idx="612">
                  <c:v>9.2390692290704751E-12</c:v>
                </c:pt>
                <c:pt idx="613">
                  <c:v>8.5939847179079521E-12</c:v>
                </c:pt>
                <c:pt idx="614">
                  <c:v>7.9939408938778988E-12</c:v>
                </c:pt>
                <c:pt idx="615">
                  <c:v>7.4357929543036723E-12</c:v>
                </c:pt>
                <c:pt idx="616">
                  <c:v>6.9166156709535286E-12</c:v>
                </c:pt>
                <c:pt idx="617">
                  <c:v>6.4336880590511124E-12</c:v>
                </c:pt>
                <c:pt idx="618">
                  <c:v>5.9844791167167021E-12</c:v>
                </c:pt>
                <c:pt idx="619">
                  <c:v>5.5666345601002653E-12</c:v>
                </c:pt>
                <c:pt idx="620">
                  <c:v>5.1779644846857571E-12</c:v>
                </c:pt>
                <c:pt idx="621">
                  <c:v>4.8164318881001088E-12</c:v>
                </c:pt>
                <c:pt idx="622">
                  <c:v>4.4801419942754649E-12</c:v>
                </c:pt>
                <c:pt idx="623">
                  <c:v>4.1673323230130878E-12</c:v>
                </c:pt>
                <c:pt idx="624">
                  <c:v>3.8763634529039563E-12</c:v>
                </c:pt>
                <c:pt idx="625">
                  <c:v>3.6057104291949441E-12</c:v>
                </c:pt>
                <c:pt idx="626">
                  <c:v>3.3539547715695881E-12</c:v>
                </c:pt>
                <c:pt idx="627">
                  <c:v>3.1197770399565897E-12</c:v>
                </c:pt>
                <c:pt idx="628">
                  <c:v>2.9019499194037832E-12</c:v>
                </c:pt>
                <c:pt idx="629">
                  <c:v>2.699331787775707E-12</c:v>
                </c:pt>
                <c:pt idx="630">
                  <c:v>2.5108607325633696E-12</c:v>
                </c:pt>
                <c:pt idx="631">
                  <c:v>2.3355489854485823E-12</c:v>
                </c:pt>
                <c:pt idx="632">
                  <c:v>2.1724777454546591E-12</c:v>
                </c:pt>
                <c:pt idx="633">
                  <c:v>2.0207923635518466E-12</c:v>
                </c:pt>
                <c:pt idx="634">
                  <c:v>1.8796978634802249E-12</c:v>
                </c:pt>
                <c:pt idx="635">
                  <c:v>1.7484547753149062E-12</c:v>
                </c:pt>
                <c:pt idx="636">
                  <c:v>1.6263752599374388E-12</c:v>
                </c:pt>
                <c:pt idx="637">
                  <c:v>1.5128195041019435E-12</c:v>
                </c:pt>
                <c:pt idx="638">
                  <c:v>1.4071923672026873E-12</c:v>
                </c:pt>
                <c:pt idx="639">
                  <c:v>1.3089402621689527E-12</c:v>
                </c:pt>
                <c:pt idx="640">
                  <c:v>1.2175482541401143E-12</c:v>
                </c:pt>
                <c:pt idx="641">
                  <c:v>1.1325373617152094E-12</c:v>
                </c:pt>
                <c:pt idx="642">
                  <c:v>1.0534620466329724E-12</c:v>
                </c:pt>
                <c:pt idx="643">
                  <c:v>9.7990787872585836E-13</c:v>
                </c:pt>
                <c:pt idx="644">
                  <c:v>9.1148936391018666E-13</c:v>
                </c:pt>
                <c:pt idx="645">
                  <c:v>8.4784792382899809E-13</c:v>
                </c:pt>
                <c:pt idx="646">
                  <c:v>7.8865001655902362E-13</c:v>
                </c:pt>
                <c:pt idx="647">
                  <c:v>7.3358538853247546E-13</c:v>
                </c:pt>
                <c:pt idx="648">
                  <c:v>6.8236544851206156E-13</c:v>
                </c:pt>
                <c:pt idx="649">
                  <c:v>6.3472175509729923E-13</c:v>
                </c:pt>
                <c:pt idx="650">
                  <c:v>5.9040460983521597E-13</c:v>
                </c:pt>
                <c:pt idx="651">
                  <c:v>5.4918174856199577E-13</c:v>
                </c:pt>
                <c:pt idx="652">
                  <c:v>5.1083712411694908E-13</c:v>
                </c:pt>
                <c:pt idx="653">
                  <c:v>4.7516977404906739E-13</c:v>
                </c:pt>
                <c:pt idx="654">
                  <c:v>4.4199276738186139E-13</c:v>
                </c:pt>
                <c:pt idx="655">
                  <c:v>4.1113222491652646E-13</c:v>
                </c:pt>
                <c:pt idx="656">
                  <c:v>3.8242640793888699E-13</c:v>
                </c:pt>
                <c:pt idx="657">
                  <c:v>3.5572487055407446E-13</c:v>
                </c:pt>
                <c:pt idx="658">
                  <c:v>3.308876712063634E-13</c:v>
                </c:pt>
                <c:pt idx="659">
                  <c:v>3.0778463925177576E-13</c:v>
                </c:pt>
                <c:pt idx="660">
                  <c:v>2.8629469273959441E-13</c:v>
                </c:pt>
                <c:pt idx="661">
                  <c:v>2.6630520382730851E-13</c:v>
                </c:pt>
                <c:pt idx="662">
                  <c:v>2.4771140850315998E-13</c:v>
                </c:pt>
                <c:pt idx="663">
                  <c:v>2.3041585752267258E-13</c:v>
                </c:pt>
                <c:pt idx="664">
                  <c:v>2.1432790568154747E-13</c:v>
                </c:pt>
                <c:pt idx="665">
                  <c:v>1.9936323674822696E-13</c:v>
                </c:pt>
                <c:pt idx="666">
                  <c:v>1.8544342156631961E-13</c:v>
                </c:pt>
                <c:pt idx="667">
                  <c:v>1.7249550701092122E-13</c:v>
                </c:pt>
                <c:pt idx="668">
                  <c:v>1.6045163364457059E-13</c:v>
                </c:pt>
                <c:pt idx="669">
                  <c:v>1.4924868006899171E-13</c:v>
                </c:pt>
                <c:pt idx="670">
                  <c:v>1.3882793210868625E-13</c:v>
                </c:pt>
                <c:pt idx="671">
                  <c:v>1.2913477509258216E-13</c:v>
                </c:pt>
                <c:pt idx="672">
                  <c:v>1.2011840762100066E-13</c:v>
                </c:pt>
                <c:pt idx="673">
                  <c:v>1.1173157531780667E-13</c:v>
                </c:pt>
                <c:pt idx="674">
                  <c:v>1.0393032317235031E-13</c:v>
                </c:pt>
                <c:pt idx="675">
                  <c:v>9.6673765173234224E-14</c:v>
                </c:pt>
                <c:pt idx="676">
                  <c:v>8.9923870026567971E-14</c:v>
                </c:pt>
                <c:pt idx="677">
                  <c:v>8.3645261835668317E-14</c:v>
                </c:pt>
                <c:pt idx="678">
                  <c:v>7.7805034697576846E-14</c:v>
                </c:pt>
                <c:pt idx="679">
                  <c:v>7.2372580244703455E-14</c:v>
                </c:pt>
                <c:pt idx="680">
                  <c:v>6.7319427227749387E-14</c:v>
                </c:pt>
                <c:pt idx="681">
                  <c:v>6.2619092299171007E-14</c:v>
                </c:pt>
                <c:pt idx="682">
                  <c:v>5.8246941215147189E-14</c:v>
                </c:pt>
                <c:pt idx="683">
                  <c:v>5.4180059728616139E-14</c:v>
                </c:pt>
                <c:pt idx="684">
                  <c:v>5.0397133496737808E-14</c:v>
                </c:pt>
                <c:pt idx="685">
                  <c:v>4.6878336373382307E-14</c:v>
                </c:pt>
                <c:pt idx="686">
                  <c:v>4.3605226501190335E-14</c:v>
                </c:pt>
                <c:pt idx="687">
                  <c:v>4.0560649658628732E-14</c:v>
                </c:pt>
                <c:pt idx="688">
                  <c:v>3.7728649355487454E-14</c:v>
                </c:pt>
                <c:pt idx="689">
                  <c:v>3.5094383205632503E-14</c:v>
                </c:pt>
                <c:pt idx="690">
                  <c:v>3.2644045138728187E-14</c:v>
                </c:pt>
                <c:pt idx="691">
                  <c:v>3.0364793043243845E-14</c:v>
                </c:pt>
                <c:pt idx="692">
                  <c:v>2.8244681461525257E-14</c:v>
                </c:pt>
                <c:pt idx="693">
                  <c:v>2.6272598984188707E-14</c:v>
                </c:pt>
                <c:pt idx="694">
                  <c:v>2.4438210015724461E-14</c:v>
                </c:pt>
                <c:pt idx="695">
                  <c:v>2.2731900606105853E-14</c:v>
                </c:pt>
                <c:pt idx="696">
                  <c:v>2.1144728064509889E-14</c:v>
                </c:pt>
                <c:pt idx="697">
                  <c:v>1.9668374091077099E-14</c:v>
                </c:pt>
                <c:pt idx="698">
                  <c:v>1.8295101181076338E-14</c:v>
                </c:pt>
                <c:pt idx="699">
                  <c:v>1.7017712072990729E-14</c:v>
                </c:pt>
                <c:pt idx="700">
                  <c:v>1.5829512027993963E-14</c:v>
                </c:pt>
                <c:pt idx="701">
                  <c:v>1.47242737431254E-14</c:v>
                </c:pt>
                <c:pt idx="702">
                  <c:v>1.3696204714275529E-14</c:v>
                </c:pt>
                <c:pt idx="703">
                  <c:v>1.2739916877932607E-14</c:v>
                </c:pt>
                <c:pt idx="704">
                  <c:v>1.1850398372584298E-14</c:v>
                </c:pt>
                <c:pt idx="705">
                  <c:v>1.1022987271777037E-14</c:v>
                </c:pt>
                <c:pt idx="706">
                  <c:v>1.0253347151169304E-14</c:v>
                </c:pt>
                <c:pt idx="707">
                  <c:v>9.5374443615268078E-15</c:v>
                </c:pt>
                <c:pt idx="708">
                  <c:v>8.8715268885483892E-15</c:v>
                </c:pt>
                <c:pt idx="709">
                  <c:v>8.2521046887279232E-15</c:v>
                </c:pt>
                <c:pt idx="710">
                  <c:v>7.6759313981933766E-15</c:v>
                </c:pt>
                <c:pt idx="711">
                  <c:v>7.1399873186598586E-15</c:v>
                </c:pt>
                <c:pt idx="712">
                  <c:v>6.6414635913268086E-15</c:v>
                </c:pt>
                <c:pt idx="713">
                  <c:v>6.1777474757754387E-15</c:v>
                </c:pt>
                <c:pt idx="714">
                  <c:v>5.7464086567137866E-15</c:v>
                </c:pt>
                <c:pt idx="715">
                  <c:v>5.3451865068036439E-15</c:v>
                </c:pt>
                <c:pt idx="716">
                  <c:v>4.9719782388144181E-15</c:v>
                </c:pt>
                <c:pt idx="717">
                  <c:v>4.6248278850098949E-15</c:v>
                </c:pt>
                <c:pt idx="718">
                  <c:v>4.3019160460093588E-15</c:v>
                </c:pt>
                <c:pt idx="719">
                  <c:v>4.0015503553973236E-15</c:v>
                </c:pt>
                <c:pt idx="720">
                  <c:v>3.7221566101073122E-15</c:v>
                </c:pt>
                <c:pt idx="721">
                  <c:v>3.4622705200944334E-15</c:v>
                </c:pt>
                <c:pt idx="722">
                  <c:v>3.2205300340571581E-15</c:v>
                </c:pt>
                <c:pt idx="723">
                  <c:v>2.9956682009877465E-15</c:v>
                </c:pt>
                <c:pt idx="724">
                  <c:v>2.7865065301390354E-15</c:v>
                </c:pt>
                <c:pt idx="725">
                  <c:v>2.5919488146074715E-15</c:v>
                </c:pt>
                <c:pt idx="726">
                  <c:v>2.4109753861620651E-15</c:v>
                </c:pt>
                <c:pt idx="727">
                  <c:v>2.2426377712090809E-15</c:v>
                </c:pt>
                <c:pt idx="728">
                  <c:v>2.0860537198846198E-15</c:v>
                </c:pt>
                <c:pt idx="729">
                  <c:v>1.9404025822227888E-15</c:v>
                </c:pt>
                <c:pt idx="730">
                  <c:v>1.8049210071661619E-15</c:v>
                </c:pt>
                <c:pt idx="731">
                  <c:v>1.6788989418772441E-15</c:v>
                </c:pt>
                <c:pt idx="732">
                  <c:v>1.5616759103835056E-15</c:v>
                </c:pt>
                <c:pt idx="733">
                  <c:v>1.4526375520525349E-15</c:v>
                </c:pt>
                <c:pt idx="734">
                  <c:v>1.3512124017556138E-15</c:v>
                </c:pt>
                <c:pt idx="735">
                  <c:v>1.256868894844696E-15</c:v>
                </c:pt>
                <c:pt idx="736">
                  <c:v>1.1691125812460108E-15</c:v>
                </c:pt>
                <c:pt idx="737">
                  <c:v>1.087483534069479E-15</c:v>
                </c:pt>
                <c:pt idx="738">
                  <c:v>1.0115539391525807E-15</c:v>
                </c:pt>
                <c:pt idx="739">
                  <c:v>9.4092585290558361E-16</c:v>
                </c:pt>
                <c:pt idx="740">
                  <c:v>8.7522911670709913E-16</c:v>
                </c:pt>
                <c:pt idx="741">
                  <c:v>8.1411941691940647E-16</c:v>
                </c:pt>
                <c:pt idx="742">
                  <c:v>7.5727648035617326E-16</c:v>
                </c:pt>
                <c:pt idx="743">
                  <c:v>7.0440239574509976E-16</c:v>
                </c:pt>
                <c:pt idx="744">
                  <c:v>6.5522005238834869E-16</c:v>
                </c:pt>
                <c:pt idx="745">
                  <c:v>6.0947168783784902E-16</c:v>
                </c:pt>
                <c:pt idx="746">
                  <c:v>5.669175369739063E-16</c:v>
                </c:pt>
                <c:pt idx="747">
                  <c:v>5.2733457540700105E-16</c:v>
                </c:pt>
                <c:pt idx="748">
                  <c:v>4.9051535061700063E-16</c:v>
                </c:pt>
                <c:pt idx="749">
                  <c:v>4.5626689470383764E-16</c:v>
                </c:pt>
                <c:pt idx="750">
                  <c:v>4.2440971305143007E-16</c:v>
                </c:pt>
                <c:pt idx="751">
                  <c:v>3.9477684360447686E-16</c:v>
                </c:pt>
                <c:pt idx="752">
                  <c:v>3.6721298182783998E-16</c:v>
                </c:pt>
                <c:pt idx="753">
                  <c:v>3.4157366676246552E-16</c:v>
                </c:pt>
                <c:pt idx="754">
                  <c:v>3.1772452391199854E-16</c:v>
                </c:pt>
                <c:pt idx="755">
                  <c:v>2.955405609920955E-16</c:v>
                </c:pt>
                <c:pt idx="756">
                  <c:v>2.7490551285148702E-16</c:v>
                </c:pt>
                <c:pt idx="757">
                  <c:v>2.5571123213155289E-16</c:v>
                </c:pt>
                <c:pt idx="758">
                  <c:v>2.3785712247088256E-16</c:v>
                </c:pt>
                <c:pt idx="759">
                  <c:v>2.2124961128427242E-16</c:v>
                </c:pt>
                <c:pt idx="760">
                  <c:v>2.0580165935301796E-16</c:v>
                </c:pt>
                <c:pt idx="761">
                  <c:v>1.9143230465628578E-16</c:v>
                </c:pt>
                <c:pt idx="762">
                  <c:v>1.7806623805280615E-16</c:v>
                </c:pt>
                <c:pt idx="763">
                  <c:v>1.6563340858905287E-16</c:v>
                </c:pt>
                <c:pt idx="764">
                  <c:v>1.5406865636534848E-16</c:v>
                </c:pt>
                <c:pt idx="765">
                  <c:v>1.4331137103576266E-16</c:v>
                </c:pt>
                <c:pt idx="766">
                  <c:v>1.3330517415201695E-16</c:v>
                </c:pt>
                <c:pt idx="767">
                  <c:v>1.2399762368657462E-16</c:v>
                </c:pt>
                <c:pt idx="768">
                  <c:v>1.1533993918633455E-16</c:v>
                </c:pt>
                <c:pt idx="769">
                  <c:v>1.0728674611647189E-16</c:v>
                </c:pt>
                <c:pt idx="770">
                  <c:v>9.9795838054543134E-17</c:v>
                </c:pt>
                <c:pt idx="771">
                  <c:v>9.2827955488525604E-17</c:v>
                </c:pt>
                <c:pt idx="772">
                  <c:v>8.6346580059481813E-17</c:v>
                </c:pt>
                <c:pt idx="773">
                  <c:v>8.0317743170483813E-17</c:v>
                </c:pt>
                <c:pt idx="774">
                  <c:v>7.4709847958725427E-17</c:v>
                </c:pt>
                <c:pt idx="775">
                  <c:v>6.9493503697786326E-17</c:v>
                </c:pt>
                <c:pt idx="776">
                  <c:v>6.4641371762157614E-17</c:v>
                </c:pt>
                <c:pt idx="777">
                  <c:v>6.0128022346735865E-17</c:v>
                </c:pt>
                <c:pt idx="778">
                  <c:v>5.5929801190359086E-17</c:v>
                </c:pt>
                <c:pt idx="779">
                  <c:v>5.2024705604888542E-17</c:v>
                </c:pt>
                <c:pt idx="780">
                  <c:v>4.8392269160110426E-17</c:v>
                </c:pt>
                <c:pt idx="781">
                  <c:v>4.5013454420096217E-17</c:v>
                </c:pt>
                <c:pt idx="782">
                  <c:v>4.1870553168857766E-17</c:v>
                </c:pt>
                <c:pt idx="783">
                  <c:v>3.8947093602384264E-17</c:v>
                </c:pt>
                <c:pt idx="784">
                  <c:v>3.6227754000658737E-17</c:v>
                </c:pt>
                <c:pt idx="785">
                  <c:v>3.3698282427212993E-17</c:v>
                </c:pt>
                <c:pt idx="786">
                  <c:v>3.1345422035369997E-17</c:v>
                </c:pt>
                <c:pt idx="787">
                  <c:v>2.9156841589707077E-17</c:v>
                </c:pt>
                <c:pt idx="788">
                  <c:v>2.7121070838606038E-17</c:v>
                </c:pt>
                <c:pt idx="789">
                  <c:v>2.522744039918065E-17</c:v>
                </c:pt>
                <c:pt idx="790">
                  <c:v>2.3466025839521115E-17</c:v>
                </c:pt>
                <c:pt idx="791">
                  <c:v>2.1827595665193092E-17</c:v>
                </c:pt>
                <c:pt idx="792">
                  <c:v>2.0303562937390823E-17</c:v>
                </c:pt>
                <c:pt idx="793">
                  <c:v>1.8885940269177307E-17</c:v>
                </c:pt>
                <c:pt idx="794">
                  <c:v>1.7567297963948845E-17</c:v>
                </c:pt>
                <c:pt idx="795">
                  <c:v>1.6340725076729508E-17</c:v>
                </c:pt>
                <c:pt idx="796">
                  <c:v>1.5199793194219549E-17</c:v>
                </c:pt>
                <c:pt idx="797">
                  <c:v>1.4138522743770609E-17</c:v>
                </c:pt>
                <c:pt idx="798">
                  <c:v>1.3151351654714588E-17</c:v>
                </c:pt>
                <c:pt idx="799">
                  <c:v>1.2233106207801584E-17</c:v>
                </c:pt>
                <c:pt idx="800">
                  <c:v>1.1378973919970156E-17</c:v>
                </c:pt>
                <c:pt idx="801">
                  <c:v>1.0584478322340184E-17</c:v>
                </c:pt>
                <c:pt idx="802">
                  <c:v>9.8454554992409277E-18</c:v>
                </c:pt>
                <c:pt idx="803">
                  <c:v>9.1580322653164018E-18</c:v>
                </c:pt>
                <c:pt idx="804">
                  <c:v>8.5186058663352345E-18</c:v>
                </c:pt>
                <c:pt idx="805">
                  <c:v>7.9238250973178852E-18</c:v>
                </c:pt>
                <c:pt idx="806">
                  <c:v>7.3705727390221675E-18</c:v>
                </c:pt>
                <c:pt idx="807">
                  <c:v>6.8559492207374922E-18</c:v>
                </c:pt>
                <c:pt idx="808">
                  <c:v>6.3772574237652686E-18</c:v>
                </c:pt>
                <c:pt idx="809">
                  <c:v>5.9319885459411898E-18</c:v>
                </c:pt>
                <c:pt idx="810">
                  <c:v>5.5178089531159991E-18</c:v>
                </c:pt>
                <c:pt idx="811">
                  <c:v>5.1325479486839394E-18</c:v>
                </c:pt>
                <c:pt idx="812">
                  <c:v>4.7741863970595345E-18</c:v>
                </c:pt>
                <c:pt idx="813">
                  <c:v>4.4408461414788578E-18</c:v>
                </c:pt>
                <c:pt idx="814">
                  <c:v>4.1307801606644596E-18</c:v>
                </c:pt>
                <c:pt idx="815">
                  <c:v>3.842363412765476E-18</c:v>
                </c:pt>
                <c:pt idx="816">
                  <c:v>3.5740843185864241E-18</c:v>
                </c:pt>
                <c:pt idx="817">
                  <c:v>3.3245368394686685E-18</c:v>
                </c:pt>
                <c:pt idx="818">
                  <c:v>3.0924131083050903E-18</c:v>
                </c:pt>
                <c:pt idx="819">
                  <c:v>2.8764965750674381E-18</c:v>
                </c:pt>
                <c:pt idx="820">
                  <c:v>2.6756556309223823E-18</c:v>
                </c:pt>
                <c:pt idx="821">
                  <c:v>2.4888376775205473E-18</c:v>
                </c:pt>
                <c:pt idx="822">
                  <c:v>2.3150636103759355E-18</c:v>
                </c:pt>
                <c:pt idx="823">
                  <c:v>2.1534226874233804E-18</c:v>
                </c:pt>
                <c:pt idx="824">
                  <c:v>2.0030677558603711E-18</c:v>
                </c:pt>
                <c:pt idx="825">
                  <c:v>1.8632108122573414E-18</c:v>
                </c:pt>
                <c:pt idx="826">
                  <c:v>1.7331188726671585E-18</c:v>
                </c:pt>
                <c:pt idx="827">
                  <c:v>1.6121101310892456E-18</c:v>
                </c:pt>
                <c:pt idx="828">
                  <c:v>1.4995503861550165E-18</c:v>
                </c:pt>
                <c:pt idx="829">
                  <c:v>1.3948497173070461E-18</c:v>
                </c:pt>
                <c:pt idx="830">
                  <c:v>1.2974593930519777E-18</c:v>
                </c:pt>
                <c:pt idx="831">
                  <c:v>1.2068689950834624E-18</c:v>
                </c:pt>
                <c:pt idx="832">
                  <c:v>1.1226037432027871E-18</c:v>
                </c:pt>
                <c:pt idx="833">
                  <c:v>1.0442220070172206E-18</c:v>
                </c:pt>
                <c:pt idx="834">
                  <c:v>9.7131299137500065E-19</c:v>
                </c:pt>
                <c:pt idx="835">
                  <c:v>9.0349458340643206E-19</c:v>
                </c:pt>
                <c:pt idx="836">
                  <c:v>8.404113498875333E-19</c:v>
                </c:pt>
                <c:pt idx="837">
                  <c:v>7.8173267443050591E-19</c:v>
                </c:pt>
                <c:pt idx="838">
                  <c:v>7.2715102473812564E-19</c:v>
                </c:pt>
                <c:pt idx="839">
                  <c:v>6.7638034084081342E-19</c:v>
                </c:pt>
                <c:pt idx="840">
                  <c:v>6.2915453586920873E-19</c:v>
                </c:pt>
                <c:pt idx="841">
                  <c:v>5.8522610150486265E-19</c:v>
                </c:pt>
                <c:pt idx="842">
                  <c:v>5.4436481080027997E-19</c:v>
                </c:pt>
                <c:pt idx="843">
                  <c:v>5.0635651156984899E-19</c:v>
                </c:pt>
                <c:pt idx="844">
                  <c:v>4.710020040278745E-19</c:v>
                </c:pt>
                <c:pt idx="845">
                  <c:v>4.3811599679146609E-19</c:v>
                </c:pt>
                <c:pt idx="846">
                  <c:v>4.0752613577673938E-19</c:v>
                </c:pt>
                <c:pt idx="847">
                  <c:v>3.7907210089881927E-19</c:v>
                </c:pt>
                <c:pt idx="848">
                  <c:v>3.5260476584149043E-19</c:v>
                </c:pt>
                <c:pt idx="849">
                  <c:v>3.2798541649288532E-19</c:v>
                </c:pt>
                <c:pt idx="850">
                  <c:v>3.0508502395106694E-19</c:v>
                </c:pt>
                <c:pt idx="851">
                  <c:v>2.8378356828936055E-19</c:v>
                </c:pt>
                <c:pt idx="852">
                  <c:v>2.6396940953731966E-19</c:v>
                </c:pt>
                <c:pt idx="853">
                  <c:v>2.4553870258066519E-19</c:v>
                </c:pt>
                <c:pt idx="854">
                  <c:v>2.2839485291371511E-19</c:v>
                </c:pt>
                <c:pt idx="855">
                  <c:v>2.1244801039192753E-19</c:v>
                </c:pt>
                <c:pt idx="856">
                  <c:v>1.9761459833133676E-19</c:v>
                </c:pt>
                <c:pt idx="857">
                  <c:v>1.8381687548691405E-19</c:v>
                </c:pt>
                <c:pt idx="858">
                  <c:v>1.7098252861420119E-19</c:v>
                </c:pt>
                <c:pt idx="859">
                  <c:v>1.5904429347885079E-19</c:v>
                </c:pt>
                <c:pt idx="860">
                  <c:v>1.4793960232780123E-19</c:v>
                </c:pt>
                <c:pt idx="861">
                  <c:v>1.3761025597449883E-19</c:v>
                </c:pt>
                <c:pt idx="862">
                  <c:v>1.2800211877958032E-19</c:v>
                </c:pt>
                <c:pt idx="863">
                  <c:v>1.1906483492842335E-19</c:v>
                </c:pt>
                <c:pt idx="864">
                  <c:v>1.1075156451858838E-19</c:v>
                </c:pt>
                <c:pt idx="865">
                  <c:v>1.0301873807399793E-19</c:v>
                </c:pt>
                <c:pt idx="866">
                  <c:v>9.5825828199273364E-20</c:v>
                </c:pt>
                <c:pt idx="867">
                  <c:v>8.9135137177479684E-20</c:v>
                </c:pt>
                <c:pt idx="868">
                  <c:v>8.2911599398087617E-20</c:v>
                </c:pt>
                <c:pt idx="869">
                  <c:v>7.7122597579686986E-20</c:v>
                </c:pt>
                <c:pt idx="870">
                  <c:v>7.1737791824282807E-20</c:v>
                </c:pt>
                <c:pt idx="871">
                  <c:v>6.672896060725532E-20</c:v>
                </c:pt>
                <c:pt idx="872">
                  <c:v>6.2069852869619577E-20</c:v>
                </c:pt>
                <c:pt idx="873">
                  <c:v>5.7736050437406764E-20</c:v>
                </c:pt>
                <c:pt idx="874">
                  <c:v>5.3704840047113328E-20</c:v>
                </c:pt>
                <c:pt idx="875">
                  <c:v>4.9955094306509214E-20</c:v>
                </c:pt>
                <c:pt idx="876">
                  <c:v>4.6467160966926006E-20</c:v>
                </c:pt>
                <c:pt idx="877">
                  <c:v>4.3222759926706125E-20</c:v>
                </c:pt>
                <c:pt idx="878">
                  <c:v>4.0204887426012734E-20</c:v>
                </c:pt>
                <c:pt idx="879">
                  <c:v>3.7397726930889675E-20</c:v>
                </c:pt>
                <c:pt idx="880">
                  <c:v>3.478656623951886E-20</c:v>
                </c:pt>
                <c:pt idx="881">
                  <c:v>3.2357720376232647E-20</c:v>
                </c:pt>
                <c:pt idx="882">
                  <c:v>3.0098459869172275E-20</c:v>
                </c:pt>
                <c:pt idx="883">
                  <c:v>2.7996944035698732E-20</c:v>
                </c:pt>
                <c:pt idx="884">
                  <c:v>2.6042158925907943E-20</c:v>
                </c:pt>
                <c:pt idx="885">
                  <c:v>2.4223859599015009E-20</c:v>
                </c:pt>
                <c:pt idx="886">
                  <c:v>2.2532516430080628E-20</c:v>
                </c:pt>
                <c:pt idx="887">
                  <c:v>2.0959265165675669E-20</c:v>
                </c:pt>
                <c:pt idx="888">
                  <c:v>1.949586046672789E-20</c:v>
                </c:pt>
                <c:pt idx="889">
                  <c:v>1.8134632695070939E-20</c:v>
                </c:pt>
                <c:pt idx="890">
                  <c:v>1.6868447717215904E-20</c:v>
                </c:pt>
                <c:pt idx="891">
                  <c:v>1.5690669514678767E-20</c:v>
                </c:pt>
                <c:pt idx="892">
                  <c:v>1.4595125404906187E-20</c:v>
                </c:pt>
                <c:pt idx="893">
                  <c:v>1.357607369052404E-20</c:v>
                </c:pt>
                <c:pt idx="894">
                  <c:v>1.2628173567359883E-20</c:v>
                </c:pt>
                <c:pt idx="895">
                  <c:v>1.1746457133528656E-20</c:v>
                </c:pt>
                <c:pt idx="896">
                  <c:v>1.0926303352882485E-20</c:v>
                </c:pt>
                <c:pt idx="897">
                  <c:v>1.0163413836368194E-20</c:v>
                </c:pt>
                <c:pt idx="898">
                  <c:v>9.4537903143637371E-21</c:v>
                </c:pt>
                <c:pt idx="899">
                  <c:v>8.7937136819270426E-21</c:v>
                </c:pt>
                <c:pt idx="900">
                  <c:v>8.179724507134399E-21</c:v>
                </c:pt>
                <c:pt idx="901">
                  <c:v>7.6086049003534275E-21</c:v>
                </c:pt>
                <c:pt idx="902">
                  <c:v>7.0773616494283484E-21</c:v>
                </c:pt>
                <c:pt idx="903">
                  <c:v>6.5832105323897768E-21</c:v>
                </c:pt>
                <c:pt idx="904">
                  <c:v>6.1235617254726885E-21</c:v>
                </c:pt>
                <c:pt idx="905">
                  <c:v>5.6960062299666216E-21</c:v>
                </c:pt>
                <c:pt idx="906">
                  <c:v>5.2983032467618542E-21</c:v>
                </c:pt>
                <c:pt idx="907">
                  <c:v>4.9283684324221154E-21</c:v>
                </c:pt>
                <c:pt idx="908">
                  <c:v>4.5842629752344459E-21</c:v>
                </c:pt>
                <c:pt idx="909">
                  <c:v>4.2641834339842622E-21</c:v>
                </c:pt>
                <c:pt idx="910">
                  <c:v>3.9664522862011198E-21</c:v>
                </c:pt>
                <c:pt idx="911">
                  <c:v>3.6895091363389399E-21</c:v>
                </c:pt>
                <c:pt idx="912">
                  <c:v>3.4319025378131795E-21</c:v>
                </c:pt>
                <c:pt idx="913">
                  <c:v>3.1922823860346038E-21</c:v>
                </c:pt>
                <c:pt idx="914">
                  <c:v>2.9693928425718967E-21</c:v>
                </c:pt>
                <c:pt idx="915">
                  <c:v>2.7620657533589606E-21</c:v>
                </c:pt>
                <c:pt idx="916">
                  <c:v>2.56921452645203E-21</c:v>
                </c:pt>
                <c:pt idx="917">
                  <c:v>2.3898284372501955E-21</c:v>
                </c:pt>
                <c:pt idx="918">
                  <c:v>2.2229673313332591E-21</c:v>
                </c:pt>
                <c:pt idx="919">
                  <c:v>2.0677566971547289E-21</c:v>
                </c:pt>
                <c:pt idx="920">
                  <c:v>1.9233830827661624E-21</c:v>
                </c:pt>
                <c:pt idx="921">
                  <c:v>1.7890898325521142E-21</c:v>
                </c:pt>
                <c:pt idx="922">
                  <c:v>1.664173121632108E-21</c:v>
                </c:pt>
                <c:pt idx="923">
                  <c:v>1.5479782671461152E-21</c:v>
                </c:pt>
                <c:pt idx="924">
                  <c:v>1.4398962970911484E-21</c:v>
                </c:pt>
                <c:pt idx="925">
                  <c:v>1.3393607587264012E-21</c:v>
                </c:pt>
                <c:pt idx="926">
                  <c:v>1.245844749819927E-21</c:v>
                </c:pt>
                <c:pt idx="927">
                  <c:v>1.1588581571777546E-21</c:v>
                </c:pt>
                <c:pt idx="928">
                  <c:v>1.0779450879826963E-21</c:v>
                </c:pt>
                <c:pt idx="929">
                  <c:v>1.0026814804806104E-21</c:v>
                </c:pt>
                <c:pt idx="930">
                  <c:v>9.3267288149183278E-22</c:v>
                </c:pt>
                <c:pt idx="931">
                  <c:v>8.6755237909981509E-22</c:v>
                </c:pt>
                <c:pt idx="932">
                  <c:v>8.069786796822827E-22</c:v>
                </c:pt>
                <c:pt idx="933">
                  <c:v>7.5063431920672031E-22</c:v>
                </c:pt>
                <c:pt idx="934">
                  <c:v>6.9822399941566526E-22</c:v>
                </c:pt>
                <c:pt idx="935">
                  <c:v>6.4947304018183008E-22</c:v>
                </c:pt>
                <c:pt idx="936">
                  <c:v>6.0412593992191739E-22</c:v>
                </c:pt>
                <c:pt idx="937">
                  <c:v>5.6194503652432077E-22</c:v>
                </c:pt>
                <c:pt idx="938">
                  <c:v>5.2270926177269373E-22</c:v>
                </c:pt>
                <c:pt idx="939">
                  <c:v>4.8621298273737735E-22</c:v>
                </c:pt>
                <c:pt idx="940">
                  <c:v>4.5226492406247025E-22</c:v>
                </c:pt>
                <c:pt idx="941">
                  <c:v>4.2068716550029673E-22</c:v>
                </c:pt>
                <c:pt idx="942">
                  <c:v>3.9131420943939607E-22</c:v>
                </c:pt>
                <c:pt idx="943">
                  <c:v>3.6399211353898918E-22</c:v>
                </c:pt>
                <c:pt idx="944">
                  <c:v>3.3857768392409869E-22</c:v>
                </c:pt>
                <c:pt idx="945">
                  <c:v>3.1493772471289468E-22</c:v>
                </c:pt>
                <c:pt idx="946">
                  <c:v>2.9294833994307252E-22</c:v>
                </c:pt>
                <c:pt idx="947">
                  <c:v>2.7249428423869049E-22</c:v>
                </c:pt>
                <c:pt idx="948">
                  <c:v>2.5346835881434098E-22</c:v>
                </c:pt>
                <c:pt idx="949">
                  <c:v>2.3577084965114076E-22</c:v>
                </c:pt>
                <c:pt idx="950">
                  <c:v>2.1930900490004558E-22</c:v>
                </c:pt>
                <c:pt idx="951">
                  <c:v>2.0399654877358375E-22</c:v>
                </c:pt>
                <c:pt idx="952">
                  <c:v>1.8975322937833677E-22</c:v>
                </c:pt>
                <c:pt idx="953">
                  <c:v>1.7650439811837774E-22</c:v>
                </c:pt>
                <c:pt idx="954">
                  <c:v>1.6418061846533965E-22</c:v>
                </c:pt>
                <c:pt idx="955">
                  <c:v>1.5271730204469523E-22</c:v>
                </c:pt>
                <c:pt idx="956">
                  <c:v>1.4205437013099281E-22</c:v>
                </c:pt>
                <c:pt idx="957">
                  <c:v>1.3213593877796019E-22</c:v>
                </c:pt>
                <c:pt idx="958">
                  <c:v>1.229100259332572E-22</c:v>
                </c:pt>
                <c:pt idx="959">
                  <c:v>1.143282790028789E-22</c:v>
                </c:pt>
                <c:pt idx="960">
                  <c:v>1.063457214373865E-22</c:v>
                </c:pt>
                <c:pt idx="961">
                  <c:v>9.8920517011835926E-23</c:v>
                </c:pt>
                <c:pt idx="962">
                  <c:v>9.2013750564005747E-23</c:v>
                </c:pt>
                <c:pt idx="963">
                  <c:v>8.5589224041783369E-23</c:v>
                </c:pt>
                <c:pt idx="964">
                  <c:v>7.961326679080299E-23</c:v>
                </c:pt>
                <c:pt idx="965">
                  <c:v>7.4054559088061425E-23</c:v>
                </c:pt>
                <c:pt idx="966">
                  <c:v>6.8883967996659411E-23</c:v>
                </c:pt>
                <c:pt idx="967">
                  <c:v>6.4074394681390459E-23</c:v>
                </c:pt>
                <c:pt idx="968">
                  <c:v>5.9600632384965083E-23</c:v>
                </c:pt>
                <c:pt idx="969">
                  <c:v>5.5439234320530347E-23</c:v>
                </c:pt>
                <c:pt idx="970">
                  <c:v>5.1568390788115131E-23</c:v>
                </c:pt>
                <c:pt idx="971">
                  <c:v>4.7967814870974179E-23</c:v>
                </c:pt>
                <c:pt idx="972">
                  <c:v>4.4618636112770427E-23</c:v>
                </c:pt>
                <c:pt idx="973">
                  <c:v>4.1503301618362619E-23</c:v>
                </c:pt>
                <c:pt idx="974">
                  <c:v>3.860548405987185E-23</c:v>
                </c:pt>
                <c:pt idx="975">
                  <c:v>3.5909996105890957E-23</c:v>
                </c:pt>
                <c:pt idx="976">
                  <c:v>3.340271082536413E-23</c:v>
                </c:pt>
                <c:pt idx="977">
                  <c:v>3.1070487648977023E-23</c:v>
                </c:pt>
                <c:pt idx="978">
                  <c:v>2.8901103500024389E-23</c:v>
                </c:pt>
                <c:pt idx="979">
                  <c:v>2.688318873381515E-23</c:v>
                </c:pt>
                <c:pt idx="980">
                  <c:v>2.5006167549876289E-23</c:v>
                </c:pt>
                <c:pt idx="981">
                  <c:v>2.3260202564658507E-23</c:v>
                </c:pt>
                <c:pt idx="982">
                  <c:v>2.1636143254251804E-23</c:v>
                </c:pt>
                <c:pt idx="983">
                  <c:v>2.0125477996901465E-23</c:v>
                </c:pt>
                <c:pt idx="984">
                  <c:v>1.8720289463981526E-23</c:v>
                </c:pt>
                <c:pt idx="985">
                  <c:v>1.7413213125631759E-23</c:v>
                </c:pt>
                <c:pt idx="986">
                  <c:v>1.6197398653588116E-23</c:v>
                </c:pt>
                <c:pt idx="987">
                  <c:v>1.5066474018920603E-23</c:v>
                </c:pt>
                <c:pt idx="988">
                  <c:v>1.4014512096516426E-23</c:v>
                </c:pt>
                <c:pt idx="989">
                  <c:v>1.3035999601284035E-23</c:v>
                </c:pt>
                <c:pt idx="990">
                  <c:v>1.2125808193274074E-23</c:v>
                </c:pt>
                <c:pt idx="991">
                  <c:v>1.1279167600280522E-23</c:v>
                </c:pt>
                <c:pt idx="992">
                  <c:v>1.0491640617058733E-23</c:v>
                </c:pt>
                <c:pt idx="993">
                  <c:v>9.759099850132462E-24</c:v>
                </c:pt>
                <c:pt idx="994">
                  <c:v>9.0777060863103976E-24</c:v>
                </c:pt>
                <c:pt idx="995">
                  <c:v>8.4438881715426185E-24</c:v>
                </c:pt>
                <c:pt idx="996">
                  <c:v>7.8543242946629349E-24</c:v>
                </c:pt>
                <c:pt idx="997">
                  <c:v>7.3059245779260673E-24</c:v>
                </c:pt>
                <c:pt idx="998">
                  <c:v>6.7958148830974412E-24</c:v>
                </c:pt>
                <c:pt idx="999">
                  <c:v>6.3213217482240526E-24</c:v>
                </c:pt>
                <c:pt idx="1000">
                  <c:v>5.8799583761406943E-24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4A-4550-93E9-A469054C41D6}"/>
            </c:ext>
          </c:extLst>
        </c:ser>
        <c:ser>
          <c:idx val="2"/>
          <c:order val="2"/>
          <c:tx>
            <c:v>R(t)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'SIR-Modell'!$B$6:$B$1005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'SIR-Modell'!$G$6:$G$1005</c:f>
              <c:numCache>
                <c:formatCode>0</c:formatCode>
                <c:ptCount val="1000"/>
                <c:pt idx="0">
                  <c:v>0.35000000000000003</c:v>
                </c:pt>
                <c:pt idx="1">
                  <c:v>0.85049989805529114</c:v>
                </c:pt>
                <c:pt idx="2">
                  <c:v>1.566214533603044</c:v>
                </c:pt>
                <c:pt idx="3">
                  <c:v>2.5896860006829683</c:v>
                </c:pt>
                <c:pt idx="4">
                  <c:v>4.0532492335011483</c:v>
                </c:pt>
                <c:pt idx="5">
                  <c:v>6.1461426530476952</c:v>
                </c:pt>
                <c:pt idx="6">
                  <c:v>9.1389761036161801</c:v>
                </c:pt>
                <c:pt idx="7">
                  <c:v>13.418719412306626</c:v>
                </c:pt>
                <c:pt idx="8">
                  <c:v>19.538734822496163</c:v>
                </c:pt>
                <c:pt idx="9">
                  <c:v>28.290320905305052</c:v>
                </c:pt>
                <c:pt idx="10">
                  <c:v>40.805015304019165</c:v>
                </c:pt>
                <c:pt idx="11">
                  <c:v>58.700877332203163</c:v>
                </c:pt>
                <c:pt idx="12">
                  <c:v>84.291650970483474</c:v>
                </c:pt>
                <c:pt idx="13">
                  <c:v>120.88582476517885</c:v>
                </c:pt>
                <c:pt idx="14">
                  <c:v>173.21419917267906</c:v>
                </c:pt>
                <c:pt idx="15">
                  <c:v>248.04112729028515</c:v>
                </c:pt>
                <c:pt idx="16">
                  <c:v>355.03821990687209</c:v>
                </c:pt>
                <c:pt idx="17">
                  <c:v>508.03298894338178</c:v>
                </c:pt>
                <c:pt idx="18">
                  <c:v>726.7928646829746</c:v>
                </c:pt>
                <c:pt idx="19">
                  <c:v>1039.5731870412792</c:v>
                </c:pt>
                <c:pt idx="20">
                  <c:v>1486.7543897420478</c:v>
                </c:pt>
                <c:pt idx="21">
                  <c:v>2126.0300123390498</c:v>
                </c:pt>
                <c:pt idx="22">
                  <c:v>3039.7986866321926</c:v>
                </c:pt>
                <c:pt idx="23">
                  <c:v>4345.6798545026313</c:v>
                </c:pt>
                <c:pt idx="24">
                  <c:v>6211.439503188064</c:v>
                </c:pt>
                <c:pt idx="25">
                  <c:v>8876.1065334588347</c:v>
                </c:pt>
                <c:pt idx="26">
                  <c:v>12679.707191545172</c:v>
                </c:pt>
                <c:pt idx="27">
                  <c:v>18104.849629075616</c:v>
                </c:pt>
                <c:pt idx="28">
                  <c:v>25834.302556992778</c:v>
                </c:pt>
                <c:pt idx="29">
                  <c:v>36829.548701493426</c:v>
                </c:pt>
                <c:pt idx="30">
                  <c:v>52435.593952966869</c:v>
                </c:pt>
                <c:pt idx="31">
                  <c:v>74516.074714439805</c:v>
                </c:pt>
                <c:pt idx="32">
                  <c:v>105617.97743224583</c:v>
                </c:pt>
                <c:pt idx="33">
                  <c:v>149153.67674992472</c:v>
                </c:pt>
                <c:pt idx="34">
                  <c:v>209564.54602545305</c:v>
                </c:pt>
                <c:pt idx="35">
                  <c:v>292390.09239640157</c:v>
                </c:pt>
                <c:pt idx="36">
                  <c:v>404110.5267002976</c:v>
                </c:pt>
                <c:pt idx="37">
                  <c:v>551580.7332094321</c:v>
                </c:pt>
                <c:pt idx="38">
                  <c:v>740893.24241062487</c:v>
                </c:pt>
                <c:pt idx="39">
                  <c:v>975701.70432615501</c:v>
                </c:pt>
                <c:pt idx="40">
                  <c:v>1255459.9995639117</c:v>
                </c:pt>
                <c:pt idx="41">
                  <c:v>1574481.2597853474</c:v>
                </c:pt>
                <c:pt idx="42">
                  <c:v>1922652.8472686666</c:v>
                </c:pt>
                <c:pt idx="43">
                  <c:v>2287721.5472208746</c:v>
                </c:pt>
                <c:pt idx="44">
                  <c:v>2657969.3880335968</c:v>
                </c:pt>
                <c:pt idx="45">
                  <c:v>3024000.07310247</c:v>
                </c:pt>
                <c:pt idx="46">
                  <c:v>3379251.5108611314</c:v>
                </c:pt>
                <c:pt idx="47">
                  <c:v>3719652.9718500795</c:v>
                </c:pt>
                <c:pt idx="48">
                  <c:v>4042987.3853040012</c:v>
                </c:pt>
                <c:pt idx="49">
                  <c:v>4348291.1979148965</c:v>
                </c:pt>
                <c:pt idx="50">
                  <c:v>4635400.4226877363</c:v>
                </c:pt>
                <c:pt idx="51">
                  <c:v>4904640.3537333822</c:v>
                </c:pt>
                <c:pt idx="52">
                  <c:v>5156623.8631165391</c:v>
                </c:pt>
                <c:pt idx="53">
                  <c:v>5392123.4653015248</c:v>
                </c:pt>
                <c:pt idx="54">
                  <c:v>5611991.1331314528</c:v>
                </c:pt>
                <c:pt idx="55">
                  <c:v>5817108.3953294782</c:v>
                </c:pt>
                <c:pt idx="56">
                  <c:v>6008355.5181387616</c:v>
                </c:pt>
                <c:pt idx="57">
                  <c:v>6186592.7286381423</c:v>
                </c:pt>
                <c:pt idx="58">
                  <c:v>6352649.070894599</c:v>
                </c:pt>
                <c:pt idx="59">
                  <c:v>6507316.1262984034</c:v>
                </c:pt>
                <c:pt idx="60">
                  <c:v>6651344.8468313077</c:v>
                </c:pt>
                <c:pt idx="61">
                  <c:v>6785444.3833050439</c:v>
                </c:pt>
                <c:pt idx="62">
                  <c:v>6910282.1878215009</c:v>
                </c:pt>
                <c:pt idx="63">
                  <c:v>7026484.9213281972</c:v>
                </c:pt>
                <c:pt idx="64">
                  <c:v>7134639.8583004931</c:v>
                </c:pt>
                <c:pt idx="65">
                  <c:v>7235296.5849783067</c:v>
                </c:pt>
                <c:pt idx="66">
                  <c:v>7328968.8559736963</c:v>
                </c:pt>
                <c:pt idx="67">
                  <c:v>7416136.5193472765</c:v>
                </c:pt>
                <c:pt idx="68">
                  <c:v>7497247.4505307851</c:v>
                </c:pt>
                <c:pt idx="69">
                  <c:v>7572719.4558996782</c:v>
                </c:pt>
                <c:pt idx="70">
                  <c:v>7642942.1206827639</c:v>
                </c:pt>
                <c:pt idx="71">
                  <c:v>7708278.5853871619</c:v>
                </c:pt>
                <c:pt idx="72">
                  <c:v>7769067.2414307315</c:v>
                </c:pt>
                <c:pt idx="73">
                  <c:v>7825623.3411508203</c:v>
                </c:pt>
                <c:pt idx="74">
                  <c:v>7878240.5204293234</c:v>
                </c:pt>
                <c:pt idx="75">
                  <c:v>7927192.2342682332</c:v>
                </c:pt>
                <c:pt idx="76">
                  <c:v>7972733.1070607034</c:v>
                </c:pt>
                <c:pt idx="77">
                  <c:v>8015100.2002331419</c:v>
                </c:pt>
                <c:pt idx="78">
                  <c:v>8054514.2005255362</c:v>
                </c:pt>
                <c:pt idx="79">
                  <c:v>8091180.5325294835</c:v>
                </c:pt>
                <c:pt idx="80">
                  <c:v>8125290.3992866287</c:v>
                </c:pt>
                <c:pt idx="81">
                  <c:v>8157021.7548144879</c:v>
                </c:pt>
                <c:pt idx="82">
                  <c:v>8186540.2124078237</c:v>
                </c:pt>
                <c:pt idx="83">
                  <c:v>8213999.8924876135</c:v>
                </c:pt>
                <c:pt idx="84">
                  <c:v>8239544.2136548087</c:v>
                </c:pt>
                <c:pt idx="85">
                  <c:v>8263306.6304660114</c:v>
                </c:pt>
                <c:pt idx="86">
                  <c:v>8285411.3212925643</c:v>
                </c:pt>
                <c:pt idx="87">
                  <c:v>8305973.8294604234</c:v>
                </c:pt>
                <c:pt idx="88">
                  <c:v>8325101.6607006127</c:v>
                </c:pt>
                <c:pt idx="89">
                  <c:v>8342894.8397726277</c:v>
                </c:pt>
                <c:pt idx="90">
                  <c:v>8359446.4289584449</c:v>
                </c:pt>
                <c:pt idx="91">
                  <c:v>8374843.0109645426</c:v>
                </c:pt>
                <c:pt idx="92">
                  <c:v>8389165.1386147607</c:v>
                </c:pt>
                <c:pt idx="93">
                  <c:v>8402487.7535686679</c:v>
                </c:pt>
                <c:pt idx="94">
                  <c:v>8414880.5761588365</c:v>
                </c:pt>
                <c:pt idx="95">
                  <c:v>8426408.4683062509</c:v>
                </c:pt>
                <c:pt idx="96">
                  <c:v>8437131.771346055</c:v>
                </c:pt>
                <c:pt idx="97">
                  <c:v>8447106.6204759479</c:v>
                </c:pt>
                <c:pt idx="98">
                  <c:v>8456385.2374265306</c:v>
                </c:pt>
                <c:pt idx="99">
                  <c:v>8465016.2028466761</c:v>
                </c:pt>
                <c:pt idx="100">
                  <c:v>8473044.7097972091</c:v>
                </c:pt>
                <c:pt idx="101">
                  <c:v>8480512.7996526174</c:v>
                </c:pt>
                <c:pt idx="102">
                  <c:v>8487459.5816228352</c:v>
                </c:pt>
                <c:pt idx="103">
                  <c:v>8493921.4370250832</c:v>
                </c:pt>
                <c:pt idx="104">
                  <c:v>8499932.2093589902</c:v>
                </c:pt>
                <c:pt idx="105">
                  <c:v>8505523.3811664619</c:v>
                </c:pt>
                <c:pt idx="106">
                  <c:v>8510724.2385907546</c:v>
                </c:pt>
                <c:pt idx="107">
                  <c:v>8515562.0244865902</c:v>
                </c:pt>
                <c:pt idx="108">
                  <c:v>8520062.0808747709</c:v>
                </c:pt>
                <c:pt idx="109">
                  <c:v>8524247.9814802036</c:v>
                </c:pt>
                <c:pt idx="110">
                  <c:v>8528141.6550414395</c:v>
                </c:pt>
                <c:pt idx="111">
                  <c:v>8531763.5000324026</c:v>
                </c:pt>
                <c:pt idx="112">
                  <c:v>8535132.4913927969</c:v>
                </c:pt>
                <c:pt idx="113">
                  <c:v>8538266.2798225004</c:v>
                </c:pt>
                <c:pt idx="114">
                  <c:v>8541181.2841568496</c:v>
                </c:pt>
                <c:pt idx="115">
                  <c:v>8543892.7773039807</c:v>
                </c:pt>
                <c:pt idx="116">
                  <c:v>8546414.9661920518</c:v>
                </c:pt>
                <c:pt idx="117">
                  <c:v>8548761.0661431719</c:v>
                </c:pt>
                <c:pt idx="118">
                  <c:v>8550943.370061947</c:v>
                </c:pt>
                <c:pt idx="119">
                  <c:v>8552973.312799627</c:v>
                </c:pt>
                <c:pt idx="120">
                  <c:v>8554861.5310298298</c:v>
                </c:pt>
                <c:pt idx="121">
                  <c:v>8556617.9189484268</c:v>
                </c:pt>
                <c:pt idx="122">
                  <c:v>8558251.6800885145</c:v>
                </c:pt>
                <c:pt idx="123">
                  <c:v>8559771.3755211309</c:v>
                </c:pt>
                <c:pt idx="124">
                  <c:v>8561184.9686935991</c:v>
                </c:pt>
                <c:pt idx="125">
                  <c:v>8562499.86713982</c:v>
                </c:pt>
                <c:pt idx="126">
                  <c:v>8563722.9612805694</c:v>
                </c:pt>
                <c:pt idx="127">
                  <c:v>8564860.6605166718</c:v>
                </c:pt>
                <c:pt idx="128">
                  <c:v>8565918.9268037789</c:v>
                </c:pt>
                <c:pt idx="129">
                  <c:v>8566903.3058843706</c:v>
                </c:pt>
                <c:pt idx="130">
                  <c:v>8567818.9563403577</c:v>
                </c:pt>
                <c:pt idx="131">
                  <c:v>8568670.6766182762</c:v>
                </c:pt>
                <c:pt idx="132">
                  <c:v>8569462.9301684797</c:v>
                </c:pt>
                <c:pt idx="133">
                  <c:v>8570199.8688298874</c:v>
                </c:pt>
                <c:pt idx="134">
                  <c:v>8570885.3545826823</c:v>
                </c:pt>
                <c:pt idx="135">
                  <c:v>8571522.9797828048</c:v>
                </c:pt>
                <c:pt idx="136">
                  <c:v>8572116.0859841648</c:v>
                </c:pt>
                <c:pt idx="137">
                  <c:v>8572667.7814471181</c:v>
                </c:pt>
                <c:pt idx="138">
                  <c:v>8573180.9574248642</c:v>
                </c:pt>
                <c:pt idx="139">
                  <c:v>8573658.3033130337</c:v>
                </c:pt>
                <c:pt idx="140">
                  <c:v>8574102.3207418155</c:v>
                </c:pt>
                <c:pt idx="141">
                  <c:v>8574515.3366843909</c:v>
                </c:pt>
                <c:pt idx="142">
                  <c:v>8574899.5156503394</c:v>
                </c:pt>
                <c:pt idx="143">
                  <c:v>8575256.8710278757</c:v>
                </c:pt>
                <c:pt idx="144">
                  <c:v>8575589.275634313</c:v>
                </c:pt>
                <c:pt idx="145">
                  <c:v>8575898.4715300221</c:v>
                </c:pt>
                <c:pt idx="146">
                  <c:v>8576186.0791472849</c:v>
                </c:pt>
                <c:pt idx="147">
                  <c:v>8576453.6057818644</c:v>
                </c:pt>
                <c:pt idx="148">
                  <c:v>8576702.4534917753</c:v>
                </c:pt>
                <c:pt idx="149">
                  <c:v>8576933.9264446236</c:v>
                </c:pt>
                <c:pt idx="150">
                  <c:v>8577149.2377520204</c:v>
                </c:pt>
                <c:pt idx="151">
                  <c:v>8577349.5158268567</c:v>
                </c:pt>
                <c:pt idx="152">
                  <c:v>8577535.8102967627</c:v>
                </c:pt>
                <c:pt idx="153">
                  <c:v>8577709.0975047238</c:v>
                </c:pt>
                <c:pt idx="154">
                  <c:v>8577870.2856256701</c:v>
                </c:pt>
                <c:pt idx="155">
                  <c:v>8578020.2194258571</c:v>
                </c:pt>
                <c:pt idx="156">
                  <c:v>8578159.6846899614</c:v>
                </c:pt>
                <c:pt idx="157">
                  <c:v>8578289.4123391006</c:v>
                </c:pt>
                <c:pt idx="158">
                  <c:v>8578410.0822613463</c:v>
                </c:pt>
                <c:pt idx="159">
                  <c:v>8578522.3268748038</c:v>
                </c:pt>
                <c:pt idx="160">
                  <c:v>8578626.7344419304</c:v>
                </c:pt>
                <c:pt idx="161">
                  <c:v>8578723.8521524519</c:v>
                </c:pt>
                <c:pt idx="162">
                  <c:v>8578814.1889910456</c:v>
                </c:pt>
                <c:pt idx="163">
                  <c:v>8578898.2184047997</c:v>
                </c:pt>
                <c:pt idx="164">
                  <c:v>8578976.3807844426</c:v>
                </c:pt>
                <c:pt idx="165">
                  <c:v>8579049.0857723299</c:v>
                </c:pt>
                <c:pt idx="166">
                  <c:v>8579116.7144093011</c:v>
                </c:pt>
                <c:pt idx="167">
                  <c:v>8579179.6211316362</c:v>
                </c:pt>
                <c:pt idx="168">
                  <c:v>8579238.1356285904</c:v>
                </c:pt>
                <c:pt idx="169">
                  <c:v>8579292.5645702425</c:v>
                </c:pt>
                <c:pt idx="170">
                  <c:v>8579343.193214694</c:v>
                </c:pt>
                <c:pt idx="171">
                  <c:v>8579390.2869030684</c:v>
                </c:pt>
                <c:pt idx="172">
                  <c:v>8579434.0924501196</c:v>
                </c:pt>
                <c:pt idx="173">
                  <c:v>8579474.8394377586</c:v>
                </c:pt>
                <c:pt idx="174">
                  <c:v>8579512.7414182574</c:v>
                </c:pt>
                <c:pt idx="175">
                  <c:v>8579547.997033447</c:v>
                </c:pt>
                <c:pt idx="176">
                  <c:v>8579580.791055778</c:v>
                </c:pt>
                <c:pt idx="177">
                  <c:v>8579611.295356689</c:v>
                </c:pt>
                <c:pt idx="178">
                  <c:v>8579639.6698073689</c:v>
                </c:pt>
                <c:pt idx="179">
                  <c:v>8579666.0631166212</c:v>
                </c:pt>
                <c:pt idx="180">
                  <c:v>8579690.6136102322</c:v>
                </c:pt>
                <c:pt idx="181">
                  <c:v>8579713.4499559216</c:v>
                </c:pt>
                <c:pt idx="182">
                  <c:v>8579734.6918376796</c:v>
                </c:pt>
                <c:pt idx="183">
                  <c:v>8579754.4505830221</c:v>
                </c:pt>
                <c:pt idx="184">
                  <c:v>8579772.8297464401</c:v>
                </c:pt>
                <c:pt idx="185">
                  <c:v>8579789.9256521277</c:v>
                </c:pt>
                <c:pt idx="186">
                  <c:v>8579805.8278988078</c:v>
                </c:pt>
                <c:pt idx="187">
                  <c:v>8579820.6198293082</c:v>
                </c:pt>
                <c:pt idx="188">
                  <c:v>8579834.3789673578</c:v>
                </c:pt>
                <c:pt idx="189">
                  <c:v>8579847.1774238814</c:v>
                </c:pt>
                <c:pt idx="190">
                  <c:v>8579859.0822749306</c:v>
                </c:pt>
                <c:pt idx="191">
                  <c:v>8579870.1559132207</c:v>
                </c:pt>
                <c:pt idx="192">
                  <c:v>8579880.4563751277</c:v>
                </c:pt>
                <c:pt idx="193">
                  <c:v>8579890.0376448538</c:v>
                </c:pt>
                <c:pt idx="194">
                  <c:v>8579898.9499373548</c:v>
                </c:pt>
                <c:pt idx="195">
                  <c:v>8579907.2399615142</c:v>
                </c:pt>
                <c:pt idx="196">
                  <c:v>8579914.9511649404</c:v>
                </c:pt>
                <c:pt idx="197">
                  <c:v>8579922.1239616722</c:v>
                </c:pt>
                <c:pt idx="198">
                  <c:v>8579928.7959439866</c:v>
                </c:pt>
                <c:pt idx="199">
                  <c:v>8579935.0020794217</c:v>
                </c:pt>
                <c:pt idx="200">
                  <c:v>8579940.7748940326</c:v>
                </c:pt>
                <c:pt idx="201">
                  <c:v>8579946.1446428653</c:v>
                </c:pt>
                <c:pt idx="202">
                  <c:v>8579951.1394685153</c:v>
                </c:pt>
                <c:pt idx="203">
                  <c:v>8579955.7855486274</c:v>
                </c:pt>
                <c:pt idx="204">
                  <c:v>8579960.1072330866</c:v>
                </c:pt>
                <c:pt idx="205">
                  <c:v>8579964.1271716375</c:v>
                </c:pt>
                <c:pt idx="206">
                  <c:v>8579967.8664325885</c:v>
                </c:pt>
                <c:pt idx="207">
                  <c:v>8579971.3446132299</c:v>
                </c:pt>
                <c:pt idx="208">
                  <c:v>8579974.5799425449</c:v>
                </c:pt>
                <c:pt idx="209">
                  <c:v>8579977.5893767439</c:v>
                </c:pt>
                <c:pt idx="210">
                  <c:v>8579980.3886881303</c:v>
                </c:pt>
                <c:pt idx="211">
                  <c:v>8579982.9925477654</c:v>
                </c:pt>
                <c:pt idx="212">
                  <c:v>8579985.414602356</c:v>
                </c:pt>
                <c:pt idx="213">
                  <c:v>8579987.6675457787</c:v>
                </c:pt>
                <c:pt idx="214">
                  <c:v>8579989.7631856054</c:v>
                </c:pt>
                <c:pt idx="215">
                  <c:v>8579991.7125049885</c:v>
                </c:pt>
                <c:pt idx="216">
                  <c:v>8579993.5257202219</c:v>
                </c:pt>
                <c:pt idx="217">
                  <c:v>8579995.2123342827</c:v>
                </c:pt>
                <c:pt idx="218">
                  <c:v>8579996.7811866384</c:v>
                </c:pt>
                <c:pt idx="219">
                  <c:v>8579998.240499571</c:v>
                </c:pt>
                <c:pt idx="220">
                  <c:v>8579999.5979212746</c:v>
                </c:pt>
                <c:pt idx="221">
                  <c:v>8580000.8605659325</c:v>
                </c:pt>
                <c:pt idx="222">
                  <c:v>8580002.0350510087</c:v>
                </c:pt>
                <c:pt idx="223">
                  <c:v>8580003.1275319252</c:v>
                </c:pt>
                <c:pt idx="224">
                  <c:v>8580004.1437343266</c:v>
                </c:pt>
                <c:pt idx="225">
                  <c:v>8580005.0889840815</c:v>
                </c:pt>
                <c:pt idx="226">
                  <c:v>8580005.9682352003</c:v>
                </c:pt>
                <c:pt idx="227">
                  <c:v>8580006.7860957999</c:v>
                </c:pt>
                <c:pt idx="228">
                  <c:v>8580007.5468522497</c:v>
                </c:pt>
                <c:pt idx="229">
                  <c:v>8580008.2544916403</c:v>
                </c:pt>
                <c:pt idx="230">
                  <c:v>8580008.912722677</c:v>
                </c:pt>
                <c:pt idx="231">
                  <c:v>8580009.5249951184</c:v>
                </c:pt>
                <c:pt idx="232">
                  <c:v>8580010.0945178568</c:v>
                </c:pt>
                <c:pt idx="233">
                  <c:v>8580010.6242757365</c:v>
                </c:pt>
                <c:pt idx="234">
                  <c:v>8580011.1170451939</c:v>
                </c:pt>
                <c:pt idx="235">
                  <c:v>8580011.5754088107</c:v>
                </c:pt>
                <c:pt idx="236">
                  <c:v>8580012.0017688498</c:v>
                </c:pt>
                <c:pt idx="237">
                  <c:v>8580012.3983598463</c:v>
                </c:pt>
                <c:pt idx="238">
                  <c:v>8580012.7672603149</c:v>
                </c:pt>
                <c:pt idx="239">
                  <c:v>8580013.1104036458</c:v>
                </c:pt>
                <c:pt idx="240">
                  <c:v>8580013.4295882378</c:v>
                </c:pt>
                <c:pt idx="241">
                  <c:v>8580013.7264869232</c:v>
                </c:pt>
                <c:pt idx="242">
                  <c:v>8580014.0026557352</c:v>
                </c:pt>
                <c:pt idx="243">
                  <c:v>8580014.259542061</c:v>
                </c:pt>
                <c:pt idx="244">
                  <c:v>8580014.4984922297</c:v>
                </c:pt>
                <c:pt idx="245">
                  <c:v>8580014.7207585704</c:v>
                </c:pt>
                <c:pt idx="246">
                  <c:v>8580014.92750597</c:v>
                </c:pt>
                <c:pt idx="247">
                  <c:v>8580015.1198179815</c:v>
                </c:pt>
                <c:pt idx="248">
                  <c:v>8580015.2987025045</c:v>
                </c:pt>
                <c:pt idx="249">
                  <c:v>8580015.4650970642</c:v>
                </c:pt>
                <c:pt idx="250">
                  <c:v>8580015.6198737267</c:v>
                </c:pt>
                <c:pt idx="251">
                  <c:v>8580015.7638436705</c:v>
                </c:pt>
                <c:pt idx="252">
                  <c:v>8580015.8977614343</c:v>
                </c:pt>
                <c:pt idx="253">
                  <c:v>8580016.022328876</c:v>
                </c:pt>
                <c:pt idx="254">
                  <c:v>8580016.138198847</c:v>
                </c:pt>
                <c:pt idx="255">
                  <c:v>8580016.245978618</c:v>
                </c:pt>
                <c:pt idx="256">
                  <c:v>8580016.3462330569</c:v>
                </c:pt>
                <c:pt idx="257">
                  <c:v>8580016.4394875932</c:v>
                </c:pt>
                <c:pt idx="258">
                  <c:v>8580016.5262309704</c:v>
                </c:pt>
                <c:pt idx="259">
                  <c:v>8580016.606917806</c:v>
                </c:pt>
                <c:pt idx="260">
                  <c:v>8580016.6819709763</c:v>
                </c:pt>
                <c:pt idx="261">
                  <c:v>8580016.751783831</c:v>
                </c:pt>
                <c:pt idx="262">
                  <c:v>8580016.8167222552</c:v>
                </c:pt>
                <c:pt idx="263">
                  <c:v>8580016.8771265894</c:v>
                </c:pt>
                <c:pt idx="264">
                  <c:v>8580016.9333134107</c:v>
                </c:pt>
                <c:pt idx="265">
                  <c:v>8580016.9855771903</c:v>
                </c:pt>
                <c:pt idx="266">
                  <c:v>8580017.0341918413</c:v>
                </c:pt>
                <c:pt idx="267">
                  <c:v>8580017.0794121511</c:v>
                </c:pt>
                <c:pt idx="268">
                  <c:v>8580017.1214751154</c:v>
                </c:pt>
                <c:pt idx="269">
                  <c:v>8580017.1606011856</c:v>
                </c:pt>
                <c:pt idx="270">
                  <c:v>8580017.1969954204</c:v>
                </c:pt>
                <c:pt idx="271">
                  <c:v>8580017.2308485601</c:v>
                </c:pt>
                <c:pt idx="272">
                  <c:v>8580017.2623380274</c:v>
                </c:pt>
                <c:pt idx="273">
                  <c:v>8580017.2916288562</c:v>
                </c:pt>
                <c:pt idx="274">
                  <c:v>8580017.3188745584</c:v>
                </c:pt>
                <c:pt idx="275">
                  <c:v>8580017.3442179281</c:v>
                </c:pt>
                <c:pt idx="276">
                  <c:v>8580017.3677917905</c:v>
                </c:pt>
                <c:pt idx="277">
                  <c:v>8580017.389719693</c:v>
                </c:pt>
                <c:pt idx="278">
                  <c:v>8580017.4101165589</c:v>
                </c:pt>
                <c:pt idx="279">
                  <c:v>8580017.4290892873</c:v>
                </c:pt>
                <c:pt idx="280">
                  <c:v>8580017.4467373136</c:v>
                </c:pt>
                <c:pt idx="281">
                  <c:v>8580017.4631531313</c:v>
                </c:pt>
                <c:pt idx="282">
                  <c:v>8580017.478422774</c:v>
                </c:pt>
                <c:pt idx="283">
                  <c:v>8580017.4926262684</c:v>
                </c:pt>
                <c:pt idx="284">
                  <c:v>8580017.5058380552</c:v>
                </c:pt>
                <c:pt idx="285">
                  <c:v>8580017.5181273781</c:v>
                </c:pt>
                <c:pt idx="286">
                  <c:v>8580017.5295586437</c:v>
                </c:pt>
                <c:pt idx="287">
                  <c:v>8580017.5401917621</c:v>
                </c:pt>
                <c:pt idx="288">
                  <c:v>8580017.5500824619</c:v>
                </c:pt>
                <c:pt idx="289">
                  <c:v>8580017.5592825785</c:v>
                </c:pt>
                <c:pt idx="290">
                  <c:v>8580017.5678403303</c:v>
                </c:pt>
                <c:pt idx="291">
                  <c:v>8580017.5758005679</c:v>
                </c:pt>
                <c:pt idx="292">
                  <c:v>8580017.5832050107</c:v>
                </c:pt>
                <c:pt idx="293">
                  <c:v>8580017.5900924653</c:v>
                </c:pt>
                <c:pt idx="294">
                  <c:v>8580017.5964990295</c:v>
                </c:pt>
                <c:pt idx="295">
                  <c:v>8580017.6024582777</c:v>
                </c:pt>
                <c:pt idx="296">
                  <c:v>8580017.6080014426</c:v>
                </c:pt>
                <c:pt idx="297">
                  <c:v>8580017.613157576</c:v>
                </c:pt>
                <c:pt idx="298">
                  <c:v>8580017.6179537009</c:v>
                </c:pt>
                <c:pt idx="299">
                  <c:v>8580017.622414954</c:v>
                </c:pt>
                <c:pt idx="300">
                  <c:v>8580017.6265647169</c:v>
                </c:pt>
                <c:pt idx="301">
                  <c:v>8580017.6304247379</c:v>
                </c:pt>
                <c:pt idx="302">
                  <c:v>8580017.6340152472</c:v>
                </c:pt>
                <c:pt idx="303">
                  <c:v>8580017.6373550612</c:v>
                </c:pt>
                <c:pt idx="304">
                  <c:v>8580017.6404616851</c:v>
                </c:pt>
                <c:pt idx="305">
                  <c:v>8580017.6433514003</c:v>
                </c:pt>
                <c:pt idx="306">
                  <c:v>8580017.6460393518</c:v>
                </c:pt>
                <c:pt idx="307">
                  <c:v>8580017.648539627</c:v>
                </c:pt>
                <c:pt idx="308">
                  <c:v>8580017.6508653294</c:v>
                </c:pt>
                <c:pt idx="309">
                  <c:v>8580017.6530286483</c:v>
                </c:pt>
                <c:pt idx="310">
                  <c:v>8580017.6550409216</c:v>
                </c:pt>
                <c:pt idx="311">
                  <c:v>8580017.6569126938</c:v>
                </c:pt>
                <c:pt idx="312">
                  <c:v>8580017.6586537771</c:v>
                </c:pt>
                <c:pt idx="313">
                  <c:v>8580017.6602732949</c:v>
                </c:pt>
                <c:pt idx="314">
                  <c:v>8580017.6617797371</c:v>
                </c:pt>
                <c:pt idx="315">
                  <c:v>8580017.6631809976</c:v>
                </c:pt>
                <c:pt idx="316">
                  <c:v>8580017.6644844189</c:v>
                </c:pt>
                <c:pt idx="317">
                  <c:v>8580017.6656968333</c:v>
                </c:pt>
                <c:pt idx="318">
                  <c:v>8580017.666824596</c:v>
                </c:pt>
                <c:pt idx="319">
                  <c:v>8580017.6678736173</c:v>
                </c:pt>
                <c:pt idx="320">
                  <c:v>8580017.6688493937</c:v>
                </c:pt>
                <c:pt idx="321">
                  <c:v>8580017.6697570402</c:v>
                </c:pt>
                <c:pt idx="322">
                  <c:v>8580017.6706013139</c:v>
                </c:pt>
                <c:pt idx="323">
                  <c:v>8580017.6713866387</c:v>
                </c:pt>
                <c:pt idx="324">
                  <c:v>8580017.6721171308</c:v>
                </c:pt>
                <c:pt idx="325">
                  <c:v>8580017.6727966201</c:v>
                </c:pt>
                <c:pt idx="326">
                  <c:v>8580017.6734286658</c:v>
                </c:pt>
                <c:pt idx="327">
                  <c:v>8580017.6740165818</c:v>
                </c:pt>
                <c:pt idx="328">
                  <c:v>8580017.6745634489</c:v>
                </c:pt>
                <c:pt idx="329">
                  <c:v>8580017.6750721317</c:v>
                </c:pt>
                <c:pt idx="330">
                  <c:v>8580017.6755452976</c:v>
                </c:pt>
                <c:pt idx="331">
                  <c:v>8580017.6759854276</c:v>
                </c:pt>
                <c:pt idx="332">
                  <c:v>8580017.6763948258</c:v>
                </c:pt>
                <c:pt idx="333">
                  <c:v>8580017.6767756399</c:v>
                </c:pt>
                <c:pt idx="334">
                  <c:v>8580017.6771298647</c:v>
                </c:pt>
                <c:pt idx="335">
                  <c:v>8580017.6774593573</c:v>
                </c:pt>
                <c:pt idx="336">
                  <c:v>8580017.6777658444</c:v>
                </c:pt>
                <c:pt idx="337">
                  <c:v>8580017.6780509315</c:v>
                </c:pt>
                <c:pt idx="338">
                  <c:v>8580017.6783161145</c:v>
                </c:pt>
                <c:pt idx="339">
                  <c:v>8580017.6785627808</c:v>
                </c:pt>
                <c:pt idx="340">
                  <c:v>8580017.6787922252</c:v>
                </c:pt>
                <c:pt idx="341">
                  <c:v>8580017.6790056489</c:v>
                </c:pt>
                <c:pt idx="342">
                  <c:v>8580017.6792041715</c:v>
                </c:pt>
                <c:pt idx="343">
                  <c:v>8580017.6793888323</c:v>
                </c:pt>
                <c:pt idx="344">
                  <c:v>8580017.6795605998</c:v>
                </c:pt>
                <c:pt idx="345">
                  <c:v>8580017.6797203757</c:v>
                </c:pt>
                <c:pt idx="346">
                  <c:v>8580017.6798689943</c:v>
                </c:pt>
                <c:pt idx="347">
                  <c:v>8580017.6800072361</c:v>
                </c:pt>
                <c:pt idx="348">
                  <c:v>8580017.6801358256</c:v>
                </c:pt>
                <c:pt idx="349">
                  <c:v>8580017.6802554373</c:v>
                </c:pt>
                <c:pt idx="350">
                  <c:v>8580017.6803666987</c:v>
                </c:pt>
                <c:pt idx="351">
                  <c:v>8580017.6804701909</c:v>
                </c:pt>
                <c:pt idx="352">
                  <c:v>8580017.680566458</c:v>
                </c:pt>
                <c:pt idx="353">
                  <c:v>8580017.6806560028</c:v>
                </c:pt>
                <c:pt idx="354">
                  <c:v>8580017.6807392947</c:v>
                </c:pt>
                <c:pt idx="355">
                  <c:v>8580017.6808167715</c:v>
                </c:pt>
                <c:pt idx="356">
                  <c:v>8580017.6808888391</c:v>
                </c:pt>
                <c:pt idx="357">
                  <c:v>8580017.6809558738</c:v>
                </c:pt>
                <c:pt idx="358">
                  <c:v>8580017.6810182296</c:v>
                </c:pt>
                <c:pt idx="359">
                  <c:v>8580017.6810762305</c:v>
                </c:pt>
                <c:pt idx="360">
                  <c:v>8580017.681130182</c:v>
                </c:pt>
                <c:pt idx="361">
                  <c:v>8580017.6811803672</c:v>
                </c:pt>
                <c:pt idx="362">
                  <c:v>8580017.6812270489</c:v>
                </c:pt>
                <c:pt idx="363">
                  <c:v>8580017.6812704708</c:v>
                </c:pt>
                <c:pt idx="364">
                  <c:v>8580017.6813108604</c:v>
                </c:pt>
                <c:pt idx="365">
                  <c:v>8580017.68134843</c:v>
                </c:pt>
                <c:pt idx="366">
                  <c:v>8580017.6813833769</c:v>
                </c:pt>
                <c:pt idx="367">
                  <c:v>8580017.6814158838</c:v>
                </c:pt>
                <c:pt idx="368">
                  <c:v>8580017.6814461201</c:v>
                </c:pt>
                <c:pt idx="369">
                  <c:v>8580017.6814742461</c:v>
                </c:pt>
                <c:pt idx="370">
                  <c:v>8580017.6815004088</c:v>
                </c:pt>
                <c:pt idx="371">
                  <c:v>8580017.6815247443</c:v>
                </c:pt>
                <c:pt idx="372">
                  <c:v>8580017.681547381</c:v>
                </c:pt>
                <c:pt idx="373">
                  <c:v>8580017.6815684363</c:v>
                </c:pt>
                <c:pt idx="374">
                  <c:v>8580017.681588022</c:v>
                </c:pt>
                <c:pt idx="375">
                  <c:v>8580017.6816062406</c:v>
                </c:pt>
                <c:pt idx="376">
                  <c:v>8580017.6816231869</c:v>
                </c:pt>
                <c:pt idx="377">
                  <c:v>8580017.6816389505</c:v>
                </c:pt>
                <c:pt idx="378">
                  <c:v>8580017.6816536132</c:v>
                </c:pt>
                <c:pt idx="379">
                  <c:v>8580017.6816672515</c:v>
                </c:pt>
                <c:pt idx="380">
                  <c:v>8580017.681679938</c:v>
                </c:pt>
                <c:pt idx="381">
                  <c:v>8580017.6816917378</c:v>
                </c:pt>
                <c:pt idx="382">
                  <c:v>8580017.6817027144</c:v>
                </c:pt>
                <c:pt idx="383">
                  <c:v>8580017.6817129254</c:v>
                </c:pt>
                <c:pt idx="384">
                  <c:v>8580017.6817224231</c:v>
                </c:pt>
                <c:pt idx="385">
                  <c:v>8580017.6817312576</c:v>
                </c:pt>
                <c:pt idx="386">
                  <c:v>8580017.6817394756</c:v>
                </c:pt>
                <c:pt idx="387">
                  <c:v>8580017.6817471199</c:v>
                </c:pt>
                <c:pt idx="388">
                  <c:v>8580017.6817542296</c:v>
                </c:pt>
                <c:pt idx="389">
                  <c:v>8580017.6817608438</c:v>
                </c:pt>
                <c:pt idx="390">
                  <c:v>8580017.6817669962</c:v>
                </c:pt>
                <c:pt idx="391">
                  <c:v>8580017.6817727182</c:v>
                </c:pt>
                <c:pt idx="392">
                  <c:v>8580017.6817780416</c:v>
                </c:pt>
                <c:pt idx="393">
                  <c:v>8580017.6817829926</c:v>
                </c:pt>
                <c:pt idx="394">
                  <c:v>8580017.681787597</c:v>
                </c:pt>
                <c:pt idx="395">
                  <c:v>8580017.6817918811</c:v>
                </c:pt>
                <c:pt idx="396">
                  <c:v>8580017.6817958653</c:v>
                </c:pt>
                <c:pt idx="397">
                  <c:v>8580017.681799572</c:v>
                </c:pt>
                <c:pt idx="398">
                  <c:v>8580017.6818030197</c:v>
                </c:pt>
                <c:pt idx="399">
                  <c:v>8580017.6818062272</c:v>
                </c:pt>
                <c:pt idx="400">
                  <c:v>8580017.6818092111</c:v>
                </c:pt>
                <c:pt idx="401">
                  <c:v>8580017.6818119865</c:v>
                </c:pt>
                <c:pt idx="402">
                  <c:v>8580017.6818145681</c:v>
                </c:pt>
                <c:pt idx="403">
                  <c:v>8580017.6818169691</c:v>
                </c:pt>
                <c:pt idx="404">
                  <c:v>8580017.6818192024</c:v>
                </c:pt>
                <c:pt idx="405">
                  <c:v>8580017.6818212792</c:v>
                </c:pt>
                <c:pt idx="406">
                  <c:v>8580017.6818232108</c:v>
                </c:pt>
                <c:pt idx="407">
                  <c:v>8580017.6818250082</c:v>
                </c:pt>
                <c:pt idx="408">
                  <c:v>8580017.6818266809</c:v>
                </c:pt>
                <c:pt idx="409">
                  <c:v>8580017.6818282362</c:v>
                </c:pt>
                <c:pt idx="410">
                  <c:v>8580017.6818296835</c:v>
                </c:pt>
                <c:pt idx="411">
                  <c:v>8580017.6818310283</c:v>
                </c:pt>
                <c:pt idx="412">
                  <c:v>8580017.68183228</c:v>
                </c:pt>
                <c:pt idx="413">
                  <c:v>8580017.6818334442</c:v>
                </c:pt>
                <c:pt idx="414">
                  <c:v>8580017.6818345264</c:v>
                </c:pt>
                <c:pt idx="415">
                  <c:v>8580017.6818355341</c:v>
                </c:pt>
                <c:pt idx="416">
                  <c:v>8580017.681836471</c:v>
                </c:pt>
                <c:pt idx="417">
                  <c:v>8580017.6818373427</c:v>
                </c:pt>
                <c:pt idx="418">
                  <c:v>8580017.6818381529</c:v>
                </c:pt>
                <c:pt idx="419">
                  <c:v>8580017.6818389073</c:v>
                </c:pt>
                <c:pt idx="420">
                  <c:v>8580017.6818396095</c:v>
                </c:pt>
                <c:pt idx="421">
                  <c:v>8580017.6818402614</c:v>
                </c:pt>
                <c:pt idx="422">
                  <c:v>8580017.6818408687</c:v>
                </c:pt>
                <c:pt idx="423">
                  <c:v>8580017.681841433</c:v>
                </c:pt>
                <c:pt idx="424">
                  <c:v>8580017.6818419583</c:v>
                </c:pt>
                <c:pt idx="425">
                  <c:v>8580017.6818424463</c:v>
                </c:pt>
                <c:pt idx="426">
                  <c:v>8580017.6818429008</c:v>
                </c:pt>
                <c:pt idx="427">
                  <c:v>8580017.6818433236</c:v>
                </c:pt>
                <c:pt idx="428">
                  <c:v>8580017.6818437167</c:v>
                </c:pt>
                <c:pt idx="429">
                  <c:v>8580017.6818440817</c:v>
                </c:pt>
                <c:pt idx="430">
                  <c:v>8580017.6818444226</c:v>
                </c:pt>
                <c:pt idx="431">
                  <c:v>8580017.6818447392</c:v>
                </c:pt>
                <c:pt idx="432">
                  <c:v>8580017.6818450335</c:v>
                </c:pt>
                <c:pt idx="433">
                  <c:v>8580017.6818453074</c:v>
                </c:pt>
                <c:pt idx="434">
                  <c:v>8580017.6818455625</c:v>
                </c:pt>
                <c:pt idx="435">
                  <c:v>8580017.6818457991</c:v>
                </c:pt>
                <c:pt idx="436">
                  <c:v>8580017.6818460189</c:v>
                </c:pt>
                <c:pt idx="437">
                  <c:v>8580017.6818462238</c:v>
                </c:pt>
                <c:pt idx="438">
                  <c:v>8580017.6818464138</c:v>
                </c:pt>
                <c:pt idx="439">
                  <c:v>8580017.6818465907</c:v>
                </c:pt>
                <c:pt idx="440">
                  <c:v>8580017.6818467565</c:v>
                </c:pt>
                <c:pt idx="441">
                  <c:v>8580017.6818469092</c:v>
                </c:pt>
                <c:pt idx="442">
                  <c:v>8580017.6818470526</c:v>
                </c:pt>
                <c:pt idx="443">
                  <c:v>8580017.6818471849</c:v>
                </c:pt>
                <c:pt idx="444">
                  <c:v>8580017.6818473078</c:v>
                </c:pt>
                <c:pt idx="445">
                  <c:v>8580017.6818474233</c:v>
                </c:pt>
                <c:pt idx="446">
                  <c:v>8580017.6818475295</c:v>
                </c:pt>
                <c:pt idx="447">
                  <c:v>8580017.6818476282</c:v>
                </c:pt>
                <c:pt idx="448">
                  <c:v>8580017.6818477213</c:v>
                </c:pt>
                <c:pt idx="449">
                  <c:v>8580017.681847807</c:v>
                </c:pt>
                <c:pt idx="450">
                  <c:v>8580017.6818478871</c:v>
                </c:pt>
                <c:pt idx="451">
                  <c:v>8580017.6818479616</c:v>
                </c:pt>
                <c:pt idx="452">
                  <c:v>8580017.6818480305</c:v>
                </c:pt>
                <c:pt idx="453">
                  <c:v>8580017.6818480957</c:v>
                </c:pt>
                <c:pt idx="454">
                  <c:v>8580017.6818481553</c:v>
                </c:pt>
                <c:pt idx="455">
                  <c:v>8580017.6818482112</c:v>
                </c:pt>
                <c:pt idx="456">
                  <c:v>8580017.6818482634</c:v>
                </c:pt>
                <c:pt idx="457">
                  <c:v>8580017.6818483118</c:v>
                </c:pt>
                <c:pt idx="458">
                  <c:v>8580017.6818483565</c:v>
                </c:pt>
                <c:pt idx="459">
                  <c:v>8580017.6818483975</c:v>
                </c:pt>
                <c:pt idx="460">
                  <c:v>8580017.6818484366</c:v>
                </c:pt>
                <c:pt idx="461">
                  <c:v>8580017.681848472</c:v>
                </c:pt>
                <c:pt idx="462">
                  <c:v>8580017.6818485055</c:v>
                </c:pt>
                <c:pt idx="463">
                  <c:v>8580017.6818485372</c:v>
                </c:pt>
                <c:pt idx="464">
                  <c:v>8580017.681848567</c:v>
                </c:pt>
                <c:pt idx="465">
                  <c:v>8580017.6818485931</c:v>
                </c:pt>
                <c:pt idx="466">
                  <c:v>8580017.6818486173</c:v>
                </c:pt>
                <c:pt idx="467">
                  <c:v>8580017.6818486415</c:v>
                </c:pt>
                <c:pt idx="468">
                  <c:v>8580017.6818486638</c:v>
                </c:pt>
                <c:pt idx="469">
                  <c:v>8580017.6818486843</c:v>
                </c:pt>
                <c:pt idx="470">
                  <c:v>8580017.681848703</c:v>
                </c:pt>
                <c:pt idx="471">
                  <c:v>8580017.6818487197</c:v>
                </c:pt>
                <c:pt idx="472">
                  <c:v>8580017.6818487365</c:v>
                </c:pt>
                <c:pt idx="473">
                  <c:v>8580017.6818487514</c:v>
                </c:pt>
                <c:pt idx="474">
                  <c:v>8580017.6818487663</c:v>
                </c:pt>
                <c:pt idx="475">
                  <c:v>8580017.6818487793</c:v>
                </c:pt>
                <c:pt idx="476">
                  <c:v>8580017.6818487924</c:v>
                </c:pt>
                <c:pt idx="477">
                  <c:v>8580017.6818488035</c:v>
                </c:pt>
                <c:pt idx="478">
                  <c:v>8580017.6818488147</c:v>
                </c:pt>
                <c:pt idx="479">
                  <c:v>8580017.681848824</c:v>
                </c:pt>
                <c:pt idx="480">
                  <c:v>8580017.6818488333</c:v>
                </c:pt>
                <c:pt idx="481">
                  <c:v>8580017.6818488427</c:v>
                </c:pt>
                <c:pt idx="482">
                  <c:v>8580017.6818488501</c:v>
                </c:pt>
                <c:pt idx="483">
                  <c:v>8580017.6818488576</c:v>
                </c:pt>
                <c:pt idx="484">
                  <c:v>8580017.681848865</c:v>
                </c:pt>
                <c:pt idx="485">
                  <c:v>8580017.6818488706</c:v>
                </c:pt>
                <c:pt idx="486">
                  <c:v>8580017.6818488762</c:v>
                </c:pt>
                <c:pt idx="487">
                  <c:v>8580017.6818488818</c:v>
                </c:pt>
                <c:pt idx="488">
                  <c:v>8580017.6818488874</c:v>
                </c:pt>
                <c:pt idx="489">
                  <c:v>8580017.6818488929</c:v>
                </c:pt>
                <c:pt idx="490">
                  <c:v>8580017.6818488967</c:v>
                </c:pt>
                <c:pt idx="491">
                  <c:v>8580017.6818489004</c:v>
                </c:pt>
                <c:pt idx="492">
                  <c:v>8580017.6818489041</c:v>
                </c:pt>
                <c:pt idx="493">
                  <c:v>8580017.6818489078</c:v>
                </c:pt>
                <c:pt idx="494">
                  <c:v>8580017.6818489116</c:v>
                </c:pt>
                <c:pt idx="495">
                  <c:v>8580017.6818489153</c:v>
                </c:pt>
                <c:pt idx="496">
                  <c:v>8580017.681848919</c:v>
                </c:pt>
                <c:pt idx="497">
                  <c:v>8580017.6818489209</c:v>
                </c:pt>
                <c:pt idx="498">
                  <c:v>8580017.6818489227</c:v>
                </c:pt>
                <c:pt idx="499">
                  <c:v>8580017.6818489246</c:v>
                </c:pt>
                <c:pt idx="500">
                  <c:v>8580017.6818489265</c:v>
                </c:pt>
                <c:pt idx="501">
                  <c:v>8580017.6818489283</c:v>
                </c:pt>
                <c:pt idx="502">
                  <c:v>8580017.6818489302</c:v>
                </c:pt>
                <c:pt idx="503">
                  <c:v>8580017.6818489321</c:v>
                </c:pt>
                <c:pt idx="504">
                  <c:v>8580017.6818489339</c:v>
                </c:pt>
                <c:pt idx="505">
                  <c:v>8580017.6818489358</c:v>
                </c:pt>
                <c:pt idx="506">
                  <c:v>8580017.6818489376</c:v>
                </c:pt>
                <c:pt idx="507">
                  <c:v>8580017.6818489395</c:v>
                </c:pt>
                <c:pt idx="508">
                  <c:v>8580017.6818489414</c:v>
                </c:pt>
                <c:pt idx="509">
                  <c:v>8580017.6818489432</c:v>
                </c:pt>
                <c:pt idx="510">
                  <c:v>8580017.6818489451</c:v>
                </c:pt>
                <c:pt idx="511">
                  <c:v>8580017.681848947</c:v>
                </c:pt>
                <c:pt idx="512">
                  <c:v>8580017.681848947</c:v>
                </c:pt>
                <c:pt idx="513">
                  <c:v>8580017.681848947</c:v>
                </c:pt>
                <c:pt idx="514">
                  <c:v>8580017.681848947</c:v>
                </c:pt>
                <c:pt idx="515">
                  <c:v>8580017.681848947</c:v>
                </c:pt>
                <c:pt idx="516">
                  <c:v>8580017.681848947</c:v>
                </c:pt>
                <c:pt idx="517">
                  <c:v>8580017.681848947</c:v>
                </c:pt>
                <c:pt idx="518">
                  <c:v>8580017.681848947</c:v>
                </c:pt>
                <c:pt idx="519">
                  <c:v>8580017.681848947</c:v>
                </c:pt>
                <c:pt idx="520">
                  <c:v>8580017.681848947</c:v>
                </c:pt>
                <c:pt idx="521">
                  <c:v>8580017.681848947</c:v>
                </c:pt>
                <c:pt idx="522">
                  <c:v>8580017.681848947</c:v>
                </c:pt>
                <c:pt idx="523">
                  <c:v>8580017.681848947</c:v>
                </c:pt>
                <c:pt idx="524">
                  <c:v>8580017.681848947</c:v>
                </c:pt>
                <c:pt idx="525">
                  <c:v>8580017.681848947</c:v>
                </c:pt>
                <c:pt idx="526">
                  <c:v>8580017.681848947</c:v>
                </c:pt>
                <c:pt idx="527">
                  <c:v>8580017.681848947</c:v>
                </c:pt>
                <c:pt idx="528">
                  <c:v>8580017.681848947</c:v>
                </c:pt>
                <c:pt idx="529">
                  <c:v>8580017.681848947</c:v>
                </c:pt>
                <c:pt idx="530">
                  <c:v>8580017.681848947</c:v>
                </c:pt>
                <c:pt idx="531">
                  <c:v>8580017.681848947</c:v>
                </c:pt>
                <c:pt idx="532">
                  <c:v>8580017.681848947</c:v>
                </c:pt>
                <c:pt idx="533">
                  <c:v>8580017.681848947</c:v>
                </c:pt>
                <c:pt idx="534">
                  <c:v>8580017.681848947</c:v>
                </c:pt>
                <c:pt idx="535">
                  <c:v>8580017.681848947</c:v>
                </c:pt>
                <c:pt idx="536">
                  <c:v>8580017.681848947</c:v>
                </c:pt>
                <c:pt idx="537">
                  <c:v>8580017.681848947</c:v>
                </c:pt>
                <c:pt idx="538">
                  <c:v>8580017.681848947</c:v>
                </c:pt>
                <c:pt idx="539">
                  <c:v>8580017.681848947</c:v>
                </c:pt>
                <c:pt idx="540">
                  <c:v>8580017.681848947</c:v>
                </c:pt>
                <c:pt idx="541">
                  <c:v>8580017.681848947</c:v>
                </c:pt>
                <c:pt idx="542">
                  <c:v>8580017.681848947</c:v>
                </c:pt>
                <c:pt idx="543">
                  <c:v>8580017.681848947</c:v>
                </c:pt>
                <c:pt idx="544">
                  <c:v>8580017.681848947</c:v>
                </c:pt>
                <c:pt idx="545">
                  <c:v>8580017.681848947</c:v>
                </c:pt>
                <c:pt idx="546">
                  <c:v>8580017.681848947</c:v>
                </c:pt>
                <c:pt idx="547">
                  <c:v>8580017.681848947</c:v>
                </c:pt>
                <c:pt idx="548">
                  <c:v>8580017.681848947</c:v>
                </c:pt>
                <c:pt idx="549">
                  <c:v>8580017.681848947</c:v>
                </c:pt>
                <c:pt idx="550">
                  <c:v>8580017.681848947</c:v>
                </c:pt>
                <c:pt idx="551">
                  <c:v>8580017.681848947</c:v>
                </c:pt>
                <c:pt idx="552">
                  <c:v>8580017.681848947</c:v>
                </c:pt>
                <c:pt idx="553">
                  <c:v>8580017.681848947</c:v>
                </c:pt>
                <c:pt idx="554">
                  <c:v>8580017.681848947</c:v>
                </c:pt>
                <c:pt idx="555">
                  <c:v>8580017.681848947</c:v>
                </c:pt>
                <c:pt idx="556">
                  <c:v>8580017.681848947</c:v>
                </c:pt>
                <c:pt idx="557">
                  <c:v>8580017.681848947</c:v>
                </c:pt>
                <c:pt idx="558">
                  <c:v>8580017.681848947</c:v>
                </c:pt>
                <c:pt idx="559">
                  <c:v>8580017.681848947</c:v>
                </c:pt>
                <c:pt idx="560">
                  <c:v>8580017.681848947</c:v>
                </c:pt>
                <c:pt idx="561">
                  <c:v>8580017.681848947</c:v>
                </c:pt>
                <c:pt idx="562">
                  <c:v>8580017.681848947</c:v>
                </c:pt>
                <c:pt idx="563">
                  <c:v>8580017.681848947</c:v>
                </c:pt>
                <c:pt idx="564">
                  <c:v>8580017.681848947</c:v>
                </c:pt>
                <c:pt idx="565">
                  <c:v>8580017.681848947</c:v>
                </c:pt>
                <c:pt idx="566">
                  <c:v>8580017.681848947</c:v>
                </c:pt>
                <c:pt idx="567">
                  <c:v>8580017.681848947</c:v>
                </c:pt>
                <c:pt idx="568">
                  <c:v>8580017.681848947</c:v>
                </c:pt>
                <c:pt idx="569">
                  <c:v>8580017.681848947</c:v>
                </c:pt>
                <c:pt idx="570">
                  <c:v>8580017.681848947</c:v>
                </c:pt>
                <c:pt idx="571">
                  <c:v>8580017.681848947</c:v>
                </c:pt>
                <c:pt idx="572">
                  <c:v>8580017.681848947</c:v>
                </c:pt>
                <c:pt idx="573">
                  <c:v>8580017.681848947</c:v>
                </c:pt>
                <c:pt idx="574">
                  <c:v>8580017.681848947</c:v>
                </c:pt>
                <c:pt idx="575">
                  <c:v>8580017.681848947</c:v>
                </c:pt>
                <c:pt idx="576">
                  <c:v>8580017.681848947</c:v>
                </c:pt>
                <c:pt idx="577">
                  <c:v>8580017.681848947</c:v>
                </c:pt>
                <c:pt idx="578">
                  <c:v>8580017.681848947</c:v>
                </c:pt>
                <c:pt idx="579">
                  <c:v>8580017.681848947</c:v>
                </c:pt>
                <c:pt idx="580">
                  <c:v>8580017.681848947</c:v>
                </c:pt>
                <c:pt idx="581">
                  <c:v>8580017.681848947</c:v>
                </c:pt>
                <c:pt idx="582">
                  <c:v>8580017.681848947</c:v>
                </c:pt>
                <c:pt idx="583">
                  <c:v>8580017.681848947</c:v>
                </c:pt>
                <c:pt idx="584">
                  <c:v>8580017.681848947</c:v>
                </c:pt>
                <c:pt idx="585">
                  <c:v>8580017.681848947</c:v>
                </c:pt>
                <c:pt idx="586">
                  <c:v>8580017.681848947</c:v>
                </c:pt>
                <c:pt idx="587">
                  <c:v>8580017.681848947</c:v>
                </c:pt>
                <c:pt idx="588">
                  <c:v>8580017.681848947</c:v>
                </c:pt>
                <c:pt idx="589">
                  <c:v>8580017.681848947</c:v>
                </c:pt>
                <c:pt idx="590">
                  <c:v>8580017.681848947</c:v>
                </c:pt>
                <c:pt idx="591">
                  <c:v>8580017.681848947</c:v>
                </c:pt>
                <c:pt idx="592">
                  <c:v>8580017.681848947</c:v>
                </c:pt>
                <c:pt idx="593">
                  <c:v>8580017.681848947</c:v>
                </c:pt>
                <c:pt idx="594">
                  <c:v>8580017.681848947</c:v>
                </c:pt>
                <c:pt idx="595">
                  <c:v>8580017.681848947</c:v>
                </c:pt>
                <c:pt idx="596">
                  <c:v>8580017.681848947</c:v>
                </c:pt>
                <c:pt idx="597">
                  <c:v>8580017.681848947</c:v>
                </c:pt>
                <c:pt idx="598">
                  <c:v>8580017.681848947</c:v>
                </c:pt>
                <c:pt idx="599">
                  <c:v>8580017.681848947</c:v>
                </c:pt>
                <c:pt idx="600">
                  <c:v>8580017.681848947</c:v>
                </c:pt>
                <c:pt idx="601">
                  <c:v>8580017.681848947</c:v>
                </c:pt>
                <c:pt idx="602">
                  <c:v>8580017.681848947</c:v>
                </c:pt>
                <c:pt idx="603">
                  <c:v>8580017.681848947</c:v>
                </c:pt>
                <c:pt idx="604">
                  <c:v>8580017.681848947</c:v>
                </c:pt>
                <c:pt idx="605">
                  <c:v>8580017.681848947</c:v>
                </c:pt>
                <c:pt idx="606">
                  <c:v>8580017.681848947</c:v>
                </c:pt>
                <c:pt idx="607">
                  <c:v>8580017.681848947</c:v>
                </c:pt>
                <c:pt idx="608">
                  <c:v>8580017.681848947</c:v>
                </c:pt>
                <c:pt idx="609">
                  <c:v>8580017.681848947</c:v>
                </c:pt>
                <c:pt idx="610">
                  <c:v>8580017.681848947</c:v>
                </c:pt>
                <c:pt idx="611">
                  <c:v>8580017.681848947</c:v>
                </c:pt>
                <c:pt idx="612">
                  <c:v>8580017.681848947</c:v>
                </c:pt>
                <c:pt idx="613">
                  <c:v>8580017.681848947</c:v>
                </c:pt>
                <c:pt idx="614">
                  <c:v>8580017.681848947</c:v>
                </c:pt>
                <c:pt idx="615">
                  <c:v>8580017.681848947</c:v>
                </c:pt>
                <c:pt idx="616">
                  <c:v>8580017.681848947</c:v>
                </c:pt>
                <c:pt idx="617">
                  <c:v>8580017.681848947</c:v>
                </c:pt>
                <c:pt idx="618">
                  <c:v>8580017.681848947</c:v>
                </c:pt>
                <c:pt idx="619">
                  <c:v>8580017.681848947</c:v>
                </c:pt>
                <c:pt idx="620">
                  <c:v>8580017.681848947</c:v>
                </c:pt>
                <c:pt idx="621">
                  <c:v>8580017.681848947</c:v>
                </c:pt>
                <c:pt idx="622">
                  <c:v>8580017.681848947</c:v>
                </c:pt>
                <c:pt idx="623">
                  <c:v>8580017.681848947</c:v>
                </c:pt>
                <c:pt idx="624">
                  <c:v>8580017.681848947</c:v>
                </c:pt>
                <c:pt idx="625">
                  <c:v>8580017.681848947</c:v>
                </c:pt>
                <c:pt idx="626">
                  <c:v>8580017.681848947</c:v>
                </c:pt>
                <c:pt idx="627">
                  <c:v>8580017.681848947</c:v>
                </c:pt>
                <c:pt idx="628">
                  <c:v>8580017.681848947</c:v>
                </c:pt>
                <c:pt idx="629">
                  <c:v>8580017.681848947</c:v>
                </c:pt>
                <c:pt idx="630">
                  <c:v>8580017.681848947</c:v>
                </c:pt>
                <c:pt idx="631">
                  <c:v>8580017.681848947</c:v>
                </c:pt>
                <c:pt idx="632">
                  <c:v>8580017.681848947</c:v>
                </c:pt>
                <c:pt idx="633">
                  <c:v>8580017.681848947</c:v>
                </c:pt>
                <c:pt idx="634">
                  <c:v>8580017.681848947</c:v>
                </c:pt>
                <c:pt idx="635">
                  <c:v>8580017.681848947</c:v>
                </c:pt>
                <c:pt idx="636">
                  <c:v>8580017.681848947</c:v>
                </c:pt>
                <c:pt idx="637">
                  <c:v>8580017.681848947</c:v>
                </c:pt>
                <c:pt idx="638">
                  <c:v>8580017.681848947</c:v>
                </c:pt>
                <c:pt idx="639">
                  <c:v>8580017.681848947</c:v>
                </c:pt>
                <c:pt idx="640">
                  <c:v>8580017.681848947</c:v>
                </c:pt>
                <c:pt idx="641">
                  <c:v>8580017.681848947</c:v>
                </c:pt>
                <c:pt idx="642">
                  <c:v>8580017.681848947</c:v>
                </c:pt>
                <c:pt idx="643">
                  <c:v>8580017.681848947</c:v>
                </c:pt>
                <c:pt idx="644">
                  <c:v>8580017.681848947</c:v>
                </c:pt>
                <c:pt idx="645">
                  <c:v>8580017.681848947</c:v>
                </c:pt>
                <c:pt idx="646">
                  <c:v>8580017.681848947</c:v>
                </c:pt>
                <c:pt idx="647">
                  <c:v>8580017.681848947</c:v>
                </c:pt>
                <c:pt idx="648">
                  <c:v>8580017.681848947</c:v>
                </c:pt>
                <c:pt idx="649">
                  <c:v>8580017.681848947</c:v>
                </c:pt>
                <c:pt idx="650">
                  <c:v>8580017.681848947</c:v>
                </c:pt>
                <c:pt idx="651">
                  <c:v>8580017.681848947</c:v>
                </c:pt>
                <c:pt idx="652">
                  <c:v>8580017.681848947</c:v>
                </c:pt>
                <c:pt idx="653">
                  <c:v>8580017.681848947</c:v>
                </c:pt>
                <c:pt idx="654">
                  <c:v>8580017.681848947</c:v>
                </c:pt>
                <c:pt idx="655">
                  <c:v>8580017.681848947</c:v>
                </c:pt>
                <c:pt idx="656">
                  <c:v>8580017.681848947</c:v>
                </c:pt>
                <c:pt idx="657">
                  <c:v>8580017.681848947</c:v>
                </c:pt>
                <c:pt idx="658">
                  <c:v>8580017.681848947</c:v>
                </c:pt>
                <c:pt idx="659">
                  <c:v>8580017.681848947</c:v>
                </c:pt>
                <c:pt idx="660">
                  <c:v>8580017.681848947</c:v>
                </c:pt>
                <c:pt idx="661">
                  <c:v>8580017.681848947</c:v>
                </c:pt>
                <c:pt idx="662">
                  <c:v>8580017.681848947</c:v>
                </c:pt>
                <c:pt idx="663">
                  <c:v>8580017.681848947</c:v>
                </c:pt>
                <c:pt idx="664">
                  <c:v>8580017.681848947</c:v>
                </c:pt>
                <c:pt idx="665">
                  <c:v>8580017.681848947</c:v>
                </c:pt>
                <c:pt idx="666">
                  <c:v>8580017.681848947</c:v>
                </c:pt>
                <c:pt idx="667">
                  <c:v>8580017.681848947</c:v>
                </c:pt>
                <c:pt idx="668">
                  <c:v>8580017.681848947</c:v>
                </c:pt>
                <c:pt idx="669">
                  <c:v>8580017.681848947</c:v>
                </c:pt>
                <c:pt idx="670">
                  <c:v>8580017.681848947</c:v>
                </c:pt>
                <c:pt idx="671">
                  <c:v>8580017.681848947</c:v>
                </c:pt>
                <c:pt idx="672">
                  <c:v>8580017.681848947</c:v>
                </c:pt>
                <c:pt idx="673">
                  <c:v>8580017.681848947</c:v>
                </c:pt>
                <c:pt idx="674">
                  <c:v>8580017.681848947</c:v>
                </c:pt>
                <c:pt idx="675">
                  <c:v>8580017.681848947</c:v>
                </c:pt>
                <c:pt idx="676">
                  <c:v>8580017.681848947</c:v>
                </c:pt>
                <c:pt idx="677">
                  <c:v>8580017.681848947</c:v>
                </c:pt>
                <c:pt idx="678">
                  <c:v>8580017.681848947</c:v>
                </c:pt>
                <c:pt idx="679">
                  <c:v>8580017.681848947</c:v>
                </c:pt>
                <c:pt idx="680">
                  <c:v>8580017.681848947</c:v>
                </c:pt>
                <c:pt idx="681">
                  <c:v>8580017.681848947</c:v>
                </c:pt>
                <c:pt idx="682">
                  <c:v>8580017.681848947</c:v>
                </c:pt>
                <c:pt idx="683">
                  <c:v>8580017.681848947</c:v>
                </c:pt>
                <c:pt idx="684">
                  <c:v>8580017.681848947</c:v>
                </c:pt>
                <c:pt idx="685">
                  <c:v>8580017.681848947</c:v>
                </c:pt>
                <c:pt idx="686">
                  <c:v>8580017.681848947</c:v>
                </c:pt>
                <c:pt idx="687">
                  <c:v>8580017.681848947</c:v>
                </c:pt>
                <c:pt idx="688">
                  <c:v>8580017.681848947</c:v>
                </c:pt>
                <c:pt idx="689">
                  <c:v>8580017.681848947</c:v>
                </c:pt>
                <c:pt idx="690">
                  <c:v>8580017.681848947</c:v>
                </c:pt>
                <c:pt idx="691">
                  <c:v>8580017.681848947</c:v>
                </c:pt>
                <c:pt idx="692">
                  <c:v>8580017.681848947</c:v>
                </c:pt>
                <c:pt idx="693">
                  <c:v>8580017.681848947</c:v>
                </c:pt>
                <c:pt idx="694">
                  <c:v>8580017.681848947</c:v>
                </c:pt>
                <c:pt idx="695">
                  <c:v>8580017.681848947</c:v>
                </c:pt>
                <c:pt idx="696">
                  <c:v>8580017.681848947</c:v>
                </c:pt>
                <c:pt idx="697">
                  <c:v>8580017.681848947</c:v>
                </c:pt>
                <c:pt idx="698">
                  <c:v>8580017.681848947</c:v>
                </c:pt>
                <c:pt idx="699">
                  <c:v>8580017.681848947</c:v>
                </c:pt>
                <c:pt idx="700">
                  <c:v>8580017.681848947</c:v>
                </c:pt>
                <c:pt idx="701">
                  <c:v>8580017.681848947</c:v>
                </c:pt>
                <c:pt idx="702">
                  <c:v>8580017.681848947</c:v>
                </c:pt>
                <c:pt idx="703">
                  <c:v>8580017.681848947</c:v>
                </c:pt>
                <c:pt idx="704">
                  <c:v>8580017.681848947</c:v>
                </c:pt>
                <c:pt idx="705">
                  <c:v>8580017.681848947</c:v>
                </c:pt>
                <c:pt idx="706">
                  <c:v>8580017.681848947</c:v>
                </c:pt>
                <c:pt idx="707">
                  <c:v>8580017.681848947</c:v>
                </c:pt>
                <c:pt idx="708">
                  <c:v>8580017.681848947</c:v>
                </c:pt>
                <c:pt idx="709">
                  <c:v>8580017.681848947</c:v>
                </c:pt>
                <c:pt idx="710">
                  <c:v>8580017.681848947</c:v>
                </c:pt>
                <c:pt idx="711">
                  <c:v>8580017.681848947</c:v>
                </c:pt>
                <c:pt idx="712">
                  <c:v>8580017.681848947</c:v>
                </c:pt>
                <c:pt idx="713">
                  <c:v>8580017.681848947</c:v>
                </c:pt>
                <c:pt idx="714">
                  <c:v>8580017.681848947</c:v>
                </c:pt>
                <c:pt idx="715">
                  <c:v>8580017.681848947</c:v>
                </c:pt>
                <c:pt idx="716">
                  <c:v>8580017.681848947</c:v>
                </c:pt>
                <c:pt idx="717">
                  <c:v>8580017.681848947</c:v>
                </c:pt>
                <c:pt idx="718">
                  <c:v>8580017.681848947</c:v>
                </c:pt>
                <c:pt idx="719">
                  <c:v>8580017.681848947</c:v>
                </c:pt>
                <c:pt idx="720">
                  <c:v>8580017.681848947</c:v>
                </c:pt>
                <c:pt idx="721">
                  <c:v>8580017.681848947</c:v>
                </c:pt>
                <c:pt idx="722">
                  <c:v>8580017.681848947</c:v>
                </c:pt>
                <c:pt idx="723">
                  <c:v>8580017.681848947</c:v>
                </c:pt>
                <c:pt idx="724">
                  <c:v>8580017.681848947</c:v>
                </c:pt>
                <c:pt idx="725">
                  <c:v>8580017.681848947</c:v>
                </c:pt>
                <c:pt idx="726">
                  <c:v>8580017.681848947</c:v>
                </c:pt>
                <c:pt idx="727">
                  <c:v>8580017.681848947</c:v>
                </c:pt>
                <c:pt idx="728">
                  <c:v>8580017.681848947</c:v>
                </c:pt>
                <c:pt idx="729">
                  <c:v>8580017.681848947</c:v>
                </c:pt>
                <c:pt idx="730">
                  <c:v>8580017.681848947</c:v>
                </c:pt>
                <c:pt idx="731">
                  <c:v>8580017.681848947</c:v>
                </c:pt>
                <c:pt idx="732">
                  <c:v>8580017.681848947</c:v>
                </c:pt>
                <c:pt idx="733">
                  <c:v>8580017.681848947</c:v>
                </c:pt>
                <c:pt idx="734">
                  <c:v>8580017.681848947</c:v>
                </c:pt>
                <c:pt idx="735">
                  <c:v>8580017.681848947</c:v>
                </c:pt>
                <c:pt idx="736">
                  <c:v>8580017.681848947</c:v>
                </c:pt>
                <c:pt idx="737">
                  <c:v>8580017.681848947</c:v>
                </c:pt>
                <c:pt idx="738">
                  <c:v>8580017.681848947</c:v>
                </c:pt>
                <c:pt idx="739">
                  <c:v>8580017.681848947</c:v>
                </c:pt>
                <c:pt idx="740">
                  <c:v>8580017.681848947</c:v>
                </c:pt>
                <c:pt idx="741">
                  <c:v>8580017.681848947</c:v>
                </c:pt>
                <c:pt idx="742">
                  <c:v>8580017.681848947</c:v>
                </c:pt>
                <c:pt idx="743">
                  <c:v>8580017.681848947</c:v>
                </c:pt>
                <c:pt idx="744">
                  <c:v>8580017.681848947</c:v>
                </c:pt>
                <c:pt idx="745">
                  <c:v>8580017.681848947</c:v>
                </c:pt>
                <c:pt idx="746">
                  <c:v>8580017.681848947</c:v>
                </c:pt>
                <c:pt idx="747">
                  <c:v>8580017.681848947</c:v>
                </c:pt>
                <c:pt idx="748">
                  <c:v>8580017.681848947</c:v>
                </c:pt>
                <c:pt idx="749">
                  <c:v>8580017.681848947</c:v>
                </c:pt>
                <c:pt idx="750">
                  <c:v>8580017.681848947</c:v>
                </c:pt>
                <c:pt idx="751">
                  <c:v>8580017.681848947</c:v>
                </c:pt>
                <c:pt idx="752">
                  <c:v>8580017.681848947</c:v>
                </c:pt>
                <c:pt idx="753">
                  <c:v>8580017.681848947</c:v>
                </c:pt>
                <c:pt idx="754">
                  <c:v>8580017.681848947</c:v>
                </c:pt>
                <c:pt idx="755">
                  <c:v>8580017.681848947</c:v>
                </c:pt>
                <c:pt idx="756">
                  <c:v>8580017.681848947</c:v>
                </c:pt>
                <c:pt idx="757">
                  <c:v>8580017.681848947</c:v>
                </c:pt>
                <c:pt idx="758">
                  <c:v>8580017.681848947</c:v>
                </c:pt>
                <c:pt idx="759">
                  <c:v>8580017.681848947</c:v>
                </c:pt>
                <c:pt idx="760">
                  <c:v>8580017.681848947</c:v>
                </c:pt>
                <c:pt idx="761">
                  <c:v>8580017.681848947</c:v>
                </c:pt>
                <c:pt idx="762">
                  <c:v>8580017.681848947</c:v>
                </c:pt>
                <c:pt idx="763">
                  <c:v>8580017.681848947</c:v>
                </c:pt>
                <c:pt idx="764">
                  <c:v>8580017.681848947</c:v>
                </c:pt>
                <c:pt idx="765">
                  <c:v>8580017.681848947</c:v>
                </c:pt>
                <c:pt idx="766">
                  <c:v>8580017.681848947</c:v>
                </c:pt>
                <c:pt idx="767">
                  <c:v>8580017.681848947</c:v>
                </c:pt>
                <c:pt idx="768">
                  <c:v>8580017.681848947</c:v>
                </c:pt>
                <c:pt idx="769">
                  <c:v>8580017.681848947</c:v>
                </c:pt>
                <c:pt idx="770">
                  <c:v>8580017.681848947</c:v>
                </c:pt>
                <c:pt idx="771">
                  <c:v>8580017.681848947</c:v>
                </c:pt>
                <c:pt idx="772">
                  <c:v>8580017.681848947</c:v>
                </c:pt>
                <c:pt idx="773">
                  <c:v>8580017.681848947</c:v>
                </c:pt>
                <c:pt idx="774">
                  <c:v>8580017.681848947</c:v>
                </c:pt>
                <c:pt idx="775">
                  <c:v>8580017.681848947</c:v>
                </c:pt>
                <c:pt idx="776">
                  <c:v>8580017.681848947</c:v>
                </c:pt>
                <c:pt idx="777">
                  <c:v>8580017.681848947</c:v>
                </c:pt>
                <c:pt idx="778">
                  <c:v>8580017.681848947</c:v>
                </c:pt>
                <c:pt idx="779">
                  <c:v>8580017.681848947</c:v>
                </c:pt>
                <c:pt idx="780">
                  <c:v>8580017.681848947</c:v>
                </c:pt>
                <c:pt idx="781">
                  <c:v>8580017.681848947</c:v>
                </c:pt>
                <c:pt idx="782">
                  <c:v>8580017.681848947</c:v>
                </c:pt>
                <c:pt idx="783">
                  <c:v>8580017.681848947</c:v>
                </c:pt>
                <c:pt idx="784">
                  <c:v>8580017.681848947</c:v>
                </c:pt>
                <c:pt idx="785">
                  <c:v>8580017.681848947</c:v>
                </c:pt>
                <c:pt idx="786">
                  <c:v>8580017.681848947</c:v>
                </c:pt>
                <c:pt idx="787">
                  <c:v>8580017.681848947</c:v>
                </c:pt>
                <c:pt idx="788">
                  <c:v>8580017.681848947</c:v>
                </c:pt>
                <c:pt idx="789">
                  <c:v>8580017.681848947</c:v>
                </c:pt>
                <c:pt idx="790">
                  <c:v>8580017.681848947</c:v>
                </c:pt>
                <c:pt idx="791">
                  <c:v>8580017.681848947</c:v>
                </c:pt>
                <c:pt idx="792">
                  <c:v>8580017.681848947</c:v>
                </c:pt>
                <c:pt idx="793">
                  <c:v>8580017.681848947</c:v>
                </c:pt>
                <c:pt idx="794">
                  <c:v>8580017.681848947</c:v>
                </c:pt>
                <c:pt idx="795">
                  <c:v>8580017.681848947</c:v>
                </c:pt>
                <c:pt idx="796">
                  <c:v>8580017.681848947</c:v>
                </c:pt>
                <c:pt idx="797">
                  <c:v>8580017.681848947</c:v>
                </c:pt>
                <c:pt idx="798">
                  <c:v>8580017.681848947</c:v>
                </c:pt>
                <c:pt idx="799">
                  <c:v>8580017.681848947</c:v>
                </c:pt>
                <c:pt idx="800">
                  <c:v>8580017.681848947</c:v>
                </c:pt>
                <c:pt idx="801">
                  <c:v>8580017.681848947</c:v>
                </c:pt>
                <c:pt idx="802">
                  <c:v>8580017.681848947</c:v>
                </c:pt>
                <c:pt idx="803">
                  <c:v>8580017.681848947</c:v>
                </c:pt>
                <c:pt idx="804">
                  <c:v>8580017.681848947</c:v>
                </c:pt>
                <c:pt idx="805">
                  <c:v>8580017.681848947</c:v>
                </c:pt>
                <c:pt idx="806">
                  <c:v>8580017.681848947</c:v>
                </c:pt>
                <c:pt idx="807">
                  <c:v>8580017.681848947</c:v>
                </c:pt>
                <c:pt idx="808">
                  <c:v>8580017.681848947</c:v>
                </c:pt>
                <c:pt idx="809">
                  <c:v>8580017.681848947</c:v>
                </c:pt>
                <c:pt idx="810">
                  <c:v>8580017.681848947</c:v>
                </c:pt>
                <c:pt idx="811">
                  <c:v>8580017.681848947</c:v>
                </c:pt>
                <c:pt idx="812">
                  <c:v>8580017.681848947</c:v>
                </c:pt>
                <c:pt idx="813">
                  <c:v>8580017.681848947</c:v>
                </c:pt>
                <c:pt idx="814">
                  <c:v>8580017.681848947</c:v>
                </c:pt>
                <c:pt idx="815">
                  <c:v>8580017.681848947</c:v>
                </c:pt>
                <c:pt idx="816">
                  <c:v>8580017.681848947</c:v>
                </c:pt>
                <c:pt idx="817">
                  <c:v>8580017.681848947</c:v>
                </c:pt>
                <c:pt idx="818">
                  <c:v>8580017.681848947</c:v>
                </c:pt>
                <c:pt idx="819">
                  <c:v>8580017.681848947</c:v>
                </c:pt>
                <c:pt idx="820">
                  <c:v>8580017.681848947</c:v>
                </c:pt>
                <c:pt idx="821">
                  <c:v>8580017.681848947</c:v>
                </c:pt>
                <c:pt idx="822">
                  <c:v>8580017.681848947</c:v>
                </c:pt>
                <c:pt idx="823">
                  <c:v>8580017.681848947</c:v>
                </c:pt>
                <c:pt idx="824">
                  <c:v>8580017.681848947</c:v>
                </c:pt>
                <c:pt idx="825">
                  <c:v>8580017.681848947</c:v>
                </c:pt>
                <c:pt idx="826">
                  <c:v>8580017.681848947</c:v>
                </c:pt>
                <c:pt idx="827">
                  <c:v>8580017.681848947</c:v>
                </c:pt>
                <c:pt idx="828">
                  <c:v>8580017.681848947</c:v>
                </c:pt>
                <c:pt idx="829">
                  <c:v>8580017.681848947</c:v>
                </c:pt>
                <c:pt idx="830">
                  <c:v>8580017.681848947</c:v>
                </c:pt>
                <c:pt idx="831">
                  <c:v>8580017.681848947</c:v>
                </c:pt>
                <c:pt idx="832">
                  <c:v>8580017.681848947</c:v>
                </c:pt>
                <c:pt idx="833">
                  <c:v>8580017.681848947</c:v>
                </c:pt>
                <c:pt idx="834">
                  <c:v>8580017.681848947</c:v>
                </c:pt>
                <c:pt idx="835">
                  <c:v>8580017.681848947</c:v>
                </c:pt>
                <c:pt idx="836">
                  <c:v>8580017.681848947</c:v>
                </c:pt>
                <c:pt idx="837">
                  <c:v>8580017.681848947</c:v>
                </c:pt>
                <c:pt idx="838">
                  <c:v>8580017.681848947</c:v>
                </c:pt>
                <c:pt idx="839">
                  <c:v>8580017.681848947</c:v>
                </c:pt>
                <c:pt idx="840">
                  <c:v>8580017.681848947</c:v>
                </c:pt>
                <c:pt idx="841">
                  <c:v>8580017.681848947</c:v>
                </c:pt>
                <c:pt idx="842">
                  <c:v>8580017.681848947</c:v>
                </c:pt>
                <c:pt idx="843">
                  <c:v>8580017.681848947</c:v>
                </c:pt>
                <c:pt idx="844">
                  <c:v>8580017.681848947</c:v>
                </c:pt>
                <c:pt idx="845">
                  <c:v>8580017.681848947</c:v>
                </c:pt>
                <c:pt idx="846">
                  <c:v>8580017.681848947</c:v>
                </c:pt>
                <c:pt idx="847">
                  <c:v>8580017.681848947</c:v>
                </c:pt>
                <c:pt idx="848">
                  <c:v>8580017.681848947</c:v>
                </c:pt>
                <c:pt idx="849">
                  <c:v>8580017.681848947</c:v>
                </c:pt>
                <c:pt idx="850">
                  <c:v>8580017.681848947</c:v>
                </c:pt>
                <c:pt idx="851">
                  <c:v>8580017.681848947</c:v>
                </c:pt>
                <c:pt idx="852">
                  <c:v>8580017.681848947</c:v>
                </c:pt>
                <c:pt idx="853">
                  <c:v>8580017.681848947</c:v>
                </c:pt>
                <c:pt idx="854">
                  <c:v>8580017.681848947</c:v>
                </c:pt>
                <c:pt idx="855">
                  <c:v>8580017.681848947</c:v>
                </c:pt>
                <c:pt idx="856">
                  <c:v>8580017.681848947</c:v>
                </c:pt>
                <c:pt idx="857">
                  <c:v>8580017.681848947</c:v>
                </c:pt>
                <c:pt idx="858">
                  <c:v>8580017.681848947</c:v>
                </c:pt>
                <c:pt idx="859">
                  <c:v>8580017.681848947</c:v>
                </c:pt>
                <c:pt idx="860">
                  <c:v>8580017.681848947</c:v>
                </c:pt>
                <c:pt idx="861">
                  <c:v>8580017.681848947</c:v>
                </c:pt>
                <c:pt idx="862">
                  <c:v>8580017.681848947</c:v>
                </c:pt>
                <c:pt idx="863">
                  <c:v>8580017.681848947</c:v>
                </c:pt>
                <c:pt idx="864">
                  <c:v>8580017.681848947</c:v>
                </c:pt>
                <c:pt idx="865">
                  <c:v>8580017.681848947</c:v>
                </c:pt>
                <c:pt idx="866">
                  <c:v>8580017.681848947</c:v>
                </c:pt>
                <c:pt idx="867">
                  <c:v>8580017.681848947</c:v>
                </c:pt>
                <c:pt idx="868">
                  <c:v>8580017.681848947</c:v>
                </c:pt>
                <c:pt idx="869">
                  <c:v>8580017.681848947</c:v>
                </c:pt>
                <c:pt idx="870">
                  <c:v>8580017.681848947</c:v>
                </c:pt>
                <c:pt idx="871">
                  <c:v>8580017.681848947</c:v>
                </c:pt>
                <c:pt idx="872">
                  <c:v>8580017.681848947</c:v>
                </c:pt>
                <c:pt idx="873">
                  <c:v>8580017.681848947</c:v>
                </c:pt>
                <c:pt idx="874">
                  <c:v>8580017.681848947</c:v>
                </c:pt>
                <c:pt idx="875">
                  <c:v>8580017.681848947</c:v>
                </c:pt>
                <c:pt idx="876">
                  <c:v>8580017.681848947</c:v>
                </c:pt>
                <c:pt idx="877">
                  <c:v>8580017.681848947</c:v>
                </c:pt>
                <c:pt idx="878">
                  <c:v>8580017.681848947</c:v>
                </c:pt>
                <c:pt idx="879">
                  <c:v>8580017.681848947</c:v>
                </c:pt>
                <c:pt idx="880">
                  <c:v>8580017.681848947</c:v>
                </c:pt>
                <c:pt idx="881">
                  <c:v>8580017.681848947</c:v>
                </c:pt>
                <c:pt idx="882">
                  <c:v>8580017.681848947</c:v>
                </c:pt>
                <c:pt idx="883">
                  <c:v>8580017.681848947</c:v>
                </c:pt>
                <c:pt idx="884">
                  <c:v>8580017.681848947</c:v>
                </c:pt>
                <c:pt idx="885">
                  <c:v>8580017.681848947</c:v>
                </c:pt>
                <c:pt idx="886">
                  <c:v>8580017.681848947</c:v>
                </c:pt>
                <c:pt idx="887">
                  <c:v>8580017.681848947</c:v>
                </c:pt>
                <c:pt idx="888">
                  <c:v>8580017.681848947</c:v>
                </c:pt>
                <c:pt idx="889">
                  <c:v>8580017.681848947</c:v>
                </c:pt>
                <c:pt idx="890">
                  <c:v>8580017.681848947</c:v>
                </c:pt>
                <c:pt idx="891">
                  <c:v>8580017.681848947</c:v>
                </c:pt>
                <c:pt idx="892">
                  <c:v>8580017.681848947</c:v>
                </c:pt>
                <c:pt idx="893">
                  <c:v>8580017.681848947</c:v>
                </c:pt>
                <c:pt idx="894">
                  <c:v>8580017.681848947</c:v>
                </c:pt>
                <c:pt idx="895">
                  <c:v>8580017.681848947</c:v>
                </c:pt>
                <c:pt idx="896">
                  <c:v>8580017.681848947</c:v>
                </c:pt>
                <c:pt idx="897">
                  <c:v>8580017.681848947</c:v>
                </c:pt>
                <c:pt idx="898">
                  <c:v>8580017.681848947</c:v>
                </c:pt>
                <c:pt idx="899">
                  <c:v>8580017.681848947</c:v>
                </c:pt>
                <c:pt idx="900">
                  <c:v>8580017.681848947</c:v>
                </c:pt>
                <c:pt idx="901">
                  <c:v>8580017.681848947</c:v>
                </c:pt>
                <c:pt idx="902">
                  <c:v>8580017.681848947</c:v>
                </c:pt>
                <c:pt idx="903">
                  <c:v>8580017.681848947</c:v>
                </c:pt>
                <c:pt idx="904">
                  <c:v>8580017.681848947</c:v>
                </c:pt>
                <c:pt idx="905">
                  <c:v>8580017.681848947</c:v>
                </c:pt>
                <c:pt idx="906">
                  <c:v>8580017.681848947</c:v>
                </c:pt>
                <c:pt idx="907">
                  <c:v>8580017.681848947</c:v>
                </c:pt>
                <c:pt idx="908">
                  <c:v>8580017.681848947</c:v>
                </c:pt>
                <c:pt idx="909">
                  <c:v>8580017.681848947</c:v>
                </c:pt>
                <c:pt idx="910">
                  <c:v>8580017.681848947</c:v>
                </c:pt>
                <c:pt idx="911">
                  <c:v>8580017.681848947</c:v>
                </c:pt>
                <c:pt idx="912">
                  <c:v>8580017.681848947</c:v>
                </c:pt>
                <c:pt idx="913">
                  <c:v>8580017.681848947</c:v>
                </c:pt>
                <c:pt idx="914">
                  <c:v>8580017.681848947</c:v>
                </c:pt>
                <c:pt idx="915">
                  <c:v>8580017.681848947</c:v>
                </c:pt>
                <c:pt idx="916">
                  <c:v>8580017.681848947</c:v>
                </c:pt>
                <c:pt idx="917">
                  <c:v>8580017.681848947</c:v>
                </c:pt>
                <c:pt idx="918">
                  <c:v>8580017.681848947</c:v>
                </c:pt>
                <c:pt idx="919">
                  <c:v>8580017.681848947</c:v>
                </c:pt>
                <c:pt idx="920">
                  <c:v>8580017.681848947</c:v>
                </c:pt>
                <c:pt idx="921">
                  <c:v>8580017.681848947</c:v>
                </c:pt>
                <c:pt idx="922">
                  <c:v>8580017.681848947</c:v>
                </c:pt>
                <c:pt idx="923">
                  <c:v>8580017.681848947</c:v>
                </c:pt>
                <c:pt idx="924">
                  <c:v>8580017.681848947</c:v>
                </c:pt>
                <c:pt idx="925">
                  <c:v>8580017.681848947</c:v>
                </c:pt>
                <c:pt idx="926">
                  <c:v>8580017.681848947</c:v>
                </c:pt>
                <c:pt idx="927">
                  <c:v>8580017.681848947</c:v>
                </c:pt>
                <c:pt idx="928">
                  <c:v>8580017.681848947</c:v>
                </c:pt>
                <c:pt idx="929">
                  <c:v>8580017.681848947</c:v>
                </c:pt>
                <c:pt idx="930">
                  <c:v>8580017.681848947</c:v>
                </c:pt>
                <c:pt idx="931">
                  <c:v>8580017.681848947</c:v>
                </c:pt>
                <c:pt idx="932">
                  <c:v>8580017.681848947</c:v>
                </c:pt>
                <c:pt idx="933">
                  <c:v>8580017.681848947</c:v>
                </c:pt>
                <c:pt idx="934">
                  <c:v>8580017.681848947</c:v>
                </c:pt>
                <c:pt idx="935">
                  <c:v>8580017.681848947</c:v>
                </c:pt>
                <c:pt idx="936">
                  <c:v>8580017.681848947</c:v>
                </c:pt>
                <c:pt idx="937">
                  <c:v>8580017.681848947</c:v>
                </c:pt>
                <c:pt idx="938">
                  <c:v>8580017.681848947</c:v>
                </c:pt>
                <c:pt idx="939">
                  <c:v>8580017.681848947</c:v>
                </c:pt>
                <c:pt idx="940">
                  <c:v>8580017.681848947</c:v>
                </c:pt>
                <c:pt idx="941">
                  <c:v>8580017.681848947</c:v>
                </c:pt>
                <c:pt idx="942">
                  <c:v>8580017.681848947</c:v>
                </c:pt>
                <c:pt idx="943">
                  <c:v>8580017.681848947</c:v>
                </c:pt>
                <c:pt idx="944">
                  <c:v>8580017.681848947</c:v>
                </c:pt>
                <c:pt idx="945">
                  <c:v>8580017.681848947</c:v>
                </c:pt>
                <c:pt idx="946">
                  <c:v>8580017.681848947</c:v>
                </c:pt>
                <c:pt idx="947">
                  <c:v>8580017.681848947</c:v>
                </c:pt>
                <c:pt idx="948">
                  <c:v>8580017.681848947</c:v>
                </c:pt>
                <c:pt idx="949">
                  <c:v>8580017.681848947</c:v>
                </c:pt>
                <c:pt idx="950">
                  <c:v>8580017.681848947</c:v>
                </c:pt>
                <c:pt idx="951">
                  <c:v>8580017.681848947</c:v>
                </c:pt>
                <c:pt idx="952">
                  <c:v>8580017.681848947</c:v>
                </c:pt>
                <c:pt idx="953">
                  <c:v>8580017.681848947</c:v>
                </c:pt>
                <c:pt idx="954">
                  <c:v>8580017.681848947</c:v>
                </c:pt>
                <c:pt idx="955">
                  <c:v>8580017.681848947</c:v>
                </c:pt>
                <c:pt idx="956">
                  <c:v>8580017.681848947</c:v>
                </c:pt>
                <c:pt idx="957">
                  <c:v>8580017.681848947</c:v>
                </c:pt>
                <c:pt idx="958">
                  <c:v>8580017.681848947</c:v>
                </c:pt>
                <c:pt idx="959">
                  <c:v>8580017.681848947</c:v>
                </c:pt>
                <c:pt idx="960">
                  <c:v>8580017.681848947</c:v>
                </c:pt>
                <c:pt idx="961">
                  <c:v>8580017.681848947</c:v>
                </c:pt>
                <c:pt idx="962">
                  <c:v>8580017.681848947</c:v>
                </c:pt>
                <c:pt idx="963">
                  <c:v>8580017.681848947</c:v>
                </c:pt>
                <c:pt idx="964">
                  <c:v>8580017.681848947</c:v>
                </c:pt>
                <c:pt idx="965">
                  <c:v>8580017.681848947</c:v>
                </c:pt>
                <c:pt idx="966">
                  <c:v>8580017.681848947</c:v>
                </c:pt>
                <c:pt idx="967">
                  <c:v>8580017.681848947</c:v>
                </c:pt>
                <c:pt idx="968">
                  <c:v>8580017.681848947</c:v>
                </c:pt>
                <c:pt idx="969">
                  <c:v>8580017.681848947</c:v>
                </c:pt>
                <c:pt idx="970">
                  <c:v>8580017.681848947</c:v>
                </c:pt>
                <c:pt idx="971">
                  <c:v>8580017.681848947</c:v>
                </c:pt>
                <c:pt idx="972">
                  <c:v>8580017.681848947</c:v>
                </c:pt>
                <c:pt idx="973">
                  <c:v>8580017.681848947</c:v>
                </c:pt>
                <c:pt idx="974">
                  <c:v>8580017.681848947</c:v>
                </c:pt>
                <c:pt idx="975">
                  <c:v>8580017.681848947</c:v>
                </c:pt>
                <c:pt idx="976">
                  <c:v>8580017.681848947</c:v>
                </c:pt>
                <c:pt idx="977">
                  <c:v>8580017.681848947</c:v>
                </c:pt>
                <c:pt idx="978">
                  <c:v>8580017.681848947</c:v>
                </c:pt>
                <c:pt idx="979">
                  <c:v>8580017.681848947</c:v>
                </c:pt>
                <c:pt idx="980">
                  <c:v>8580017.681848947</c:v>
                </c:pt>
                <c:pt idx="981">
                  <c:v>8580017.681848947</c:v>
                </c:pt>
                <c:pt idx="982">
                  <c:v>8580017.681848947</c:v>
                </c:pt>
                <c:pt idx="983">
                  <c:v>8580017.681848947</c:v>
                </c:pt>
                <c:pt idx="984">
                  <c:v>8580017.681848947</c:v>
                </c:pt>
                <c:pt idx="985">
                  <c:v>8580017.681848947</c:v>
                </c:pt>
                <c:pt idx="986">
                  <c:v>8580017.681848947</c:v>
                </c:pt>
                <c:pt idx="987">
                  <c:v>8580017.681848947</c:v>
                </c:pt>
                <c:pt idx="988">
                  <c:v>8580017.681848947</c:v>
                </c:pt>
                <c:pt idx="989">
                  <c:v>8580017.681848947</c:v>
                </c:pt>
                <c:pt idx="990">
                  <c:v>8580017.681848947</c:v>
                </c:pt>
                <c:pt idx="991">
                  <c:v>8580017.681848947</c:v>
                </c:pt>
                <c:pt idx="992">
                  <c:v>8580017.681848947</c:v>
                </c:pt>
                <c:pt idx="993">
                  <c:v>8580017.681848947</c:v>
                </c:pt>
                <c:pt idx="994">
                  <c:v>8580017.681848947</c:v>
                </c:pt>
                <c:pt idx="995">
                  <c:v>8580017.681848947</c:v>
                </c:pt>
                <c:pt idx="996">
                  <c:v>8580017.681848947</c:v>
                </c:pt>
                <c:pt idx="997">
                  <c:v>8580017.681848947</c:v>
                </c:pt>
                <c:pt idx="998">
                  <c:v>8580017.681848947</c:v>
                </c:pt>
                <c:pt idx="999">
                  <c:v>8580017.681848947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4A-4550-93E9-A469054C41D6}"/>
            </c:ext>
          </c:extLst>
        </c:ser>
        <c:ser>
          <c:idx val="3"/>
          <c:order val="3"/>
          <c:tx>
            <c:v>C(t)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'SIR-Modell'!$B$5:$B$1005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'SIR-Modell'!$I$5:$I$1005</c:f>
              <c:numCache>
                <c:formatCode>0.00</c:formatCode>
                <c:ptCount val="1001"/>
                <c:pt idx="0">
                  <c:v>5</c:v>
                </c:pt>
                <c:pt idx="1">
                  <c:v>7.4999985436470151</c:v>
                </c:pt>
                <c:pt idx="2">
                  <c:v>11.074994691594615</c:v>
                </c:pt>
                <c:pt idx="3">
                  <c:v>16.187235491887677</c:v>
                </c:pt>
                <c:pt idx="4">
                  <c:v>23.497732183799819</c:v>
                </c:pt>
                <c:pt idx="5">
                  <c:v>33.951726655594669</c:v>
                </c:pt>
                <c:pt idx="6">
                  <c:v>48.900906232597485</c:v>
                </c:pt>
                <c:pt idx="7">
                  <c:v>70.278166227765411</c:v>
                </c:pt>
                <c:pt idx="8">
                  <c:v>100.84751098644287</c:v>
                </c:pt>
                <c:pt idx="9">
                  <c:v>144.5613931483374</c:v>
                </c:pt>
                <c:pt idx="10">
                  <c:v>207.07166945836371</c:v>
                </c:pt>
                <c:pt idx="11">
                  <c:v>296.46018713521903</c:v>
                </c:pt>
                <c:pt idx="12">
                  <c:v>424.28335787906468</c:v>
                </c:pt>
                <c:pt idx="13">
                  <c:v>607.06556232327443</c:v>
                </c:pt>
                <c:pt idx="14">
                  <c:v>868.43403058661056</c:v>
                </c:pt>
                <c:pt idx="15">
                  <c:v>1242.17031513848</c:v>
                </c:pt>
                <c:pt idx="16">
                  <c:v>1776.5710218129559</c:v>
                </c:pt>
                <c:pt idx="17">
                  <c:v>2540.6777775712962</c:v>
                </c:pt>
                <c:pt idx="18">
                  <c:v>3633.1740709375649</c:v>
                </c:pt>
                <c:pt idx="19">
                  <c:v>5195.083184087327</c:v>
                </c:pt>
                <c:pt idx="20">
                  <c:v>7427.8760827665456</c:v>
                </c:pt>
                <c:pt idx="21">
                  <c:v>10619.263283984928</c:v>
                </c:pt>
                <c:pt idx="22">
                  <c:v>15179.868216526802</c:v>
                </c:pt>
                <c:pt idx="23">
                  <c:v>21695.243941924175</c:v>
                </c:pt>
                <c:pt idx="24">
                  <c:v>30999.38912143738</c:v>
                </c:pt>
                <c:pt idx="25">
                  <c:v>44278.111364199074</c:v>
                </c:pt>
                <c:pt idx="26">
                  <c:v>63213.258791835084</c:v>
                </c:pt>
                <c:pt idx="27">
                  <c:v>90181.742013408642</c:v>
                </c:pt>
                <c:pt idx="28">
                  <c:v>128525.60574217793</c:v>
                </c:pt>
                <c:pt idx="29">
                  <c:v>182909.2474784306</c:v>
                </c:pt>
                <c:pt idx="30">
                  <c:v>259773.05229397118</c:v>
                </c:pt>
                <c:pt idx="31">
                  <c:v>367871.03340258019</c:v>
                </c:pt>
                <c:pt idx="32">
                  <c:v>518828.97068309726</c:v>
                </c:pt>
                <c:pt idx="33">
                  <c:v>727556.53911337268</c:v>
                </c:pt>
                <c:pt idx="34">
                  <c:v>1012166.0949717578</c:v>
                </c:pt>
                <c:pt idx="35">
                  <c:v>1392786.6370390032</c:v>
                </c:pt>
                <c:pt idx="36">
                  <c:v>1888396.2967377738</c:v>
                </c:pt>
                <c:pt idx="37">
                  <c:v>2510827.7625450762</c:v>
                </c:pt>
                <c:pt idx="38">
                  <c:v>3256045.1503693275</c:v>
                </c:pt>
                <c:pt idx="39">
                  <c:v>4095299.8412039122</c:v>
                </c:pt>
                <c:pt idx="40">
                  <c:v>4972248.7791512506</c:v>
                </c:pt>
                <c:pt idx="41">
                  <c:v>5812906.5741558494</c:v>
                </c:pt>
                <c:pt idx="42">
                  <c:v>6548361.080975621</c:v>
                </c:pt>
                <c:pt idx="43">
                  <c:v>7137919.9894430637</c:v>
                </c:pt>
                <c:pt idx="44">
                  <c:v>7576976.4159740498</c:v>
                </c:pt>
                <c:pt idx="45">
                  <c:v>7886979.1747317854</c:v>
                </c:pt>
                <c:pt idx="46">
                  <c:v>8099020.6125119198</c:v>
                </c:pt>
                <c:pt idx="47">
                  <c:v>8242129.5249889577</c:v>
                </c:pt>
                <c:pt idx="48">
                  <c:v>8338716.0211918205</c:v>
                </c:pt>
                <c:pt idx="49">
                  <c:v>8404470.4226025008</c:v>
                </c:pt>
                <c:pt idx="50">
                  <c:v>8449851.5518126078</c:v>
                </c:pt>
                <c:pt idx="51">
                  <c:v>8481685.1519112531</c:v>
                </c:pt>
                <c:pt idx="52">
                  <c:v>8504404.773492761</c:v>
                </c:pt>
                <c:pt idx="53">
                  <c:v>8520903.8943306189</c:v>
                </c:pt>
                <c:pt idx="54">
                  <c:v>8533090.1485862155</c:v>
                </c:pt>
                <c:pt idx="55">
                  <c:v>8542237.7359603904</c:v>
                </c:pt>
                <c:pt idx="56">
                  <c:v>8549210.1497478075</c:v>
                </c:pt>
                <c:pt idx="57">
                  <c:v>8554601.3824156299</c:v>
                </c:pt>
                <c:pt idx="58">
                  <c:v>8558826.1894446649</c:v>
                </c:pt>
                <c:pt idx="59">
                  <c:v>8562178.4338060897</c:v>
                </c:pt>
                <c:pt idx="60">
                  <c:v>8564869.2767684646</c:v>
                </c:pt>
                <c:pt idx="61">
                  <c:v>8567052.5107418243</c:v>
                </c:pt>
                <c:pt idx="62">
                  <c:v>8568841.5906830076</c:v>
                </c:pt>
                <c:pt idx="63">
                  <c:v>8570321.2379171625</c:v>
                </c:pt>
                <c:pt idx="64">
                  <c:v>8571555.4495038483</c:v>
                </c:pt>
                <c:pt idx="65">
                  <c:v>8572593.0965549666</c:v>
                </c:pt>
                <c:pt idx="66">
                  <c:v>8573471.8849124499</c:v>
                </c:pt>
                <c:pt idx="67">
                  <c:v>8574221.189881986</c:v>
                </c:pt>
                <c:pt idx="68">
                  <c:v>8574864.1076831184</c:v>
                </c:pt>
                <c:pt idx="69">
                  <c:v>8575418.9558006898</c:v>
                </c:pt>
                <c:pt idx="70">
                  <c:v>8575900.3813723326</c:v>
                </c:pt>
                <c:pt idx="71">
                  <c:v>8576320.1878884491</c:v>
                </c:pt>
                <c:pt idx="72">
                  <c:v>8576687.9574381597</c:v>
                </c:pt>
                <c:pt idx="73">
                  <c:v>8577011.5231462866</c:v>
                </c:pt>
                <c:pt idx="74">
                  <c:v>8577297.3308437187</c:v>
                </c:pt>
                <c:pt idx="75">
                  <c:v>8577550.7181280404</c:v>
                </c:pt>
                <c:pt idx="76">
                  <c:v>8577776.1313035265</c:v>
                </c:pt>
                <c:pt idx="77">
                  <c:v>8577977.2952383943</c:v>
                </c:pt>
                <c:pt idx="78">
                  <c:v>8578157.3472673446</c:v>
                </c:pt>
                <c:pt idx="79">
                  <c:v>8578318.9434390757</c:v>
                </c:pt>
                <c:pt idx="80">
                  <c:v>8578464.3433458488</c:v>
                </c:pt>
                <c:pt idx="81">
                  <c:v>8578595.4782560449</c:v>
                </c:pt>
                <c:pt idx="82">
                  <c:v>8578714.0061478615</c:v>
                </c:pt>
                <c:pt idx="83">
                  <c:v>8578821.3564048205</c:v>
                </c:pt>
                <c:pt idx="84">
                  <c:v>8578918.7663046867</c:v>
                </c:pt>
                <c:pt idx="85">
                  <c:v>8579007.3109577093</c:v>
                </c:pt>
                <c:pt idx="86">
                  <c:v>8579087.9279881977</c:v>
                </c:pt>
                <c:pt idx="87">
                  <c:v>8579161.4379762672</c:v>
                </c:pt>
                <c:pt idx="88">
                  <c:v>8579228.5614631269</c:v>
                </c:pt>
                <c:pt idx="89">
                  <c:v>8579289.9331579711</c:v>
                </c:pt>
                <c:pt idx="90">
                  <c:v>8579346.1138557345</c:v>
                </c:pt>
                <c:pt idx="91">
                  <c:v>8579397.6004741322</c:v>
                </c:pt>
                <c:pt idx="92">
                  <c:v>8579444.8345390894</c:v>
                </c:pt>
                <c:pt idx="93">
                  <c:v>8579488.2093848679</c:v>
                </c:pt>
                <c:pt idx="94">
                  <c:v>8579528.0762853734</c:v>
                </c:pt>
                <c:pt idx="95">
                  <c:v>8579564.7496933211</c:v>
                </c:pt>
                <c:pt idx="96">
                  <c:v>8579598.5117320139</c:v>
                </c:pt>
                <c:pt idx="97">
                  <c:v>8579629.6160588004</c:v>
                </c:pt>
                <c:pt idx="98">
                  <c:v>8579658.2911985554</c:v>
                </c:pt>
                <c:pt idx="99">
                  <c:v>8579684.7434286065</c:v>
                </c:pt>
                <c:pt idx="100">
                  <c:v>8579709.1592828631</c:v>
                </c:pt>
                <c:pt idx="101">
                  <c:v>8579731.707731612</c:v>
                </c:pt>
                <c:pt idx="102">
                  <c:v>8579752.5420842934</c:v>
                </c:pt>
                <c:pt idx="103">
                  <c:v>8579771.8016549498</c:v>
                </c:pt>
                <c:pt idx="104">
                  <c:v>8579789.613223752</c:v>
                </c:pt>
                <c:pt idx="105">
                  <c:v>8579806.0923228841</c:v>
                </c:pt>
                <c:pt idx="106">
                  <c:v>8579821.3443706408</c:v>
                </c:pt>
                <c:pt idx="107">
                  <c:v>8579835.4656741209</c:v>
                </c:pt>
                <c:pt idx="108">
                  <c:v>8579848.5443177335</c:v>
                </c:pt>
                <c:pt idx="109">
                  <c:v>8579860.6609523781</c:v>
                </c:pt>
                <c:pt idx="110">
                  <c:v>8579871.8894978613</c:v>
                </c:pt>
                <c:pt idx="111">
                  <c:v>8579882.2977694739</c:v>
                </c:pt>
                <c:pt idx="112">
                  <c:v>8579891.9480380286</c:v>
                </c:pt>
                <c:pt idx="113">
                  <c:v>8579900.8975314088</c:v>
                </c:pt>
                <c:pt idx="114">
                  <c:v>8579909.1988846362</c:v>
                </c:pt>
                <c:pt idx="115">
                  <c:v>8579916.9005444292</c:v>
                </c:pt>
                <c:pt idx="116">
                  <c:v>8579924.0471335556</c:v>
                </c:pt>
                <c:pt idx="117">
                  <c:v>8579930.6797794905</c:v>
                </c:pt>
                <c:pt idx="118">
                  <c:v>8579936.8364113811</c:v>
                </c:pt>
                <c:pt idx="119">
                  <c:v>8579942.5520288125</c:v>
                </c:pt>
                <c:pt idx="120">
                  <c:v>8579947.858945379</c:v>
                </c:pt>
                <c:pt idx="121">
                  <c:v>8579952.7870097905</c:v>
                </c:pt>
                <c:pt idx="122">
                  <c:v>8579957.3638068158</c:v>
                </c:pt>
                <c:pt idx="123">
                  <c:v>8579961.6148401871</c:v>
                </c:pt>
                <c:pt idx="124">
                  <c:v>8579965.563699251</c:v>
                </c:pt>
                <c:pt idx="125">
                  <c:v>8579969.2322110273</c:v>
                </c:pt>
                <c:pt idx="126">
                  <c:v>8579972.6405791007</c:v>
                </c:pt>
                <c:pt idx="127">
                  <c:v>8579975.8075106051</c:v>
                </c:pt>
                <c:pt idx="128">
                  <c:v>8579978.7503324728</c:v>
                </c:pt>
                <c:pt idx="129">
                  <c:v>8579981.4850979373</c:v>
                </c:pt>
                <c:pt idx="130">
                  <c:v>8579984.0266841948</c:v>
                </c:pt>
                <c:pt idx="131">
                  <c:v>8579986.3888820615</c:v>
                </c:pt>
                <c:pt idx="132">
                  <c:v>8579988.5844783243</c:v>
                </c:pt>
                <c:pt idx="133">
                  <c:v>8579990.6253314521</c:v>
                </c:pt>
                <c:pt idx="134">
                  <c:v>8579992.5224412512</c:v>
                </c:pt>
                <c:pt idx="135">
                  <c:v>8579994.2860129979</c:v>
                </c:pt>
                <c:pt idx="136">
                  <c:v>8579995.925516516</c:v>
                </c:pt>
                <c:pt idx="137">
                  <c:v>8579997.4497406483</c:v>
                </c:pt>
                <c:pt idx="138">
                  <c:v>8579998.8668434843</c:v>
                </c:pt>
                <c:pt idx="139">
                  <c:v>8580000.1843987256</c:v>
                </c:pt>
                <c:pt idx="140">
                  <c:v>8580001.4094384965</c:v>
                </c:pt>
                <c:pt idx="141">
                  <c:v>8580002.5484928899</c:v>
                </c:pt>
                <c:pt idx="142">
                  <c:v>8580003.6076265126</c:v>
                </c:pt>
                <c:pt idx="143">
                  <c:v>8580004.5924722832</c:v>
                </c:pt>
                <c:pt idx="144">
                  <c:v>8580005.5082626902</c:v>
                </c:pt>
                <c:pt idx="145">
                  <c:v>8580006.3598587196</c:v>
                </c:pt>
                <c:pt idx="146">
                  <c:v>8580007.1517766211</c:v>
                </c:pt>
                <c:pt idx="147">
                  <c:v>8580007.8882127032</c:v>
                </c:pt>
                <c:pt idx="148">
                  <c:v>8580008.5730663016</c:v>
                </c:pt>
                <c:pt idx="149">
                  <c:v>8580009.2099610437</c:v>
                </c:pt>
                <c:pt idx="150">
                  <c:v>8580009.8022645712</c:v>
                </c:pt>
                <c:pt idx="151">
                  <c:v>8580010.3531068135</c:v>
                </c:pt>
                <c:pt idx="152">
                  <c:v>8580010.8653969374</c:v>
                </c:pt>
                <c:pt idx="153">
                  <c:v>8580011.3418390565</c:v>
                </c:pt>
                <c:pt idx="154">
                  <c:v>8580011.7849468142</c:v>
                </c:pt>
                <c:pt idx="155">
                  <c:v>8580012.1970569026</c:v>
                </c:pt>
                <c:pt idx="156">
                  <c:v>8580012.5803416204</c:v>
                </c:pt>
                <c:pt idx="157">
                  <c:v>8580012.9368205089</c:v>
                </c:pt>
                <c:pt idx="158">
                  <c:v>8580013.2683711741</c:v>
                </c:pt>
                <c:pt idx="159">
                  <c:v>8580013.5767393112</c:v>
                </c:pt>
                <c:pt idx="160">
                  <c:v>8580013.8635480348</c:v>
                </c:pt>
                <c:pt idx="161">
                  <c:v>8580014.1303065289</c:v>
                </c:pt>
                <c:pt idx="162">
                  <c:v>8580014.3784180768</c:v>
                </c:pt>
                <c:pt idx="163">
                  <c:v>8580014.6091875341</c:v>
                </c:pt>
                <c:pt idx="164">
                  <c:v>8580014.8238282576</c:v>
                </c:pt>
                <c:pt idx="165">
                  <c:v>8580015.0234685484</c:v>
                </c:pt>
                <c:pt idx="166">
                  <c:v>8580015.2091576327</c:v>
                </c:pt>
                <c:pt idx="167">
                  <c:v>8580015.381871229</c:v>
                </c:pt>
                <c:pt idx="168">
                  <c:v>8580015.5425167065</c:v>
                </c:pt>
                <c:pt idx="169">
                  <c:v>8580015.6919378955</c:v>
                </c:pt>
                <c:pt idx="170">
                  <c:v>8580015.8309195414</c:v>
                </c:pt>
                <c:pt idx="171">
                  <c:v>8580015.9601914603</c:v>
                </c:pt>
                <c:pt idx="172">
                  <c:v>8580016.0804323833</c:v>
                </c:pt>
                <c:pt idx="173">
                  <c:v>8580016.192273546</c:v>
                </c:pt>
                <c:pt idx="174">
                  <c:v>8580016.2963020243</c:v>
                </c:pt>
                <c:pt idx="175">
                  <c:v>8580016.393063819</c:v>
                </c:pt>
                <c:pt idx="176">
                  <c:v>8580016.4830667414</c:v>
                </c:pt>
                <c:pt idx="177">
                  <c:v>8580016.5667830855</c:v>
                </c:pt>
                <c:pt idx="178">
                  <c:v>8580016.6446521208</c:v>
                </c:pt>
                <c:pt idx="179">
                  <c:v>8580016.7170823999</c:v>
                </c:pt>
                <c:pt idx="180">
                  <c:v>8580016.7844539098</c:v>
                </c:pt>
                <c:pt idx="181">
                  <c:v>8580016.8471200764</c:v>
                </c:pt>
                <c:pt idx="182">
                  <c:v>8580016.9054096173</c:v>
                </c:pt>
                <c:pt idx="183">
                  <c:v>8580016.9596282747</c:v>
                </c:pt>
                <c:pt idx="184">
                  <c:v>8580017.0100604221</c:v>
                </c:pt>
                <c:pt idx="185">
                  <c:v>8580017.0569705591</c:v>
                </c:pt>
                <c:pt idx="186">
                  <c:v>8580017.1006046981</c:v>
                </c:pt>
                <c:pt idx="187">
                  <c:v>8580017.1411916669</c:v>
                </c:pt>
                <c:pt idx="188">
                  <c:v>8580017.178944299</c:v>
                </c:pt>
                <c:pt idx="189">
                  <c:v>8580017.2140605599</c:v>
                </c:pt>
                <c:pt idx="190">
                  <c:v>8580017.2467245832</c:v>
                </c:pt>
                <c:pt idx="191">
                  <c:v>8580017.2771076355</c:v>
                </c:pt>
                <c:pt idx="192">
                  <c:v>8580017.3053690232</c:v>
                </c:pt>
                <c:pt idx="193">
                  <c:v>8580017.3316569198</c:v>
                </c:pt>
                <c:pt idx="194">
                  <c:v>8580017.3561091516</c:v>
                </c:pt>
                <c:pt idx="195">
                  <c:v>8580017.3788539115</c:v>
                </c:pt>
                <c:pt idx="196">
                  <c:v>8580017.4000104461</c:v>
                </c:pt>
                <c:pt idx="197">
                  <c:v>8580017.4196896683</c:v>
                </c:pt>
                <c:pt idx="198">
                  <c:v>8580017.4379947428</c:v>
                </c:pt>
                <c:pt idx="199">
                  <c:v>8580017.4550216272</c:v>
                </c:pt>
                <c:pt idx="200">
                  <c:v>8580017.4708595872</c:v>
                </c:pt>
                <c:pt idx="201">
                  <c:v>8580017.4855916407</c:v>
                </c:pt>
                <c:pt idx="202">
                  <c:v>8580017.4992950168</c:v>
                </c:pt>
                <c:pt idx="203">
                  <c:v>8580017.5120415464</c:v>
                </c:pt>
                <c:pt idx="204">
                  <c:v>8580017.5238980483</c:v>
                </c:pt>
                <c:pt idx="205">
                  <c:v>8580017.5349266697</c:v>
                </c:pt>
                <c:pt idx="206">
                  <c:v>8580017.5451852214</c:v>
                </c:pt>
                <c:pt idx="207">
                  <c:v>8580017.5547274742</c:v>
                </c:pt>
                <c:pt idx="208">
                  <c:v>8580017.5636034459</c:v>
                </c:pt>
                <c:pt idx="209">
                  <c:v>8580017.5718596634</c:v>
                </c:pt>
                <c:pt idx="210">
                  <c:v>8580017.5795393977</c:v>
                </c:pt>
                <c:pt idx="211">
                  <c:v>8580017.5866829064</c:v>
                </c:pt>
                <c:pt idx="212">
                  <c:v>8580017.5933276303</c:v>
                </c:pt>
                <c:pt idx="213">
                  <c:v>8580017.5995083954</c:v>
                </c:pt>
                <c:pt idx="214">
                  <c:v>8580017.6052576005</c:v>
                </c:pt>
                <c:pt idx="215">
                  <c:v>8580017.6106053777</c:v>
                </c:pt>
                <c:pt idx="216">
                  <c:v>8580017.615579756</c:v>
                </c:pt>
                <c:pt idx="217">
                  <c:v>8580017.6202068087</c:v>
                </c:pt>
                <c:pt idx="218">
                  <c:v>8580017.6245107893</c:v>
                </c:pt>
                <c:pt idx="219">
                  <c:v>8580017.6285142545</c:v>
                </c:pt>
                <c:pt idx="220">
                  <c:v>8580017.632238185</c:v>
                </c:pt>
                <c:pt idx="221">
                  <c:v>8580017.6357021052</c:v>
                </c:pt>
                <c:pt idx="222">
                  <c:v>8580017.6389241628</c:v>
                </c:pt>
                <c:pt idx="223">
                  <c:v>8580017.6419212501</c:v>
                </c:pt>
                <c:pt idx="224">
                  <c:v>8580017.6447090749</c:v>
                </c:pt>
                <c:pt idx="225">
                  <c:v>8580017.6473022476</c:v>
                </c:pt>
                <c:pt idx="226">
                  <c:v>8580017.6497143582</c:v>
                </c:pt>
                <c:pt idx="227">
                  <c:v>8580017.6519580502</c:v>
                </c:pt>
                <c:pt idx="228">
                  <c:v>8580017.6540450826</c:v>
                </c:pt>
                <c:pt idx="229">
                  <c:v>8580017.6559863947</c:v>
                </c:pt>
                <c:pt idx="230">
                  <c:v>8580017.6577921622</c:v>
                </c:pt>
                <c:pt idx="231">
                  <c:v>8580017.6594718471</c:v>
                </c:pt>
                <c:pt idx="232">
                  <c:v>8580017.6610342506</c:v>
                </c:pt>
                <c:pt idx="233">
                  <c:v>8580017.6624875646</c:v>
                </c:pt>
                <c:pt idx="234">
                  <c:v>8580017.6638394073</c:v>
                </c:pt>
                <c:pt idx="235">
                  <c:v>8580017.6650968622</c:v>
                </c:pt>
                <c:pt idx="236">
                  <c:v>8580017.6662665196</c:v>
                </c:pt>
                <c:pt idx="237">
                  <c:v>8580017.6673545074</c:v>
                </c:pt>
                <c:pt idx="238">
                  <c:v>8580017.6683665309</c:v>
                </c:pt>
                <c:pt idx="239">
                  <c:v>8580017.669307895</c:v>
                </c:pt>
                <c:pt idx="240">
                  <c:v>8580017.6701835301</c:v>
                </c:pt>
                <c:pt idx="241">
                  <c:v>8580017.6709980275</c:v>
                </c:pt>
                <c:pt idx="242">
                  <c:v>8580017.6717556547</c:v>
                </c:pt>
                <c:pt idx="243">
                  <c:v>8580017.6724603847</c:v>
                </c:pt>
                <c:pt idx="244">
                  <c:v>8580017.6731159072</c:v>
                </c:pt>
                <c:pt idx="245">
                  <c:v>8580017.6737256609</c:v>
                </c:pt>
                <c:pt idx="246">
                  <c:v>8580017.6742928401</c:v>
                </c:pt>
                <c:pt idx="247">
                  <c:v>8580017.6748204194</c:v>
                </c:pt>
                <c:pt idx="248">
                  <c:v>8580017.6753111612</c:v>
                </c:pt>
                <c:pt idx="249">
                  <c:v>8580017.6757676397</c:v>
                </c:pt>
                <c:pt idx="250">
                  <c:v>8580017.6761922464</c:v>
                </c:pt>
                <c:pt idx="251">
                  <c:v>8580017.6765872054</c:v>
                </c:pt>
                <c:pt idx="252">
                  <c:v>8580017.6769545879</c:v>
                </c:pt>
                <c:pt idx="253">
                  <c:v>8580017.6772963181</c:v>
                </c:pt>
                <c:pt idx="254">
                  <c:v>8580017.6776141897</c:v>
                </c:pt>
                <c:pt idx="255">
                  <c:v>8580017.677909866</c:v>
                </c:pt>
                <c:pt idx="256">
                  <c:v>8580017.6781848967</c:v>
                </c:pt>
                <c:pt idx="257">
                  <c:v>8580017.6784407254</c:v>
                </c:pt>
                <c:pt idx="258">
                  <c:v>8580017.6786786914</c:v>
                </c:pt>
                <c:pt idx="259">
                  <c:v>8580017.6789000444</c:v>
                </c:pt>
                <c:pt idx="260">
                  <c:v>8580017.6791059412</c:v>
                </c:pt>
                <c:pt idx="261">
                  <c:v>8580017.6792974621</c:v>
                </c:pt>
                <c:pt idx="262">
                  <c:v>8580017.6794756111</c:v>
                </c:pt>
                <c:pt idx="263">
                  <c:v>8580017.6796413194</c:v>
                </c:pt>
                <c:pt idx="264">
                  <c:v>8580017.6797954589</c:v>
                </c:pt>
                <c:pt idx="265">
                  <c:v>8580017.6799388379</c:v>
                </c:pt>
                <c:pt idx="266">
                  <c:v>8580017.6800722033</c:v>
                </c:pt>
                <c:pt idx="267">
                  <c:v>8580017.6801962592</c:v>
                </c:pt>
                <c:pt idx="268">
                  <c:v>8580017.6803116519</c:v>
                </c:pt>
                <c:pt idx="269">
                  <c:v>8580017.6804189868</c:v>
                </c:pt>
                <c:pt idx="270">
                  <c:v>8580017.6805188283</c:v>
                </c:pt>
                <c:pt idx="271">
                  <c:v>8580017.680611698</c:v>
                </c:pt>
                <c:pt idx="272">
                  <c:v>8580017.6806980856</c:v>
                </c:pt>
                <c:pt idx="273">
                  <c:v>8580017.6807784401</c:v>
                </c:pt>
                <c:pt idx="274">
                  <c:v>8580017.6808531843</c:v>
                </c:pt>
                <c:pt idx="275">
                  <c:v>8580017.6809227094</c:v>
                </c:pt>
                <c:pt idx="276">
                  <c:v>8580017.6809873804</c:v>
                </c:pt>
                <c:pt idx="277">
                  <c:v>8580017.6810475364</c:v>
                </c:pt>
                <c:pt idx="278">
                  <c:v>8580017.6811034922</c:v>
                </c:pt>
                <c:pt idx="279">
                  <c:v>8580017.68115554</c:v>
                </c:pt>
                <c:pt idx="280">
                  <c:v>8580017.6812039539</c:v>
                </c:pt>
                <c:pt idx="281">
                  <c:v>8580017.681248989</c:v>
                </c:pt>
                <c:pt idx="282">
                  <c:v>8580017.681290878</c:v>
                </c:pt>
                <c:pt idx="283">
                  <c:v>8580017.6813298445</c:v>
                </c:pt>
                <c:pt idx="284">
                  <c:v>8580017.6813660879</c:v>
                </c:pt>
                <c:pt idx="285">
                  <c:v>8580017.6813998017</c:v>
                </c:pt>
                <c:pt idx="286">
                  <c:v>8580017.6814311612</c:v>
                </c:pt>
                <c:pt idx="287">
                  <c:v>8580017.6814603321</c:v>
                </c:pt>
                <c:pt idx="288">
                  <c:v>8580017.6814874671</c:v>
                </c:pt>
                <c:pt idx="289">
                  <c:v>8580017.681512706</c:v>
                </c:pt>
                <c:pt idx="290">
                  <c:v>8580017.6815361828</c:v>
                </c:pt>
                <c:pt idx="291">
                  <c:v>8580017.6815580186</c:v>
                </c:pt>
                <c:pt idx="292">
                  <c:v>8580017.6815783326</c:v>
                </c:pt>
                <c:pt idx="293">
                  <c:v>8580017.6815972254</c:v>
                </c:pt>
                <c:pt idx="294">
                  <c:v>8580017.6816148013</c:v>
                </c:pt>
                <c:pt idx="295">
                  <c:v>8580017.6816311497</c:v>
                </c:pt>
                <c:pt idx="296">
                  <c:v>8580017.6816463564</c:v>
                </c:pt>
                <c:pt idx="297">
                  <c:v>8580017.6816605013</c:v>
                </c:pt>
                <c:pt idx="298">
                  <c:v>8580017.6816736571</c:v>
                </c:pt>
                <c:pt idx="299">
                  <c:v>8580017.6816858947</c:v>
                </c:pt>
                <c:pt idx="300">
                  <c:v>8580017.6816972792</c:v>
                </c:pt>
                <c:pt idx="301">
                  <c:v>8580017.6817078684</c:v>
                </c:pt>
                <c:pt idx="302">
                  <c:v>8580017.681717718</c:v>
                </c:pt>
                <c:pt idx="303">
                  <c:v>8580017.6817268822</c:v>
                </c:pt>
                <c:pt idx="304">
                  <c:v>8580017.6817354038</c:v>
                </c:pt>
                <c:pt idx="305">
                  <c:v>8580017.6817433313</c:v>
                </c:pt>
                <c:pt idx="306">
                  <c:v>8580017.6817507055</c:v>
                </c:pt>
                <c:pt idx="307">
                  <c:v>8580017.6817575637</c:v>
                </c:pt>
                <c:pt idx="308">
                  <c:v>8580017.6817639451</c:v>
                </c:pt>
                <c:pt idx="309">
                  <c:v>8580017.6817698795</c:v>
                </c:pt>
                <c:pt idx="310">
                  <c:v>8580017.6817754004</c:v>
                </c:pt>
                <c:pt idx="311">
                  <c:v>8580017.6817805357</c:v>
                </c:pt>
                <c:pt idx="312">
                  <c:v>8580017.6817853115</c:v>
                </c:pt>
                <c:pt idx="313">
                  <c:v>8580017.681789754</c:v>
                </c:pt>
                <c:pt idx="314">
                  <c:v>8580017.6817938872</c:v>
                </c:pt>
                <c:pt idx="315">
                  <c:v>8580017.6817977317</c:v>
                </c:pt>
                <c:pt idx="316">
                  <c:v>8580017.6818013079</c:v>
                </c:pt>
                <c:pt idx="317">
                  <c:v>8580017.6818046346</c:v>
                </c:pt>
                <c:pt idx="318">
                  <c:v>8580017.6818077266</c:v>
                </c:pt>
                <c:pt idx="319">
                  <c:v>8580017.6818106044</c:v>
                </c:pt>
                <c:pt idx="320">
                  <c:v>8580017.6818132829</c:v>
                </c:pt>
                <c:pt idx="321">
                  <c:v>8580017.6818157732</c:v>
                </c:pt>
                <c:pt idx="322">
                  <c:v>8580017.6818180885</c:v>
                </c:pt>
                <c:pt idx="323">
                  <c:v>8580017.6818202436</c:v>
                </c:pt>
                <c:pt idx="324">
                  <c:v>8580017.6818222459</c:v>
                </c:pt>
                <c:pt idx="325">
                  <c:v>8580017.6818241104</c:v>
                </c:pt>
                <c:pt idx="326">
                  <c:v>8580017.6818258446</c:v>
                </c:pt>
                <c:pt idx="327">
                  <c:v>8580017.6818274576</c:v>
                </c:pt>
                <c:pt idx="328">
                  <c:v>8580017.6818289589</c:v>
                </c:pt>
                <c:pt idx="329">
                  <c:v>8580017.681830354</c:v>
                </c:pt>
                <c:pt idx="330">
                  <c:v>8580017.6818316523</c:v>
                </c:pt>
                <c:pt idx="331">
                  <c:v>8580017.6818328593</c:v>
                </c:pt>
                <c:pt idx="332">
                  <c:v>8580017.6818339825</c:v>
                </c:pt>
                <c:pt idx="333">
                  <c:v>8580017.6818350274</c:v>
                </c:pt>
                <c:pt idx="334">
                  <c:v>8580017.6818359997</c:v>
                </c:pt>
                <c:pt idx="335">
                  <c:v>8580017.6818369031</c:v>
                </c:pt>
                <c:pt idx="336">
                  <c:v>8580017.6818377431</c:v>
                </c:pt>
                <c:pt idx="337">
                  <c:v>8580017.6818385255</c:v>
                </c:pt>
                <c:pt idx="338">
                  <c:v>8580017.6818392519</c:v>
                </c:pt>
                <c:pt idx="339">
                  <c:v>8580017.6818399299</c:v>
                </c:pt>
                <c:pt idx="340">
                  <c:v>8580017.6818405576</c:v>
                </c:pt>
                <c:pt idx="341">
                  <c:v>8580017.6818411443</c:v>
                </c:pt>
                <c:pt idx="342">
                  <c:v>8580017.6818416882</c:v>
                </c:pt>
                <c:pt idx="343">
                  <c:v>8580017.6818421949</c:v>
                </c:pt>
                <c:pt idx="344">
                  <c:v>8580017.6818426643</c:v>
                </c:pt>
                <c:pt idx="345">
                  <c:v>8580017.681843102</c:v>
                </c:pt>
                <c:pt idx="346">
                  <c:v>8580017.6818435099</c:v>
                </c:pt>
                <c:pt idx="347">
                  <c:v>8580017.6818438899</c:v>
                </c:pt>
                <c:pt idx="348">
                  <c:v>8580017.6818442401</c:v>
                </c:pt>
                <c:pt idx="349">
                  <c:v>8580017.6818445679</c:v>
                </c:pt>
                <c:pt idx="350">
                  <c:v>8580017.6818448734</c:v>
                </c:pt>
                <c:pt idx="351">
                  <c:v>8580017.6818451583</c:v>
                </c:pt>
                <c:pt idx="352">
                  <c:v>8580017.6818454228</c:v>
                </c:pt>
                <c:pt idx="353">
                  <c:v>8580017.6818456687</c:v>
                </c:pt>
                <c:pt idx="354">
                  <c:v>8580017.6818458978</c:v>
                </c:pt>
                <c:pt idx="355">
                  <c:v>8580017.6818461083</c:v>
                </c:pt>
                <c:pt idx="356">
                  <c:v>8580017.6818463057</c:v>
                </c:pt>
                <c:pt idx="357">
                  <c:v>8580017.6818464901</c:v>
                </c:pt>
                <c:pt idx="358">
                  <c:v>8580017.6818466615</c:v>
                </c:pt>
                <c:pt idx="359">
                  <c:v>8580017.6818468198</c:v>
                </c:pt>
                <c:pt idx="360">
                  <c:v>8580017.6818469688</c:v>
                </c:pt>
                <c:pt idx="361">
                  <c:v>8580017.6818471048</c:v>
                </c:pt>
                <c:pt idx="362">
                  <c:v>8580017.6818472352</c:v>
                </c:pt>
                <c:pt idx="363">
                  <c:v>8580017.6818473544</c:v>
                </c:pt>
                <c:pt idx="364">
                  <c:v>8580017.6818474662</c:v>
                </c:pt>
                <c:pt idx="365">
                  <c:v>8580017.6818475686</c:v>
                </c:pt>
                <c:pt idx="366">
                  <c:v>8580017.6818476655</c:v>
                </c:pt>
                <c:pt idx="367">
                  <c:v>8580017.6818477549</c:v>
                </c:pt>
                <c:pt idx="368">
                  <c:v>8580017.6818478368</c:v>
                </c:pt>
                <c:pt idx="369">
                  <c:v>8580017.6818479151</c:v>
                </c:pt>
                <c:pt idx="370">
                  <c:v>8580017.6818479858</c:v>
                </c:pt>
                <c:pt idx="371">
                  <c:v>8580017.6818480548</c:v>
                </c:pt>
                <c:pt idx="372">
                  <c:v>8580017.6818481162</c:v>
                </c:pt>
                <c:pt idx="373">
                  <c:v>8580017.6818481758</c:v>
                </c:pt>
                <c:pt idx="374">
                  <c:v>8580017.681848228</c:v>
                </c:pt>
                <c:pt idx="375">
                  <c:v>8580017.6818482783</c:v>
                </c:pt>
                <c:pt idx="376">
                  <c:v>8580017.6818483267</c:v>
                </c:pt>
                <c:pt idx="377">
                  <c:v>8580017.6818483695</c:v>
                </c:pt>
                <c:pt idx="378">
                  <c:v>8580017.6818484105</c:v>
                </c:pt>
                <c:pt idx="379">
                  <c:v>8580017.6818484478</c:v>
                </c:pt>
                <c:pt idx="380">
                  <c:v>8580017.6818484832</c:v>
                </c:pt>
                <c:pt idx="381">
                  <c:v>8580017.6818485148</c:v>
                </c:pt>
                <c:pt idx="382">
                  <c:v>8580017.6818485446</c:v>
                </c:pt>
                <c:pt idx="383">
                  <c:v>8580017.6818485726</c:v>
                </c:pt>
                <c:pt idx="384">
                  <c:v>8580017.6818486005</c:v>
                </c:pt>
                <c:pt idx="385">
                  <c:v>8580017.6818486247</c:v>
                </c:pt>
                <c:pt idx="386">
                  <c:v>8580017.6818486471</c:v>
                </c:pt>
                <c:pt idx="387">
                  <c:v>8580017.6818486694</c:v>
                </c:pt>
                <c:pt idx="388">
                  <c:v>8580017.6818486899</c:v>
                </c:pt>
                <c:pt idx="389">
                  <c:v>8580017.6818487085</c:v>
                </c:pt>
                <c:pt idx="390">
                  <c:v>8580017.6818487253</c:v>
                </c:pt>
                <c:pt idx="391">
                  <c:v>8580017.6818487421</c:v>
                </c:pt>
                <c:pt idx="392">
                  <c:v>8580017.681848757</c:v>
                </c:pt>
                <c:pt idx="393">
                  <c:v>8580017.68184877</c:v>
                </c:pt>
                <c:pt idx="394">
                  <c:v>8580017.681848783</c:v>
                </c:pt>
                <c:pt idx="395">
                  <c:v>8580017.6818487942</c:v>
                </c:pt>
                <c:pt idx="396">
                  <c:v>8580017.6818488054</c:v>
                </c:pt>
                <c:pt idx="397">
                  <c:v>8580017.6818488147</c:v>
                </c:pt>
                <c:pt idx="398">
                  <c:v>8580017.681848824</c:v>
                </c:pt>
                <c:pt idx="399">
                  <c:v>8580017.6818488333</c:v>
                </c:pt>
                <c:pt idx="400">
                  <c:v>8580017.6818488427</c:v>
                </c:pt>
                <c:pt idx="401">
                  <c:v>8580017.6818488501</c:v>
                </c:pt>
                <c:pt idx="402">
                  <c:v>8580017.6818488576</c:v>
                </c:pt>
                <c:pt idx="403">
                  <c:v>8580017.681848865</c:v>
                </c:pt>
                <c:pt idx="404">
                  <c:v>8580017.6818488725</c:v>
                </c:pt>
                <c:pt idx="405">
                  <c:v>8580017.681848878</c:v>
                </c:pt>
                <c:pt idx="406">
                  <c:v>8580017.6818488818</c:v>
                </c:pt>
                <c:pt idx="407">
                  <c:v>8580017.6818488874</c:v>
                </c:pt>
                <c:pt idx="408">
                  <c:v>8580017.6818488911</c:v>
                </c:pt>
                <c:pt idx="409">
                  <c:v>8580017.6818488967</c:v>
                </c:pt>
                <c:pt idx="410">
                  <c:v>8580017.6818489004</c:v>
                </c:pt>
                <c:pt idx="411">
                  <c:v>8580017.681848906</c:v>
                </c:pt>
                <c:pt idx="412">
                  <c:v>8580017.6818489078</c:v>
                </c:pt>
                <c:pt idx="413">
                  <c:v>8580017.6818489116</c:v>
                </c:pt>
                <c:pt idx="414">
                  <c:v>8580017.6818489134</c:v>
                </c:pt>
                <c:pt idx="415">
                  <c:v>8580017.6818489153</c:v>
                </c:pt>
                <c:pt idx="416">
                  <c:v>8580017.681848919</c:v>
                </c:pt>
                <c:pt idx="417">
                  <c:v>8580017.6818489209</c:v>
                </c:pt>
                <c:pt idx="418">
                  <c:v>8580017.6818489246</c:v>
                </c:pt>
                <c:pt idx="419">
                  <c:v>8580017.6818489265</c:v>
                </c:pt>
                <c:pt idx="420">
                  <c:v>8580017.6818489283</c:v>
                </c:pt>
                <c:pt idx="421">
                  <c:v>8580017.6818489302</c:v>
                </c:pt>
                <c:pt idx="422">
                  <c:v>8580017.6818489321</c:v>
                </c:pt>
                <c:pt idx="423">
                  <c:v>8580017.6818489339</c:v>
                </c:pt>
                <c:pt idx="424">
                  <c:v>8580017.6818489339</c:v>
                </c:pt>
                <c:pt idx="425">
                  <c:v>8580017.6818489358</c:v>
                </c:pt>
                <c:pt idx="426">
                  <c:v>8580017.6818489376</c:v>
                </c:pt>
                <c:pt idx="427">
                  <c:v>8580017.6818489376</c:v>
                </c:pt>
                <c:pt idx="428">
                  <c:v>8580017.6818489395</c:v>
                </c:pt>
                <c:pt idx="429">
                  <c:v>8580017.6818489395</c:v>
                </c:pt>
                <c:pt idx="430">
                  <c:v>8580017.6818489414</c:v>
                </c:pt>
                <c:pt idx="431">
                  <c:v>8580017.6818489432</c:v>
                </c:pt>
                <c:pt idx="432">
                  <c:v>8580017.6818489432</c:v>
                </c:pt>
                <c:pt idx="433">
                  <c:v>8580017.6818489451</c:v>
                </c:pt>
                <c:pt idx="434">
                  <c:v>8580017.6818489451</c:v>
                </c:pt>
                <c:pt idx="435">
                  <c:v>8580017.681848947</c:v>
                </c:pt>
                <c:pt idx="436">
                  <c:v>8580017.681848947</c:v>
                </c:pt>
                <c:pt idx="437">
                  <c:v>8580017.681848947</c:v>
                </c:pt>
                <c:pt idx="438">
                  <c:v>8580017.681848947</c:v>
                </c:pt>
                <c:pt idx="439">
                  <c:v>8580017.681848947</c:v>
                </c:pt>
                <c:pt idx="440">
                  <c:v>8580017.681848947</c:v>
                </c:pt>
                <c:pt idx="441">
                  <c:v>8580017.6818489488</c:v>
                </c:pt>
                <c:pt idx="442">
                  <c:v>8580017.6818489488</c:v>
                </c:pt>
                <c:pt idx="443">
                  <c:v>8580017.6818489488</c:v>
                </c:pt>
                <c:pt idx="444">
                  <c:v>8580017.6818489488</c:v>
                </c:pt>
                <c:pt idx="445">
                  <c:v>8580017.6818489488</c:v>
                </c:pt>
                <c:pt idx="446">
                  <c:v>8580017.6818489488</c:v>
                </c:pt>
                <c:pt idx="447">
                  <c:v>8580017.6818489488</c:v>
                </c:pt>
                <c:pt idx="448">
                  <c:v>8580017.6818489488</c:v>
                </c:pt>
                <c:pt idx="449">
                  <c:v>8580017.6818489488</c:v>
                </c:pt>
                <c:pt idx="450">
                  <c:v>8580017.6818489488</c:v>
                </c:pt>
                <c:pt idx="451">
                  <c:v>8580017.6818489507</c:v>
                </c:pt>
                <c:pt idx="452">
                  <c:v>8580017.6818489507</c:v>
                </c:pt>
                <c:pt idx="453">
                  <c:v>8580017.6818489507</c:v>
                </c:pt>
                <c:pt idx="454">
                  <c:v>8580017.6818489507</c:v>
                </c:pt>
                <c:pt idx="455">
                  <c:v>8580017.6818489507</c:v>
                </c:pt>
                <c:pt idx="456">
                  <c:v>8580017.6818489507</c:v>
                </c:pt>
                <c:pt idx="457">
                  <c:v>8580017.6818489525</c:v>
                </c:pt>
                <c:pt idx="458">
                  <c:v>8580017.6818489525</c:v>
                </c:pt>
                <c:pt idx="459">
                  <c:v>8580017.6818489525</c:v>
                </c:pt>
                <c:pt idx="460">
                  <c:v>8580017.6818489507</c:v>
                </c:pt>
                <c:pt idx="461">
                  <c:v>8580017.6818489525</c:v>
                </c:pt>
                <c:pt idx="462">
                  <c:v>8580017.6818489507</c:v>
                </c:pt>
                <c:pt idx="463">
                  <c:v>8580017.6818489507</c:v>
                </c:pt>
                <c:pt idx="464">
                  <c:v>8580017.6818489525</c:v>
                </c:pt>
                <c:pt idx="465">
                  <c:v>8580017.6818489525</c:v>
                </c:pt>
                <c:pt idx="466">
                  <c:v>8580017.6818489525</c:v>
                </c:pt>
                <c:pt idx="467">
                  <c:v>8580017.6818489507</c:v>
                </c:pt>
                <c:pt idx="468">
                  <c:v>8580017.6818489525</c:v>
                </c:pt>
                <c:pt idx="469">
                  <c:v>8580017.6818489525</c:v>
                </c:pt>
                <c:pt idx="470">
                  <c:v>8580017.6818489525</c:v>
                </c:pt>
                <c:pt idx="471">
                  <c:v>8580017.6818489525</c:v>
                </c:pt>
                <c:pt idx="472">
                  <c:v>8580017.6818489525</c:v>
                </c:pt>
                <c:pt idx="473">
                  <c:v>8580017.6818489525</c:v>
                </c:pt>
                <c:pt idx="474">
                  <c:v>8580017.6818489525</c:v>
                </c:pt>
                <c:pt idx="475">
                  <c:v>8580017.6818489525</c:v>
                </c:pt>
                <c:pt idx="476">
                  <c:v>8580017.6818489525</c:v>
                </c:pt>
                <c:pt idx="477">
                  <c:v>8580017.6818489544</c:v>
                </c:pt>
                <c:pt idx="478">
                  <c:v>8580017.6818489544</c:v>
                </c:pt>
                <c:pt idx="479">
                  <c:v>8580017.6818489544</c:v>
                </c:pt>
                <c:pt idx="480">
                  <c:v>8580017.6818489544</c:v>
                </c:pt>
                <c:pt idx="481">
                  <c:v>8580017.6818489544</c:v>
                </c:pt>
                <c:pt idx="482">
                  <c:v>8580017.6818489563</c:v>
                </c:pt>
                <c:pt idx="483">
                  <c:v>8580017.6818489544</c:v>
                </c:pt>
                <c:pt idx="484">
                  <c:v>8580017.6818489544</c:v>
                </c:pt>
                <c:pt idx="485">
                  <c:v>8580017.6818489563</c:v>
                </c:pt>
                <c:pt idx="486">
                  <c:v>8580017.6818489544</c:v>
                </c:pt>
                <c:pt idx="487">
                  <c:v>8580017.6818489544</c:v>
                </c:pt>
                <c:pt idx="488">
                  <c:v>8580017.6818489544</c:v>
                </c:pt>
                <c:pt idx="489">
                  <c:v>8580017.6818489544</c:v>
                </c:pt>
                <c:pt idx="490">
                  <c:v>8580017.6818489563</c:v>
                </c:pt>
                <c:pt idx="491">
                  <c:v>8580017.6818489563</c:v>
                </c:pt>
                <c:pt idx="492">
                  <c:v>8580017.6818489544</c:v>
                </c:pt>
                <c:pt idx="493">
                  <c:v>8580017.6818489544</c:v>
                </c:pt>
                <c:pt idx="494">
                  <c:v>8580017.6818489544</c:v>
                </c:pt>
                <c:pt idx="495">
                  <c:v>8580017.6818489563</c:v>
                </c:pt>
                <c:pt idx="496">
                  <c:v>8580017.6818489563</c:v>
                </c:pt>
                <c:pt idx="497">
                  <c:v>8580017.6818489563</c:v>
                </c:pt>
                <c:pt idx="498">
                  <c:v>8580017.6818489563</c:v>
                </c:pt>
                <c:pt idx="499">
                  <c:v>8580017.6818489563</c:v>
                </c:pt>
                <c:pt idx="500">
                  <c:v>8580017.6818489544</c:v>
                </c:pt>
                <c:pt idx="501">
                  <c:v>8580017.6818489544</c:v>
                </c:pt>
                <c:pt idx="502">
                  <c:v>8580017.6818489544</c:v>
                </c:pt>
                <c:pt idx="503">
                  <c:v>8580017.6818489544</c:v>
                </c:pt>
                <c:pt idx="504">
                  <c:v>8580017.6818489544</c:v>
                </c:pt>
                <c:pt idx="505">
                  <c:v>8580017.6818489544</c:v>
                </c:pt>
                <c:pt idx="506">
                  <c:v>8580017.6818489563</c:v>
                </c:pt>
                <c:pt idx="507">
                  <c:v>8580017.6818489563</c:v>
                </c:pt>
                <c:pt idx="508">
                  <c:v>8580017.6818489563</c:v>
                </c:pt>
                <c:pt idx="509">
                  <c:v>8580017.6818489581</c:v>
                </c:pt>
                <c:pt idx="510">
                  <c:v>8580017.6818489581</c:v>
                </c:pt>
                <c:pt idx="511">
                  <c:v>8580017.6818489581</c:v>
                </c:pt>
                <c:pt idx="512">
                  <c:v>8580017.68184896</c:v>
                </c:pt>
                <c:pt idx="513">
                  <c:v>8580017.6818489581</c:v>
                </c:pt>
                <c:pt idx="514">
                  <c:v>8580017.6818489581</c:v>
                </c:pt>
                <c:pt idx="515">
                  <c:v>8580017.6818489581</c:v>
                </c:pt>
                <c:pt idx="516">
                  <c:v>8580017.6818489563</c:v>
                </c:pt>
                <c:pt idx="517">
                  <c:v>8580017.6818489563</c:v>
                </c:pt>
                <c:pt idx="518">
                  <c:v>8580017.6818489544</c:v>
                </c:pt>
                <c:pt idx="519">
                  <c:v>8580017.6818489544</c:v>
                </c:pt>
                <c:pt idx="520">
                  <c:v>8580017.6818489544</c:v>
                </c:pt>
                <c:pt idx="521">
                  <c:v>8580017.6818489544</c:v>
                </c:pt>
                <c:pt idx="522">
                  <c:v>8580017.6818489525</c:v>
                </c:pt>
                <c:pt idx="523">
                  <c:v>8580017.6818489525</c:v>
                </c:pt>
                <c:pt idx="524">
                  <c:v>8580017.6818489525</c:v>
                </c:pt>
                <c:pt idx="525">
                  <c:v>8580017.6818489525</c:v>
                </c:pt>
                <c:pt idx="526">
                  <c:v>8580017.6818489525</c:v>
                </c:pt>
                <c:pt idx="527">
                  <c:v>8580017.6818489507</c:v>
                </c:pt>
                <c:pt idx="528">
                  <c:v>8580017.6818489507</c:v>
                </c:pt>
                <c:pt idx="529">
                  <c:v>8580017.6818489507</c:v>
                </c:pt>
                <c:pt idx="530">
                  <c:v>8580017.6818489507</c:v>
                </c:pt>
                <c:pt idx="531">
                  <c:v>8580017.6818489507</c:v>
                </c:pt>
                <c:pt idx="532">
                  <c:v>8580017.6818489507</c:v>
                </c:pt>
                <c:pt idx="533">
                  <c:v>8580017.6818489507</c:v>
                </c:pt>
                <c:pt idx="534">
                  <c:v>8580017.6818489488</c:v>
                </c:pt>
                <c:pt idx="535">
                  <c:v>8580017.6818489488</c:v>
                </c:pt>
                <c:pt idx="536">
                  <c:v>8580017.6818489488</c:v>
                </c:pt>
                <c:pt idx="537">
                  <c:v>8580017.6818489488</c:v>
                </c:pt>
                <c:pt idx="538">
                  <c:v>8580017.6818489488</c:v>
                </c:pt>
                <c:pt idx="539">
                  <c:v>8580017.6818489488</c:v>
                </c:pt>
                <c:pt idx="540">
                  <c:v>8580017.6818489488</c:v>
                </c:pt>
                <c:pt idx="541">
                  <c:v>8580017.6818489488</c:v>
                </c:pt>
                <c:pt idx="542">
                  <c:v>8580017.6818489488</c:v>
                </c:pt>
                <c:pt idx="543">
                  <c:v>8580017.6818489488</c:v>
                </c:pt>
                <c:pt idx="544">
                  <c:v>8580017.6818489488</c:v>
                </c:pt>
                <c:pt idx="545">
                  <c:v>8580017.6818489488</c:v>
                </c:pt>
                <c:pt idx="546">
                  <c:v>8580017.6818489488</c:v>
                </c:pt>
                <c:pt idx="547">
                  <c:v>8580017.6818489488</c:v>
                </c:pt>
                <c:pt idx="548">
                  <c:v>8580017.6818489488</c:v>
                </c:pt>
                <c:pt idx="549">
                  <c:v>8580017.681848947</c:v>
                </c:pt>
                <c:pt idx="550">
                  <c:v>8580017.681848947</c:v>
                </c:pt>
                <c:pt idx="551">
                  <c:v>8580017.681848947</c:v>
                </c:pt>
                <c:pt idx="552">
                  <c:v>8580017.681848947</c:v>
                </c:pt>
                <c:pt idx="553">
                  <c:v>8580017.681848947</c:v>
                </c:pt>
                <c:pt idx="554">
                  <c:v>8580017.681848947</c:v>
                </c:pt>
                <c:pt idx="555">
                  <c:v>8580017.681848947</c:v>
                </c:pt>
                <c:pt idx="556">
                  <c:v>8580017.681848947</c:v>
                </c:pt>
                <c:pt idx="557">
                  <c:v>8580017.681848947</c:v>
                </c:pt>
                <c:pt idx="558">
                  <c:v>8580017.681848947</c:v>
                </c:pt>
                <c:pt idx="559">
                  <c:v>8580017.681848947</c:v>
                </c:pt>
                <c:pt idx="560">
                  <c:v>8580017.681848947</c:v>
                </c:pt>
                <c:pt idx="561">
                  <c:v>8580017.681848947</c:v>
                </c:pt>
                <c:pt idx="562">
                  <c:v>8580017.681848947</c:v>
                </c:pt>
                <c:pt idx="563">
                  <c:v>8580017.681848947</c:v>
                </c:pt>
                <c:pt idx="564">
                  <c:v>8580017.681848947</c:v>
                </c:pt>
                <c:pt idx="565">
                  <c:v>8580017.681848947</c:v>
                </c:pt>
                <c:pt idx="566">
                  <c:v>8580017.681848947</c:v>
                </c:pt>
                <c:pt idx="567">
                  <c:v>8580017.681848947</c:v>
                </c:pt>
                <c:pt idx="568">
                  <c:v>8580017.681848947</c:v>
                </c:pt>
                <c:pt idx="569">
                  <c:v>8580017.681848947</c:v>
                </c:pt>
                <c:pt idx="570">
                  <c:v>8580017.681848947</c:v>
                </c:pt>
                <c:pt idx="571">
                  <c:v>8580017.681848947</c:v>
                </c:pt>
                <c:pt idx="572">
                  <c:v>8580017.681848947</c:v>
                </c:pt>
                <c:pt idx="573">
                  <c:v>8580017.681848947</c:v>
                </c:pt>
                <c:pt idx="574">
                  <c:v>8580017.681848947</c:v>
                </c:pt>
                <c:pt idx="575">
                  <c:v>8580017.681848947</c:v>
                </c:pt>
                <c:pt idx="576">
                  <c:v>8580017.681848947</c:v>
                </c:pt>
                <c:pt idx="577">
                  <c:v>8580017.681848947</c:v>
                </c:pt>
                <c:pt idx="578">
                  <c:v>8580017.681848947</c:v>
                </c:pt>
                <c:pt idx="579">
                  <c:v>8580017.681848947</c:v>
                </c:pt>
                <c:pt idx="580">
                  <c:v>8580017.681848947</c:v>
                </c:pt>
                <c:pt idx="581">
                  <c:v>8580017.681848947</c:v>
                </c:pt>
                <c:pt idx="582">
                  <c:v>8580017.681848947</c:v>
                </c:pt>
                <c:pt idx="583">
                  <c:v>8580017.681848947</c:v>
                </c:pt>
                <c:pt idx="584">
                  <c:v>8580017.681848947</c:v>
                </c:pt>
                <c:pt idx="585">
                  <c:v>8580017.681848947</c:v>
                </c:pt>
                <c:pt idx="586">
                  <c:v>8580017.681848947</c:v>
                </c:pt>
                <c:pt idx="587">
                  <c:v>8580017.681848947</c:v>
                </c:pt>
                <c:pt idx="588">
                  <c:v>8580017.681848947</c:v>
                </c:pt>
                <c:pt idx="589">
                  <c:v>8580017.681848947</c:v>
                </c:pt>
                <c:pt idx="590">
                  <c:v>8580017.681848947</c:v>
                </c:pt>
                <c:pt idx="591">
                  <c:v>8580017.681848947</c:v>
                </c:pt>
                <c:pt idx="592">
                  <c:v>8580017.681848947</c:v>
                </c:pt>
                <c:pt idx="593">
                  <c:v>8580017.681848947</c:v>
                </c:pt>
                <c:pt idx="594">
                  <c:v>8580017.681848947</c:v>
                </c:pt>
                <c:pt idx="595">
                  <c:v>8580017.681848947</c:v>
                </c:pt>
                <c:pt idx="596">
                  <c:v>8580017.681848947</c:v>
                </c:pt>
                <c:pt idx="597">
                  <c:v>8580017.681848947</c:v>
                </c:pt>
                <c:pt idx="598">
                  <c:v>8580017.681848947</c:v>
                </c:pt>
                <c:pt idx="599">
                  <c:v>8580017.681848947</c:v>
                </c:pt>
                <c:pt idx="600">
                  <c:v>8580017.681848947</c:v>
                </c:pt>
                <c:pt idx="601">
                  <c:v>8580017.681848947</c:v>
                </c:pt>
                <c:pt idx="602">
                  <c:v>8580017.681848947</c:v>
                </c:pt>
                <c:pt idx="603">
                  <c:v>8580017.681848947</c:v>
                </c:pt>
                <c:pt idx="604">
                  <c:v>8580017.681848947</c:v>
                </c:pt>
                <c:pt idx="605">
                  <c:v>8580017.681848947</c:v>
                </c:pt>
                <c:pt idx="606">
                  <c:v>8580017.681848947</c:v>
                </c:pt>
                <c:pt idx="607">
                  <c:v>8580017.681848947</c:v>
                </c:pt>
                <c:pt idx="608">
                  <c:v>8580017.681848947</c:v>
                </c:pt>
                <c:pt idx="609">
                  <c:v>8580017.681848947</c:v>
                </c:pt>
                <c:pt idx="610">
                  <c:v>8580017.681848947</c:v>
                </c:pt>
                <c:pt idx="611">
                  <c:v>8580017.681848947</c:v>
                </c:pt>
                <c:pt idx="612">
                  <c:v>8580017.681848947</c:v>
                </c:pt>
                <c:pt idx="613">
                  <c:v>8580017.681848947</c:v>
                </c:pt>
                <c:pt idx="614">
                  <c:v>8580017.681848947</c:v>
                </c:pt>
                <c:pt idx="615">
                  <c:v>8580017.681848947</c:v>
                </c:pt>
                <c:pt idx="616">
                  <c:v>8580017.681848947</c:v>
                </c:pt>
                <c:pt idx="617">
                  <c:v>8580017.681848947</c:v>
                </c:pt>
                <c:pt idx="618">
                  <c:v>8580017.681848947</c:v>
                </c:pt>
                <c:pt idx="619">
                  <c:v>8580017.681848947</c:v>
                </c:pt>
                <c:pt idx="620">
                  <c:v>8580017.681848947</c:v>
                </c:pt>
                <c:pt idx="621">
                  <c:v>8580017.681848947</c:v>
                </c:pt>
                <c:pt idx="622">
                  <c:v>8580017.681848947</c:v>
                </c:pt>
                <c:pt idx="623">
                  <c:v>8580017.681848947</c:v>
                </c:pt>
                <c:pt idx="624">
                  <c:v>8580017.681848947</c:v>
                </c:pt>
                <c:pt idx="625">
                  <c:v>8580017.681848947</c:v>
                </c:pt>
                <c:pt idx="626">
                  <c:v>8580017.681848947</c:v>
                </c:pt>
                <c:pt idx="627">
                  <c:v>8580017.681848947</c:v>
                </c:pt>
                <c:pt idx="628">
                  <c:v>8580017.681848947</c:v>
                </c:pt>
                <c:pt idx="629">
                  <c:v>8580017.681848947</c:v>
                </c:pt>
                <c:pt idx="630">
                  <c:v>8580017.681848947</c:v>
                </c:pt>
                <c:pt idx="631">
                  <c:v>8580017.681848947</c:v>
                </c:pt>
                <c:pt idx="632">
                  <c:v>8580017.681848947</c:v>
                </c:pt>
                <c:pt idx="633">
                  <c:v>8580017.681848947</c:v>
                </c:pt>
                <c:pt idx="634">
                  <c:v>8580017.681848947</c:v>
                </c:pt>
                <c:pt idx="635">
                  <c:v>8580017.681848947</c:v>
                </c:pt>
                <c:pt idx="636">
                  <c:v>8580017.681848947</c:v>
                </c:pt>
                <c:pt idx="637">
                  <c:v>8580017.681848947</c:v>
                </c:pt>
                <c:pt idx="638">
                  <c:v>8580017.681848947</c:v>
                </c:pt>
                <c:pt idx="639">
                  <c:v>8580017.681848947</c:v>
                </c:pt>
                <c:pt idx="640">
                  <c:v>8580017.681848947</c:v>
                </c:pt>
                <c:pt idx="641">
                  <c:v>8580017.681848947</c:v>
                </c:pt>
                <c:pt idx="642">
                  <c:v>8580017.681848947</c:v>
                </c:pt>
                <c:pt idx="643">
                  <c:v>8580017.681848947</c:v>
                </c:pt>
                <c:pt idx="644">
                  <c:v>8580017.681848947</c:v>
                </c:pt>
                <c:pt idx="645">
                  <c:v>8580017.681848947</c:v>
                </c:pt>
                <c:pt idx="646">
                  <c:v>8580017.681848947</c:v>
                </c:pt>
                <c:pt idx="647">
                  <c:v>8580017.681848947</c:v>
                </c:pt>
                <c:pt idx="648">
                  <c:v>8580017.681848947</c:v>
                </c:pt>
                <c:pt idx="649">
                  <c:v>8580017.681848947</c:v>
                </c:pt>
                <c:pt idx="650">
                  <c:v>8580017.681848947</c:v>
                </c:pt>
                <c:pt idx="651">
                  <c:v>8580017.681848947</c:v>
                </c:pt>
                <c:pt idx="652">
                  <c:v>8580017.681848947</c:v>
                </c:pt>
                <c:pt idx="653">
                  <c:v>8580017.681848947</c:v>
                </c:pt>
                <c:pt idx="654">
                  <c:v>8580017.681848947</c:v>
                </c:pt>
                <c:pt idx="655">
                  <c:v>8580017.681848947</c:v>
                </c:pt>
                <c:pt idx="656">
                  <c:v>8580017.681848947</c:v>
                </c:pt>
                <c:pt idx="657">
                  <c:v>8580017.681848947</c:v>
                </c:pt>
                <c:pt idx="658">
                  <c:v>8580017.681848947</c:v>
                </c:pt>
                <c:pt idx="659">
                  <c:v>8580017.681848947</c:v>
                </c:pt>
                <c:pt idx="660">
                  <c:v>8580017.681848947</c:v>
                </c:pt>
                <c:pt idx="661">
                  <c:v>8580017.681848947</c:v>
                </c:pt>
                <c:pt idx="662">
                  <c:v>8580017.681848947</c:v>
                </c:pt>
                <c:pt idx="663">
                  <c:v>8580017.681848947</c:v>
                </c:pt>
                <c:pt idx="664">
                  <c:v>8580017.681848947</c:v>
                </c:pt>
                <c:pt idx="665">
                  <c:v>8580017.681848947</c:v>
                </c:pt>
                <c:pt idx="666">
                  <c:v>8580017.681848947</c:v>
                </c:pt>
                <c:pt idx="667">
                  <c:v>8580017.681848947</c:v>
                </c:pt>
                <c:pt idx="668">
                  <c:v>8580017.681848947</c:v>
                </c:pt>
                <c:pt idx="669">
                  <c:v>8580017.681848947</c:v>
                </c:pt>
                <c:pt idx="670">
                  <c:v>8580017.681848947</c:v>
                </c:pt>
                <c:pt idx="671">
                  <c:v>8580017.681848947</c:v>
                </c:pt>
                <c:pt idx="672">
                  <c:v>8580017.681848947</c:v>
                </c:pt>
                <c:pt idx="673">
                  <c:v>8580017.681848947</c:v>
                </c:pt>
                <c:pt idx="674">
                  <c:v>8580017.681848947</c:v>
                </c:pt>
                <c:pt idx="675">
                  <c:v>8580017.681848947</c:v>
                </c:pt>
                <c:pt idx="676">
                  <c:v>8580017.681848947</c:v>
                </c:pt>
                <c:pt idx="677">
                  <c:v>8580017.681848947</c:v>
                </c:pt>
                <c:pt idx="678">
                  <c:v>8580017.681848947</c:v>
                </c:pt>
                <c:pt idx="679">
                  <c:v>8580017.681848947</c:v>
                </c:pt>
                <c:pt idx="680">
                  <c:v>8580017.681848947</c:v>
                </c:pt>
                <c:pt idx="681">
                  <c:v>8580017.681848947</c:v>
                </c:pt>
                <c:pt idx="682">
                  <c:v>8580017.681848947</c:v>
                </c:pt>
                <c:pt idx="683">
                  <c:v>8580017.681848947</c:v>
                </c:pt>
                <c:pt idx="684">
                  <c:v>8580017.681848947</c:v>
                </c:pt>
                <c:pt idx="685">
                  <c:v>8580017.681848947</c:v>
                </c:pt>
                <c:pt idx="686">
                  <c:v>8580017.681848947</c:v>
                </c:pt>
                <c:pt idx="687">
                  <c:v>8580017.681848947</c:v>
                </c:pt>
                <c:pt idx="688">
                  <c:v>8580017.681848947</c:v>
                </c:pt>
                <c:pt idx="689">
                  <c:v>8580017.681848947</c:v>
                </c:pt>
                <c:pt idx="690">
                  <c:v>8580017.681848947</c:v>
                </c:pt>
                <c:pt idx="691">
                  <c:v>8580017.681848947</c:v>
                </c:pt>
                <c:pt idx="692">
                  <c:v>8580017.681848947</c:v>
                </c:pt>
                <c:pt idx="693">
                  <c:v>8580017.681848947</c:v>
                </c:pt>
                <c:pt idx="694">
                  <c:v>8580017.681848947</c:v>
                </c:pt>
                <c:pt idx="695">
                  <c:v>8580017.681848947</c:v>
                </c:pt>
                <c:pt idx="696">
                  <c:v>8580017.681848947</c:v>
                </c:pt>
                <c:pt idx="697">
                  <c:v>8580017.681848947</c:v>
                </c:pt>
                <c:pt idx="698">
                  <c:v>8580017.681848947</c:v>
                </c:pt>
                <c:pt idx="699">
                  <c:v>8580017.681848947</c:v>
                </c:pt>
                <c:pt idx="700">
                  <c:v>8580017.681848947</c:v>
                </c:pt>
                <c:pt idx="701">
                  <c:v>8580017.681848947</c:v>
                </c:pt>
                <c:pt idx="702">
                  <c:v>8580017.681848947</c:v>
                </c:pt>
                <c:pt idx="703">
                  <c:v>8580017.681848947</c:v>
                </c:pt>
                <c:pt idx="704">
                  <c:v>8580017.681848947</c:v>
                </c:pt>
                <c:pt idx="705">
                  <c:v>8580017.681848947</c:v>
                </c:pt>
                <c:pt idx="706">
                  <c:v>8580017.681848947</c:v>
                </c:pt>
                <c:pt idx="707">
                  <c:v>8580017.681848947</c:v>
                </c:pt>
                <c:pt idx="708">
                  <c:v>8580017.681848947</c:v>
                </c:pt>
                <c:pt idx="709">
                  <c:v>8580017.681848947</c:v>
                </c:pt>
                <c:pt idx="710">
                  <c:v>8580017.681848947</c:v>
                </c:pt>
                <c:pt idx="711">
                  <c:v>8580017.681848947</c:v>
                </c:pt>
                <c:pt idx="712">
                  <c:v>8580017.681848947</c:v>
                </c:pt>
                <c:pt idx="713">
                  <c:v>8580017.681848947</c:v>
                </c:pt>
                <c:pt idx="714">
                  <c:v>8580017.681848947</c:v>
                </c:pt>
                <c:pt idx="715">
                  <c:v>8580017.681848947</c:v>
                </c:pt>
                <c:pt idx="716">
                  <c:v>8580017.681848947</c:v>
                </c:pt>
                <c:pt idx="717">
                  <c:v>8580017.681848947</c:v>
                </c:pt>
                <c:pt idx="718">
                  <c:v>8580017.681848947</c:v>
                </c:pt>
                <c:pt idx="719">
                  <c:v>8580017.681848947</c:v>
                </c:pt>
                <c:pt idx="720">
                  <c:v>8580017.681848947</c:v>
                </c:pt>
                <c:pt idx="721">
                  <c:v>8580017.681848947</c:v>
                </c:pt>
                <c:pt idx="722">
                  <c:v>8580017.681848947</c:v>
                </c:pt>
                <c:pt idx="723">
                  <c:v>8580017.681848947</c:v>
                </c:pt>
                <c:pt idx="724">
                  <c:v>8580017.681848947</c:v>
                </c:pt>
                <c:pt idx="725">
                  <c:v>8580017.681848947</c:v>
                </c:pt>
                <c:pt idx="726">
                  <c:v>8580017.681848947</c:v>
                </c:pt>
                <c:pt idx="727">
                  <c:v>8580017.681848947</c:v>
                </c:pt>
                <c:pt idx="728">
                  <c:v>8580017.681848947</c:v>
                </c:pt>
                <c:pt idx="729">
                  <c:v>8580017.681848947</c:v>
                </c:pt>
                <c:pt idx="730">
                  <c:v>8580017.681848947</c:v>
                </c:pt>
                <c:pt idx="731">
                  <c:v>8580017.681848947</c:v>
                </c:pt>
                <c:pt idx="732">
                  <c:v>8580017.681848947</c:v>
                </c:pt>
                <c:pt idx="733">
                  <c:v>8580017.681848947</c:v>
                </c:pt>
                <c:pt idx="734">
                  <c:v>8580017.681848947</c:v>
                </c:pt>
                <c:pt idx="735">
                  <c:v>8580017.681848947</c:v>
                </c:pt>
                <c:pt idx="736">
                  <c:v>8580017.681848947</c:v>
                </c:pt>
                <c:pt idx="737">
                  <c:v>8580017.681848947</c:v>
                </c:pt>
                <c:pt idx="738">
                  <c:v>8580017.681848947</c:v>
                </c:pt>
                <c:pt idx="739">
                  <c:v>8580017.681848947</c:v>
                </c:pt>
                <c:pt idx="740">
                  <c:v>8580017.681848947</c:v>
                </c:pt>
                <c:pt idx="741">
                  <c:v>8580017.681848947</c:v>
                </c:pt>
                <c:pt idx="742">
                  <c:v>8580017.681848947</c:v>
                </c:pt>
                <c:pt idx="743">
                  <c:v>8580017.681848947</c:v>
                </c:pt>
                <c:pt idx="744">
                  <c:v>8580017.681848947</c:v>
                </c:pt>
                <c:pt idx="745">
                  <c:v>8580017.681848947</c:v>
                </c:pt>
                <c:pt idx="746">
                  <c:v>8580017.681848947</c:v>
                </c:pt>
                <c:pt idx="747">
                  <c:v>8580017.681848947</c:v>
                </c:pt>
                <c:pt idx="748">
                  <c:v>8580017.681848947</c:v>
                </c:pt>
                <c:pt idx="749">
                  <c:v>8580017.681848947</c:v>
                </c:pt>
                <c:pt idx="750">
                  <c:v>8580017.681848947</c:v>
                </c:pt>
                <c:pt idx="751">
                  <c:v>8580017.681848947</c:v>
                </c:pt>
                <c:pt idx="752">
                  <c:v>8580017.681848947</c:v>
                </c:pt>
                <c:pt idx="753">
                  <c:v>8580017.681848947</c:v>
                </c:pt>
                <c:pt idx="754">
                  <c:v>8580017.681848947</c:v>
                </c:pt>
                <c:pt idx="755">
                  <c:v>8580017.681848947</c:v>
                </c:pt>
                <c:pt idx="756">
                  <c:v>8580017.681848947</c:v>
                </c:pt>
                <c:pt idx="757">
                  <c:v>8580017.681848947</c:v>
                </c:pt>
                <c:pt idx="758">
                  <c:v>8580017.681848947</c:v>
                </c:pt>
                <c:pt idx="759">
                  <c:v>8580017.681848947</c:v>
                </c:pt>
                <c:pt idx="760">
                  <c:v>8580017.681848947</c:v>
                </c:pt>
                <c:pt idx="761">
                  <c:v>8580017.681848947</c:v>
                </c:pt>
                <c:pt idx="762">
                  <c:v>8580017.681848947</c:v>
                </c:pt>
                <c:pt idx="763">
                  <c:v>8580017.681848947</c:v>
                </c:pt>
                <c:pt idx="764">
                  <c:v>8580017.681848947</c:v>
                </c:pt>
                <c:pt idx="765">
                  <c:v>8580017.681848947</c:v>
                </c:pt>
                <c:pt idx="766">
                  <c:v>8580017.681848947</c:v>
                </c:pt>
                <c:pt idx="767">
                  <c:v>8580017.681848947</c:v>
                </c:pt>
                <c:pt idx="768">
                  <c:v>8580017.681848947</c:v>
                </c:pt>
                <c:pt idx="769">
                  <c:v>8580017.681848947</c:v>
                </c:pt>
                <c:pt idx="770">
                  <c:v>8580017.681848947</c:v>
                </c:pt>
                <c:pt idx="771">
                  <c:v>8580017.681848947</c:v>
                </c:pt>
                <c:pt idx="772">
                  <c:v>8580017.681848947</c:v>
                </c:pt>
                <c:pt idx="773">
                  <c:v>8580017.681848947</c:v>
                </c:pt>
                <c:pt idx="774">
                  <c:v>8580017.681848947</c:v>
                </c:pt>
                <c:pt idx="775">
                  <c:v>8580017.681848947</c:v>
                </c:pt>
                <c:pt idx="776">
                  <c:v>8580017.681848947</c:v>
                </c:pt>
                <c:pt idx="777">
                  <c:v>8580017.681848947</c:v>
                </c:pt>
                <c:pt idx="778">
                  <c:v>8580017.681848947</c:v>
                </c:pt>
                <c:pt idx="779">
                  <c:v>8580017.681848947</c:v>
                </c:pt>
                <c:pt idx="780">
                  <c:v>8580017.681848947</c:v>
                </c:pt>
                <c:pt idx="781">
                  <c:v>8580017.681848947</c:v>
                </c:pt>
                <c:pt idx="782">
                  <c:v>8580017.681848947</c:v>
                </c:pt>
                <c:pt idx="783">
                  <c:v>8580017.681848947</c:v>
                </c:pt>
                <c:pt idx="784">
                  <c:v>8580017.681848947</c:v>
                </c:pt>
                <c:pt idx="785">
                  <c:v>8580017.681848947</c:v>
                </c:pt>
                <c:pt idx="786">
                  <c:v>8580017.681848947</c:v>
                </c:pt>
                <c:pt idx="787">
                  <c:v>8580017.681848947</c:v>
                </c:pt>
                <c:pt idx="788">
                  <c:v>8580017.681848947</c:v>
                </c:pt>
                <c:pt idx="789">
                  <c:v>8580017.681848947</c:v>
                </c:pt>
                <c:pt idx="790">
                  <c:v>8580017.681848947</c:v>
                </c:pt>
                <c:pt idx="791">
                  <c:v>8580017.681848947</c:v>
                </c:pt>
                <c:pt idx="792">
                  <c:v>8580017.681848947</c:v>
                </c:pt>
                <c:pt idx="793">
                  <c:v>8580017.681848947</c:v>
                </c:pt>
                <c:pt idx="794">
                  <c:v>8580017.681848947</c:v>
                </c:pt>
                <c:pt idx="795">
                  <c:v>8580017.681848947</c:v>
                </c:pt>
                <c:pt idx="796">
                  <c:v>8580017.681848947</c:v>
                </c:pt>
                <c:pt idx="797">
                  <c:v>8580017.681848947</c:v>
                </c:pt>
                <c:pt idx="798">
                  <c:v>8580017.681848947</c:v>
                </c:pt>
                <c:pt idx="799">
                  <c:v>8580017.681848947</c:v>
                </c:pt>
                <c:pt idx="800">
                  <c:v>8580017.681848947</c:v>
                </c:pt>
                <c:pt idx="801">
                  <c:v>8580017.681848947</c:v>
                </c:pt>
                <c:pt idx="802">
                  <c:v>8580017.681848947</c:v>
                </c:pt>
                <c:pt idx="803">
                  <c:v>8580017.681848947</c:v>
                </c:pt>
                <c:pt idx="804">
                  <c:v>8580017.681848947</c:v>
                </c:pt>
                <c:pt idx="805">
                  <c:v>8580017.681848947</c:v>
                </c:pt>
                <c:pt idx="806">
                  <c:v>8580017.681848947</c:v>
                </c:pt>
                <c:pt idx="807">
                  <c:v>8580017.681848947</c:v>
                </c:pt>
                <c:pt idx="808">
                  <c:v>8580017.681848947</c:v>
                </c:pt>
                <c:pt idx="809">
                  <c:v>8580017.681848947</c:v>
                </c:pt>
                <c:pt idx="810">
                  <c:v>8580017.681848947</c:v>
                </c:pt>
                <c:pt idx="811">
                  <c:v>8580017.681848947</c:v>
                </c:pt>
                <c:pt idx="812">
                  <c:v>8580017.681848947</c:v>
                </c:pt>
                <c:pt idx="813">
                  <c:v>8580017.681848947</c:v>
                </c:pt>
                <c:pt idx="814">
                  <c:v>8580017.681848947</c:v>
                </c:pt>
                <c:pt idx="815">
                  <c:v>8580017.681848947</c:v>
                </c:pt>
                <c:pt idx="816">
                  <c:v>8580017.681848947</c:v>
                </c:pt>
                <c:pt idx="817">
                  <c:v>8580017.681848947</c:v>
                </c:pt>
                <c:pt idx="818">
                  <c:v>8580017.681848947</c:v>
                </c:pt>
                <c:pt idx="819">
                  <c:v>8580017.681848947</c:v>
                </c:pt>
                <c:pt idx="820">
                  <c:v>8580017.681848947</c:v>
                </c:pt>
                <c:pt idx="821">
                  <c:v>8580017.681848947</c:v>
                </c:pt>
                <c:pt idx="822">
                  <c:v>8580017.681848947</c:v>
                </c:pt>
                <c:pt idx="823">
                  <c:v>8580017.681848947</c:v>
                </c:pt>
                <c:pt idx="824">
                  <c:v>8580017.681848947</c:v>
                </c:pt>
                <c:pt idx="825">
                  <c:v>8580017.681848947</c:v>
                </c:pt>
                <c:pt idx="826">
                  <c:v>8580017.681848947</c:v>
                </c:pt>
                <c:pt idx="827">
                  <c:v>8580017.681848947</c:v>
                </c:pt>
                <c:pt idx="828">
                  <c:v>8580017.681848947</c:v>
                </c:pt>
                <c:pt idx="829">
                  <c:v>8580017.681848947</c:v>
                </c:pt>
                <c:pt idx="830">
                  <c:v>8580017.681848947</c:v>
                </c:pt>
                <c:pt idx="831">
                  <c:v>8580017.681848947</c:v>
                </c:pt>
                <c:pt idx="832">
                  <c:v>8580017.681848947</c:v>
                </c:pt>
                <c:pt idx="833">
                  <c:v>8580017.681848947</c:v>
                </c:pt>
                <c:pt idx="834">
                  <c:v>8580017.681848947</c:v>
                </c:pt>
                <c:pt idx="835">
                  <c:v>8580017.681848947</c:v>
                </c:pt>
                <c:pt idx="836">
                  <c:v>8580017.681848947</c:v>
                </c:pt>
                <c:pt idx="837">
                  <c:v>8580017.681848947</c:v>
                </c:pt>
                <c:pt idx="838">
                  <c:v>8580017.681848947</c:v>
                </c:pt>
                <c:pt idx="839">
                  <c:v>8580017.681848947</c:v>
                </c:pt>
                <c:pt idx="840">
                  <c:v>8580017.681848947</c:v>
                </c:pt>
                <c:pt idx="841">
                  <c:v>8580017.681848947</c:v>
                </c:pt>
                <c:pt idx="842">
                  <c:v>8580017.681848947</c:v>
                </c:pt>
                <c:pt idx="843">
                  <c:v>8580017.681848947</c:v>
                </c:pt>
                <c:pt idx="844">
                  <c:v>8580017.681848947</c:v>
                </c:pt>
                <c:pt idx="845">
                  <c:v>8580017.681848947</c:v>
                </c:pt>
                <c:pt idx="846">
                  <c:v>8580017.681848947</c:v>
                </c:pt>
                <c:pt idx="847">
                  <c:v>8580017.681848947</c:v>
                </c:pt>
                <c:pt idx="848">
                  <c:v>8580017.681848947</c:v>
                </c:pt>
                <c:pt idx="849">
                  <c:v>8580017.681848947</c:v>
                </c:pt>
                <c:pt idx="850">
                  <c:v>8580017.681848947</c:v>
                </c:pt>
                <c:pt idx="851">
                  <c:v>8580017.681848947</c:v>
                </c:pt>
                <c:pt idx="852">
                  <c:v>8580017.681848947</c:v>
                </c:pt>
                <c:pt idx="853">
                  <c:v>8580017.681848947</c:v>
                </c:pt>
                <c:pt idx="854">
                  <c:v>8580017.681848947</c:v>
                </c:pt>
                <c:pt idx="855">
                  <c:v>8580017.681848947</c:v>
                </c:pt>
                <c:pt idx="856">
                  <c:v>8580017.681848947</c:v>
                </c:pt>
                <c:pt idx="857">
                  <c:v>8580017.681848947</c:v>
                </c:pt>
                <c:pt idx="858">
                  <c:v>8580017.681848947</c:v>
                </c:pt>
                <c:pt idx="859">
                  <c:v>8580017.681848947</c:v>
                </c:pt>
                <c:pt idx="860">
                  <c:v>8580017.681848947</c:v>
                </c:pt>
                <c:pt idx="861">
                  <c:v>8580017.681848947</c:v>
                </c:pt>
                <c:pt idx="862">
                  <c:v>8580017.681848947</c:v>
                </c:pt>
                <c:pt idx="863">
                  <c:v>8580017.681848947</c:v>
                </c:pt>
                <c:pt idx="864">
                  <c:v>8580017.681848947</c:v>
                </c:pt>
                <c:pt idx="865">
                  <c:v>8580017.681848947</c:v>
                </c:pt>
                <c:pt idx="866">
                  <c:v>8580017.681848947</c:v>
                </c:pt>
                <c:pt idx="867">
                  <c:v>8580017.681848947</c:v>
                </c:pt>
                <c:pt idx="868">
                  <c:v>8580017.681848947</c:v>
                </c:pt>
                <c:pt idx="869">
                  <c:v>8580017.681848947</c:v>
                </c:pt>
                <c:pt idx="870">
                  <c:v>8580017.681848947</c:v>
                </c:pt>
                <c:pt idx="871">
                  <c:v>8580017.681848947</c:v>
                </c:pt>
                <c:pt idx="872">
                  <c:v>8580017.681848947</c:v>
                </c:pt>
                <c:pt idx="873">
                  <c:v>8580017.681848947</c:v>
                </c:pt>
                <c:pt idx="874">
                  <c:v>8580017.681848947</c:v>
                </c:pt>
                <c:pt idx="875">
                  <c:v>8580017.681848947</c:v>
                </c:pt>
                <c:pt idx="876">
                  <c:v>8580017.681848947</c:v>
                </c:pt>
                <c:pt idx="877">
                  <c:v>8580017.681848947</c:v>
                </c:pt>
                <c:pt idx="878">
                  <c:v>8580017.681848947</c:v>
                </c:pt>
                <c:pt idx="879">
                  <c:v>8580017.681848947</c:v>
                </c:pt>
                <c:pt idx="880">
                  <c:v>8580017.681848947</c:v>
                </c:pt>
                <c:pt idx="881">
                  <c:v>8580017.681848947</c:v>
                </c:pt>
                <c:pt idx="882">
                  <c:v>8580017.681848947</c:v>
                </c:pt>
                <c:pt idx="883">
                  <c:v>8580017.681848947</c:v>
                </c:pt>
                <c:pt idx="884">
                  <c:v>8580017.681848947</c:v>
                </c:pt>
                <c:pt idx="885">
                  <c:v>8580017.681848947</c:v>
                </c:pt>
                <c:pt idx="886">
                  <c:v>8580017.681848947</c:v>
                </c:pt>
                <c:pt idx="887">
                  <c:v>8580017.681848947</c:v>
                </c:pt>
                <c:pt idx="888">
                  <c:v>8580017.681848947</c:v>
                </c:pt>
                <c:pt idx="889">
                  <c:v>8580017.681848947</c:v>
                </c:pt>
                <c:pt idx="890">
                  <c:v>8580017.681848947</c:v>
                </c:pt>
                <c:pt idx="891">
                  <c:v>8580017.681848947</c:v>
                </c:pt>
                <c:pt idx="892">
                  <c:v>8580017.681848947</c:v>
                </c:pt>
                <c:pt idx="893">
                  <c:v>8580017.681848947</c:v>
                </c:pt>
                <c:pt idx="894">
                  <c:v>8580017.681848947</c:v>
                </c:pt>
                <c:pt idx="895">
                  <c:v>8580017.681848947</c:v>
                </c:pt>
                <c:pt idx="896">
                  <c:v>8580017.681848947</c:v>
                </c:pt>
                <c:pt idx="897">
                  <c:v>8580017.681848947</c:v>
                </c:pt>
                <c:pt idx="898">
                  <c:v>8580017.681848947</c:v>
                </c:pt>
                <c:pt idx="899">
                  <c:v>8580017.681848947</c:v>
                </c:pt>
                <c:pt idx="900">
                  <c:v>8580017.681848947</c:v>
                </c:pt>
                <c:pt idx="901">
                  <c:v>8580017.681848947</c:v>
                </c:pt>
                <c:pt idx="902">
                  <c:v>8580017.681848947</c:v>
                </c:pt>
                <c:pt idx="903">
                  <c:v>8580017.681848947</c:v>
                </c:pt>
                <c:pt idx="904">
                  <c:v>8580017.681848947</c:v>
                </c:pt>
                <c:pt idx="905">
                  <c:v>8580017.681848947</c:v>
                </c:pt>
                <c:pt idx="906">
                  <c:v>8580017.681848947</c:v>
                </c:pt>
                <c:pt idx="907">
                  <c:v>8580017.681848947</c:v>
                </c:pt>
                <c:pt idx="908">
                  <c:v>8580017.681848947</c:v>
                </c:pt>
                <c:pt idx="909">
                  <c:v>8580017.681848947</c:v>
                </c:pt>
                <c:pt idx="910">
                  <c:v>8580017.681848947</c:v>
                </c:pt>
                <c:pt idx="911">
                  <c:v>8580017.681848947</c:v>
                </c:pt>
                <c:pt idx="912">
                  <c:v>8580017.681848947</c:v>
                </c:pt>
                <c:pt idx="913">
                  <c:v>8580017.681848947</c:v>
                </c:pt>
                <c:pt idx="914">
                  <c:v>8580017.681848947</c:v>
                </c:pt>
                <c:pt idx="915">
                  <c:v>8580017.681848947</c:v>
                </c:pt>
                <c:pt idx="916">
                  <c:v>8580017.681848947</c:v>
                </c:pt>
                <c:pt idx="917">
                  <c:v>8580017.681848947</c:v>
                </c:pt>
                <c:pt idx="918">
                  <c:v>8580017.681848947</c:v>
                </c:pt>
                <c:pt idx="919">
                  <c:v>8580017.681848947</c:v>
                </c:pt>
                <c:pt idx="920">
                  <c:v>8580017.681848947</c:v>
                </c:pt>
                <c:pt idx="921">
                  <c:v>8580017.681848947</c:v>
                </c:pt>
                <c:pt idx="922">
                  <c:v>8580017.681848947</c:v>
                </c:pt>
                <c:pt idx="923">
                  <c:v>8580017.681848947</c:v>
                </c:pt>
                <c:pt idx="924">
                  <c:v>8580017.681848947</c:v>
                </c:pt>
                <c:pt idx="925">
                  <c:v>8580017.681848947</c:v>
                </c:pt>
                <c:pt idx="926">
                  <c:v>8580017.681848947</c:v>
                </c:pt>
                <c:pt idx="927">
                  <c:v>8580017.681848947</c:v>
                </c:pt>
                <c:pt idx="928">
                  <c:v>8580017.681848947</c:v>
                </c:pt>
                <c:pt idx="929">
                  <c:v>8580017.681848947</c:v>
                </c:pt>
                <c:pt idx="930">
                  <c:v>8580017.681848947</c:v>
                </c:pt>
                <c:pt idx="931">
                  <c:v>8580017.681848947</c:v>
                </c:pt>
                <c:pt idx="932">
                  <c:v>8580017.681848947</c:v>
                </c:pt>
                <c:pt idx="933">
                  <c:v>8580017.681848947</c:v>
                </c:pt>
                <c:pt idx="934">
                  <c:v>8580017.681848947</c:v>
                </c:pt>
                <c:pt idx="935">
                  <c:v>8580017.681848947</c:v>
                </c:pt>
                <c:pt idx="936">
                  <c:v>8580017.681848947</c:v>
                </c:pt>
                <c:pt idx="937">
                  <c:v>8580017.681848947</c:v>
                </c:pt>
                <c:pt idx="938">
                  <c:v>8580017.681848947</c:v>
                </c:pt>
                <c:pt idx="939">
                  <c:v>8580017.681848947</c:v>
                </c:pt>
                <c:pt idx="940">
                  <c:v>8580017.681848947</c:v>
                </c:pt>
                <c:pt idx="941">
                  <c:v>8580017.681848947</c:v>
                </c:pt>
                <c:pt idx="942">
                  <c:v>8580017.681848947</c:v>
                </c:pt>
                <c:pt idx="943">
                  <c:v>8580017.681848947</c:v>
                </c:pt>
                <c:pt idx="944">
                  <c:v>8580017.681848947</c:v>
                </c:pt>
                <c:pt idx="945">
                  <c:v>8580017.681848947</c:v>
                </c:pt>
                <c:pt idx="946">
                  <c:v>8580017.681848947</c:v>
                </c:pt>
                <c:pt idx="947">
                  <c:v>8580017.681848947</c:v>
                </c:pt>
                <c:pt idx="948">
                  <c:v>8580017.681848947</c:v>
                </c:pt>
                <c:pt idx="949">
                  <c:v>8580017.681848947</c:v>
                </c:pt>
                <c:pt idx="950">
                  <c:v>8580017.681848947</c:v>
                </c:pt>
                <c:pt idx="951">
                  <c:v>8580017.681848947</c:v>
                </c:pt>
                <c:pt idx="952">
                  <c:v>8580017.681848947</c:v>
                </c:pt>
                <c:pt idx="953">
                  <c:v>8580017.681848947</c:v>
                </c:pt>
                <c:pt idx="954">
                  <c:v>8580017.681848947</c:v>
                </c:pt>
                <c:pt idx="955">
                  <c:v>8580017.681848947</c:v>
                </c:pt>
                <c:pt idx="956">
                  <c:v>8580017.681848947</c:v>
                </c:pt>
                <c:pt idx="957">
                  <c:v>8580017.681848947</c:v>
                </c:pt>
                <c:pt idx="958">
                  <c:v>8580017.681848947</c:v>
                </c:pt>
                <c:pt idx="959">
                  <c:v>8580017.681848947</c:v>
                </c:pt>
                <c:pt idx="960">
                  <c:v>8580017.681848947</c:v>
                </c:pt>
                <c:pt idx="961">
                  <c:v>8580017.681848947</c:v>
                </c:pt>
                <c:pt idx="962">
                  <c:v>8580017.681848947</c:v>
                </c:pt>
                <c:pt idx="963">
                  <c:v>8580017.681848947</c:v>
                </c:pt>
                <c:pt idx="964">
                  <c:v>8580017.681848947</c:v>
                </c:pt>
                <c:pt idx="965">
                  <c:v>8580017.681848947</c:v>
                </c:pt>
                <c:pt idx="966">
                  <c:v>8580017.681848947</c:v>
                </c:pt>
                <c:pt idx="967">
                  <c:v>8580017.681848947</c:v>
                </c:pt>
                <c:pt idx="968">
                  <c:v>8580017.681848947</c:v>
                </c:pt>
                <c:pt idx="969">
                  <c:v>8580017.681848947</c:v>
                </c:pt>
                <c:pt idx="970">
                  <c:v>8580017.681848947</c:v>
                </c:pt>
                <c:pt idx="971">
                  <c:v>8580017.681848947</c:v>
                </c:pt>
                <c:pt idx="972">
                  <c:v>8580017.681848947</c:v>
                </c:pt>
                <c:pt idx="973">
                  <c:v>8580017.681848947</c:v>
                </c:pt>
                <c:pt idx="974">
                  <c:v>8580017.681848947</c:v>
                </c:pt>
                <c:pt idx="975">
                  <c:v>8580017.681848947</c:v>
                </c:pt>
                <c:pt idx="976">
                  <c:v>8580017.681848947</c:v>
                </c:pt>
                <c:pt idx="977">
                  <c:v>8580017.681848947</c:v>
                </c:pt>
                <c:pt idx="978">
                  <c:v>8580017.681848947</c:v>
                </c:pt>
                <c:pt idx="979">
                  <c:v>8580017.681848947</c:v>
                </c:pt>
                <c:pt idx="980">
                  <c:v>8580017.681848947</c:v>
                </c:pt>
                <c:pt idx="981">
                  <c:v>8580017.681848947</c:v>
                </c:pt>
                <c:pt idx="982">
                  <c:v>8580017.681848947</c:v>
                </c:pt>
                <c:pt idx="983">
                  <c:v>8580017.681848947</c:v>
                </c:pt>
                <c:pt idx="984">
                  <c:v>8580017.681848947</c:v>
                </c:pt>
                <c:pt idx="985">
                  <c:v>8580017.681848947</c:v>
                </c:pt>
                <c:pt idx="986">
                  <c:v>8580017.681848947</c:v>
                </c:pt>
                <c:pt idx="987">
                  <c:v>8580017.681848947</c:v>
                </c:pt>
                <c:pt idx="988">
                  <c:v>8580017.681848947</c:v>
                </c:pt>
                <c:pt idx="989">
                  <c:v>8580017.681848947</c:v>
                </c:pt>
                <c:pt idx="990">
                  <c:v>8580017.681848947</c:v>
                </c:pt>
                <c:pt idx="991">
                  <c:v>8580017.681848947</c:v>
                </c:pt>
                <c:pt idx="992">
                  <c:v>8580017.681848947</c:v>
                </c:pt>
                <c:pt idx="993">
                  <c:v>8580017.681848947</c:v>
                </c:pt>
                <c:pt idx="994">
                  <c:v>8580017.681848947</c:v>
                </c:pt>
                <c:pt idx="995">
                  <c:v>8580017.681848947</c:v>
                </c:pt>
                <c:pt idx="996">
                  <c:v>8580017.681848947</c:v>
                </c:pt>
                <c:pt idx="997">
                  <c:v>8580017.681848947</c:v>
                </c:pt>
                <c:pt idx="998">
                  <c:v>8580017.681848947</c:v>
                </c:pt>
                <c:pt idx="999">
                  <c:v>8580017.681848947</c:v>
                </c:pt>
                <c:pt idx="1000">
                  <c:v>8580017.681848947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4A-4550-93E9-A469054C41D6}"/>
            </c:ext>
          </c:extLst>
        </c:ser>
        <c:ser>
          <c:idx val="4"/>
          <c:order val="4"/>
          <c:tx>
            <c:v>Fälle_CH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'SIR-Modell'!$B$5:$B$63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</c:numCache>
            </c:numRef>
          </c:xVal>
          <c:yVal>
            <c:numRef>
              <c:f>Verleich_BAG_Kt!$C$2:$C$1134</c:f>
              <c:numCache>
                <c:formatCode>General</c:formatCode>
                <c:ptCount val="1133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17</c:v>
                </c:pt>
                <c:pt idx="4">
                  <c:v>28</c:v>
                </c:pt>
                <c:pt idx="5">
                  <c:v>37</c:v>
                </c:pt>
                <c:pt idx="6">
                  <c:v>51</c:v>
                </c:pt>
                <c:pt idx="7">
                  <c:v>76</c:v>
                </c:pt>
                <c:pt idx="8">
                  <c:v>96</c:v>
                </c:pt>
                <c:pt idx="9">
                  <c:v>155</c:v>
                </c:pt>
                <c:pt idx="10">
                  <c:v>215</c:v>
                </c:pt>
                <c:pt idx="11">
                  <c:v>287</c:v>
                </c:pt>
                <c:pt idx="12">
                  <c:v>354</c:v>
                </c:pt>
                <c:pt idx="13">
                  <c:v>427</c:v>
                </c:pt>
                <c:pt idx="14">
                  <c:v>628</c:v>
                </c:pt>
                <c:pt idx="15">
                  <c:v>864</c:v>
                </c:pt>
                <c:pt idx="16">
                  <c:v>1158</c:v>
                </c:pt>
                <c:pt idx="17">
                  <c:v>1547</c:v>
                </c:pt>
                <c:pt idx="18">
                  <c:v>1934</c:v>
                </c:pt>
                <c:pt idx="19">
                  <c:v>2316</c:v>
                </c:pt>
                <c:pt idx="20">
                  <c:v>2946</c:v>
                </c:pt>
                <c:pt idx="21">
                  <c:v>3785</c:v>
                </c:pt>
                <c:pt idx="22">
                  <c:v>4849</c:v>
                </c:pt>
                <c:pt idx="23">
                  <c:v>5943</c:v>
                </c:pt>
                <c:pt idx="24">
                  <c:v>7056</c:v>
                </c:pt>
                <c:pt idx="25">
                  <c:v>7968</c:v>
                </c:pt>
                <c:pt idx="26">
                  <c:v>8735</c:v>
                </c:pt>
                <c:pt idx="27">
                  <c:v>9910</c:v>
                </c:pt>
                <c:pt idx="28">
                  <c:v>10832</c:v>
                </c:pt>
                <c:pt idx="29">
                  <c:v>11894</c:v>
                </c:pt>
                <c:pt idx="30">
                  <c:v>13123</c:v>
                </c:pt>
                <c:pt idx="31">
                  <c:v>14448</c:v>
                </c:pt>
                <c:pt idx="32">
                  <c:v>15302</c:v>
                </c:pt>
                <c:pt idx="33">
                  <c:v>15944</c:v>
                </c:pt>
                <c:pt idx="34">
                  <c:v>16975</c:v>
                </c:pt>
                <c:pt idx="35">
                  <c:v>17919</c:v>
                </c:pt>
                <c:pt idx="36">
                  <c:v>18944</c:v>
                </c:pt>
                <c:pt idx="37">
                  <c:v>19987</c:v>
                </c:pt>
                <c:pt idx="38">
                  <c:v>20917</c:v>
                </c:pt>
                <c:pt idx="39">
                  <c:v>21513</c:v>
                </c:pt>
                <c:pt idx="40">
                  <c:v>21933</c:v>
                </c:pt>
                <c:pt idx="41">
                  <c:v>22607</c:v>
                </c:pt>
                <c:pt idx="42">
                  <c:v>23259</c:v>
                </c:pt>
                <c:pt idx="43">
                  <c:v>23927</c:v>
                </c:pt>
                <c:pt idx="44">
                  <c:v>24596</c:v>
                </c:pt>
                <c:pt idx="45">
                  <c:v>25045</c:v>
                </c:pt>
                <c:pt idx="46">
                  <c:v>25506</c:v>
                </c:pt>
                <c:pt idx="47">
                  <c:v>25783</c:v>
                </c:pt>
                <c:pt idx="48">
                  <c:v>26032</c:v>
                </c:pt>
                <c:pt idx="49">
                  <c:v>26351</c:v>
                </c:pt>
                <c:pt idx="50">
                  <c:v>26671</c:v>
                </c:pt>
                <c:pt idx="51">
                  <c:v>26970</c:v>
                </c:pt>
                <c:pt idx="52">
                  <c:v>27275</c:v>
                </c:pt>
                <c:pt idx="53">
                  <c:v>27566</c:v>
                </c:pt>
                <c:pt idx="54">
                  <c:v>27756</c:v>
                </c:pt>
                <c:pt idx="55">
                  <c:v>27956</c:v>
                </c:pt>
                <c:pt idx="56">
                  <c:v>28113</c:v>
                </c:pt>
                <c:pt idx="57">
                  <c:v>28305</c:v>
                </c:pt>
                <c:pt idx="58">
                  <c:v>28453</c:v>
                </c:pt>
                <c:pt idx="59">
                  <c:v>28596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4A-4550-93E9-A469054C4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99520"/>
        <c:axId val="1124392639"/>
      </c:scatterChart>
      <c:valAx>
        <c:axId val="1577995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4392639"/>
        <c:crossesAt val="0.1"/>
        <c:crossBetween val="midCat"/>
      </c:valAx>
      <c:valAx>
        <c:axId val="1124392639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79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Letality!$D$4</c:f>
              <c:strCache>
                <c:ptCount val="1"/>
                <c:pt idx="0">
                  <c:v>ncumul_deceased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strRef>
              <c:f>Letality!$A$5:$A$100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xVal>
          <c:yVal>
            <c:numRef>
              <c:f>Letality!$D$5:$D$100</c:f>
              <c:numCache>
                <c:formatCode>0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5</c:v>
                </c:pt>
                <c:pt idx="16">
                  <c:v>7</c:v>
                </c:pt>
                <c:pt idx="17">
                  <c:v>10</c:v>
                </c:pt>
                <c:pt idx="18">
                  <c:v>12</c:v>
                </c:pt>
                <c:pt idx="19">
                  <c:v>20</c:v>
                </c:pt>
                <c:pt idx="20">
                  <c:v>25</c:v>
                </c:pt>
                <c:pt idx="21">
                  <c:v>34</c:v>
                </c:pt>
                <c:pt idx="22">
                  <c:v>45</c:v>
                </c:pt>
                <c:pt idx="23">
                  <c:v>58</c:v>
                </c:pt>
                <c:pt idx="24">
                  <c:v>78</c:v>
                </c:pt>
                <c:pt idx="25">
                  <c:v>97</c:v>
                </c:pt>
                <c:pt idx="26">
                  <c:v>113</c:v>
                </c:pt>
                <c:pt idx="27">
                  <c:v>142</c:v>
                </c:pt>
                <c:pt idx="28">
                  <c:v>165</c:v>
                </c:pt>
                <c:pt idx="29">
                  <c:v>200</c:v>
                </c:pt>
                <c:pt idx="30">
                  <c:v>246</c:v>
                </c:pt>
                <c:pt idx="31">
                  <c:v>285</c:v>
                </c:pt>
                <c:pt idx="32">
                  <c:v>336</c:v>
                </c:pt>
                <c:pt idx="33">
                  <c:v>382</c:v>
                </c:pt>
                <c:pt idx="34">
                  <c:v>436</c:v>
                </c:pt>
                <c:pt idx="35">
                  <c:v>501</c:v>
                </c:pt>
                <c:pt idx="36">
                  <c:v>564</c:v>
                </c:pt>
                <c:pt idx="37">
                  <c:v>625</c:v>
                </c:pt>
                <c:pt idx="38">
                  <c:v>686</c:v>
                </c:pt>
                <c:pt idx="39">
                  <c:v>752</c:v>
                </c:pt>
                <c:pt idx="40">
                  <c:v>803</c:v>
                </c:pt>
                <c:pt idx="41">
                  <c:v>859</c:v>
                </c:pt>
                <c:pt idx="42">
                  <c:v>918</c:v>
                </c:pt>
                <c:pt idx="43">
                  <c:v>985</c:v>
                </c:pt>
                <c:pt idx="44">
                  <c:v>1036</c:v>
                </c:pt>
                <c:pt idx="45">
                  <c:v>1086</c:v>
                </c:pt>
                <c:pt idx="46">
                  <c:v>1121</c:v>
                </c:pt>
                <c:pt idx="47">
                  <c:v>1175</c:v>
                </c:pt>
                <c:pt idx="48">
                  <c:v>1205</c:v>
                </c:pt>
                <c:pt idx="49">
                  <c:v>1242</c:v>
                </c:pt>
                <c:pt idx="50">
                  <c:v>1296</c:v>
                </c:pt>
                <c:pt idx="51">
                  <c:v>1337</c:v>
                </c:pt>
                <c:pt idx="52">
                  <c:v>1382</c:v>
                </c:pt>
                <c:pt idx="53">
                  <c:v>1421</c:v>
                </c:pt>
                <c:pt idx="54">
                  <c:v>1445</c:v>
                </c:pt>
                <c:pt idx="55">
                  <c:v>1481</c:v>
                </c:pt>
                <c:pt idx="56">
                  <c:v>1517</c:v>
                </c:pt>
                <c:pt idx="57">
                  <c:v>1539</c:v>
                </c:pt>
                <c:pt idx="58">
                  <c:v>1568</c:v>
                </c:pt>
                <c:pt idx="59">
                  <c:v>1605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2E-4F6E-8122-68B3BC1E93FA}"/>
            </c:ext>
          </c:extLst>
        </c:ser>
        <c:ser>
          <c:idx val="1"/>
          <c:order val="1"/>
          <c:tx>
            <c:strRef>
              <c:f>Letality!$E$4</c:f>
              <c:strCache>
                <c:ptCount val="1"/>
                <c:pt idx="0">
                  <c:v>model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Letality!$A$5:$A$100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xVal>
          <c:yVal>
            <c:numRef>
              <c:f>Letality!$E$5:$E$100</c:f>
              <c:numCache>
                <c:formatCode>0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5.8999999999999997E-2</c:v>
                </c:pt>
                <c:pt idx="10">
                  <c:v>0.11799999999999999</c:v>
                </c:pt>
                <c:pt idx="11">
                  <c:v>0.29499999999999998</c:v>
                </c:pt>
                <c:pt idx="12">
                  <c:v>1.0029999999999999</c:v>
                </c:pt>
                <c:pt idx="13">
                  <c:v>1.6519999999999999</c:v>
                </c:pt>
                <c:pt idx="14">
                  <c:v>2.1829999999999998</c:v>
                </c:pt>
                <c:pt idx="15">
                  <c:v>3.0089999999999999</c:v>
                </c:pt>
                <c:pt idx="16">
                  <c:v>4.484</c:v>
                </c:pt>
                <c:pt idx="17">
                  <c:v>5.6639999999999997</c:v>
                </c:pt>
                <c:pt idx="18">
                  <c:v>9.1449999999999996</c:v>
                </c:pt>
                <c:pt idx="19">
                  <c:v>12.684999999999999</c:v>
                </c:pt>
                <c:pt idx="20">
                  <c:v>16.933</c:v>
                </c:pt>
                <c:pt idx="21">
                  <c:v>20.885999999999999</c:v>
                </c:pt>
                <c:pt idx="22">
                  <c:v>25.192999999999998</c:v>
                </c:pt>
                <c:pt idx="23">
                  <c:v>37.052</c:v>
                </c:pt>
                <c:pt idx="24">
                  <c:v>50.975999999999999</c:v>
                </c:pt>
                <c:pt idx="25">
                  <c:v>68.322000000000003</c:v>
                </c:pt>
                <c:pt idx="26">
                  <c:v>91.272999999999996</c:v>
                </c:pt>
                <c:pt idx="27">
                  <c:v>114.10599999999999</c:v>
                </c:pt>
                <c:pt idx="28">
                  <c:v>136.64400000000001</c:v>
                </c:pt>
                <c:pt idx="29">
                  <c:v>173.81399999999999</c:v>
                </c:pt>
                <c:pt idx="30">
                  <c:v>223.315</c:v>
                </c:pt>
                <c:pt idx="31">
                  <c:v>286.09100000000001</c:v>
                </c:pt>
                <c:pt idx="32">
                  <c:v>350.637</c:v>
                </c:pt>
                <c:pt idx="33">
                  <c:v>416.30399999999997</c:v>
                </c:pt>
                <c:pt idx="34">
                  <c:v>470.11199999999997</c:v>
                </c:pt>
                <c:pt idx="35">
                  <c:v>515.36500000000001</c:v>
                </c:pt>
                <c:pt idx="36">
                  <c:v>584.68999999999994</c:v>
                </c:pt>
                <c:pt idx="37">
                  <c:v>639.08799999999997</c:v>
                </c:pt>
                <c:pt idx="38">
                  <c:v>701.74599999999998</c:v>
                </c:pt>
                <c:pt idx="39">
                  <c:v>774.25699999999995</c:v>
                </c:pt>
                <c:pt idx="40">
                  <c:v>852.4319999999999</c:v>
                </c:pt>
                <c:pt idx="41">
                  <c:v>902.81799999999998</c:v>
                </c:pt>
                <c:pt idx="42">
                  <c:v>940.69599999999991</c:v>
                </c:pt>
                <c:pt idx="43">
                  <c:v>1001.525</c:v>
                </c:pt>
                <c:pt idx="44">
                  <c:v>1057.221</c:v>
                </c:pt>
                <c:pt idx="45">
                  <c:v>1117.6959999999999</c:v>
                </c:pt>
                <c:pt idx="46">
                  <c:v>1179.2329999999999</c:v>
                </c:pt>
                <c:pt idx="47">
                  <c:v>1234.1029999999998</c:v>
                </c:pt>
                <c:pt idx="48">
                  <c:v>1269.2669999999998</c:v>
                </c:pt>
                <c:pt idx="49">
                  <c:v>1294.047</c:v>
                </c:pt>
                <c:pt idx="50">
                  <c:v>1333.8129999999999</c:v>
                </c:pt>
                <c:pt idx="51">
                  <c:v>1372.2809999999999</c:v>
                </c:pt>
                <c:pt idx="52">
                  <c:v>1411.693</c:v>
                </c:pt>
                <c:pt idx="53">
                  <c:v>1451.164</c:v>
                </c:pt>
                <c:pt idx="54">
                  <c:v>1477.655</c:v>
                </c:pt>
                <c:pt idx="55">
                  <c:v>1504.8539999999998</c:v>
                </c:pt>
                <c:pt idx="56">
                  <c:v>1521.1969999999999</c:v>
                </c:pt>
                <c:pt idx="57">
                  <c:v>1535.8879999999999</c:v>
                </c:pt>
                <c:pt idx="58">
                  <c:v>1554.7089999999998</c:v>
                </c:pt>
                <c:pt idx="59">
                  <c:v>1573.5889999999999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2E-4F6E-8122-68B3BC1E9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597727"/>
        <c:axId val="1343392303"/>
      </c:scatterChart>
      <c:valAx>
        <c:axId val="142759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43392303"/>
        <c:crosses val="autoZero"/>
        <c:crossBetween val="midCat"/>
      </c:valAx>
      <c:valAx>
        <c:axId val="134339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7597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457200</xdr:colOff>
      <xdr:row>2</xdr:row>
      <xdr:rowOff>32657</xdr:rowOff>
    </xdr:from>
    <xdr:to>
      <xdr:col>58</xdr:col>
      <xdr:colOff>315685</xdr:colOff>
      <xdr:row>23</xdr:row>
      <xdr:rowOff>27213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2C206BD-9D31-4749-BEEB-25580FA9A2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451755</xdr:colOff>
      <xdr:row>5</xdr:row>
      <xdr:rowOff>163287</xdr:rowOff>
    </xdr:from>
    <xdr:to>
      <xdr:col>58</xdr:col>
      <xdr:colOff>223156</xdr:colOff>
      <xdr:row>26</xdr:row>
      <xdr:rowOff>157843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E4CD369-4911-46F4-9E58-4C769010D6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625928</xdr:colOff>
      <xdr:row>17</xdr:row>
      <xdr:rowOff>54430</xdr:rowOff>
    </xdr:from>
    <xdr:to>
      <xdr:col>24</xdr:col>
      <xdr:colOff>21771</xdr:colOff>
      <xdr:row>39</xdr:row>
      <xdr:rowOff>48987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7E0CB07-1FF9-4065-9F90-E00FE55FDD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647699</xdr:colOff>
      <xdr:row>19</xdr:row>
      <xdr:rowOff>174170</xdr:rowOff>
    </xdr:from>
    <xdr:to>
      <xdr:col>22</xdr:col>
      <xdr:colOff>38100</xdr:colOff>
      <xdr:row>41</xdr:row>
      <xdr:rowOff>168728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624626E-A83F-42F3-8BCE-093972C86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7</xdr:row>
      <xdr:rowOff>168727</xdr:rowOff>
    </xdr:from>
    <xdr:to>
      <xdr:col>20</xdr:col>
      <xdr:colOff>587828</xdr:colOff>
      <xdr:row>29</xdr:row>
      <xdr:rowOff>146957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66D7284-E6DF-4189-97CB-C06388B7C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353786</xdr:colOff>
      <xdr:row>6</xdr:row>
      <xdr:rowOff>70755</xdr:rowOff>
    </xdr:from>
    <xdr:to>
      <xdr:col>16</xdr:col>
      <xdr:colOff>544285</xdr:colOff>
      <xdr:row>28</xdr:row>
      <xdr:rowOff>48985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82E4203-7CB9-4218-B581-FD4D33AED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408214</xdr:colOff>
      <xdr:row>28</xdr:row>
      <xdr:rowOff>97971</xdr:rowOff>
    </xdr:from>
    <xdr:to>
      <xdr:col>16</xdr:col>
      <xdr:colOff>598713</xdr:colOff>
      <xdr:row>50</xdr:row>
      <xdr:rowOff>76201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4E30922-523C-41C3-9046-030D55BE0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208643</xdr:colOff>
      <xdr:row>3</xdr:row>
      <xdr:rowOff>90715</xdr:rowOff>
    </xdr:from>
    <xdr:to>
      <xdr:col>12</xdr:col>
      <xdr:colOff>497115</xdr:colOff>
      <xdr:row>18</xdr:row>
      <xdr:rowOff>114301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ED24A73-3795-4BA5-B4A0-428AB55A4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7E779355-8007-44B0-97C8-AF05AB450949}" autoFormatId="16" applyNumberFormats="0" applyBorderFormats="0" applyFontFormats="0" applyPatternFormats="0" applyAlignmentFormats="0" applyWidthHeightFormats="0">
  <queryTableRefresh nextId="13">
    <queryTableFields count="12">
      <queryTableField id="1" name="date" tableColumnId="1"/>
      <queryTableField id="2" name="time" tableColumnId="2"/>
      <queryTableField id="3" name="abbreviation_canton_and_fl" tableColumnId="3"/>
      <queryTableField id="4" name="ncumul_tested" tableColumnId="4"/>
      <queryTableField id="5" name="ncumul_conf" tableColumnId="5"/>
      <queryTableField id="6" name="new_hosp" tableColumnId="6"/>
      <queryTableField id="7" name="current_hosp" tableColumnId="7"/>
      <queryTableField id="8" name="current_ICU" tableColumnId="8"/>
      <queryTableField id="9" name="current_vent " tableColumnId="9"/>
      <queryTableField id="10" name="ncumul_released" tableColumnId="10"/>
      <queryTableField id="11" name="ncumul_deceased " tableColumnId="11"/>
      <queryTableField id="12" name="source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3" xr16:uid="{1824225F-66D4-41FE-91F3-4308D1764BA4}" autoFormatId="16" applyNumberFormats="0" applyBorderFormats="0" applyFontFormats="0" applyPatternFormats="0" applyAlignmentFormats="0" applyWidthHeightFormats="0">
  <queryTableRefresh nextId="8">
    <queryTableFields count="7">
      <queryTableField id="1" name="Endend" tableColumnId="1"/>
      <queryTableField id="2" name="Alter" tableColumnId="2"/>
      <queryTableField id="3" name="Woche" tableColumnId="3"/>
      <queryTableField id="4" name="untGrenze" tableColumnId="4"/>
      <queryTableField id="5" name="Erwartung" tableColumnId="5"/>
      <queryTableField id="6" name="obeGrenze" tableColumnId="6"/>
      <queryTableField id="7" name="hochrechnung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2101FB3D-8BFB-40B2-BCFD-813B64420555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AD38BE-4A8F-4A22-AF61-E6049CBCA1AD}" name="COVID19_Fallzahlen_CH_cleaned_v2" displayName="COVID19_Fallzahlen_CH_cleaned_v2" ref="A1:L1621" tableType="queryTable" totalsRowShown="0">
  <autoFilter ref="A1:L1621" xr:uid="{8B7B8447-87D8-4B2F-84FB-71105C7DE2DD}"/>
  <tableColumns count="12">
    <tableColumn id="1" xr3:uid="{596F2AB5-2FE1-4D37-84CB-8269BF1C8ED1}" uniqueName="1" name="date" queryTableFieldId="1" dataDxfId="13"/>
    <tableColumn id="2" xr3:uid="{89214EEC-0B4C-46E9-84BC-BD9D11B8D869}" uniqueName="2" name="time" queryTableFieldId="2" dataDxfId="12"/>
    <tableColumn id="3" xr3:uid="{A92CDFEB-1401-4864-8924-776B39C745C5}" uniqueName="3" name="abbreviation_canton_and_fl" queryTableFieldId="3" dataDxfId="11"/>
    <tableColumn id="4" xr3:uid="{4775F6A8-AF32-4D74-8436-8DEDFD5AA1B8}" uniqueName="4" name="ncumul_tested" queryTableFieldId="4"/>
    <tableColumn id="5" xr3:uid="{A75C82AC-ADAE-47C6-8F66-9F144528C57A}" uniqueName="5" name="ncumul_conf" queryTableFieldId="5"/>
    <tableColumn id="6" xr3:uid="{F9BBAE50-A36D-49BE-A6B6-769516F0F205}" uniqueName="6" name="new_hosp" queryTableFieldId="6" dataDxfId="10"/>
    <tableColumn id="7" xr3:uid="{8FBA207B-1188-4FEF-89A1-6B0132F5C646}" uniqueName="7" name="current_hosp" queryTableFieldId="7"/>
    <tableColumn id="8" xr3:uid="{F1B25F95-6542-4ACA-A506-72A5EFDCA7F2}" uniqueName="8" name="current_ICU" queryTableFieldId="8"/>
    <tableColumn id="9" xr3:uid="{87848B80-8809-4F92-B39B-A344C6B26C72}" uniqueName="9" name="current_vent " queryTableFieldId="9"/>
    <tableColumn id="10" xr3:uid="{E2832896-F1AD-4F8F-9AC4-6B8542E14CDD}" uniqueName="10" name="ncumul_released" queryTableFieldId="10"/>
    <tableColumn id="11" xr3:uid="{5BED144A-1C03-41FA-AFCE-742B63C30EFA}" uniqueName="11" name="ncumul_deceased " queryTableFieldId="11"/>
    <tableColumn id="12" xr3:uid="{9D677926-769D-4556-98E1-1EC5D21BB407}" uniqueName="12" name="source" queryTableFieldId="12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DD4276-C21B-46E2-A4B3-DA692645CDCD}" name="master" displayName="master" ref="A1:G107" tableType="queryTable" totalsRowShown="0">
  <autoFilter ref="A1:G107" xr:uid="{6A217801-6766-4094-9D8B-53E732AA12EC}"/>
  <tableColumns count="7">
    <tableColumn id="1" xr3:uid="{F9436007-E6BD-43D3-B09D-A1AC870CCE28}" uniqueName="1" name="Endend" queryTableFieldId="1" dataDxfId="8"/>
    <tableColumn id="2" xr3:uid="{9269478E-6DAF-477A-8D2B-414E6AEB3E18}" uniqueName="2" name="Alter" queryTableFieldId="2" dataDxfId="7"/>
    <tableColumn id="3" xr3:uid="{0753D970-257C-4DB0-82AC-4D9512693D7E}" uniqueName="3" name="Woche" queryTableFieldId="3"/>
    <tableColumn id="4" xr3:uid="{F51670F1-8D5B-47F8-9BB3-C7A71B2F78C5}" uniqueName="4" name="untGrenze" queryTableFieldId="4"/>
    <tableColumn id="5" xr3:uid="{0BC4891D-6F86-4DB6-AD1A-85A296BC043C}" uniqueName="5" name="Erwartung" queryTableFieldId="5"/>
    <tableColumn id="6" xr3:uid="{701BAB22-C9B3-424E-860B-0307274A63E9}" uniqueName="6" name="obeGrenze" queryTableFieldId="6"/>
    <tableColumn id="7" xr3:uid="{3FC21B48-F65D-4486-BA6A-36AD994677C7}" uniqueName="7" name="hochrechnung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55CD40-145D-4713-BD65-FDE6E5997E85}" name="COVID19_Zahlen" displayName="COVID19_Zahlen" ref="A1:G69" tableType="queryTable" totalsRowShown="0">
  <autoFilter ref="A1:G69" xr:uid="{3A149A8F-61E1-48BD-95B9-C281E877CDF3}"/>
  <tableColumns count="7">
    <tableColumn id="1" xr3:uid="{7F9AC7AA-815C-439A-A85C-28C2DD4AAADE}" uniqueName="1" name="Column1" queryTableFieldId="1" dataDxfId="6"/>
    <tableColumn id="2" xr3:uid="{3B01DB72-77DD-49CB-8DA9-76B04BA7A3A0}" uniqueName="2" name="Column2" queryTableFieldId="2" dataDxfId="5"/>
    <tableColumn id="3" xr3:uid="{A4816263-A1C4-4422-A5E2-840CADDF8757}" uniqueName="3" name="Column3" queryTableFieldId="3" dataDxfId="4"/>
    <tableColumn id="4" xr3:uid="{F00D5AE8-3954-4930-8CA0-548E8165F9C5}" uniqueName="4" name="Column4" queryTableFieldId="4" dataDxfId="3"/>
    <tableColumn id="5" xr3:uid="{D2A815F0-3D98-4484-B2E3-DEFB21B058D8}" uniqueName="5" name="Column5" queryTableFieldId="5" dataDxfId="2"/>
    <tableColumn id="6" xr3:uid="{9599197D-E644-483F-96F5-9510CBDD76F9}" uniqueName="6" name="Column6" queryTableFieldId="6" dataDxfId="1"/>
    <tableColumn id="7" xr3:uid="{34A34562-77EF-4262-8ACA-EAB6FD17C6B1}" uniqueName="7" name="Column7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github.com/openZH/covid_19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penZH/covid_19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4F1F3-C220-49DA-B303-93E5F98D82E7}">
  <dimension ref="A1:L1621"/>
  <sheetViews>
    <sheetView topLeftCell="A805" workbookViewId="0">
      <selection activeCell="J806" sqref="J806"/>
    </sheetView>
  </sheetViews>
  <sheetFormatPr baseColWidth="10" defaultRowHeight="14.6" x14ac:dyDescent="0.4"/>
  <cols>
    <col min="1" max="1" width="9.921875" bestFit="1" customWidth="1"/>
    <col min="2" max="2" width="7.921875" bestFit="1" customWidth="1"/>
    <col min="3" max="3" width="26.765625" bestFit="1" customWidth="1"/>
    <col min="4" max="4" width="15.4609375" bestFit="1" customWidth="1"/>
    <col min="5" max="5" width="13.84375" bestFit="1" customWidth="1"/>
    <col min="6" max="6" width="11.61328125" bestFit="1" customWidth="1"/>
    <col min="7" max="7" width="14.15234375" bestFit="1" customWidth="1"/>
    <col min="8" max="8" width="13.07421875" bestFit="1" customWidth="1"/>
    <col min="9" max="9" width="14.3046875" bestFit="1" customWidth="1"/>
    <col min="10" max="10" width="17.23046875" bestFit="1" customWidth="1"/>
    <col min="11" max="11" width="18.53515625" bestFit="1" customWidth="1"/>
    <col min="12" max="12" width="80.61328125" bestFit="1" customWidth="1"/>
  </cols>
  <sheetData>
    <row r="1" spans="1:12" x14ac:dyDescent="0.4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255</v>
      </c>
      <c r="G1" t="s">
        <v>256</v>
      </c>
      <c r="H1" t="s">
        <v>258</v>
      </c>
      <c r="I1" t="s">
        <v>277</v>
      </c>
      <c r="J1" t="s">
        <v>6</v>
      </c>
      <c r="K1" t="s">
        <v>278</v>
      </c>
      <c r="L1" t="s">
        <v>7</v>
      </c>
    </row>
    <row r="2" spans="1:12" x14ac:dyDescent="0.4">
      <c r="A2" s="1">
        <v>43886</v>
      </c>
      <c r="B2" s="7"/>
      <c r="C2" s="2" t="s">
        <v>25</v>
      </c>
      <c r="E2">
        <v>0</v>
      </c>
      <c r="F2" s="2" t="s">
        <v>0</v>
      </c>
      <c r="K2">
        <v>0</v>
      </c>
      <c r="L2" s="2" t="s">
        <v>0</v>
      </c>
    </row>
    <row r="3" spans="1:12" x14ac:dyDescent="0.4">
      <c r="A3" s="1">
        <v>43886</v>
      </c>
      <c r="B3" s="7"/>
      <c r="C3" s="2" t="s">
        <v>113</v>
      </c>
      <c r="E3">
        <v>0</v>
      </c>
      <c r="F3" s="2" t="s">
        <v>0</v>
      </c>
      <c r="K3">
        <v>0</v>
      </c>
      <c r="L3" s="2" t="s">
        <v>0</v>
      </c>
    </row>
    <row r="4" spans="1:12" x14ac:dyDescent="0.4">
      <c r="A4" s="1">
        <v>43886</v>
      </c>
      <c r="B4" s="7"/>
      <c r="C4" s="2" t="s">
        <v>59</v>
      </c>
      <c r="E4">
        <v>0</v>
      </c>
      <c r="F4" s="2" t="s">
        <v>0</v>
      </c>
      <c r="K4">
        <v>0</v>
      </c>
      <c r="L4" s="2" t="s">
        <v>0</v>
      </c>
    </row>
    <row r="5" spans="1:12" x14ac:dyDescent="0.4">
      <c r="A5" s="1">
        <v>43886</v>
      </c>
      <c r="B5" s="7"/>
      <c r="C5" s="2" t="s">
        <v>17</v>
      </c>
      <c r="E5">
        <v>0</v>
      </c>
      <c r="F5" s="2" t="s">
        <v>0</v>
      </c>
      <c r="K5">
        <v>0</v>
      </c>
      <c r="L5" s="2" t="s">
        <v>0</v>
      </c>
    </row>
    <row r="6" spans="1:12" x14ac:dyDescent="0.4">
      <c r="A6" s="1">
        <v>43886</v>
      </c>
      <c r="B6" s="7"/>
      <c r="C6" s="2" t="s">
        <v>19</v>
      </c>
      <c r="E6">
        <v>0</v>
      </c>
      <c r="F6" s="2" t="s">
        <v>0</v>
      </c>
      <c r="K6">
        <v>0</v>
      </c>
      <c r="L6" s="2" t="s">
        <v>0</v>
      </c>
    </row>
    <row r="7" spans="1:12" x14ac:dyDescent="0.4">
      <c r="A7" s="1">
        <v>43886</v>
      </c>
      <c r="B7" s="7"/>
      <c r="C7" s="2" t="s">
        <v>15</v>
      </c>
      <c r="E7">
        <v>0</v>
      </c>
      <c r="F7" s="2" t="s">
        <v>0</v>
      </c>
      <c r="K7">
        <v>0</v>
      </c>
      <c r="L7" s="2" t="s">
        <v>0</v>
      </c>
    </row>
    <row r="8" spans="1:12" x14ac:dyDescent="0.4">
      <c r="A8" s="1">
        <v>43886</v>
      </c>
      <c r="B8" s="7"/>
      <c r="C8" s="2" t="s">
        <v>30</v>
      </c>
      <c r="E8">
        <v>0</v>
      </c>
      <c r="F8" s="2" t="s">
        <v>0</v>
      </c>
      <c r="K8">
        <v>0</v>
      </c>
      <c r="L8" s="2" t="s">
        <v>0</v>
      </c>
    </row>
    <row r="9" spans="1:12" x14ac:dyDescent="0.4">
      <c r="A9" s="1">
        <v>43886</v>
      </c>
      <c r="B9" s="7">
        <v>0</v>
      </c>
      <c r="C9" s="2" t="s">
        <v>8</v>
      </c>
      <c r="D9">
        <v>72</v>
      </c>
      <c r="E9">
        <v>0</v>
      </c>
      <c r="F9" s="2" t="s">
        <v>0</v>
      </c>
      <c r="G9">
        <v>0</v>
      </c>
      <c r="H9">
        <v>0</v>
      </c>
      <c r="I9">
        <v>0</v>
      </c>
      <c r="J9">
        <v>0</v>
      </c>
      <c r="K9">
        <v>0</v>
      </c>
      <c r="L9" s="2" t="s">
        <v>9</v>
      </c>
    </row>
    <row r="10" spans="1:12" x14ac:dyDescent="0.4">
      <c r="A10" s="1">
        <v>43886</v>
      </c>
      <c r="B10" s="7"/>
      <c r="C10" s="2" t="s">
        <v>32</v>
      </c>
      <c r="E10">
        <v>0</v>
      </c>
      <c r="F10" s="2" t="s">
        <v>0</v>
      </c>
      <c r="K10">
        <v>0</v>
      </c>
      <c r="L10" s="2" t="s">
        <v>0</v>
      </c>
    </row>
    <row r="11" spans="1:12" x14ac:dyDescent="0.4">
      <c r="A11" s="1">
        <v>43886</v>
      </c>
      <c r="B11" s="7"/>
      <c r="C11" s="2" t="s">
        <v>136</v>
      </c>
      <c r="E11">
        <v>0</v>
      </c>
      <c r="F11" s="2" t="s">
        <v>0</v>
      </c>
      <c r="K11">
        <v>0</v>
      </c>
      <c r="L11" s="2" t="s">
        <v>0</v>
      </c>
    </row>
    <row r="12" spans="1:12" x14ac:dyDescent="0.4">
      <c r="A12" s="1">
        <v>43886</v>
      </c>
      <c r="B12" s="7"/>
      <c r="C12" s="2" t="s">
        <v>44</v>
      </c>
      <c r="E12">
        <v>0</v>
      </c>
      <c r="F12" s="2" t="s">
        <v>0</v>
      </c>
      <c r="K12">
        <v>0</v>
      </c>
      <c r="L12" s="2" t="s">
        <v>0</v>
      </c>
    </row>
    <row r="13" spans="1:12" x14ac:dyDescent="0.4">
      <c r="A13" s="1">
        <v>43886</v>
      </c>
      <c r="B13" s="7"/>
      <c r="C13" s="2" t="s">
        <v>57</v>
      </c>
      <c r="E13">
        <v>0</v>
      </c>
      <c r="F13" s="2" t="s">
        <v>0</v>
      </c>
      <c r="K13">
        <v>0</v>
      </c>
      <c r="L13" s="2" t="s">
        <v>0</v>
      </c>
    </row>
    <row r="14" spans="1:12" x14ac:dyDescent="0.4">
      <c r="A14" s="1">
        <v>43886</v>
      </c>
      <c r="B14" s="7"/>
      <c r="C14" s="2" t="s">
        <v>33</v>
      </c>
      <c r="E14">
        <v>0</v>
      </c>
      <c r="F14" s="2" t="s">
        <v>0</v>
      </c>
      <c r="K14">
        <v>0</v>
      </c>
      <c r="L14" s="2" t="s">
        <v>0</v>
      </c>
    </row>
    <row r="15" spans="1:12" x14ac:dyDescent="0.4">
      <c r="A15" s="1">
        <v>43886</v>
      </c>
      <c r="B15" s="7"/>
      <c r="C15" s="2" t="s">
        <v>96</v>
      </c>
      <c r="E15">
        <v>0</v>
      </c>
      <c r="F15" s="2" t="s">
        <v>0</v>
      </c>
      <c r="K15">
        <v>0</v>
      </c>
      <c r="L15" s="2" t="s">
        <v>0</v>
      </c>
    </row>
    <row r="16" spans="1:12" x14ac:dyDescent="0.4">
      <c r="A16" s="1">
        <v>43886</v>
      </c>
      <c r="B16" s="7"/>
      <c r="C16" s="2" t="s">
        <v>108</v>
      </c>
      <c r="E16">
        <v>0</v>
      </c>
      <c r="F16" s="2" t="s">
        <v>0</v>
      </c>
      <c r="K16">
        <v>0</v>
      </c>
      <c r="L16" s="2" t="s">
        <v>0</v>
      </c>
    </row>
    <row r="17" spans="1:12" x14ac:dyDescent="0.4">
      <c r="A17" s="1">
        <v>43886</v>
      </c>
      <c r="B17" s="7"/>
      <c r="C17" s="2" t="s">
        <v>38</v>
      </c>
      <c r="E17">
        <v>0</v>
      </c>
      <c r="F17" s="2" t="s">
        <v>0</v>
      </c>
      <c r="K17">
        <v>0</v>
      </c>
      <c r="L17" s="2" t="s">
        <v>0</v>
      </c>
    </row>
    <row r="18" spans="1:12" x14ac:dyDescent="0.4">
      <c r="A18" s="1">
        <v>43886</v>
      </c>
      <c r="B18" s="7"/>
      <c r="C18" s="2" t="s">
        <v>151</v>
      </c>
      <c r="E18">
        <v>0</v>
      </c>
      <c r="F18" s="2" t="s">
        <v>0</v>
      </c>
      <c r="K18">
        <v>0</v>
      </c>
      <c r="L18" s="2" t="s">
        <v>0</v>
      </c>
    </row>
    <row r="19" spans="1:12" x14ac:dyDescent="0.4">
      <c r="A19" s="1">
        <v>43886</v>
      </c>
      <c r="B19" s="7"/>
      <c r="C19" s="2" t="s">
        <v>70</v>
      </c>
      <c r="E19">
        <v>0</v>
      </c>
      <c r="F19" s="2" t="s">
        <v>0</v>
      </c>
      <c r="K19">
        <v>0</v>
      </c>
      <c r="L19" s="2" t="s">
        <v>0</v>
      </c>
    </row>
    <row r="20" spans="1:12" x14ac:dyDescent="0.4">
      <c r="A20" s="1">
        <v>43886</v>
      </c>
      <c r="B20" s="7"/>
      <c r="C20" s="2" t="s">
        <v>45</v>
      </c>
      <c r="E20">
        <v>0</v>
      </c>
      <c r="F20" s="2" t="s">
        <v>0</v>
      </c>
      <c r="K20">
        <v>0</v>
      </c>
      <c r="L20" s="2" t="s">
        <v>0</v>
      </c>
    </row>
    <row r="21" spans="1:12" x14ac:dyDescent="0.4">
      <c r="A21" s="1">
        <v>43886</v>
      </c>
      <c r="B21" s="7"/>
      <c r="C21" s="2" t="s">
        <v>125</v>
      </c>
      <c r="E21">
        <v>0</v>
      </c>
      <c r="F21" s="2" t="s">
        <v>0</v>
      </c>
      <c r="K21">
        <v>0</v>
      </c>
      <c r="L21" s="2" t="s">
        <v>0</v>
      </c>
    </row>
    <row r="22" spans="1:12" x14ac:dyDescent="0.4">
      <c r="A22" s="1">
        <v>43886</v>
      </c>
      <c r="B22" s="7">
        <v>0</v>
      </c>
      <c r="C22" s="2" t="s">
        <v>10</v>
      </c>
      <c r="D22">
        <v>0</v>
      </c>
      <c r="E22">
        <v>1</v>
      </c>
      <c r="F22" s="2" t="s">
        <v>0</v>
      </c>
      <c r="G22">
        <v>0</v>
      </c>
      <c r="H22">
        <v>0</v>
      </c>
      <c r="I22">
        <v>0</v>
      </c>
      <c r="J22">
        <v>0</v>
      </c>
      <c r="K22">
        <v>0</v>
      </c>
      <c r="L22" s="2" t="s">
        <v>11</v>
      </c>
    </row>
    <row r="23" spans="1:12" x14ac:dyDescent="0.4">
      <c r="A23" s="1">
        <v>43886</v>
      </c>
      <c r="B23" s="7"/>
      <c r="C23" s="2" t="s">
        <v>103</v>
      </c>
      <c r="E23">
        <v>0</v>
      </c>
      <c r="F23" s="2" t="s">
        <v>0</v>
      </c>
      <c r="K23">
        <v>0</v>
      </c>
      <c r="L23" s="2" t="s">
        <v>0</v>
      </c>
    </row>
    <row r="24" spans="1:12" x14ac:dyDescent="0.4">
      <c r="A24" s="1">
        <v>43886</v>
      </c>
      <c r="B24" s="7"/>
      <c r="C24" s="2" t="s">
        <v>21</v>
      </c>
      <c r="E24">
        <v>0</v>
      </c>
      <c r="F24" s="2" t="s">
        <v>0</v>
      </c>
      <c r="K24">
        <v>0</v>
      </c>
      <c r="L24" s="2" t="s">
        <v>0</v>
      </c>
    </row>
    <row r="25" spans="1:12" x14ac:dyDescent="0.4">
      <c r="A25" s="1">
        <v>43886</v>
      </c>
      <c r="B25" s="7"/>
      <c r="C25" s="2" t="s">
        <v>23</v>
      </c>
      <c r="E25">
        <v>0</v>
      </c>
      <c r="F25" s="2" t="s">
        <v>0</v>
      </c>
      <c r="K25">
        <v>0</v>
      </c>
      <c r="L25" s="2" t="s">
        <v>0</v>
      </c>
    </row>
    <row r="26" spans="1:12" x14ac:dyDescent="0.4">
      <c r="A26" s="1">
        <v>43886</v>
      </c>
      <c r="B26" s="7"/>
      <c r="C26" s="2" t="s">
        <v>47</v>
      </c>
      <c r="E26">
        <v>0</v>
      </c>
      <c r="F26" s="2" t="s">
        <v>0</v>
      </c>
      <c r="K26">
        <v>0</v>
      </c>
      <c r="L26" s="2" t="s">
        <v>0</v>
      </c>
    </row>
    <row r="27" spans="1:12" x14ac:dyDescent="0.4">
      <c r="A27" s="1">
        <v>43886</v>
      </c>
      <c r="B27" s="7"/>
      <c r="C27" s="2" t="s">
        <v>14</v>
      </c>
      <c r="E27">
        <v>0</v>
      </c>
      <c r="F27" s="2" t="s">
        <v>0</v>
      </c>
      <c r="K27">
        <v>0</v>
      </c>
      <c r="L27" s="2" t="s">
        <v>0</v>
      </c>
    </row>
    <row r="28" spans="1:12" x14ac:dyDescent="0.4">
      <c r="A28" s="1">
        <v>43886</v>
      </c>
      <c r="B28" s="7"/>
      <c r="C28" s="2" t="s">
        <v>12</v>
      </c>
      <c r="E28">
        <v>0</v>
      </c>
      <c r="F28" s="2" t="s">
        <v>0</v>
      </c>
      <c r="K28">
        <v>0</v>
      </c>
      <c r="L28" s="2" t="s">
        <v>0</v>
      </c>
    </row>
    <row r="29" spans="1:12" x14ac:dyDescent="0.4">
      <c r="A29" s="1">
        <v>43887</v>
      </c>
      <c r="B29" s="7"/>
      <c r="C29" s="2" t="s">
        <v>25</v>
      </c>
      <c r="E29">
        <v>0</v>
      </c>
      <c r="F29" s="2" t="s">
        <v>0</v>
      </c>
      <c r="K29">
        <v>0</v>
      </c>
      <c r="L29" s="2" t="s">
        <v>0</v>
      </c>
    </row>
    <row r="30" spans="1:12" x14ac:dyDescent="0.4">
      <c r="A30" s="1">
        <v>43887</v>
      </c>
      <c r="B30" s="7"/>
      <c r="C30" s="2" t="s">
        <v>113</v>
      </c>
      <c r="E30">
        <v>0</v>
      </c>
      <c r="F30" s="2" t="s">
        <v>0</v>
      </c>
      <c r="K30">
        <v>0</v>
      </c>
      <c r="L30" s="2" t="s">
        <v>0</v>
      </c>
    </row>
    <row r="31" spans="1:12" x14ac:dyDescent="0.4">
      <c r="A31" s="1">
        <v>43887</v>
      </c>
      <c r="B31" s="7"/>
      <c r="C31" s="2" t="s">
        <v>59</v>
      </c>
      <c r="E31">
        <v>0</v>
      </c>
      <c r="F31" s="2" t="s">
        <v>0</v>
      </c>
      <c r="K31">
        <v>0</v>
      </c>
      <c r="L31" s="2" t="s">
        <v>0</v>
      </c>
    </row>
    <row r="32" spans="1:12" x14ac:dyDescent="0.4">
      <c r="A32" s="1">
        <v>43887</v>
      </c>
      <c r="B32" s="7"/>
      <c r="C32" s="2" t="s">
        <v>17</v>
      </c>
      <c r="E32">
        <v>0</v>
      </c>
      <c r="F32" s="2" t="s">
        <v>0</v>
      </c>
      <c r="K32">
        <v>0</v>
      </c>
      <c r="L32" s="2" t="s">
        <v>0</v>
      </c>
    </row>
    <row r="33" spans="1:12" x14ac:dyDescent="0.4">
      <c r="A33" s="1">
        <v>43887</v>
      </c>
      <c r="B33" s="7"/>
      <c r="C33" s="2" t="s">
        <v>19</v>
      </c>
      <c r="E33">
        <v>0</v>
      </c>
      <c r="F33" s="2" t="s">
        <v>0</v>
      </c>
      <c r="K33">
        <v>0</v>
      </c>
      <c r="L33" s="2" t="s">
        <v>0</v>
      </c>
    </row>
    <row r="34" spans="1:12" x14ac:dyDescent="0.4">
      <c r="A34" s="1">
        <v>43887</v>
      </c>
      <c r="B34" s="7"/>
      <c r="C34" s="2" t="s">
        <v>15</v>
      </c>
      <c r="E34">
        <v>0</v>
      </c>
      <c r="F34" s="2" t="s">
        <v>0</v>
      </c>
      <c r="K34">
        <v>0</v>
      </c>
      <c r="L34" s="2" t="s">
        <v>0</v>
      </c>
    </row>
    <row r="35" spans="1:12" x14ac:dyDescent="0.4">
      <c r="A35" s="1">
        <v>43887</v>
      </c>
      <c r="B35" s="7"/>
      <c r="C35" s="2" t="s">
        <v>30</v>
      </c>
      <c r="E35">
        <v>0</v>
      </c>
      <c r="F35" s="2" t="s">
        <v>0</v>
      </c>
      <c r="K35">
        <v>0</v>
      </c>
      <c r="L35" s="2" t="s">
        <v>0</v>
      </c>
    </row>
    <row r="36" spans="1:12" x14ac:dyDescent="0.4">
      <c r="A36" s="1">
        <v>43887</v>
      </c>
      <c r="B36" s="7">
        <v>0</v>
      </c>
      <c r="C36" s="2" t="s">
        <v>8</v>
      </c>
      <c r="D36">
        <v>178</v>
      </c>
      <c r="E36">
        <v>1</v>
      </c>
      <c r="F36" s="2" t="s">
        <v>0</v>
      </c>
      <c r="G36">
        <v>1</v>
      </c>
      <c r="H36">
        <v>0</v>
      </c>
      <c r="I36">
        <v>0</v>
      </c>
      <c r="J36">
        <v>0</v>
      </c>
      <c r="K36">
        <v>0</v>
      </c>
      <c r="L36" s="2" t="s">
        <v>9</v>
      </c>
    </row>
    <row r="37" spans="1:12" x14ac:dyDescent="0.4">
      <c r="A37" s="1">
        <v>43887</v>
      </c>
      <c r="B37" s="7"/>
      <c r="C37" s="2" t="s">
        <v>32</v>
      </c>
      <c r="E37">
        <v>0</v>
      </c>
      <c r="F37" s="2" t="s">
        <v>0</v>
      </c>
      <c r="K37">
        <v>0</v>
      </c>
      <c r="L37" s="2" t="s">
        <v>0</v>
      </c>
    </row>
    <row r="38" spans="1:12" x14ac:dyDescent="0.4">
      <c r="A38" s="1">
        <v>43887</v>
      </c>
      <c r="B38" s="7"/>
      <c r="C38" s="2" t="s">
        <v>136</v>
      </c>
      <c r="E38">
        <v>0</v>
      </c>
      <c r="F38" s="2" t="s">
        <v>0</v>
      </c>
      <c r="K38">
        <v>0</v>
      </c>
      <c r="L38" s="2" t="s">
        <v>0</v>
      </c>
    </row>
    <row r="39" spans="1:12" x14ac:dyDescent="0.4">
      <c r="A39" s="1">
        <v>43887</v>
      </c>
      <c r="B39" s="7"/>
      <c r="C39" s="2" t="s">
        <v>44</v>
      </c>
      <c r="E39">
        <v>0</v>
      </c>
      <c r="F39" s="2" t="s">
        <v>0</v>
      </c>
      <c r="K39">
        <v>0</v>
      </c>
      <c r="L39" s="2" t="s">
        <v>0</v>
      </c>
    </row>
    <row r="40" spans="1:12" x14ac:dyDescent="0.4">
      <c r="A40" s="1">
        <v>43887</v>
      </c>
      <c r="B40" s="7"/>
      <c r="C40" s="2" t="s">
        <v>57</v>
      </c>
      <c r="E40">
        <v>0</v>
      </c>
      <c r="F40" s="2" t="s">
        <v>0</v>
      </c>
      <c r="K40">
        <v>0</v>
      </c>
      <c r="L40" s="2" t="s">
        <v>0</v>
      </c>
    </row>
    <row r="41" spans="1:12" x14ac:dyDescent="0.4">
      <c r="A41" s="1">
        <v>43887</v>
      </c>
      <c r="B41" s="7"/>
      <c r="C41" s="2" t="s">
        <v>33</v>
      </c>
      <c r="E41">
        <v>0</v>
      </c>
      <c r="F41" s="2" t="s">
        <v>0</v>
      </c>
      <c r="K41">
        <v>0</v>
      </c>
      <c r="L41" s="2" t="s">
        <v>0</v>
      </c>
    </row>
    <row r="42" spans="1:12" x14ac:dyDescent="0.4">
      <c r="A42" s="1">
        <v>43887</v>
      </c>
      <c r="B42" s="7"/>
      <c r="C42" s="2" t="s">
        <v>96</v>
      </c>
      <c r="E42">
        <v>0</v>
      </c>
      <c r="F42" s="2" t="s">
        <v>0</v>
      </c>
      <c r="K42">
        <v>0</v>
      </c>
      <c r="L42" s="2" t="s">
        <v>0</v>
      </c>
    </row>
    <row r="43" spans="1:12" x14ac:dyDescent="0.4">
      <c r="A43" s="1">
        <v>43887</v>
      </c>
      <c r="B43" s="7"/>
      <c r="C43" s="2" t="s">
        <v>108</v>
      </c>
      <c r="E43">
        <v>0</v>
      </c>
      <c r="F43" s="2" t="s">
        <v>0</v>
      </c>
      <c r="K43">
        <v>0</v>
      </c>
      <c r="L43" s="2" t="s">
        <v>0</v>
      </c>
    </row>
    <row r="44" spans="1:12" x14ac:dyDescent="0.4">
      <c r="A44" s="1">
        <v>43887</v>
      </c>
      <c r="B44" s="7"/>
      <c r="C44" s="2" t="s">
        <v>38</v>
      </c>
      <c r="E44">
        <v>0</v>
      </c>
      <c r="F44" s="2" t="s">
        <v>0</v>
      </c>
      <c r="K44">
        <v>0</v>
      </c>
      <c r="L44" s="2" t="s">
        <v>0</v>
      </c>
    </row>
    <row r="45" spans="1:12" x14ac:dyDescent="0.4">
      <c r="A45" s="1">
        <v>43887</v>
      </c>
      <c r="B45" s="7"/>
      <c r="C45" s="2" t="s">
        <v>151</v>
      </c>
      <c r="E45">
        <v>0</v>
      </c>
      <c r="F45" s="2" t="s">
        <v>0</v>
      </c>
      <c r="K45">
        <v>0</v>
      </c>
      <c r="L45" s="2" t="s">
        <v>0</v>
      </c>
    </row>
    <row r="46" spans="1:12" x14ac:dyDescent="0.4">
      <c r="A46" s="1">
        <v>43887</v>
      </c>
      <c r="B46" s="7"/>
      <c r="C46" s="2" t="s">
        <v>70</v>
      </c>
      <c r="E46">
        <v>0</v>
      </c>
      <c r="F46" s="2" t="s">
        <v>0</v>
      </c>
      <c r="K46">
        <v>0</v>
      </c>
      <c r="L46" s="2" t="s">
        <v>0</v>
      </c>
    </row>
    <row r="47" spans="1:12" x14ac:dyDescent="0.4">
      <c r="A47" s="1">
        <v>43887</v>
      </c>
      <c r="B47" s="7"/>
      <c r="C47" s="2" t="s">
        <v>45</v>
      </c>
      <c r="E47">
        <v>0</v>
      </c>
      <c r="F47" s="2" t="s">
        <v>0</v>
      </c>
      <c r="K47">
        <v>0</v>
      </c>
      <c r="L47" s="2" t="s">
        <v>0</v>
      </c>
    </row>
    <row r="48" spans="1:12" x14ac:dyDescent="0.4">
      <c r="A48" s="1">
        <v>43887</v>
      </c>
      <c r="B48" s="7"/>
      <c r="C48" s="2" t="s">
        <v>125</v>
      </c>
      <c r="E48">
        <v>0</v>
      </c>
      <c r="F48" s="2" t="s">
        <v>0</v>
      </c>
      <c r="K48">
        <v>0</v>
      </c>
      <c r="L48" s="2" t="s">
        <v>0</v>
      </c>
    </row>
    <row r="49" spans="1:12" x14ac:dyDescent="0.4">
      <c r="A49" s="1">
        <v>43887</v>
      </c>
      <c r="B49" s="7">
        <v>0</v>
      </c>
      <c r="C49" s="2" t="s">
        <v>10</v>
      </c>
      <c r="D49">
        <v>0</v>
      </c>
      <c r="E49">
        <v>1</v>
      </c>
      <c r="F49" s="2" t="s">
        <v>0</v>
      </c>
      <c r="G49">
        <v>0</v>
      </c>
      <c r="H49">
        <v>0</v>
      </c>
      <c r="I49">
        <v>0</v>
      </c>
      <c r="J49">
        <v>0</v>
      </c>
      <c r="K49">
        <v>0</v>
      </c>
      <c r="L49" s="2" t="s">
        <v>0</v>
      </c>
    </row>
    <row r="50" spans="1:12" x14ac:dyDescent="0.4">
      <c r="A50" s="1">
        <v>43887</v>
      </c>
      <c r="B50" s="7"/>
      <c r="C50" s="2" t="s">
        <v>103</v>
      </c>
      <c r="E50">
        <v>0</v>
      </c>
      <c r="F50" s="2" t="s">
        <v>0</v>
      </c>
      <c r="K50">
        <v>0</v>
      </c>
      <c r="L50" s="2" t="s">
        <v>0</v>
      </c>
    </row>
    <row r="51" spans="1:12" x14ac:dyDescent="0.4">
      <c r="A51" s="1">
        <v>43887</v>
      </c>
      <c r="B51" s="7"/>
      <c r="C51" s="2" t="s">
        <v>21</v>
      </c>
      <c r="E51">
        <v>0</v>
      </c>
      <c r="F51" s="2" t="s">
        <v>0</v>
      </c>
      <c r="K51">
        <v>0</v>
      </c>
      <c r="L51" s="2" t="s">
        <v>0</v>
      </c>
    </row>
    <row r="52" spans="1:12" x14ac:dyDescent="0.4">
      <c r="A52" s="1">
        <v>43887</v>
      </c>
      <c r="B52" s="7"/>
      <c r="C52" s="2" t="s">
        <v>23</v>
      </c>
      <c r="E52">
        <v>0</v>
      </c>
      <c r="F52" s="2" t="s">
        <v>0</v>
      </c>
      <c r="K52">
        <v>0</v>
      </c>
      <c r="L52" s="2" t="s">
        <v>0</v>
      </c>
    </row>
    <row r="53" spans="1:12" x14ac:dyDescent="0.4">
      <c r="A53" s="1">
        <v>43887</v>
      </c>
      <c r="B53" s="7"/>
      <c r="C53" s="2" t="s">
        <v>47</v>
      </c>
      <c r="E53">
        <v>0</v>
      </c>
      <c r="F53" s="2" t="s">
        <v>0</v>
      </c>
      <c r="K53">
        <v>0</v>
      </c>
      <c r="L53" s="2" t="s">
        <v>0</v>
      </c>
    </row>
    <row r="54" spans="1:12" x14ac:dyDescent="0.4">
      <c r="A54" s="1">
        <v>43887</v>
      </c>
      <c r="B54" s="7"/>
      <c r="C54" s="2" t="s">
        <v>14</v>
      </c>
      <c r="E54">
        <v>0</v>
      </c>
      <c r="F54" s="2" t="s">
        <v>0</v>
      </c>
      <c r="K54">
        <v>0</v>
      </c>
      <c r="L54" s="2" t="s">
        <v>0</v>
      </c>
    </row>
    <row r="55" spans="1:12" x14ac:dyDescent="0.4">
      <c r="A55" s="1">
        <v>43887</v>
      </c>
      <c r="B55" s="7"/>
      <c r="C55" s="2" t="s">
        <v>12</v>
      </c>
      <c r="E55">
        <v>0</v>
      </c>
      <c r="F55" s="2" t="s">
        <v>0</v>
      </c>
      <c r="K55">
        <v>0</v>
      </c>
      <c r="L55" s="2" t="s">
        <v>0</v>
      </c>
    </row>
    <row r="56" spans="1:12" x14ac:dyDescent="0.4">
      <c r="A56" s="1">
        <v>43888</v>
      </c>
      <c r="B56" s="7"/>
      <c r="C56" s="2" t="s">
        <v>25</v>
      </c>
      <c r="E56">
        <v>0</v>
      </c>
      <c r="F56" s="2" t="s">
        <v>0</v>
      </c>
      <c r="K56">
        <v>0</v>
      </c>
      <c r="L56" s="2" t="s">
        <v>0</v>
      </c>
    </row>
    <row r="57" spans="1:12" x14ac:dyDescent="0.4">
      <c r="A57" s="1">
        <v>43888</v>
      </c>
      <c r="B57" s="7"/>
      <c r="C57" s="2" t="s">
        <v>113</v>
      </c>
      <c r="E57">
        <v>0</v>
      </c>
      <c r="F57" s="2" t="s">
        <v>0</v>
      </c>
      <c r="K57">
        <v>0</v>
      </c>
      <c r="L57" s="2" t="s">
        <v>0</v>
      </c>
    </row>
    <row r="58" spans="1:12" x14ac:dyDescent="0.4">
      <c r="A58" s="1">
        <v>43888</v>
      </c>
      <c r="B58" s="7"/>
      <c r="C58" s="2" t="s">
        <v>59</v>
      </c>
      <c r="E58">
        <v>0</v>
      </c>
      <c r="F58" s="2" t="s">
        <v>0</v>
      </c>
      <c r="K58">
        <v>0</v>
      </c>
      <c r="L58" s="2" t="s">
        <v>0</v>
      </c>
    </row>
    <row r="59" spans="1:12" x14ac:dyDescent="0.4">
      <c r="A59" s="1">
        <v>43888</v>
      </c>
      <c r="B59" s="7"/>
      <c r="C59" s="2" t="s">
        <v>17</v>
      </c>
      <c r="E59">
        <v>0</v>
      </c>
      <c r="F59" s="2" t="s">
        <v>0</v>
      </c>
      <c r="K59">
        <v>0</v>
      </c>
      <c r="L59" s="2" t="s">
        <v>0</v>
      </c>
    </row>
    <row r="60" spans="1:12" x14ac:dyDescent="0.4">
      <c r="A60" s="1">
        <v>43888</v>
      </c>
      <c r="B60" s="7"/>
      <c r="C60" s="2" t="s">
        <v>19</v>
      </c>
      <c r="E60">
        <v>0</v>
      </c>
      <c r="F60" s="2" t="s">
        <v>0</v>
      </c>
      <c r="K60">
        <v>0</v>
      </c>
      <c r="L60" s="2" t="s">
        <v>0</v>
      </c>
    </row>
    <row r="61" spans="1:12" x14ac:dyDescent="0.4">
      <c r="A61" s="1">
        <v>43888</v>
      </c>
      <c r="B61" s="7">
        <v>0.80347222222222225</v>
      </c>
      <c r="C61" s="2" t="s">
        <v>15</v>
      </c>
      <c r="D61">
        <v>0</v>
      </c>
      <c r="E61">
        <v>1</v>
      </c>
      <c r="F61" s="2" t="s">
        <v>0</v>
      </c>
      <c r="G61">
        <v>0</v>
      </c>
      <c r="H61">
        <v>0</v>
      </c>
      <c r="I61">
        <v>0</v>
      </c>
      <c r="J61">
        <v>0</v>
      </c>
      <c r="K61">
        <v>0</v>
      </c>
      <c r="L61" s="2" t="s">
        <v>16</v>
      </c>
    </row>
    <row r="62" spans="1:12" x14ac:dyDescent="0.4">
      <c r="A62" s="1">
        <v>43888</v>
      </c>
      <c r="B62" s="7"/>
      <c r="C62" s="2" t="s">
        <v>30</v>
      </c>
      <c r="E62">
        <v>0</v>
      </c>
      <c r="F62" s="2" t="s">
        <v>0</v>
      </c>
      <c r="K62">
        <v>0</v>
      </c>
      <c r="L62" s="2" t="s">
        <v>0</v>
      </c>
    </row>
    <row r="63" spans="1:12" x14ac:dyDescent="0.4">
      <c r="A63" s="1">
        <v>43888</v>
      </c>
      <c r="B63" s="7">
        <v>0</v>
      </c>
      <c r="C63" s="2" t="s">
        <v>8</v>
      </c>
      <c r="D63">
        <v>326</v>
      </c>
      <c r="E63">
        <v>1</v>
      </c>
      <c r="F63" s="2" t="s">
        <v>0</v>
      </c>
      <c r="G63">
        <v>1</v>
      </c>
      <c r="H63">
        <v>0</v>
      </c>
      <c r="I63">
        <v>0</v>
      </c>
      <c r="J63">
        <v>0</v>
      </c>
      <c r="K63">
        <v>0</v>
      </c>
      <c r="L63" s="2" t="s">
        <v>9</v>
      </c>
    </row>
    <row r="64" spans="1:12" x14ac:dyDescent="0.4">
      <c r="A64" s="1">
        <v>43888</v>
      </c>
      <c r="B64" s="7"/>
      <c r="C64" s="2" t="s">
        <v>32</v>
      </c>
      <c r="E64">
        <v>0</v>
      </c>
      <c r="F64" s="2" t="s">
        <v>0</v>
      </c>
      <c r="K64">
        <v>0</v>
      </c>
      <c r="L64" s="2" t="s">
        <v>0</v>
      </c>
    </row>
    <row r="65" spans="1:12" x14ac:dyDescent="0.4">
      <c r="A65" s="1">
        <v>43888</v>
      </c>
      <c r="B65" s="7"/>
      <c r="C65" s="2" t="s">
        <v>136</v>
      </c>
      <c r="E65">
        <v>0</v>
      </c>
      <c r="F65" s="2" t="s">
        <v>0</v>
      </c>
      <c r="K65">
        <v>0</v>
      </c>
      <c r="L65" s="2" t="s">
        <v>0</v>
      </c>
    </row>
    <row r="66" spans="1:12" x14ac:dyDescent="0.4">
      <c r="A66" s="1">
        <v>43888</v>
      </c>
      <c r="B66" s="7">
        <v>0</v>
      </c>
      <c r="C66" s="2" t="s">
        <v>44</v>
      </c>
      <c r="D66">
        <v>0</v>
      </c>
      <c r="E66">
        <v>0</v>
      </c>
      <c r="F66" s="2" t="s">
        <v>0</v>
      </c>
      <c r="G66">
        <v>1</v>
      </c>
      <c r="H66">
        <v>0</v>
      </c>
      <c r="I66">
        <v>0</v>
      </c>
      <c r="J66">
        <v>0</v>
      </c>
      <c r="K66">
        <v>0</v>
      </c>
      <c r="L66" s="2" t="s">
        <v>201</v>
      </c>
    </row>
    <row r="67" spans="1:12" x14ac:dyDescent="0.4">
      <c r="A67" s="1">
        <v>43888</v>
      </c>
      <c r="B67" s="7"/>
      <c r="C67" s="2" t="s">
        <v>57</v>
      </c>
      <c r="E67">
        <v>0</v>
      </c>
      <c r="F67" s="2" t="s">
        <v>0</v>
      </c>
      <c r="K67">
        <v>0</v>
      </c>
      <c r="L67" s="2" t="s">
        <v>0</v>
      </c>
    </row>
    <row r="68" spans="1:12" x14ac:dyDescent="0.4">
      <c r="A68" s="1">
        <v>43888</v>
      </c>
      <c r="B68" s="7"/>
      <c r="C68" s="2" t="s">
        <v>33</v>
      </c>
      <c r="E68">
        <v>0</v>
      </c>
      <c r="F68" s="2" t="s">
        <v>0</v>
      </c>
      <c r="K68">
        <v>0</v>
      </c>
      <c r="L68" s="2" t="s">
        <v>0</v>
      </c>
    </row>
    <row r="69" spans="1:12" x14ac:dyDescent="0.4">
      <c r="A69" s="1">
        <v>43888</v>
      </c>
      <c r="B69" s="7"/>
      <c r="C69" s="2" t="s">
        <v>96</v>
      </c>
      <c r="E69">
        <v>0</v>
      </c>
      <c r="F69" s="2" t="s">
        <v>0</v>
      </c>
      <c r="K69">
        <v>0</v>
      </c>
      <c r="L69" s="2" t="s">
        <v>0</v>
      </c>
    </row>
    <row r="70" spans="1:12" x14ac:dyDescent="0.4">
      <c r="A70" s="1">
        <v>43888</v>
      </c>
      <c r="B70" s="7"/>
      <c r="C70" s="2" t="s">
        <v>108</v>
      </c>
      <c r="E70">
        <v>0</v>
      </c>
      <c r="F70" s="2" t="s">
        <v>0</v>
      </c>
      <c r="K70">
        <v>0</v>
      </c>
      <c r="L70" s="2" t="s">
        <v>0</v>
      </c>
    </row>
    <row r="71" spans="1:12" x14ac:dyDescent="0.4">
      <c r="A71" s="1">
        <v>43888</v>
      </c>
      <c r="B71" s="7"/>
      <c r="C71" s="2" t="s">
        <v>38</v>
      </c>
      <c r="E71">
        <v>0</v>
      </c>
      <c r="F71" s="2" t="s">
        <v>0</v>
      </c>
      <c r="K71">
        <v>0</v>
      </c>
      <c r="L71" s="2" t="s">
        <v>0</v>
      </c>
    </row>
    <row r="72" spans="1:12" x14ac:dyDescent="0.4">
      <c r="A72" s="1">
        <v>43888</v>
      </c>
      <c r="B72" s="7"/>
      <c r="C72" s="2" t="s">
        <v>151</v>
      </c>
      <c r="E72">
        <v>0</v>
      </c>
      <c r="F72" s="2" t="s">
        <v>0</v>
      </c>
      <c r="K72">
        <v>0</v>
      </c>
      <c r="L72" s="2" t="s">
        <v>0</v>
      </c>
    </row>
    <row r="73" spans="1:12" x14ac:dyDescent="0.4">
      <c r="A73" s="1">
        <v>43888</v>
      </c>
      <c r="B73" s="7"/>
      <c r="C73" s="2" t="s">
        <v>70</v>
      </c>
      <c r="E73">
        <v>0</v>
      </c>
      <c r="F73" s="2" t="s">
        <v>0</v>
      </c>
      <c r="K73">
        <v>0</v>
      </c>
      <c r="L73" s="2" t="s">
        <v>0</v>
      </c>
    </row>
    <row r="74" spans="1:12" x14ac:dyDescent="0.4">
      <c r="A74" s="1">
        <v>43888</v>
      </c>
      <c r="B74" s="7"/>
      <c r="C74" s="2" t="s">
        <v>45</v>
      </c>
      <c r="E74">
        <v>0</v>
      </c>
      <c r="F74" s="2" t="s">
        <v>0</v>
      </c>
      <c r="K74">
        <v>0</v>
      </c>
      <c r="L74" s="2" t="s">
        <v>0</v>
      </c>
    </row>
    <row r="75" spans="1:12" x14ac:dyDescent="0.4">
      <c r="A75" s="1">
        <v>43888</v>
      </c>
      <c r="B75" s="7"/>
      <c r="C75" s="2" t="s">
        <v>125</v>
      </c>
      <c r="E75">
        <v>0</v>
      </c>
      <c r="F75" s="2" t="s">
        <v>0</v>
      </c>
      <c r="K75">
        <v>0</v>
      </c>
      <c r="L75" s="2" t="s">
        <v>0</v>
      </c>
    </row>
    <row r="76" spans="1:12" x14ac:dyDescent="0.4">
      <c r="A76" s="1">
        <v>43888</v>
      </c>
      <c r="B76" s="7">
        <v>0</v>
      </c>
      <c r="C76" s="2" t="s">
        <v>10</v>
      </c>
      <c r="D76">
        <v>0</v>
      </c>
      <c r="E76">
        <v>1</v>
      </c>
      <c r="F76" s="2" t="s">
        <v>0</v>
      </c>
      <c r="G76">
        <v>0</v>
      </c>
      <c r="H76">
        <v>0</v>
      </c>
      <c r="I76">
        <v>0</v>
      </c>
      <c r="J76">
        <v>0</v>
      </c>
      <c r="K76">
        <v>0</v>
      </c>
      <c r="L76" s="2" t="s">
        <v>0</v>
      </c>
    </row>
    <row r="77" spans="1:12" x14ac:dyDescent="0.4">
      <c r="A77" s="1">
        <v>43888</v>
      </c>
      <c r="B77" s="7"/>
      <c r="C77" s="2" t="s">
        <v>103</v>
      </c>
      <c r="E77">
        <v>0</v>
      </c>
      <c r="F77" s="2" t="s">
        <v>0</v>
      </c>
      <c r="K77">
        <v>0</v>
      </c>
      <c r="L77" s="2" t="s">
        <v>0</v>
      </c>
    </row>
    <row r="78" spans="1:12" x14ac:dyDescent="0.4">
      <c r="A78" s="1">
        <v>43888</v>
      </c>
      <c r="B78" s="7"/>
      <c r="C78" s="2" t="s">
        <v>21</v>
      </c>
      <c r="E78">
        <v>0</v>
      </c>
      <c r="F78" s="2" t="s">
        <v>0</v>
      </c>
      <c r="K78">
        <v>0</v>
      </c>
      <c r="L78" s="2" t="s">
        <v>0</v>
      </c>
    </row>
    <row r="79" spans="1:12" x14ac:dyDescent="0.4">
      <c r="A79" s="1">
        <v>43888</v>
      </c>
      <c r="B79" s="7"/>
      <c r="C79" s="2" t="s">
        <v>23</v>
      </c>
      <c r="E79">
        <v>0</v>
      </c>
      <c r="F79" s="2" t="s">
        <v>0</v>
      </c>
      <c r="K79">
        <v>0</v>
      </c>
      <c r="L79" s="2" t="s">
        <v>0</v>
      </c>
    </row>
    <row r="80" spans="1:12" x14ac:dyDescent="0.4">
      <c r="A80" s="1">
        <v>43888</v>
      </c>
      <c r="B80" s="7"/>
      <c r="C80" s="2" t="s">
        <v>47</v>
      </c>
      <c r="E80">
        <v>0</v>
      </c>
      <c r="F80" s="2" t="s">
        <v>0</v>
      </c>
      <c r="K80">
        <v>0</v>
      </c>
      <c r="L80" s="2" t="s">
        <v>0</v>
      </c>
    </row>
    <row r="81" spans="1:12" x14ac:dyDescent="0.4">
      <c r="A81" s="1">
        <v>43888</v>
      </c>
      <c r="B81" s="7">
        <v>0.60416666666666663</v>
      </c>
      <c r="C81" s="2" t="s">
        <v>14</v>
      </c>
      <c r="D81">
        <v>0</v>
      </c>
      <c r="E81">
        <v>2</v>
      </c>
      <c r="F81" s="2" t="s">
        <v>0</v>
      </c>
      <c r="G81">
        <v>0</v>
      </c>
      <c r="H81">
        <v>0</v>
      </c>
      <c r="I81">
        <v>0</v>
      </c>
      <c r="J81">
        <v>0</v>
      </c>
      <c r="K81">
        <v>0</v>
      </c>
      <c r="L81" s="2" t="s">
        <v>240</v>
      </c>
    </row>
    <row r="82" spans="1:12" x14ac:dyDescent="0.4">
      <c r="A82" s="1">
        <v>43888</v>
      </c>
      <c r="B82" s="7">
        <v>0</v>
      </c>
      <c r="C82" s="2" t="s">
        <v>12</v>
      </c>
      <c r="D82">
        <v>3</v>
      </c>
      <c r="E82">
        <v>0</v>
      </c>
      <c r="F82" s="2" t="s">
        <v>0</v>
      </c>
      <c r="G82">
        <v>0</v>
      </c>
      <c r="H82">
        <v>0</v>
      </c>
      <c r="I82">
        <v>0</v>
      </c>
      <c r="J82">
        <v>0</v>
      </c>
      <c r="K82">
        <v>0</v>
      </c>
      <c r="L82" s="2" t="s">
        <v>13</v>
      </c>
    </row>
    <row r="83" spans="1:12" x14ac:dyDescent="0.4">
      <c r="A83" s="1">
        <v>43889</v>
      </c>
      <c r="B83" s="7">
        <v>0.625</v>
      </c>
      <c r="C83" s="2" t="s">
        <v>25</v>
      </c>
      <c r="D83">
        <v>0</v>
      </c>
      <c r="E83">
        <v>1</v>
      </c>
      <c r="F83" s="2" t="s">
        <v>0</v>
      </c>
      <c r="G83">
        <v>0</v>
      </c>
      <c r="H83">
        <v>0</v>
      </c>
      <c r="I83">
        <v>0</v>
      </c>
      <c r="J83">
        <v>0</v>
      </c>
      <c r="K83">
        <v>0</v>
      </c>
      <c r="L83" s="2" t="s">
        <v>26</v>
      </c>
    </row>
    <row r="84" spans="1:12" x14ac:dyDescent="0.4">
      <c r="A84" s="1">
        <v>43889</v>
      </c>
      <c r="B84" s="7"/>
      <c r="C84" s="2" t="s">
        <v>113</v>
      </c>
      <c r="E84">
        <v>0</v>
      </c>
      <c r="F84" s="2" t="s">
        <v>0</v>
      </c>
      <c r="K84">
        <v>0</v>
      </c>
      <c r="L84" s="2" t="s">
        <v>0</v>
      </c>
    </row>
    <row r="85" spans="1:12" x14ac:dyDescent="0.4">
      <c r="A85" s="1">
        <v>43889</v>
      </c>
      <c r="B85" s="7"/>
      <c r="C85" s="2" t="s">
        <v>59</v>
      </c>
      <c r="E85">
        <v>0</v>
      </c>
      <c r="F85" s="2" t="s">
        <v>0</v>
      </c>
      <c r="K85">
        <v>0</v>
      </c>
      <c r="L85" s="2" t="s">
        <v>0</v>
      </c>
    </row>
    <row r="86" spans="1:12" x14ac:dyDescent="0.4">
      <c r="A86" s="1">
        <v>43889</v>
      </c>
      <c r="B86" s="7">
        <v>0</v>
      </c>
      <c r="C86" s="2" t="s">
        <v>17</v>
      </c>
      <c r="D86">
        <v>0</v>
      </c>
      <c r="E86">
        <v>1</v>
      </c>
      <c r="F86" s="2" t="s">
        <v>0</v>
      </c>
      <c r="G86">
        <v>0</v>
      </c>
      <c r="H86">
        <v>0</v>
      </c>
      <c r="I86">
        <v>0</v>
      </c>
      <c r="J86">
        <v>0</v>
      </c>
      <c r="K86">
        <v>0</v>
      </c>
      <c r="L86" s="2" t="s">
        <v>18</v>
      </c>
    </row>
    <row r="87" spans="1:12" x14ac:dyDescent="0.4">
      <c r="A87" s="1">
        <v>43889</v>
      </c>
      <c r="B87" s="7">
        <v>0</v>
      </c>
      <c r="C87" s="2" t="s">
        <v>19</v>
      </c>
      <c r="D87">
        <v>0</v>
      </c>
      <c r="E87">
        <v>1</v>
      </c>
      <c r="F87" s="2" t="s">
        <v>0</v>
      </c>
      <c r="G87">
        <v>0</v>
      </c>
      <c r="H87">
        <v>0</v>
      </c>
      <c r="I87">
        <v>0</v>
      </c>
      <c r="J87">
        <v>0</v>
      </c>
      <c r="K87">
        <v>0</v>
      </c>
      <c r="L87" s="2" t="s">
        <v>20</v>
      </c>
    </row>
    <row r="88" spans="1:12" x14ac:dyDescent="0.4">
      <c r="A88" s="1">
        <v>43889</v>
      </c>
      <c r="B88" s="7">
        <v>0.42708333333333331</v>
      </c>
      <c r="C88" s="2" t="s">
        <v>15</v>
      </c>
      <c r="D88">
        <v>0</v>
      </c>
      <c r="E88">
        <v>1</v>
      </c>
      <c r="F88" s="2" t="s">
        <v>0</v>
      </c>
      <c r="G88">
        <v>0</v>
      </c>
      <c r="H88">
        <v>0</v>
      </c>
      <c r="I88">
        <v>0</v>
      </c>
      <c r="J88">
        <v>0</v>
      </c>
      <c r="K88">
        <v>0</v>
      </c>
      <c r="L88" s="2" t="s">
        <v>24</v>
      </c>
    </row>
    <row r="89" spans="1:12" x14ac:dyDescent="0.4">
      <c r="A89" s="1">
        <v>43889</v>
      </c>
      <c r="B89" s="7"/>
      <c r="C89" s="2" t="s">
        <v>30</v>
      </c>
      <c r="E89">
        <v>0</v>
      </c>
      <c r="F89" s="2" t="s">
        <v>0</v>
      </c>
      <c r="K89">
        <v>0</v>
      </c>
      <c r="L89" s="2" t="s">
        <v>0</v>
      </c>
    </row>
    <row r="90" spans="1:12" x14ac:dyDescent="0.4">
      <c r="A90" s="1">
        <v>43889</v>
      </c>
      <c r="B90" s="7">
        <v>0</v>
      </c>
      <c r="C90" s="2" t="s">
        <v>8</v>
      </c>
      <c r="D90">
        <v>534</v>
      </c>
      <c r="E90">
        <v>4</v>
      </c>
      <c r="F90" s="2" t="s">
        <v>0</v>
      </c>
      <c r="G90">
        <v>2</v>
      </c>
      <c r="H90">
        <v>0</v>
      </c>
      <c r="I90">
        <v>0</v>
      </c>
      <c r="J90">
        <v>0</v>
      </c>
      <c r="K90">
        <v>0</v>
      </c>
      <c r="L90" s="2" t="s">
        <v>9</v>
      </c>
    </row>
    <row r="91" spans="1:12" x14ac:dyDescent="0.4">
      <c r="A91" s="1">
        <v>43889</v>
      </c>
      <c r="B91" s="7"/>
      <c r="C91" s="2" t="s">
        <v>32</v>
      </c>
      <c r="E91">
        <v>0</v>
      </c>
      <c r="F91" s="2" t="s">
        <v>0</v>
      </c>
      <c r="K91">
        <v>0</v>
      </c>
      <c r="L91" s="2" t="s">
        <v>0</v>
      </c>
    </row>
    <row r="92" spans="1:12" x14ac:dyDescent="0.4">
      <c r="A92" s="1">
        <v>43889</v>
      </c>
      <c r="B92" s="7"/>
      <c r="C92" s="2" t="s">
        <v>136</v>
      </c>
      <c r="E92">
        <v>2</v>
      </c>
      <c r="F92" s="2" t="s">
        <v>0</v>
      </c>
      <c r="K92">
        <v>0</v>
      </c>
      <c r="L92" s="2" t="s">
        <v>0</v>
      </c>
    </row>
    <row r="93" spans="1:12" x14ac:dyDescent="0.4">
      <c r="A93" s="1">
        <v>43889</v>
      </c>
      <c r="B93" s="7">
        <v>0</v>
      </c>
      <c r="C93" s="2" t="s">
        <v>44</v>
      </c>
      <c r="D93">
        <v>0</v>
      </c>
      <c r="E93">
        <v>0</v>
      </c>
      <c r="F93" s="2" t="s">
        <v>0</v>
      </c>
      <c r="G93">
        <v>1</v>
      </c>
      <c r="H93">
        <v>0</v>
      </c>
      <c r="I93">
        <v>0</v>
      </c>
      <c r="J93">
        <v>0</v>
      </c>
      <c r="K93">
        <v>0</v>
      </c>
      <c r="L93" s="2" t="s">
        <v>201</v>
      </c>
    </row>
    <row r="94" spans="1:12" x14ac:dyDescent="0.4">
      <c r="A94" s="1">
        <v>43889</v>
      </c>
      <c r="B94" s="7"/>
      <c r="C94" s="2" t="s">
        <v>57</v>
      </c>
      <c r="E94">
        <v>0</v>
      </c>
      <c r="F94" s="2" t="s">
        <v>0</v>
      </c>
      <c r="K94">
        <v>0</v>
      </c>
      <c r="L94" s="2" t="s">
        <v>0</v>
      </c>
    </row>
    <row r="95" spans="1:12" x14ac:dyDescent="0.4">
      <c r="A95" s="1">
        <v>43889</v>
      </c>
      <c r="B95" s="7"/>
      <c r="C95" s="2" t="s">
        <v>33</v>
      </c>
      <c r="E95">
        <v>0</v>
      </c>
      <c r="F95" s="2" t="s">
        <v>0</v>
      </c>
      <c r="K95">
        <v>0</v>
      </c>
      <c r="L95" s="2" t="s">
        <v>0</v>
      </c>
    </row>
    <row r="96" spans="1:12" x14ac:dyDescent="0.4">
      <c r="A96" s="1">
        <v>43889</v>
      </c>
      <c r="B96" s="7"/>
      <c r="C96" s="2" t="s">
        <v>96</v>
      </c>
      <c r="E96">
        <v>0</v>
      </c>
      <c r="F96" s="2" t="s">
        <v>0</v>
      </c>
      <c r="K96">
        <v>0</v>
      </c>
      <c r="L96" s="2" t="s">
        <v>0</v>
      </c>
    </row>
    <row r="97" spans="1:12" x14ac:dyDescent="0.4">
      <c r="A97" s="1">
        <v>43889</v>
      </c>
      <c r="B97" s="7"/>
      <c r="C97" s="2" t="s">
        <v>108</v>
      </c>
      <c r="E97">
        <v>0</v>
      </c>
      <c r="F97" s="2" t="s">
        <v>0</v>
      </c>
      <c r="K97">
        <v>0</v>
      </c>
      <c r="L97" s="2" t="s">
        <v>0</v>
      </c>
    </row>
    <row r="98" spans="1:12" x14ac:dyDescent="0.4">
      <c r="A98" s="1">
        <v>43889</v>
      </c>
      <c r="B98" s="7"/>
      <c r="C98" s="2" t="s">
        <v>38</v>
      </c>
      <c r="E98">
        <v>0</v>
      </c>
      <c r="F98" s="2" t="s">
        <v>0</v>
      </c>
      <c r="K98">
        <v>0</v>
      </c>
      <c r="L98" s="2" t="s">
        <v>0</v>
      </c>
    </row>
    <row r="99" spans="1:12" x14ac:dyDescent="0.4">
      <c r="A99" s="1">
        <v>43889</v>
      </c>
      <c r="B99" s="7"/>
      <c r="C99" s="2" t="s">
        <v>151</v>
      </c>
      <c r="E99">
        <v>0</v>
      </c>
      <c r="F99" s="2" t="s">
        <v>0</v>
      </c>
      <c r="K99">
        <v>0</v>
      </c>
      <c r="L99" s="2" t="s">
        <v>0</v>
      </c>
    </row>
    <row r="100" spans="1:12" x14ac:dyDescent="0.4">
      <c r="A100" s="1">
        <v>43889</v>
      </c>
      <c r="B100" s="7"/>
      <c r="C100" s="2" t="s">
        <v>70</v>
      </c>
      <c r="E100">
        <v>0</v>
      </c>
      <c r="F100" s="2" t="s">
        <v>0</v>
      </c>
      <c r="K100">
        <v>0</v>
      </c>
      <c r="L100" s="2" t="s">
        <v>0</v>
      </c>
    </row>
    <row r="101" spans="1:12" x14ac:dyDescent="0.4">
      <c r="A101" s="1">
        <v>43889</v>
      </c>
      <c r="B101" s="7"/>
      <c r="C101" s="2" t="s">
        <v>45</v>
      </c>
      <c r="E101">
        <v>0</v>
      </c>
      <c r="F101" s="2" t="s">
        <v>0</v>
      </c>
      <c r="K101">
        <v>0</v>
      </c>
      <c r="L101" s="2" t="s">
        <v>0</v>
      </c>
    </row>
    <row r="102" spans="1:12" x14ac:dyDescent="0.4">
      <c r="A102" s="1">
        <v>43889</v>
      </c>
      <c r="B102" s="7"/>
      <c r="C102" s="2" t="s">
        <v>125</v>
      </c>
      <c r="E102">
        <v>0</v>
      </c>
      <c r="F102" s="2" t="s">
        <v>0</v>
      </c>
      <c r="K102">
        <v>0</v>
      </c>
      <c r="L102" s="2" t="s">
        <v>0</v>
      </c>
    </row>
    <row r="103" spans="1:12" x14ac:dyDescent="0.4">
      <c r="A103" s="1">
        <v>43889</v>
      </c>
      <c r="B103" s="7">
        <v>0</v>
      </c>
      <c r="C103" s="2" t="s">
        <v>10</v>
      </c>
      <c r="D103">
        <v>0</v>
      </c>
      <c r="E103">
        <v>1</v>
      </c>
      <c r="F103" s="2" t="s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 s="2" t="s">
        <v>0</v>
      </c>
    </row>
    <row r="104" spans="1:12" x14ac:dyDescent="0.4">
      <c r="A104" s="1">
        <v>43889</v>
      </c>
      <c r="B104" s="7"/>
      <c r="C104" s="2" t="s">
        <v>103</v>
      </c>
      <c r="E104">
        <v>0</v>
      </c>
      <c r="F104" s="2" t="s">
        <v>0</v>
      </c>
      <c r="K104">
        <v>0</v>
      </c>
      <c r="L104" s="2" t="s">
        <v>0</v>
      </c>
    </row>
    <row r="105" spans="1:12" x14ac:dyDescent="0.4">
      <c r="A105" s="1">
        <v>43889</v>
      </c>
      <c r="B105" s="7">
        <v>0</v>
      </c>
      <c r="C105" s="2" t="s">
        <v>21</v>
      </c>
      <c r="D105">
        <v>0</v>
      </c>
      <c r="E105">
        <v>1</v>
      </c>
      <c r="F105" s="2" t="s">
        <v>0</v>
      </c>
      <c r="G105">
        <v>4</v>
      </c>
      <c r="H105">
        <v>0</v>
      </c>
      <c r="I105">
        <v>0</v>
      </c>
      <c r="J105">
        <v>0</v>
      </c>
      <c r="K105">
        <v>0</v>
      </c>
      <c r="L105" s="2" t="s">
        <v>22</v>
      </c>
    </row>
    <row r="106" spans="1:12" x14ac:dyDescent="0.4">
      <c r="A106" s="1">
        <v>43889</v>
      </c>
      <c r="B106" s="7">
        <v>0</v>
      </c>
      <c r="C106" s="2" t="s">
        <v>23</v>
      </c>
      <c r="D106">
        <v>0</v>
      </c>
      <c r="E106">
        <v>1</v>
      </c>
      <c r="F106" s="2" t="s">
        <v>0</v>
      </c>
      <c r="G106">
        <v>5</v>
      </c>
      <c r="H106">
        <v>0</v>
      </c>
      <c r="I106">
        <v>0</v>
      </c>
      <c r="J106">
        <v>0</v>
      </c>
      <c r="K106">
        <v>0</v>
      </c>
      <c r="L106" s="2" t="s">
        <v>571</v>
      </c>
    </row>
    <row r="107" spans="1:12" x14ac:dyDescent="0.4">
      <c r="A107" s="1">
        <v>43889</v>
      </c>
      <c r="B107" s="7"/>
      <c r="C107" s="2" t="s">
        <v>47</v>
      </c>
      <c r="E107">
        <v>0</v>
      </c>
      <c r="F107" s="2" t="s">
        <v>0</v>
      </c>
      <c r="K107">
        <v>0</v>
      </c>
      <c r="L107" s="2" t="s">
        <v>0</v>
      </c>
    </row>
    <row r="108" spans="1:12" x14ac:dyDescent="0.4">
      <c r="A108" s="1">
        <v>43889</v>
      </c>
      <c r="B108" s="7">
        <v>0.60416666666666663</v>
      </c>
      <c r="C108" s="2" t="s">
        <v>14</v>
      </c>
      <c r="D108">
        <v>0</v>
      </c>
      <c r="E108">
        <v>4</v>
      </c>
      <c r="F108" s="2" t="s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 s="2" t="s">
        <v>240</v>
      </c>
    </row>
    <row r="109" spans="1:12" x14ac:dyDescent="0.4">
      <c r="A109" s="1">
        <v>43889</v>
      </c>
      <c r="B109" s="7"/>
      <c r="C109" s="2" t="s">
        <v>12</v>
      </c>
      <c r="E109">
        <v>0</v>
      </c>
      <c r="F109" s="2" t="s">
        <v>0</v>
      </c>
      <c r="K109">
        <v>0</v>
      </c>
      <c r="L109" s="2" t="s">
        <v>0</v>
      </c>
    </row>
    <row r="110" spans="1:12" x14ac:dyDescent="0.4">
      <c r="A110" s="1">
        <v>43890</v>
      </c>
      <c r="B110" s="7"/>
      <c r="C110" s="2" t="s">
        <v>25</v>
      </c>
      <c r="E110">
        <v>1</v>
      </c>
      <c r="F110" s="2" t="s">
        <v>0</v>
      </c>
      <c r="K110">
        <v>0</v>
      </c>
      <c r="L110" s="2" t="s">
        <v>0</v>
      </c>
    </row>
    <row r="111" spans="1:12" x14ac:dyDescent="0.4">
      <c r="A111" s="1">
        <v>43890</v>
      </c>
      <c r="B111" s="7"/>
      <c r="C111" s="2" t="s">
        <v>113</v>
      </c>
      <c r="E111">
        <v>0</v>
      </c>
      <c r="F111" s="2" t="s">
        <v>0</v>
      </c>
      <c r="K111">
        <v>0</v>
      </c>
      <c r="L111" s="2" t="s">
        <v>0</v>
      </c>
    </row>
    <row r="112" spans="1:12" x14ac:dyDescent="0.4">
      <c r="A112" s="1">
        <v>43890</v>
      </c>
      <c r="B112" s="7"/>
      <c r="C112" s="2" t="s">
        <v>59</v>
      </c>
      <c r="E112">
        <v>0</v>
      </c>
      <c r="F112" s="2" t="s">
        <v>0</v>
      </c>
      <c r="K112">
        <v>0</v>
      </c>
      <c r="L112" s="2" t="s">
        <v>0</v>
      </c>
    </row>
    <row r="113" spans="1:12" x14ac:dyDescent="0.4">
      <c r="A113" s="1">
        <v>43890</v>
      </c>
      <c r="B113" s="7"/>
      <c r="C113" s="2" t="s">
        <v>17</v>
      </c>
      <c r="E113">
        <v>1</v>
      </c>
      <c r="F113" s="2" t="s">
        <v>0</v>
      </c>
      <c r="K113">
        <v>0</v>
      </c>
      <c r="L113" s="2" t="s">
        <v>0</v>
      </c>
    </row>
    <row r="114" spans="1:12" x14ac:dyDescent="0.4">
      <c r="A114" s="1">
        <v>43890</v>
      </c>
      <c r="B114" s="7">
        <v>0</v>
      </c>
      <c r="C114" s="2" t="s">
        <v>19</v>
      </c>
      <c r="D114">
        <v>0</v>
      </c>
      <c r="E114">
        <v>2</v>
      </c>
      <c r="F114" s="2" t="s">
        <v>0</v>
      </c>
      <c r="G114">
        <v>1</v>
      </c>
      <c r="H114">
        <v>0</v>
      </c>
      <c r="I114">
        <v>0</v>
      </c>
      <c r="J114">
        <v>0</v>
      </c>
      <c r="K114">
        <v>0</v>
      </c>
      <c r="L114" s="2" t="s">
        <v>27</v>
      </c>
    </row>
    <row r="115" spans="1:12" x14ac:dyDescent="0.4">
      <c r="A115" s="1">
        <v>43890</v>
      </c>
      <c r="B115" s="7">
        <v>0.64097222222222228</v>
      </c>
      <c r="C115" s="2" t="s">
        <v>15</v>
      </c>
      <c r="D115">
        <v>0</v>
      </c>
      <c r="E115">
        <v>1</v>
      </c>
      <c r="F115" s="2" t="s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 s="2" t="s">
        <v>28</v>
      </c>
    </row>
    <row r="116" spans="1:12" x14ac:dyDescent="0.4">
      <c r="A116" s="1">
        <v>43890</v>
      </c>
      <c r="B116" s="7"/>
      <c r="C116" s="2" t="s">
        <v>30</v>
      </c>
      <c r="E116">
        <v>0</v>
      </c>
      <c r="F116" s="2" t="s">
        <v>0</v>
      </c>
      <c r="K116">
        <v>0</v>
      </c>
      <c r="L116" s="2" t="s">
        <v>0</v>
      </c>
    </row>
    <row r="117" spans="1:12" x14ac:dyDescent="0.4">
      <c r="A117" s="1">
        <v>43890</v>
      </c>
      <c r="B117" s="7">
        <v>0</v>
      </c>
      <c r="C117" s="2" t="s">
        <v>8</v>
      </c>
      <c r="D117">
        <v>674</v>
      </c>
      <c r="E117">
        <v>6</v>
      </c>
      <c r="F117" s="2" t="s">
        <v>0</v>
      </c>
      <c r="G117">
        <v>3</v>
      </c>
      <c r="H117">
        <v>0</v>
      </c>
      <c r="I117">
        <v>0</v>
      </c>
      <c r="J117">
        <v>0</v>
      </c>
      <c r="K117">
        <v>0</v>
      </c>
      <c r="L117" s="2" t="s">
        <v>9</v>
      </c>
    </row>
    <row r="118" spans="1:12" x14ac:dyDescent="0.4">
      <c r="A118" s="1">
        <v>43890</v>
      </c>
      <c r="B118" s="7"/>
      <c r="C118" s="2" t="s">
        <v>32</v>
      </c>
      <c r="E118">
        <v>0</v>
      </c>
      <c r="F118" s="2" t="s">
        <v>0</v>
      </c>
      <c r="K118">
        <v>0</v>
      </c>
      <c r="L118" s="2" t="s">
        <v>0</v>
      </c>
    </row>
    <row r="119" spans="1:12" x14ac:dyDescent="0.4">
      <c r="A119" s="1">
        <v>43890</v>
      </c>
      <c r="B119" s="7"/>
      <c r="C119" s="2" t="s">
        <v>136</v>
      </c>
      <c r="E119">
        <v>6</v>
      </c>
      <c r="F119" s="2" t="s">
        <v>0</v>
      </c>
      <c r="K119">
        <v>0</v>
      </c>
      <c r="L119" s="2" t="s">
        <v>0</v>
      </c>
    </row>
    <row r="120" spans="1:12" x14ac:dyDescent="0.4">
      <c r="A120" s="1">
        <v>43890</v>
      </c>
      <c r="B120" s="7">
        <v>0</v>
      </c>
      <c r="C120" s="2" t="s">
        <v>44</v>
      </c>
      <c r="D120">
        <v>0</v>
      </c>
      <c r="E120">
        <v>0</v>
      </c>
      <c r="F120" s="2" t="s">
        <v>0</v>
      </c>
      <c r="G120">
        <v>1</v>
      </c>
      <c r="H120">
        <v>0</v>
      </c>
      <c r="I120">
        <v>0</v>
      </c>
      <c r="J120">
        <v>0</v>
      </c>
      <c r="K120">
        <v>0</v>
      </c>
      <c r="L120" s="2" t="s">
        <v>201</v>
      </c>
    </row>
    <row r="121" spans="1:12" x14ac:dyDescent="0.4">
      <c r="A121" s="1">
        <v>43890</v>
      </c>
      <c r="B121" s="7"/>
      <c r="C121" s="2" t="s">
        <v>57</v>
      </c>
      <c r="E121">
        <v>0</v>
      </c>
      <c r="F121" s="2" t="s">
        <v>0</v>
      </c>
      <c r="K121">
        <v>0</v>
      </c>
      <c r="L121" s="2" t="s">
        <v>0</v>
      </c>
    </row>
    <row r="122" spans="1:12" x14ac:dyDescent="0.4">
      <c r="A122" s="1">
        <v>43890</v>
      </c>
      <c r="B122" s="7"/>
      <c r="C122" s="2" t="s">
        <v>33</v>
      </c>
      <c r="E122">
        <v>0</v>
      </c>
      <c r="F122" s="2" t="s">
        <v>0</v>
      </c>
      <c r="K122">
        <v>0</v>
      </c>
      <c r="L122" s="2" t="s">
        <v>0</v>
      </c>
    </row>
    <row r="123" spans="1:12" x14ac:dyDescent="0.4">
      <c r="A123" s="1">
        <v>43890</v>
      </c>
      <c r="B123" s="7"/>
      <c r="C123" s="2" t="s">
        <v>96</v>
      </c>
      <c r="E123">
        <v>0</v>
      </c>
      <c r="F123" s="2" t="s">
        <v>0</v>
      </c>
      <c r="K123">
        <v>0</v>
      </c>
      <c r="L123" s="2" t="s">
        <v>0</v>
      </c>
    </row>
    <row r="124" spans="1:12" x14ac:dyDescent="0.4">
      <c r="A124" s="1">
        <v>43890</v>
      </c>
      <c r="B124" s="7"/>
      <c r="C124" s="2" t="s">
        <v>108</v>
      </c>
      <c r="E124">
        <v>0</v>
      </c>
      <c r="F124" s="2" t="s">
        <v>0</v>
      </c>
      <c r="K124">
        <v>0</v>
      </c>
      <c r="L124" s="2" t="s">
        <v>0</v>
      </c>
    </row>
    <row r="125" spans="1:12" x14ac:dyDescent="0.4">
      <c r="A125" s="1">
        <v>43890</v>
      </c>
      <c r="B125" s="7"/>
      <c r="C125" s="2" t="s">
        <v>38</v>
      </c>
      <c r="E125">
        <v>0</v>
      </c>
      <c r="F125" s="2" t="s">
        <v>0</v>
      </c>
      <c r="K125">
        <v>0</v>
      </c>
      <c r="L125" s="2" t="s">
        <v>0</v>
      </c>
    </row>
    <row r="126" spans="1:12" x14ac:dyDescent="0.4">
      <c r="A126" s="1">
        <v>43890</v>
      </c>
      <c r="B126" s="7"/>
      <c r="C126" s="2" t="s">
        <v>151</v>
      </c>
      <c r="E126">
        <v>0</v>
      </c>
      <c r="F126" s="2" t="s">
        <v>0</v>
      </c>
      <c r="K126">
        <v>0</v>
      </c>
      <c r="L126" s="2" t="s">
        <v>0</v>
      </c>
    </row>
    <row r="127" spans="1:12" x14ac:dyDescent="0.4">
      <c r="A127" s="1">
        <v>43890</v>
      </c>
      <c r="B127" s="7"/>
      <c r="C127" s="2" t="s">
        <v>70</v>
      </c>
      <c r="E127">
        <v>0</v>
      </c>
      <c r="F127" s="2" t="s">
        <v>0</v>
      </c>
      <c r="K127">
        <v>0</v>
      </c>
      <c r="L127" s="2" t="s">
        <v>0</v>
      </c>
    </row>
    <row r="128" spans="1:12" x14ac:dyDescent="0.4">
      <c r="A128" s="1">
        <v>43890</v>
      </c>
      <c r="B128" s="7"/>
      <c r="C128" s="2" t="s">
        <v>45</v>
      </c>
      <c r="E128">
        <v>0</v>
      </c>
      <c r="F128" s="2" t="s">
        <v>0</v>
      </c>
      <c r="K128">
        <v>0</v>
      </c>
      <c r="L128" s="2" t="s">
        <v>0</v>
      </c>
    </row>
    <row r="129" spans="1:12" x14ac:dyDescent="0.4">
      <c r="A129" s="1">
        <v>43890</v>
      </c>
      <c r="B129" s="7"/>
      <c r="C129" s="2" t="s">
        <v>125</v>
      </c>
      <c r="E129">
        <v>0</v>
      </c>
      <c r="F129" s="2" t="s">
        <v>0</v>
      </c>
      <c r="K129">
        <v>0</v>
      </c>
      <c r="L129" s="2" t="s">
        <v>0</v>
      </c>
    </row>
    <row r="130" spans="1:12" x14ac:dyDescent="0.4">
      <c r="A130" s="1">
        <v>43890</v>
      </c>
      <c r="B130" s="7">
        <v>0</v>
      </c>
      <c r="C130" s="2" t="s">
        <v>10</v>
      </c>
      <c r="D130">
        <v>0</v>
      </c>
      <c r="E130">
        <v>1</v>
      </c>
      <c r="F130" s="2" t="s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 s="2" t="s">
        <v>0</v>
      </c>
    </row>
    <row r="131" spans="1:12" x14ac:dyDescent="0.4">
      <c r="A131" s="1">
        <v>43890</v>
      </c>
      <c r="B131" s="7"/>
      <c r="C131" s="2" t="s">
        <v>103</v>
      </c>
      <c r="E131">
        <v>0</v>
      </c>
      <c r="F131" s="2" t="s">
        <v>0</v>
      </c>
      <c r="K131">
        <v>0</v>
      </c>
      <c r="L131" s="2" t="s">
        <v>0</v>
      </c>
    </row>
    <row r="132" spans="1:12" x14ac:dyDescent="0.4">
      <c r="A132" s="1">
        <v>43890</v>
      </c>
      <c r="B132" s="7">
        <v>0</v>
      </c>
      <c r="C132" s="2" t="s">
        <v>21</v>
      </c>
      <c r="D132">
        <v>0</v>
      </c>
      <c r="E132">
        <v>2</v>
      </c>
      <c r="F132" s="2" t="s">
        <v>0</v>
      </c>
      <c r="G132">
        <v>4</v>
      </c>
      <c r="H132">
        <v>0</v>
      </c>
      <c r="I132">
        <v>0</v>
      </c>
      <c r="J132">
        <v>0</v>
      </c>
      <c r="K132">
        <v>0</v>
      </c>
      <c r="L132" s="2" t="s">
        <v>22</v>
      </c>
    </row>
    <row r="133" spans="1:12" x14ac:dyDescent="0.4">
      <c r="A133" s="1">
        <v>43890</v>
      </c>
      <c r="B133" s="7">
        <v>0</v>
      </c>
      <c r="C133" s="2" t="s">
        <v>23</v>
      </c>
      <c r="D133">
        <v>0</v>
      </c>
      <c r="E133">
        <v>1</v>
      </c>
      <c r="F133" s="2" t="s">
        <v>0</v>
      </c>
      <c r="G133">
        <v>5</v>
      </c>
      <c r="H133">
        <v>0</v>
      </c>
      <c r="I133">
        <v>0</v>
      </c>
      <c r="J133">
        <v>0</v>
      </c>
      <c r="K133">
        <v>0</v>
      </c>
      <c r="L133" s="2" t="s">
        <v>571</v>
      </c>
    </row>
    <row r="134" spans="1:12" x14ac:dyDescent="0.4">
      <c r="A134" s="1">
        <v>43890</v>
      </c>
      <c r="B134" s="7">
        <v>0.33333333333333331</v>
      </c>
      <c r="C134" s="2" t="s">
        <v>47</v>
      </c>
      <c r="D134">
        <v>0</v>
      </c>
      <c r="E134">
        <v>0</v>
      </c>
      <c r="F134" s="2" t="s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 s="2" t="s">
        <v>572</v>
      </c>
    </row>
    <row r="135" spans="1:12" x14ac:dyDescent="0.4">
      <c r="A135" s="1">
        <v>43890</v>
      </c>
      <c r="B135" s="7">
        <v>0.60416666666666663</v>
      </c>
      <c r="C135" s="2" t="s">
        <v>14</v>
      </c>
      <c r="D135">
        <v>0</v>
      </c>
      <c r="E135">
        <v>7</v>
      </c>
      <c r="F135" s="2" t="s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 s="2" t="s">
        <v>240</v>
      </c>
    </row>
    <row r="136" spans="1:12" x14ac:dyDescent="0.4">
      <c r="A136" s="1">
        <v>43890</v>
      </c>
      <c r="B136" s="7"/>
      <c r="C136" s="2" t="s">
        <v>12</v>
      </c>
      <c r="E136">
        <v>0</v>
      </c>
      <c r="F136" s="2" t="s">
        <v>0</v>
      </c>
      <c r="K136">
        <v>0</v>
      </c>
      <c r="L136" s="2" t="s">
        <v>0</v>
      </c>
    </row>
    <row r="137" spans="1:12" x14ac:dyDescent="0.4">
      <c r="A137" s="1">
        <v>43891</v>
      </c>
      <c r="B137" s="7"/>
      <c r="C137" s="2" t="s">
        <v>25</v>
      </c>
      <c r="E137">
        <v>1</v>
      </c>
      <c r="F137" s="2" t="s">
        <v>0</v>
      </c>
      <c r="K137">
        <v>0</v>
      </c>
      <c r="L137" s="2" t="s">
        <v>0</v>
      </c>
    </row>
    <row r="138" spans="1:12" x14ac:dyDescent="0.4">
      <c r="A138" s="1">
        <v>43891</v>
      </c>
      <c r="B138" s="7"/>
      <c r="C138" s="2" t="s">
        <v>113</v>
      </c>
      <c r="E138">
        <v>0</v>
      </c>
      <c r="F138" s="2" t="s">
        <v>0</v>
      </c>
      <c r="K138">
        <v>0</v>
      </c>
      <c r="L138" s="2" t="s">
        <v>0</v>
      </c>
    </row>
    <row r="139" spans="1:12" x14ac:dyDescent="0.4">
      <c r="A139" s="1">
        <v>43891</v>
      </c>
      <c r="B139" s="7"/>
      <c r="C139" s="2" t="s">
        <v>59</v>
      </c>
      <c r="E139">
        <v>0</v>
      </c>
      <c r="F139" s="2" t="s">
        <v>0</v>
      </c>
      <c r="K139">
        <v>0</v>
      </c>
      <c r="L139" s="2" t="s">
        <v>0</v>
      </c>
    </row>
    <row r="140" spans="1:12" x14ac:dyDescent="0.4">
      <c r="A140" s="1">
        <v>43891</v>
      </c>
      <c r="B140" s="7">
        <v>0</v>
      </c>
      <c r="C140" s="2" t="s">
        <v>17</v>
      </c>
      <c r="D140">
        <v>0</v>
      </c>
      <c r="E140">
        <v>2</v>
      </c>
      <c r="F140" s="2" t="s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 s="2" t="s">
        <v>29</v>
      </c>
    </row>
    <row r="141" spans="1:12" x14ac:dyDescent="0.4">
      <c r="A141" s="1">
        <v>43891</v>
      </c>
      <c r="B141" s="7">
        <v>0</v>
      </c>
      <c r="C141" s="2" t="s">
        <v>19</v>
      </c>
      <c r="D141">
        <v>0</v>
      </c>
      <c r="E141">
        <v>2</v>
      </c>
      <c r="F141" s="2" t="s">
        <v>0</v>
      </c>
      <c r="G141">
        <v>1</v>
      </c>
      <c r="H141">
        <v>0</v>
      </c>
      <c r="I141">
        <v>0</v>
      </c>
      <c r="J141">
        <v>0</v>
      </c>
      <c r="K141">
        <v>0</v>
      </c>
      <c r="L141" s="2" t="s">
        <v>0</v>
      </c>
    </row>
    <row r="142" spans="1:12" x14ac:dyDescent="0.4">
      <c r="A142" s="1">
        <v>43891</v>
      </c>
      <c r="B142" s="7">
        <v>0.72847222222222219</v>
      </c>
      <c r="C142" s="2" t="s">
        <v>15</v>
      </c>
      <c r="D142">
        <v>0</v>
      </c>
      <c r="E142">
        <v>1</v>
      </c>
      <c r="F142" s="2" t="s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 s="2" t="s">
        <v>35</v>
      </c>
    </row>
    <row r="143" spans="1:12" x14ac:dyDescent="0.4">
      <c r="A143" s="1">
        <v>43891</v>
      </c>
      <c r="B143" s="7">
        <v>0</v>
      </c>
      <c r="C143" s="2" t="s">
        <v>30</v>
      </c>
      <c r="D143">
        <v>30</v>
      </c>
      <c r="E143">
        <v>1</v>
      </c>
      <c r="F143" s="2" t="s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 s="2" t="s">
        <v>31</v>
      </c>
    </row>
    <row r="144" spans="1:12" x14ac:dyDescent="0.4">
      <c r="A144" s="1">
        <v>43891</v>
      </c>
      <c r="B144" s="7">
        <v>0</v>
      </c>
      <c r="C144" s="2" t="s">
        <v>8</v>
      </c>
      <c r="D144">
        <v>783</v>
      </c>
      <c r="E144">
        <v>8</v>
      </c>
      <c r="F144" s="2" t="s">
        <v>0</v>
      </c>
      <c r="G144">
        <v>3</v>
      </c>
      <c r="H144">
        <v>0</v>
      </c>
      <c r="I144">
        <v>0</v>
      </c>
      <c r="J144">
        <v>0</v>
      </c>
      <c r="K144">
        <v>0</v>
      </c>
      <c r="L144" s="2" t="s">
        <v>9</v>
      </c>
    </row>
    <row r="145" spans="1:12" x14ac:dyDescent="0.4">
      <c r="A145" s="1">
        <v>43891</v>
      </c>
      <c r="B145" s="7"/>
      <c r="C145" s="2" t="s">
        <v>32</v>
      </c>
      <c r="E145">
        <v>0</v>
      </c>
      <c r="F145" s="2" t="s">
        <v>0</v>
      </c>
      <c r="K145">
        <v>0</v>
      </c>
      <c r="L145" s="2" t="s">
        <v>0</v>
      </c>
    </row>
    <row r="146" spans="1:12" x14ac:dyDescent="0.4">
      <c r="A146" s="1">
        <v>43891</v>
      </c>
      <c r="B146" s="7"/>
      <c r="C146" s="2" t="s">
        <v>136</v>
      </c>
      <c r="E146">
        <v>6</v>
      </c>
      <c r="F146" s="2" t="s">
        <v>0</v>
      </c>
      <c r="K146">
        <v>0</v>
      </c>
      <c r="L146" s="2" t="s">
        <v>0</v>
      </c>
    </row>
    <row r="147" spans="1:12" x14ac:dyDescent="0.4">
      <c r="A147" s="1">
        <v>43891</v>
      </c>
      <c r="B147" s="7">
        <v>0</v>
      </c>
      <c r="C147" s="2" t="s">
        <v>44</v>
      </c>
      <c r="D147">
        <v>0</v>
      </c>
      <c r="E147">
        <v>0</v>
      </c>
      <c r="F147" s="2" t="s">
        <v>0</v>
      </c>
      <c r="G147">
        <v>1</v>
      </c>
      <c r="H147">
        <v>0</v>
      </c>
      <c r="I147">
        <v>0</v>
      </c>
      <c r="J147">
        <v>0</v>
      </c>
      <c r="K147">
        <v>0</v>
      </c>
      <c r="L147" s="2" t="s">
        <v>201</v>
      </c>
    </row>
    <row r="148" spans="1:12" x14ac:dyDescent="0.4">
      <c r="A148" s="1">
        <v>43891</v>
      </c>
      <c r="B148" s="7"/>
      <c r="C148" s="2" t="s">
        <v>57</v>
      </c>
      <c r="E148">
        <v>0</v>
      </c>
      <c r="F148" s="2" t="s">
        <v>0</v>
      </c>
      <c r="K148">
        <v>0</v>
      </c>
      <c r="L148" s="2" t="s">
        <v>0</v>
      </c>
    </row>
    <row r="149" spans="1:12" x14ac:dyDescent="0.4">
      <c r="A149" s="1">
        <v>43891</v>
      </c>
      <c r="B149" s="7">
        <v>0</v>
      </c>
      <c r="C149" s="2" t="s">
        <v>33</v>
      </c>
      <c r="D149">
        <v>0</v>
      </c>
      <c r="E149">
        <v>1</v>
      </c>
      <c r="F149" s="2" t="s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 s="2" t="s">
        <v>34</v>
      </c>
    </row>
    <row r="150" spans="1:12" x14ac:dyDescent="0.4">
      <c r="A150" s="1">
        <v>43891</v>
      </c>
      <c r="B150" s="7"/>
      <c r="C150" s="2" t="s">
        <v>96</v>
      </c>
      <c r="E150">
        <v>0</v>
      </c>
      <c r="F150" s="2" t="s">
        <v>0</v>
      </c>
      <c r="K150">
        <v>0</v>
      </c>
      <c r="L150" s="2" t="s">
        <v>0</v>
      </c>
    </row>
    <row r="151" spans="1:12" x14ac:dyDescent="0.4">
      <c r="A151" s="1">
        <v>43891</v>
      </c>
      <c r="B151" s="7"/>
      <c r="C151" s="2" t="s">
        <v>108</v>
      </c>
      <c r="E151">
        <v>0</v>
      </c>
      <c r="F151" s="2" t="s">
        <v>0</v>
      </c>
      <c r="K151">
        <v>0</v>
      </c>
      <c r="L151" s="2" t="s">
        <v>0</v>
      </c>
    </row>
    <row r="152" spans="1:12" x14ac:dyDescent="0.4">
      <c r="A152" s="1">
        <v>43891</v>
      </c>
      <c r="B152" s="7"/>
      <c r="C152" s="2" t="s">
        <v>38</v>
      </c>
      <c r="E152">
        <v>0</v>
      </c>
      <c r="F152" s="2" t="s">
        <v>0</v>
      </c>
      <c r="K152">
        <v>0</v>
      </c>
      <c r="L152" s="2" t="s">
        <v>0</v>
      </c>
    </row>
    <row r="153" spans="1:12" x14ac:dyDescent="0.4">
      <c r="A153" s="1">
        <v>43891</v>
      </c>
      <c r="B153" s="7"/>
      <c r="C153" s="2" t="s">
        <v>151</v>
      </c>
      <c r="E153">
        <v>0</v>
      </c>
      <c r="F153" s="2" t="s">
        <v>0</v>
      </c>
      <c r="K153">
        <v>0</v>
      </c>
      <c r="L153" s="2" t="s">
        <v>0</v>
      </c>
    </row>
    <row r="154" spans="1:12" x14ac:dyDescent="0.4">
      <c r="A154" s="1">
        <v>43891</v>
      </c>
      <c r="B154" s="7"/>
      <c r="C154" s="2" t="s">
        <v>70</v>
      </c>
      <c r="E154">
        <v>0</v>
      </c>
      <c r="F154" s="2" t="s">
        <v>0</v>
      </c>
      <c r="K154">
        <v>0</v>
      </c>
      <c r="L154" s="2" t="s">
        <v>0</v>
      </c>
    </row>
    <row r="155" spans="1:12" x14ac:dyDescent="0.4">
      <c r="A155" s="1">
        <v>43891</v>
      </c>
      <c r="B155" s="7"/>
      <c r="C155" s="2" t="s">
        <v>45</v>
      </c>
      <c r="E155">
        <v>0</v>
      </c>
      <c r="F155" s="2" t="s">
        <v>0</v>
      </c>
      <c r="K155">
        <v>0</v>
      </c>
      <c r="L155" s="2" t="s">
        <v>0</v>
      </c>
    </row>
    <row r="156" spans="1:12" x14ac:dyDescent="0.4">
      <c r="A156" s="1">
        <v>43891</v>
      </c>
      <c r="B156" s="7"/>
      <c r="C156" s="2" t="s">
        <v>125</v>
      </c>
      <c r="E156">
        <v>0</v>
      </c>
      <c r="F156" s="2" t="s">
        <v>0</v>
      </c>
      <c r="K156">
        <v>0</v>
      </c>
      <c r="L156" s="2" t="s">
        <v>0</v>
      </c>
    </row>
    <row r="157" spans="1:12" x14ac:dyDescent="0.4">
      <c r="A157" s="1">
        <v>43891</v>
      </c>
      <c r="B157" s="7">
        <v>0</v>
      </c>
      <c r="C157" s="2" t="s">
        <v>10</v>
      </c>
      <c r="D157">
        <v>0</v>
      </c>
      <c r="E157">
        <v>1</v>
      </c>
      <c r="F157" s="2" t="s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 s="2" t="s">
        <v>0</v>
      </c>
    </row>
    <row r="158" spans="1:12" x14ac:dyDescent="0.4">
      <c r="A158" s="1">
        <v>43891</v>
      </c>
      <c r="B158" s="7"/>
      <c r="C158" s="2" t="s">
        <v>103</v>
      </c>
      <c r="E158">
        <v>0</v>
      </c>
      <c r="F158" s="2" t="s">
        <v>0</v>
      </c>
      <c r="K158">
        <v>0</v>
      </c>
      <c r="L158" s="2" t="s">
        <v>0</v>
      </c>
    </row>
    <row r="159" spans="1:12" x14ac:dyDescent="0.4">
      <c r="A159" s="1">
        <v>43891</v>
      </c>
      <c r="B159" s="7">
        <v>0</v>
      </c>
      <c r="C159" s="2" t="s">
        <v>21</v>
      </c>
      <c r="D159">
        <v>0</v>
      </c>
      <c r="E159">
        <v>3</v>
      </c>
      <c r="F159" s="2" t="s">
        <v>0</v>
      </c>
      <c r="G159">
        <v>4</v>
      </c>
      <c r="H159">
        <v>0</v>
      </c>
      <c r="I159">
        <v>0</v>
      </c>
      <c r="J159">
        <v>0</v>
      </c>
      <c r="K159">
        <v>0</v>
      </c>
      <c r="L159" s="2" t="s">
        <v>22</v>
      </c>
    </row>
    <row r="160" spans="1:12" x14ac:dyDescent="0.4">
      <c r="A160" s="1">
        <v>43891</v>
      </c>
      <c r="B160" s="7">
        <v>0</v>
      </c>
      <c r="C160" s="2" t="s">
        <v>23</v>
      </c>
      <c r="D160">
        <v>0</v>
      </c>
      <c r="E160">
        <v>2</v>
      </c>
      <c r="F160" s="2" t="s">
        <v>0</v>
      </c>
      <c r="G160">
        <v>6</v>
      </c>
      <c r="H160">
        <v>0</v>
      </c>
      <c r="I160">
        <v>0</v>
      </c>
      <c r="J160">
        <v>0</v>
      </c>
      <c r="K160">
        <v>0</v>
      </c>
      <c r="L160" s="2" t="s">
        <v>571</v>
      </c>
    </row>
    <row r="161" spans="1:12" x14ac:dyDescent="0.4">
      <c r="A161" s="1">
        <v>43891</v>
      </c>
      <c r="B161" s="7">
        <v>0.33333333333333331</v>
      </c>
      <c r="C161" s="2" t="s">
        <v>47</v>
      </c>
      <c r="D161">
        <v>0</v>
      </c>
      <c r="E161">
        <v>0</v>
      </c>
      <c r="F161" s="2" t="s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 s="2" t="s">
        <v>572</v>
      </c>
    </row>
    <row r="162" spans="1:12" x14ac:dyDescent="0.4">
      <c r="A162" s="1">
        <v>43891</v>
      </c>
      <c r="B162" s="7">
        <v>0.60416666666666663</v>
      </c>
      <c r="C162" s="2" t="s">
        <v>14</v>
      </c>
      <c r="D162">
        <v>0</v>
      </c>
      <c r="E162">
        <v>9</v>
      </c>
      <c r="F162" s="2" t="s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 s="2" t="s">
        <v>240</v>
      </c>
    </row>
    <row r="163" spans="1:12" x14ac:dyDescent="0.4">
      <c r="A163" s="1">
        <v>43891</v>
      </c>
      <c r="B163" s="7"/>
      <c r="C163" s="2" t="s">
        <v>12</v>
      </c>
      <c r="E163">
        <v>0</v>
      </c>
      <c r="F163" s="2" t="s">
        <v>0</v>
      </c>
      <c r="K163">
        <v>0</v>
      </c>
      <c r="L163" s="2" t="s">
        <v>0</v>
      </c>
    </row>
    <row r="164" spans="1:12" x14ac:dyDescent="0.4">
      <c r="A164" s="1">
        <v>43892</v>
      </c>
      <c r="B164" s="7">
        <v>0.75</v>
      </c>
      <c r="C164" s="2" t="s">
        <v>25</v>
      </c>
      <c r="D164">
        <v>0</v>
      </c>
      <c r="E164">
        <v>2</v>
      </c>
      <c r="F164" s="2" t="s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 s="2" t="s">
        <v>42</v>
      </c>
    </row>
    <row r="165" spans="1:12" x14ac:dyDescent="0.4">
      <c r="A165" s="1">
        <v>43892</v>
      </c>
      <c r="B165" s="7"/>
      <c r="C165" s="2" t="s">
        <v>113</v>
      </c>
      <c r="E165">
        <v>0</v>
      </c>
      <c r="F165" s="2" t="s">
        <v>0</v>
      </c>
      <c r="K165">
        <v>0</v>
      </c>
      <c r="L165" s="2" t="s">
        <v>0</v>
      </c>
    </row>
    <row r="166" spans="1:12" x14ac:dyDescent="0.4">
      <c r="A166" s="1">
        <v>43892</v>
      </c>
      <c r="B166" s="7"/>
      <c r="C166" s="2" t="s">
        <v>59</v>
      </c>
      <c r="E166">
        <v>0</v>
      </c>
      <c r="F166" s="2" t="s">
        <v>0</v>
      </c>
      <c r="K166">
        <v>0</v>
      </c>
      <c r="L166" s="2" t="s">
        <v>0</v>
      </c>
    </row>
    <row r="167" spans="1:12" x14ac:dyDescent="0.4">
      <c r="A167" s="1">
        <v>43892</v>
      </c>
      <c r="B167" s="7">
        <v>0</v>
      </c>
      <c r="C167" s="2" t="s">
        <v>17</v>
      </c>
      <c r="D167">
        <v>0</v>
      </c>
      <c r="E167">
        <v>4</v>
      </c>
      <c r="F167" s="2" t="s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 s="2" t="s">
        <v>36</v>
      </c>
    </row>
    <row r="168" spans="1:12" x14ac:dyDescent="0.4">
      <c r="A168" s="1">
        <v>43892</v>
      </c>
      <c r="B168" s="7">
        <v>0</v>
      </c>
      <c r="C168" s="2" t="s">
        <v>19</v>
      </c>
      <c r="D168">
        <v>0</v>
      </c>
      <c r="E168">
        <v>2</v>
      </c>
      <c r="F168" s="2" t="s">
        <v>0</v>
      </c>
      <c r="G168">
        <v>1</v>
      </c>
      <c r="H168">
        <v>0</v>
      </c>
      <c r="I168">
        <v>0</v>
      </c>
      <c r="J168">
        <v>0</v>
      </c>
      <c r="K168">
        <v>0</v>
      </c>
      <c r="L168" s="2" t="s">
        <v>0</v>
      </c>
    </row>
    <row r="169" spans="1:12" x14ac:dyDescent="0.4">
      <c r="A169" s="1">
        <v>43892</v>
      </c>
      <c r="B169" s="7">
        <v>0.71875</v>
      </c>
      <c r="C169" s="2" t="s">
        <v>15</v>
      </c>
      <c r="D169">
        <v>235</v>
      </c>
      <c r="E169">
        <v>1</v>
      </c>
      <c r="F169" s="2" t="s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 s="2" t="s">
        <v>41</v>
      </c>
    </row>
    <row r="170" spans="1:12" x14ac:dyDescent="0.4">
      <c r="A170" s="1">
        <v>43892</v>
      </c>
      <c r="B170" s="7">
        <v>0</v>
      </c>
      <c r="C170" s="2" t="s">
        <v>30</v>
      </c>
      <c r="D170">
        <v>0</v>
      </c>
      <c r="E170">
        <v>2</v>
      </c>
      <c r="F170" s="2" t="s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 s="2" t="s">
        <v>37</v>
      </c>
    </row>
    <row r="171" spans="1:12" x14ac:dyDescent="0.4">
      <c r="A171" s="1">
        <v>43892</v>
      </c>
      <c r="B171" s="7">
        <v>0</v>
      </c>
      <c r="C171" s="2" t="s">
        <v>8</v>
      </c>
      <c r="D171">
        <v>871</v>
      </c>
      <c r="E171">
        <v>8</v>
      </c>
      <c r="F171" s="2" t="s">
        <v>0</v>
      </c>
      <c r="G171">
        <v>3</v>
      </c>
      <c r="H171">
        <v>0</v>
      </c>
      <c r="I171">
        <v>0</v>
      </c>
      <c r="J171">
        <v>0</v>
      </c>
      <c r="K171">
        <v>0</v>
      </c>
      <c r="L171" s="2" t="s">
        <v>9</v>
      </c>
    </row>
    <row r="172" spans="1:12" x14ac:dyDescent="0.4">
      <c r="A172" s="1">
        <v>43892</v>
      </c>
      <c r="B172" s="7"/>
      <c r="C172" s="2" t="s">
        <v>32</v>
      </c>
      <c r="E172">
        <v>0</v>
      </c>
      <c r="F172" s="2" t="s">
        <v>0</v>
      </c>
      <c r="K172">
        <v>0</v>
      </c>
      <c r="L172" s="2" t="s">
        <v>0</v>
      </c>
    </row>
    <row r="173" spans="1:12" x14ac:dyDescent="0.4">
      <c r="A173" s="1">
        <v>43892</v>
      </c>
      <c r="B173" s="7"/>
      <c r="C173" s="2" t="s">
        <v>136</v>
      </c>
      <c r="E173">
        <v>9</v>
      </c>
      <c r="F173" s="2" t="s">
        <v>0</v>
      </c>
      <c r="K173">
        <v>0</v>
      </c>
      <c r="L173" s="2" t="s">
        <v>0</v>
      </c>
    </row>
    <row r="174" spans="1:12" x14ac:dyDescent="0.4">
      <c r="A174" s="1">
        <v>43892</v>
      </c>
      <c r="B174" s="7">
        <v>0</v>
      </c>
      <c r="C174" s="2" t="s">
        <v>44</v>
      </c>
      <c r="D174">
        <v>0</v>
      </c>
      <c r="E174">
        <v>0</v>
      </c>
      <c r="F174" s="2" t="s">
        <v>0</v>
      </c>
      <c r="G174">
        <v>1</v>
      </c>
      <c r="H174">
        <v>0</v>
      </c>
      <c r="I174">
        <v>0</v>
      </c>
      <c r="J174">
        <v>0</v>
      </c>
      <c r="K174">
        <v>0</v>
      </c>
      <c r="L174" s="2" t="s">
        <v>201</v>
      </c>
    </row>
    <row r="175" spans="1:12" x14ac:dyDescent="0.4">
      <c r="A175" s="1">
        <v>43892</v>
      </c>
      <c r="B175" s="7"/>
      <c r="C175" s="2" t="s">
        <v>57</v>
      </c>
      <c r="E175">
        <v>0</v>
      </c>
      <c r="F175" s="2" t="s">
        <v>0</v>
      </c>
      <c r="K175">
        <v>0</v>
      </c>
      <c r="L175" s="2" t="s">
        <v>0</v>
      </c>
    </row>
    <row r="176" spans="1:12" x14ac:dyDescent="0.4">
      <c r="A176" s="1">
        <v>43892</v>
      </c>
      <c r="B176" s="7">
        <v>0</v>
      </c>
      <c r="C176" s="2" t="s">
        <v>33</v>
      </c>
      <c r="D176">
        <v>0</v>
      </c>
      <c r="E176">
        <v>3</v>
      </c>
      <c r="F176" s="2" t="s">
        <v>0</v>
      </c>
      <c r="G176">
        <v>1</v>
      </c>
      <c r="H176">
        <v>0</v>
      </c>
      <c r="I176">
        <v>0</v>
      </c>
      <c r="J176">
        <v>0</v>
      </c>
      <c r="K176">
        <v>0</v>
      </c>
      <c r="L176" s="2" t="s">
        <v>34</v>
      </c>
    </row>
    <row r="177" spans="1:12" x14ac:dyDescent="0.4">
      <c r="A177" s="1">
        <v>43892</v>
      </c>
      <c r="B177" s="7"/>
      <c r="C177" s="2" t="s">
        <v>96</v>
      </c>
      <c r="E177">
        <v>0</v>
      </c>
      <c r="F177" s="2" t="s">
        <v>0</v>
      </c>
      <c r="K177">
        <v>0</v>
      </c>
      <c r="L177" s="2" t="s">
        <v>0</v>
      </c>
    </row>
    <row r="178" spans="1:12" x14ac:dyDescent="0.4">
      <c r="A178" s="1">
        <v>43892</v>
      </c>
      <c r="B178" s="7"/>
      <c r="C178" s="2" t="s">
        <v>108</v>
      </c>
      <c r="E178">
        <v>0</v>
      </c>
      <c r="F178" s="2" t="s">
        <v>0</v>
      </c>
      <c r="K178">
        <v>0</v>
      </c>
      <c r="L178" s="2" t="s">
        <v>0</v>
      </c>
    </row>
    <row r="179" spans="1:12" x14ac:dyDescent="0.4">
      <c r="A179" s="1">
        <v>43892</v>
      </c>
      <c r="B179" s="7">
        <v>0</v>
      </c>
      <c r="C179" s="2" t="s">
        <v>38</v>
      </c>
      <c r="D179">
        <v>0</v>
      </c>
      <c r="E179">
        <v>0</v>
      </c>
      <c r="F179" s="2" t="s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 s="2" t="s">
        <v>39</v>
      </c>
    </row>
    <row r="180" spans="1:12" x14ac:dyDescent="0.4">
      <c r="A180" s="1">
        <v>43892</v>
      </c>
      <c r="B180" s="7"/>
      <c r="C180" s="2" t="s">
        <v>151</v>
      </c>
      <c r="E180">
        <v>0</v>
      </c>
      <c r="F180" s="2" t="s">
        <v>0</v>
      </c>
      <c r="K180">
        <v>0</v>
      </c>
      <c r="L180" s="2" t="s">
        <v>0</v>
      </c>
    </row>
    <row r="181" spans="1:12" x14ac:dyDescent="0.4">
      <c r="A181" s="1">
        <v>43892</v>
      </c>
      <c r="B181" s="7"/>
      <c r="C181" s="2" t="s">
        <v>70</v>
      </c>
      <c r="E181">
        <v>0</v>
      </c>
      <c r="F181" s="2" t="s">
        <v>0</v>
      </c>
      <c r="K181">
        <v>0</v>
      </c>
      <c r="L181" s="2" t="s">
        <v>0</v>
      </c>
    </row>
    <row r="182" spans="1:12" x14ac:dyDescent="0.4">
      <c r="A182" s="1">
        <v>43892</v>
      </c>
      <c r="B182" s="7"/>
      <c r="C182" s="2" t="s">
        <v>45</v>
      </c>
      <c r="E182">
        <v>0</v>
      </c>
      <c r="F182" s="2" t="s">
        <v>0</v>
      </c>
      <c r="K182">
        <v>0</v>
      </c>
      <c r="L182" s="2" t="s">
        <v>0</v>
      </c>
    </row>
    <row r="183" spans="1:12" x14ac:dyDescent="0.4">
      <c r="A183" s="1">
        <v>43892</v>
      </c>
      <c r="B183" s="7"/>
      <c r="C183" s="2" t="s">
        <v>125</v>
      </c>
      <c r="E183">
        <v>0</v>
      </c>
      <c r="F183" s="2" t="s">
        <v>0</v>
      </c>
      <c r="K183">
        <v>0</v>
      </c>
      <c r="L183" s="2" t="s">
        <v>0</v>
      </c>
    </row>
    <row r="184" spans="1:12" x14ac:dyDescent="0.4">
      <c r="A184" s="1">
        <v>43892</v>
      </c>
      <c r="B184" s="7">
        <v>0</v>
      </c>
      <c r="C184" s="2" t="s">
        <v>10</v>
      </c>
      <c r="D184">
        <v>0</v>
      </c>
      <c r="E184">
        <v>2</v>
      </c>
      <c r="F184" s="2" t="s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 s="2" t="s">
        <v>40</v>
      </c>
    </row>
    <row r="185" spans="1:12" x14ac:dyDescent="0.4">
      <c r="A185" s="1">
        <v>43892</v>
      </c>
      <c r="B185" s="7"/>
      <c r="C185" s="2" t="s">
        <v>103</v>
      </c>
      <c r="E185">
        <v>0</v>
      </c>
      <c r="F185" s="2" t="s">
        <v>0</v>
      </c>
      <c r="K185">
        <v>0</v>
      </c>
      <c r="L185" s="2" t="s">
        <v>0</v>
      </c>
    </row>
    <row r="186" spans="1:12" x14ac:dyDescent="0.4">
      <c r="A186" s="1">
        <v>43892</v>
      </c>
      <c r="B186" s="7">
        <v>0</v>
      </c>
      <c r="C186" s="2" t="s">
        <v>21</v>
      </c>
      <c r="D186">
        <v>0</v>
      </c>
      <c r="E186">
        <v>4</v>
      </c>
      <c r="F186" s="2" t="s">
        <v>0</v>
      </c>
      <c r="G186">
        <v>6</v>
      </c>
      <c r="H186">
        <v>0</v>
      </c>
      <c r="I186">
        <v>0</v>
      </c>
      <c r="J186">
        <v>0</v>
      </c>
      <c r="K186">
        <v>0</v>
      </c>
      <c r="L186" s="2" t="s">
        <v>22</v>
      </c>
    </row>
    <row r="187" spans="1:12" x14ac:dyDescent="0.4">
      <c r="A187" s="1">
        <v>43892</v>
      </c>
      <c r="B187" s="7">
        <v>0</v>
      </c>
      <c r="C187" s="2" t="s">
        <v>23</v>
      </c>
      <c r="D187">
        <v>0</v>
      </c>
      <c r="E187">
        <v>3</v>
      </c>
      <c r="F187" s="2" t="s">
        <v>0</v>
      </c>
      <c r="G187">
        <v>9</v>
      </c>
      <c r="H187">
        <v>0</v>
      </c>
      <c r="I187">
        <v>0</v>
      </c>
      <c r="J187">
        <v>0</v>
      </c>
      <c r="K187">
        <v>0</v>
      </c>
      <c r="L187" s="2" t="s">
        <v>571</v>
      </c>
    </row>
    <row r="188" spans="1:12" x14ac:dyDescent="0.4">
      <c r="A188" s="1">
        <v>43892</v>
      </c>
      <c r="B188" s="7">
        <v>0.33333333333333331</v>
      </c>
      <c r="C188" s="2" t="s">
        <v>47</v>
      </c>
      <c r="D188">
        <v>0</v>
      </c>
      <c r="E188">
        <v>0</v>
      </c>
      <c r="F188" s="2" t="s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 s="2" t="s">
        <v>572</v>
      </c>
    </row>
    <row r="189" spans="1:12" x14ac:dyDescent="0.4">
      <c r="A189" s="1">
        <v>43892</v>
      </c>
      <c r="B189" s="7">
        <v>0.60416666666666663</v>
      </c>
      <c r="C189" s="2" t="s">
        <v>14</v>
      </c>
      <c r="D189">
        <v>0</v>
      </c>
      <c r="E189">
        <v>11</v>
      </c>
      <c r="F189" s="2" t="s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 s="2" t="s">
        <v>240</v>
      </c>
    </row>
    <row r="190" spans="1:12" x14ac:dyDescent="0.4">
      <c r="A190" s="1">
        <v>43892</v>
      </c>
      <c r="B190" s="7"/>
      <c r="C190" s="2" t="s">
        <v>12</v>
      </c>
      <c r="E190">
        <v>0</v>
      </c>
      <c r="F190" s="2" t="s">
        <v>0</v>
      </c>
      <c r="K190">
        <v>0</v>
      </c>
      <c r="L190" s="2" t="s">
        <v>0</v>
      </c>
    </row>
    <row r="191" spans="1:12" x14ac:dyDescent="0.4">
      <c r="A191" s="1">
        <v>43893</v>
      </c>
      <c r="B191" s="7">
        <v>0.625</v>
      </c>
      <c r="C191" s="2" t="s">
        <v>25</v>
      </c>
      <c r="D191">
        <v>0</v>
      </c>
      <c r="E191">
        <v>6</v>
      </c>
      <c r="F191" s="2" t="s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 s="2" t="s">
        <v>48</v>
      </c>
    </row>
    <row r="192" spans="1:12" x14ac:dyDescent="0.4">
      <c r="A192" s="1">
        <v>43893</v>
      </c>
      <c r="B192" s="7"/>
      <c r="C192" s="2" t="s">
        <v>113</v>
      </c>
      <c r="E192">
        <v>0</v>
      </c>
      <c r="F192" s="2" t="s">
        <v>0</v>
      </c>
      <c r="K192">
        <v>0</v>
      </c>
      <c r="L192" s="2" t="s">
        <v>0</v>
      </c>
    </row>
    <row r="193" spans="1:12" x14ac:dyDescent="0.4">
      <c r="A193" s="1">
        <v>43893</v>
      </c>
      <c r="B193" s="7"/>
      <c r="C193" s="2" t="s">
        <v>59</v>
      </c>
      <c r="E193">
        <v>0</v>
      </c>
      <c r="F193" s="2" t="s">
        <v>0</v>
      </c>
      <c r="K193">
        <v>0</v>
      </c>
      <c r="L193" s="2" t="s">
        <v>0</v>
      </c>
    </row>
    <row r="194" spans="1:12" x14ac:dyDescent="0.4">
      <c r="A194" s="1">
        <v>43893</v>
      </c>
      <c r="B194" s="7"/>
      <c r="C194" s="2" t="s">
        <v>17</v>
      </c>
      <c r="E194">
        <v>5</v>
      </c>
      <c r="F194" s="2" t="s">
        <v>0</v>
      </c>
      <c r="K194">
        <v>0</v>
      </c>
      <c r="L194" s="2" t="s">
        <v>0</v>
      </c>
    </row>
    <row r="195" spans="1:12" x14ac:dyDescent="0.4">
      <c r="A195" s="1">
        <v>43893</v>
      </c>
      <c r="B195" s="7">
        <v>0</v>
      </c>
      <c r="C195" s="2" t="s">
        <v>19</v>
      </c>
      <c r="D195">
        <v>0</v>
      </c>
      <c r="E195">
        <v>2</v>
      </c>
      <c r="F195" s="2" t="s">
        <v>0</v>
      </c>
      <c r="G195">
        <v>1</v>
      </c>
      <c r="H195">
        <v>0</v>
      </c>
      <c r="I195">
        <v>0</v>
      </c>
      <c r="J195">
        <v>0</v>
      </c>
      <c r="K195">
        <v>0</v>
      </c>
      <c r="L195" s="2" t="s">
        <v>0</v>
      </c>
    </row>
    <row r="196" spans="1:12" x14ac:dyDescent="0.4">
      <c r="A196" s="1">
        <v>43893</v>
      </c>
      <c r="B196" s="7">
        <v>0.72916666666666663</v>
      </c>
      <c r="C196" s="2" t="s">
        <v>15</v>
      </c>
      <c r="D196">
        <v>0</v>
      </c>
      <c r="E196">
        <v>3</v>
      </c>
      <c r="F196" s="2" t="s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 s="2" t="s">
        <v>49</v>
      </c>
    </row>
    <row r="197" spans="1:12" x14ac:dyDescent="0.4">
      <c r="A197" s="1">
        <v>43893</v>
      </c>
      <c r="B197" s="7"/>
      <c r="C197" s="2" t="s">
        <v>30</v>
      </c>
      <c r="E197">
        <v>3</v>
      </c>
      <c r="F197" s="2" t="s">
        <v>0</v>
      </c>
      <c r="K197">
        <v>0</v>
      </c>
      <c r="L197" s="2" t="s">
        <v>0</v>
      </c>
    </row>
    <row r="198" spans="1:12" x14ac:dyDescent="0.4">
      <c r="A198" s="1">
        <v>43893</v>
      </c>
      <c r="B198" s="7">
        <v>0</v>
      </c>
      <c r="C198" s="2" t="s">
        <v>8</v>
      </c>
      <c r="D198">
        <v>980</v>
      </c>
      <c r="E198">
        <v>11</v>
      </c>
      <c r="F198" s="2" t="s">
        <v>0</v>
      </c>
      <c r="G198">
        <v>4</v>
      </c>
      <c r="H198">
        <v>0</v>
      </c>
      <c r="I198">
        <v>0</v>
      </c>
      <c r="J198">
        <v>0</v>
      </c>
      <c r="K198">
        <v>0</v>
      </c>
      <c r="L198" s="2" t="s">
        <v>9</v>
      </c>
    </row>
    <row r="199" spans="1:12" x14ac:dyDescent="0.4">
      <c r="A199" s="1">
        <v>43893</v>
      </c>
      <c r="B199" s="7"/>
      <c r="C199" s="2" t="s">
        <v>32</v>
      </c>
      <c r="E199">
        <v>0</v>
      </c>
      <c r="F199" s="2" t="s">
        <v>0</v>
      </c>
      <c r="K199">
        <v>0</v>
      </c>
      <c r="L199" s="2" t="s">
        <v>0</v>
      </c>
    </row>
    <row r="200" spans="1:12" x14ac:dyDescent="0.4">
      <c r="A200" s="1">
        <v>43893</v>
      </c>
      <c r="B200" s="7"/>
      <c r="C200" s="2" t="s">
        <v>136</v>
      </c>
      <c r="E200">
        <v>10</v>
      </c>
      <c r="F200" s="2" t="s">
        <v>0</v>
      </c>
      <c r="K200">
        <v>0</v>
      </c>
      <c r="L200" s="2" t="s">
        <v>0</v>
      </c>
    </row>
    <row r="201" spans="1:12" x14ac:dyDescent="0.4">
      <c r="A201" s="1">
        <v>43893</v>
      </c>
      <c r="B201" s="7">
        <v>0</v>
      </c>
      <c r="C201" s="2" t="s">
        <v>44</v>
      </c>
      <c r="D201">
        <v>0</v>
      </c>
      <c r="E201">
        <v>2</v>
      </c>
      <c r="F201" s="2" t="s">
        <v>0</v>
      </c>
      <c r="G201">
        <v>1</v>
      </c>
      <c r="H201">
        <v>0</v>
      </c>
      <c r="I201">
        <v>0</v>
      </c>
      <c r="J201">
        <v>0</v>
      </c>
      <c r="K201">
        <v>0</v>
      </c>
      <c r="L201" s="2" t="s">
        <v>201</v>
      </c>
    </row>
    <row r="202" spans="1:12" x14ac:dyDescent="0.4">
      <c r="A202" s="1">
        <v>43893</v>
      </c>
      <c r="B202" s="7"/>
      <c r="C202" s="2" t="s">
        <v>57</v>
      </c>
      <c r="E202">
        <v>0</v>
      </c>
      <c r="F202" s="2" t="s">
        <v>0</v>
      </c>
      <c r="K202">
        <v>0</v>
      </c>
      <c r="L202" s="2" t="s">
        <v>0</v>
      </c>
    </row>
    <row r="203" spans="1:12" x14ac:dyDescent="0.4">
      <c r="A203" s="1">
        <v>43893</v>
      </c>
      <c r="B203" s="7">
        <v>0</v>
      </c>
      <c r="C203" s="2" t="s">
        <v>33</v>
      </c>
      <c r="D203">
        <v>0</v>
      </c>
      <c r="E203">
        <v>6</v>
      </c>
      <c r="F203" s="2" t="s">
        <v>0</v>
      </c>
      <c r="G203">
        <v>1</v>
      </c>
      <c r="H203">
        <v>0</v>
      </c>
      <c r="I203">
        <v>0</v>
      </c>
      <c r="J203">
        <v>0</v>
      </c>
      <c r="K203">
        <v>0</v>
      </c>
      <c r="L203" s="2" t="s">
        <v>34</v>
      </c>
    </row>
    <row r="204" spans="1:12" x14ac:dyDescent="0.4">
      <c r="A204" s="1">
        <v>43893</v>
      </c>
      <c r="B204" s="7"/>
      <c r="C204" s="2" t="s">
        <v>96</v>
      </c>
      <c r="E204">
        <v>0</v>
      </c>
      <c r="F204" s="2" t="s">
        <v>0</v>
      </c>
      <c r="K204">
        <v>0</v>
      </c>
      <c r="L204" s="2" t="s">
        <v>0</v>
      </c>
    </row>
    <row r="205" spans="1:12" x14ac:dyDescent="0.4">
      <c r="A205" s="1">
        <v>43893</v>
      </c>
      <c r="B205" s="7"/>
      <c r="C205" s="2" t="s">
        <v>108</v>
      </c>
      <c r="E205">
        <v>0</v>
      </c>
      <c r="F205" s="2" t="s">
        <v>0</v>
      </c>
      <c r="K205">
        <v>0</v>
      </c>
      <c r="L205" s="2" t="s">
        <v>0</v>
      </c>
    </row>
    <row r="206" spans="1:12" x14ac:dyDescent="0.4">
      <c r="A206" s="1">
        <v>43893</v>
      </c>
      <c r="B206" s="7"/>
      <c r="C206" s="2" t="s">
        <v>38</v>
      </c>
      <c r="E206">
        <v>0</v>
      </c>
      <c r="F206" s="2" t="s">
        <v>0</v>
      </c>
      <c r="K206">
        <v>0</v>
      </c>
      <c r="L206" s="2" t="s">
        <v>0</v>
      </c>
    </row>
    <row r="207" spans="1:12" x14ac:dyDescent="0.4">
      <c r="A207" s="1">
        <v>43893</v>
      </c>
      <c r="B207" s="7"/>
      <c r="C207" s="2" t="s">
        <v>151</v>
      </c>
      <c r="E207">
        <v>0</v>
      </c>
      <c r="F207" s="2" t="s">
        <v>0</v>
      </c>
      <c r="K207">
        <v>0</v>
      </c>
      <c r="L207" s="2" t="s">
        <v>0</v>
      </c>
    </row>
    <row r="208" spans="1:12" x14ac:dyDescent="0.4">
      <c r="A208" s="1">
        <v>43893</v>
      </c>
      <c r="B208" s="7"/>
      <c r="C208" s="2" t="s">
        <v>70</v>
      </c>
      <c r="E208">
        <v>0</v>
      </c>
      <c r="F208" s="2" t="s">
        <v>0</v>
      </c>
      <c r="K208">
        <v>0</v>
      </c>
      <c r="L208" s="2" t="s">
        <v>0</v>
      </c>
    </row>
    <row r="209" spans="1:12" x14ac:dyDescent="0.4">
      <c r="A209" s="1">
        <v>43893</v>
      </c>
      <c r="B209" s="7">
        <v>0</v>
      </c>
      <c r="C209" s="2" t="s">
        <v>45</v>
      </c>
      <c r="D209">
        <v>1</v>
      </c>
      <c r="E209">
        <v>1</v>
      </c>
      <c r="F209" s="2" t="s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 s="2" t="s">
        <v>46</v>
      </c>
    </row>
    <row r="210" spans="1:12" x14ac:dyDescent="0.4">
      <c r="A210" s="1">
        <v>43893</v>
      </c>
      <c r="B210" s="7"/>
      <c r="C210" s="2" t="s">
        <v>125</v>
      </c>
      <c r="E210">
        <v>0</v>
      </c>
      <c r="F210" s="2" t="s">
        <v>0</v>
      </c>
      <c r="K210">
        <v>0</v>
      </c>
      <c r="L210" s="2" t="s">
        <v>0</v>
      </c>
    </row>
    <row r="211" spans="1:12" x14ac:dyDescent="0.4">
      <c r="A211" s="1">
        <v>43893</v>
      </c>
      <c r="B211" s="7">
        <v>0</v>
      </c>
      <c r="C211" s="2" t="s">
        <v>10</v>
      </c>
      <c r="D211">
        <v>0</v>
      </c>
      <c r="E211">
        <v>4</v>
      </c>
      <c r="F211" s="2" t="s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 s="2" t="s">
        <v>0</v>
      </c>
    </row>
    <row r="212" spans="1:12" x14ac:dyDescent="0.4">
      <c r="A212" s="1">
        <v>43893</v>
      </c>
      <c r="B212" s="7"/>
      <c r="C212" s="2" t="s">
        <v>103</v>
      </c>
      <c r="E212">
        <v>0</v>
      </c>
      <c r="F212" s="2" t="s">
        <v>0</v>
      </c>
      <c r="K212">
        <v>0</v>
      </c>
      <c r="L212" s="2" t="s">
        <v>0</v>
      </c>
    </row>
    <row r="213" spans="1:12" x14ac:dyDescent="0.4">
      <c r="A213" s="1">
        <v>43893</v>
      </c>
      <c r="B213" s="7">
        <v>0</v>
      </c>
      <c r="C213" s="2" t="s">
        <v>21</v>
      </c>
      <c r="D213">
        <v>0</v>
      </c>
      <c r="E213">
        <v>5</v>
      </c>
      <c r="F213" s="2" t="s">
        <v>0</v>
      </c>
      <c r="G213">
        <v>8</v>
      </c>
      <c r="H213">
        <v>0</v>
      </c>
      <c r="I213">
        <v>0</v>
      </c>
      <c r="J213">
        <v>0</v>
      </c>
      <c r="K213">
        <v>0</v>
      </c>
      <c r="L213" s="2" t="s">
        <v>22</v>
      </c>
    </row>
    <row r="214" spans="1:12" x14ac:dyDescent="0.4">
      <c r="A214" s="1">
        <v>43893</v>
      </c>
      <c r="B214" s="7">
        <v>0</v>
      </c>
      <c r="C214" s="2" t="s">
        <v>23</v>
      </c>
      <c r="D214">
        <v>0</v>
      </c>
      <c r="E214">
        <v>3</v>
      </c>
      <c r="F214" s="2" t="s">
        <v>0</v>
      </c>
      <c r="G214">
        <v>11</v>
      </c>
      <c r="H214">
        <v>0</v>
      </c>
      <c r="I214">
        <v>0</v>
      </c>
      <c r="J214">
        <v>0</v>
      </c>
      <c r="K214">
        <v>0</v>
      </c>
      <c r="L214" s="2" t="s">
        <v>571</v>
      </c>
    </row>
    <row r="215" spans="1:12" x14ac:dyDescent="0.4">
      <c r="A215" s="1">
        <v>43893</v>
      </c>
      <c r="B215" s="7">
        <v>0.33333333333333331</v>
      </c>
      <c r="C215" s="2" t="s">
        <v>47</v>
      </c>
      <c r="D215">
        <v>0</v>
      </c>
      <c r="E215">
        <v>1</v>
      </c>
      <c r="F215" s="2" t="s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 s="2" t="s">
        <v>572</v>
      </c>
    </row>
    <row r="216" spans="1:12" x14ac:dyDescent="0.4">
      <c r="A216" s="1">
        <v>43893</v>
      </c>
      <c r="B216" s="7">
        <v>0.60416666666666663</v>
      </c>
      <c r="C216" s="2" t="s">
        <v>14</v>
      </c>
      <c r="D216">
        <v>0</v>
      </c>
      <c r="E216">
        <v>14</v>
      </c>
      <c r="F216" s="2" t="s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 s="2" t="s">
        <v>240</v>
      </c>
    </row>
    <row r="217" spans="1:12" x14ac:dyDescent="0.4">
      <c r="A217" s="1">
        <v>43893</v>
      </c>
      <c r="B217" s="7">
        <v>0</v>
      </c>
      <c r="C217" s="2" t="s">
        <v>12</v>
      </c>
      <c r="D217">
        <v>14</v>
      </c>
      <c r="E217">
        <v>0</v>
      </c>
      <c r="F217" s="2" t="s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 s="2" t="s">
        <v>43</v>
      </c>
    </row>
    <row r="218" spans="1:12" x14ac:dyDescent="0.4">
      <c r="A218" s="1">
        <v>43894</v>
      </c>
      <c r="B218" s="7">
        <v>0.625</v>
      </c>
      <c r="C218" s="2" t="s">
        <v>25</v>
      </c>
      <c r="D218">
        <v>0</v>
      </c>
      <c r="E218">
        <v>7</v>
      </c>
      <c r="F218" s="2" t="s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 s="2" t="s">
        <v>55</v>
      </c>
    </row>
    <row r="219" spans="1:12" x14ac:dyDescent="0.4">
      <c r="A219" s="1">
        <v>43894</v>
      </c>
      <c r="B219" s="7"/>
      <c r="C219" s="2" t="s">
        <v>113</v>
      </c>
      <c r="E219">
        <v>0</v>
      </c>
      <c r="F219" s="2" t="s">
        <v>0</v>
      </c>
      <c r="K219">
        <v>0</v>
      </c>
      <c r="L219" s="2" t="s">
        <v>0</v>
      </c>
    </row>
    <row r="220" spans="1:12" x14ac:dyDescent="0.4">
      <c r="A220" s="1">
        <v>43894</v>
      </c>
      <c r="B220" s="7"/>
      <c r="C220" s="2" t="s">
        <v>59</v>
      </c>
      <c r="E220">
        <v>0</v>
      </c>
      <c r="F220" s="2" t="s">
        <v>0</v>
      </c>
      <c r="K220">
        <v>0</v>
      </c>
      <c r="L220" s="2" t="s">
        <v>0</v>
      </c>
    </row>
    <row r="221" spans="1:12" x14ac:dyDescent="0.4">
      <c r="A221" s="1">
        <v>43894</v>
      </c>
      <c r="B221" s="7">
        <v>0</v>
      </c>
      <c r="C221" s="2" t="s">
        <v>17</v>
      </c>
      <c r="D221">
        <v>0</v>
      </c>
      <c r="E221">
        <v>6</v>
      </c>
      <c r="F221" s="2" t="s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 s="2" t="s">
        <v>50</v>
      </c>
    </row>
    <row r="222" spans="1:12" x14ac:dyDescent="0.4">
      <c r="A222" s="1">
        <v>43894</v>
      </c>
      <c r="B222" s="7">
        <v>0</v>
      </c>
      <c r="C222" s="2" t="s">
        <v>19</v>
      </c>
      <c r="D222">
        <v>0</v>
      </c>
      <c r="E222">
        <v>2</v>
      </c>
      <c r="F222" s="2" t="s">
        <v>0</v>
      </c>
      <c r="G222">
        <v>1</v>
      </c>
      <c r="H222">
        <v>0</v>
      </c>
      <c r="I222">
        <v>0</v>
      </c>
      <c r="J222">
        <v>0</v>
      </c>
      <c r="K222">
        <v>0</v>
      </c>
      <c r="L222" s="2" t="s">
        <v>0</v>
      </c>
    </row>
    <row r="223" spans="1:12" x14ac:dyDescent="0.4">
      <c r="A223" s="1">
        <v>43894</v>
      </c>
      <c r="B223" s="7">
        <v>0.72222222222222221</v>
      </c>
      <c r="C223" s="2" t="s">
        <v>15</v>
      </c>
      <c r="D223">
        <v>0</v>
      </c>
      <c r="E223">
        <v>3</v>
      </c>
      <c r="F223" s="2" t="s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 s="2" t="s">
        <v>56</v>
      </c>
    </row>
    <row r="224" spans="1:12" x14ac:dyDescent="0.4">
      <c r="A224" s="1">
        <v>43894</v>
      </c>
      <c r="B224" s="7">
        <v>0</v>
      </c>
      <c r="C224" s="2" t="s">
        <v>30</v>
      </c>
      <c r="D224">
        <v>0</v>
      </c>
      <c r="E224">
        <v>4</v>
      </c>
      <c r="F224" s="2" t="s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 s="2" t="s">
        <v>52</v>
      </c>
    </row>
    <row r="225" spans="1:12" x14ac:dyDescent="0.4">
      <c r="A225" s="1">
        <v>43894</v>
      </c>
      <c r="B225" s="7">
        <v>0</v>
      </c>
      <c r="C225" s="2" t="s">
        <v>8</v>
      </c>
      <c r="D225">
        <v>1087</v>
      </c>
      <c r="E225">
        <v>11</v>
      </c>
      <c r="F225" s="2" t="s">
        <v>0</v>
      </c>
      <c r="G225">
        <v>4</v>
      </c>
      <c r="H225">
        <v>0</v>
      </c>
      <c r="I225">
        <v>0</v>
      </c>
      <c r="J225">
        <v>0</v>
      </c>
      <c r="K225">
        <v>0</v>
      </c>
      <c r="L225" s="2" t="s">
        <v>9</v>
      </c>
    </row>
    <row r="226" spans="1:12" x14ac:dyDescent="0.4">
      <c r="A226" s="1">
        <v>43894</v>
      </c>
      <c r="B226" s="7"/>
      <c r="C226" s="2" t="s">
        <v>32</v>
      </c>
      <c r="E226">
        <v>0</v>
      </c>
      <c r="F226" s="2" t="s">
        <v>0</v>
      </c>
      <c r="K226">
        <v>0</v>
      </c>
      <c r="L226" s="2" t="s">
        <v>0</v>
      </c>
    </row>
    <row r="227" spans="1:12" x14ac:dyDescent="0.4">
      <c r="A227" s="1">
        <v>43894</v>
      </c>
      <c r="B227" s="7"/>
      <c r="C227" s="2" t="s">
        <v>136</v>
      </c>
      <c r="E227">
        <v>10</v>
      </c>
      <c r="F227" s="2" t="s">
        <v>0</v>
      </c>
      <c r="K227">
        <v>0</v>
      </c>
      <c r="L227" s="2" t="s">
        <v>0</v>
      </c>
    </row>
    <row r="228" spans="1:12" x14ac:dyDescent="0.4">
      <c r="A228" s="1">
        <v>43894</v>
      </c>
      <c r="B228" s="7">
        <v>0</v>
      </c>
      <c r="C228" s="2" t="s">
        <v>44</v>
      </c>
      <c r="D228">
        <v>0</v>
      </c>
      <c r="E228">
        <v>2</v>
      </c>
      <c r="F228" s="2" t="s">
        <v>0</v>
      </c>
      <c r="G228">
        <v>1</v>
      </c>
      <c r="H228">
        <v>0</v>
      </c>
      <c r="I228">
        <v>0</v>
      </c>
      <c r="J228">
        <v>0</v>
      </c>
      <c r="K228">
        <v>0</v>
      </c>
      <c r="L228" s="2" t="s">
        <v>201</v>
      </c>
    </row>
    <row r="229" spans="1:12" x14ac:dyDescent="0.4">
      <c r="A229" s="1">
        <v>43894</v>
      </c>
      <c r="B229" s="7">
        <v>0.75</v>
      </c>
      <c r="C229" s="2" t="s">
        <v>57</v>
      </c>
      <c r="D229">
        <v>0</v>
      </c>
      <c r="E229">
        <v>1</v>
      </c>
      <c r="F229" s="2" t="s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 s="2" t="s">
        <v>58</v>
      </c>
    </row>
    <row r="230" spans="1:12" x14ac:dyDescent="0.4">
      <c r="A230" s="1">
        <v>43894</v>
      </c>
      <c r="B230" s="7">
        <v>0</v>
      </c>
      <c r="C230" s="2" t="s">
        <v>33</v>
      </c>
      <c r="D230">
        <v>0</v>
      </c>
      <c r="E230">
        <v>8</v>
      </c>
      <c r="F230" s="2" t="s">
        <v>0</v>
      </c>
      <c r="G230">
        <v>4</v>
      </c>
      <c r="H230">
        <v>0</v>
      </c>
      <c r="I230">
        <v>0</v>
      </c>
      <c r="J230">
        <v>0</v>
      </c>
      <c r="K230">
        <v>0</v>
      </c>
      <c r="L230" s="2" t="s">
        <v>34</v>
      </c>
    </row>
    <row r="231" spans="1:12" x14ac:dyDescent="0.4">
      <c r="A231" s="1">
        <v>43894</v>
      </c>
      <c r="B231" s="7"/>
      <c r="C231" s="2" t="s">
        <v>96</v>
      </c>
      <c r="E231">
        <v>0</v>
      </c>
      <c r="F231" s="2" t="s">
        <v>0</v>
      </c>
      <c r="K231">
        <v>0</v>
      </c>
      <c r="L231" s="2" t="s">
        <v>0</v>
      </c>
    </row>
    <row r="232" spans="1:12" x14ac:dyDescent="0.4">
      <c r="A232" s="1">
        <v>43894</v>
      </c>
      <c r="B232" s="7"/>
      <c r="C232" s="2" t="s">
        <v>108</v>
      </c>
      <c r="E232">
        <v>0</v>
      </c>
      <c r="F232" s="2" t="s">
        <v>0</v>
      </c>
      <c r="K232">
        <v>0</v>
      </c>
      <c r="L232" s="2" t="s">
        <v>0</v>
      </c>
    </row>
    <row r="233" spans="1:12" x14ac:dyDescent="0.4">
      <c r="A233" s="1">
        <v>43894</v>
      </c>
      <c r="B233" s="7">
        <v>0.27430555555555558</v>
      </c>
      <c r="C233" s="2" t="s">
        <v>38</v>
      </c>
      <c r="D233">
        <v>0</v>
      </c>
      <c r="E233">
        <v>1</v>
      </c>
      <c r="F233" s="2" t="s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 s="2" t="s">
        <v>54</v>
      </c>
    </row>
    <row r="234" spans="1:12" x14ac:dyDescent="0.4">
      <c r="A234" s="1">
        <v>43894</v>
      </c>
      <c r="B234" s="7"/>
      <c r="C234" s="2" t="s">
        <v>151</v>
      </c>
      <c r="E234">
        <v>0</v>
      </c>
      <c r="F234" s="2" t="s">
        <v>0</v>
      </c>
      <c r="K234">
        <v>0</v>
      </c>
      <c r="L234" s="2" t="s">
        <v>0</v>
      </c>
    </row>
    <row r="235" spans="1:12" x14ac:dyDescent="0.4">
      <c r="A235" s="1">
        <v>43894</v>
      </c>
      <c r="B235" s="7"/>
      <c r="C235" s="2" t="s">
        <v>70</v>
      </c>
      <c r="E235">
        <v>0</v>
      </c>
      <c r="F235" s="2" t="s">
        <v>0</v>
      </c>
      <c r="K235">
        <v>0</v>
      </c>
      <c r="L235" s="2" t="s">
        <v>0</v>
      </c>
    </row>
    <row r="236" spans="1:12" x14ac:dyDescent="0.4">
      <c r="A236" s="1">
        <v>43894</v>
      </c>
      <c r="B236" s="7">
        <v>0</v>
      </c>
      <c r="C236" s="2" t="s">
        <v>45</v>
      </c>
      <c r="D236">
        <v>3</v>
      </c>
      <c r="E236">
        <v>3</v>
      </c>
      <c r="F236" s="2" t="s">
        <v>0</v>
      </c>
      <c r="G236">
        <v>1</v>
      </c>
      <c r="H236">
        <v>0</v>
      </c>
      <c r="I236">
        <v>0</v>
      </c>
      <c r="J236">
        <v>0</v>
      </c>
      <c r="K236">
        <v>0</v>
      </c>
      <c r="L236" s="2" t="s">
        <v>46</v>
      </c>
    </row>
    <row r="237" spans="1:12" x14ac:dyDescent="0.4">
      <c r="A237" s="1">
        <v>43894</v>
      </c>
      <c r="B237" s="7"/>
      <c r="C237" s="2" t="s">
        <v>125</v>
      </c>
      <c r="E237">
        <v>0</v>
      </c>
      <c r="F237" s="2" t="s">
        <v>0</v>
      </c>
      <c r="K237">
        <v>0</v>
      </c>
      <c r="L237" s="2" t="s">
        <v>0</v>
      </c>
    </row>
    <row r="238" spans="1:12" x14ac:dyDescent="0.4">
      <c r="A238" s="1">
        <v>43894</v>
      </c>
      <c r="B238" s="7">
        <v>0</v>
      </c>
      <c r="C238" s="2" t="s">
        <v>10</v>
      </c>
      <c r="D238">
        <v>0</v>
      </c>
      <c r="E238">
        <v>5</v>
      </c>
      <c r="F238" s="2" t="s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 s="2" t="s">
        <v>53</v>
      </c>
    </row>
    <row r="239" spans="1:12" x14ac:dyDescent="0.4">
      <c r="A239" s="1">
        <v>43894</v>
      </c>
      <c r="B239" s="7"/>
      <c r="C239" s="2" t="s">
        <v>103</v>
      </c>
      <c r="E239">
        <v>0</v>
      </c>
      <c r="F239" s="2" t="s">
        <v>0</v>
      </c>
      <c r="K239">
        <v>0</v>
      </c>
      <c r="L239" s="2" t="s">
        <v>0</v>
      </c>
    </row>
    <row r="240" spans="1:12" x14ac:dyDescent="0.4">
      <c r="A240" s="1">
        <v>43894</v>
      </c>
      <c r="B240" s="7">
        <v>0</v>
      </c>
      <c r="C240" s="2" t="s">
        <v>21</v>
      </c>
      <c r="D240">
        <v>0</v>
      </c>
      <c r="E240">
        <v>7</v>
      </c>
      <c r="F240" s="2" t="s">
        <v>0</v>
      </c>
      <c r="G240">
        <v>11</v>
      </c>
      <c r="H240">
        <v>1</v>
      </c>
      <c r="I240">
        <v>0</v>
      </c>
      <c r="J240">
        <v>0</v>
      </c>
      <c r="K240">
        <v>0</v>
      </c>
      <c r="L240" s="2" t="s">
        <v>22</v>
      </c>
    </row>
    <row r="241" spans="1:12" x14ac:dyDescent="0.4">
      <c r="A241" s="1">
        <v>43894</v>
      </c>
      <c r="B241" s="7">
        <v>0</v>
      </c>
      <c r="C241" s="2" t="s">
        <v>23</v>
      </c>
      <c r="D241">
        <v>0</v>
      </c>
      <c r="E241">
        <v>4</v>
      </c>
      <c r="F241" s="2" t="s">
        <v>0</v>
      </c>
      <c r="G241">
        <v>12</v>
      </c>
      <c r="H241">
        <v>0</v>
      </c>
      <c r="I241">
        <v>0</v>
      </c>
      <c r="J241">
        <v>0</v>
      </c>
      <c r="K241">
        <v>0</v>
      </c>
      <c r="L241" s="2" t="s">
        <v>571</v>
      </c>
    </row>
    <row r="242" spans="1:12" x14ac:dyDescent="0.4">
      <c r="A242" s="1">
        <v>43894</v>
      </c>
      <c r="B242" s="7">
        <v>0.33333333333333331</v>
      </c>
      <c r="C242" s="2" t="s">
        <v>47</v>
      </c>
      <c r="D242">
        <v>0</v>
      </c>
      <c r="E242">
        <v>2</v>
      </c>
      <c r="F242" s="2" t="s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 s="2" t="s">
        <v>572</v>
      </c>
    </row>
    <row r="243" spans="1:12" x14ac:dyDescent="0.4">
      <c r="A243" s="1">
        <v>43894</v>
      </c>
      <c r="B243" s="7">
        <v>0.60416666666666663</v>
      </c>
      <c r="C243" s="2" t="s">
        <v>14</v>
      </c>
      <c r="D243">
        <v>0</v>
      </c>
      <c r="E243">
        <v>19</v>
      </c>
      <c r="F243" s="2" t="s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 s="2" t="s">
        <v>240</v>
      </c>
    </row>
    <row r="244" spans="1:12" x14ac:dyDescent="0.4">
      <c r="A244" s="1">
        <v>43894</v>
      </c>
      <c r="B244" s="7">
        <v>0</v>
      </c>
      <c r="C244" s="2" t="s">
        <v>12</v>
      </c>
      <c r="D244">
        <v>16</v>
      </c>
      <c r="E244">
        <v>1</v>
      </c>
      <c r="F244" s="2" t="s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 s="2" t="s">
        <v>51</v>
      </c>
    </row>
    <row r="245" spans="1:12" x14ac:dyDescent="0.4">
      <c r="A245" s="1">
        <v>43895</v>
      </c>
      <c r="B245" s="7">
        <v>0.625</v>
      </c>
      <c r="C245" s="2" t="s">
        <v>25</v>
      </c>
      <c r="D245">
        <v>0</v>
      </c>
      <c r="E245">
        <v>9</v>
      </c>
      <c r="F245" s="2" t="s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 s="2" t="s">
        <v>65</v>
      </c>
    </row>
    <row r="246" spans="1:12" x14ac:dyDescent="0.4">
      <c r="A246" s="1">
        <v>43895</v>
      </c>
      <c r="B246" s="7"/>
      <c r="C246" s="2" t="s">
        <v>113</v>
      </c>
      <c r="E246">
        <v>0</v>
      </c>
      <c r="F246" s="2" t="s">
        <v>0</v>
      </c>
      <c r="K246">
        <v>0</v>
      </c>
      <c r="L246" s="2" t="s">
        <v>0</v>
      </c>
    </row>
    <row r="247" spans="1:12" x14ac:dyDescent="0.4">
      <c r="A247" s="1">
        <v>43895</v>
      </c>
      <c r="B247" s="7">
        <v>0</v>
      </c>
      <c r="C247" s="2" t="s">
        <v>59</v>
      </c>
      <c r="D247">
        <v>0</v>
      </c>
      <c r="E247">
        <v>1</v>
      </c>
      <c r="F247" s="2" t="s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 s="2" t="s">
        <v>60</v>
      </c>
    </row>
    <row r="248" spans="1:12" x14ac:dyDescent="0.4">
      <c r="A248" s="1">
        <v>43895</v>
      </c>
      <c r="B248" s="7"/>
      <c r="C248" s="2" t="s">
        <v>17</v>
      </c>
      <c r="E248">
        <v>12</v>
      </c>
      <c r="F248" s="2" t="s">
        <v>0</v>
      </c>
      <c r="K248">
        <v>0</v>
      </c>
      <c r="L248" s="2" t="s">
        <v>0</v>
      </c>
    </row>
    <row r="249" spans="1:12" x14ac:dyDescent="0.4">
      <c r="A249" s="1">
        <v>43895</v>
      </c>
      <c r="B249" s="7">
        <v>0</v>
      </c>
      <c r="C249" s="2" t="s">
        <v>19</v>
      </c>
      <c r="D249">
        <v>0</v>
      </c>
      <c r="E249">
        <v>6</v>
      </c>
      <c r="F249" s="2" t="s">
        <v>0</v>
      </c>
      <c r="G249">
        <v>1</v>
      </c>
      <c r="H249">
        <v>0</v>
      </c>
      <c r="I249">
        <v>0</v>
      </c>
      <c r="J249">
        <v>0</v>
      </c>
      <c r="K249">
        <v>0</v>
      </c>
      <c r="L249" s="2" t="s">
        <v>61</v>
      </c>
    </row>
    <row r="250" spans="1:12" x14ac:dyDescent="0.4">
      <c r="A250" s="1">
        <v>43895</v>
      </c>
      <c r="B250" s="7">
        <v>0.71875</v>
      </c>
      <c r="C250" s="2" t="s">
        <v>15</v>
      </c>
      <c r="D250">
        <v>0</v>
      </c>
      <c r="E250">
        <v>8</v>
      </c>
      <c r="F250" s="2" t="s">
        <v>0</v>
      </c>
      <c r="G250">
        <v>1</v>
      </c>
      <c r="H250">
        <v>0</v>
      </c>
      <c r="I250">
        <v>0</v>
      </c>
      <c r="J250">
        <v>0</v>
      </c>
      <c r="K250">
        <v>0</v>
      </c>
      <c r="L250" s="2" t="s">
        <v>66</v>
      </c>
    </row>
    <row r="251" spans="1:12" x14ac:dyDescent="0.4">
      <c r="A251" s="1">
        <v>43895</v>
      </c>
      <c r="B251" s="7">
        <v>0</v>
      </c>
      <c r="C251" s="2" t="s">
        <v>30</v>
      </c>
      <c r="D251">
        <v>0</v>
      </c>
      <c r="E251">
        <v>6</v>
      </c>
      <c r="F251" s="2" t="s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 s="2" t="s">
        <v>63</v>
      </c>
    </row>
    <row r="252" spans="1:12" x14ac:dyDescent="0.4">
      <c r="A252" s="1">
        <v>43895</v>
      </c>
      <c r="B252" s="7">
        <v>0</v>
      </c>
      <c r="C252" s="2" t="s">
        <v>8</v>
      </c>
      <c r="D252">
        <v>1152</v>
      </c>
      <c r="E252">
        <v>15</v>
      </c>
      <c r="F252" s="2" t="s">
        <v>0</v>
      </c>
      <c r="G252">
        <v>5</v>
      </c>
      <c r="H252">
        <v>0</v>
      </c>
      <c r="I252">
        <v>0</v>
      </c>
      <c r="J252">
        <v>0</v>
      </c>
      <c r="K252">
        <v>0</v>
      </c>
      <c r="L252" s="2" t="s">
        <v>9</v>
      </c>
    </row>
    <row r="253" spans="1:12" x14ac:dyDescent="0.4">
      <c r="A253" s="1">
        <v>43895</v>
      </c>
      <c r="B253" s="7"/>
      <c r="C253" s="2" t="s">
        <v>32</v>
      </c>
      <c r="E253">
        <v>0</v>
      </c>
      <c r="F253" s="2" t="s">
        <v>0</v>
      </c>
      <c r="K253">
        <v>0</v>
      </c>
      <c r="L253" s="2" t="s">
        <v>0</v>
      </c>
    </row>
    <row r="254" spans="1:12" x14ac:dyDescent="0.4">
      <c r="A254" s="1">
        <v>43895</v>
      </c>
      <c r="B254" s="7"/>
      <c r="C254" s="2" t="s">
        <v>136</v>
      </c>
      <c r="E254">
        <v>11</v>
      </c>
      <c r="F254" s="2" t="s">
        <v>0</v>
      </c>
      <c r="K254">
        <v>0</v>
      </c>
      <c r="L254" s="2" t="s">
        <v>0</v>
      </c>
    </row>
    <row r="255" spans="1:12" x14ac:dyDescent="0.4">
      <c r="A255" s="1">
        <v>43895</v>
      </c>
      <c r="B255" s="7">
        <v>0</v>
      </c>
      <c r="C255" s="2" t="s">
        <v>44</v>
      </c>
      <c r="D255">
        <v>0</v>
      </c>
      <c r="E255">
        <v>4</v>
      </c>
      <c r="F255" s="2" t="s">
        <v>0</v>
      </c>
      <c r="G255">
        <v>2</v>
      </c>
      <c r="H255">
        <v>0</v>
      </c>
      <c r="I255">
        <v>0</v>
      </c>
      <c r="J255">
        <v>0</v>
      </c>
      <c r="K255">
        <v>0</v>
      </c>
      <c r="L255" s="2" t="s">
        <v>201</v>
      </c>
    </row>
    <row r="256" spans="1:12" x14ac:dyDescent="0.4">
      <c r="A256" s="1">
        <v>43895</v>
      </c>
      <c r="B256" s="7"/>
      <c r="C256" s="2" t="s">
        <v>57</v>
      </c>
      <c r="E256">
        <v>2</v>
      </c>
      <c r="F256" s="2" t="s">
        <v>0</v>
      </c>
      <c r="K256">
        <v>0</v>
      </c>
      <c r="L256" s="2" t="s">
        <v>0</v>
      </c>
    </row>
    <row r="257" spans="1:12" x14ac:dyDescent="0.4">
      <c r="A257" s="1">
        <v>43895</v>
      </c>
      <c r="B257" s="7">
        <v>0</v>
      </c>
      <c r="C257" s="2" t="s">
        <v>33</v>
      </c>
      <c r="D257">
        <v>0</v>
      </c>
      <c r="E257">
        <v>9</v>
      </c>
      <c r="F257" s="2" t="s">
        <v>0</v>
      </c>
      <c r="G257">
        <v>4</v>
      </c>
      <c r="H257">
        <v>0</v>
      </c>
      <c r="I257">
        <v>0</v>
      </c>
      <c r="J257">
        <v>0</v>
      </c>
      <c r="K257">
        <v>0</v>
      </c>
      <c r="L257" s="2" t="s">
        <v>34</v>
      </c>
    </row>
    <row r="258" spans="1:12" x14ac:dyDescent="0.4">
      <c r="A258" s="1">
        <v>43895</v>
      </c>
      <c r="B258" s="7"/>
      <c r="C258" s="2" t="s">
        <v>96</v>
      </c>
      <c r="E258">
        <v>0</v>
      </c>
      <c r="F258" s="2" t="s">
        <v>0</v>
      </c>
      <c r="K258">
        <v>0</v>
      </c>
      <c r="L258" s="2" t="s">
        <v>0</v>
      </c>
    </row>
    <row r="259" spans="1:12" x14ac:dyDescent="0.4">
      <c r="A259" s="1">
        <v>43895</v>
      </c>
      <c r="B259" s="7"/>
      <c r="C259" s="2" t="s">
        <v>108</v>
      </c>
      <c r="E259">
        <v>0</v>
      </c>
      <c r="F259" s="2" t="s">
        <v>0</v>
      </c>
      <c r="K259">
        <v>0</v>
      </c>
      <c r="L259" s="2" t="s">
        <v>0</v>
      </c>
    </row>
    <row r="260" spans="1:12" x14ac:dyDescent="0.4">
      <c r="A260" s="1">
        <v>43895</v>
      </c>
      <c r="B260" s="7"/>
      <c r="C260" s="2" t="s">
        <v>38</v>
      </c>
      <c r="E260">
        <v>1</v>
      </c>
      <c r="F260" s="2" t="s">
        <v>0</v>
      </c>
      <c r="K260">
        <v>0</v>
      </c>
      <c r="L260" s="2" t="s">
        <v>0</v>
      </c>
    </row>
    <row r="261" spans="1:12" x14ac:dyDescent="0.4">
      <c r="A261" s="1">
        <v>43895</v>
      </c>
      <c r="B261" s="7"/>
      <c r="C261" s="2" t="s">
        <v>151</v>
      </c>
      <c r="E261">
        <v>0</v>
      </c>
      <c r="F261" s="2" t="s">
        <v>0</v>
      </c>
      <c r="K261">
        <v>0</v>
      </c>
      <c r="L261" s="2" t="s">
        <v>0</v>
      </c>
    </row>
    <row r="262" spans="1:12" x14ac:dyDescent="0.4">
      <c r="A262" s="1">
        <v>43895</v>
      </c>
      <c r="B262" s="7"/>
      <c r="C262" s="2" t="s">
        <v>70</v>
      </c>
      <c r="E262">
        <v>0</v>
      </c>
      <c r="F262" s="2" t="s">
        <v>0</v>
      </c>
      <c r="K262">
        <v>0</v>
      </c>
      <c r="L262" s="2" t="s">
        <v>0</v>
      </c>
    </row>
    <row r="263" spans="1:12" x14ac:dyDescent="0.4">
      <c r="A263" s="1">
        <v>43895</v>
      </c>
      <c r="B263" s="7"/>
      <c r="C263" s="2" t="s">
        <v>45</v>
      </c>
      <c r="E263">
        <v>5</v>
      </c>
      <c r="F263" s="2" t="s">
        <v>0</v>
      </c>
      <c r="K263">
        <v>0</v>
      </c>
      <c r="L263" s="2" t="s">
        <v>0</v>
      </c>
    </row>
    <row r="264" spans="1:12" x14ac:dyDescent="0.4">
      <c r="A264" s="1">
        <v>43895</v>
      </c>
      <c r="B264" s="7"/>
      <c r="C264" s="2" t="s">
        <v>125</v>
      </c>
      <c r="E264">
        <v>0</v>
      </c>
      <c r="F264" s="2" t="s">
        <v>0</v>
      </c>
      <c r="K264">
        <v>0</v>
      </c>
      <c r="L264" s="2" t="s">
        <v>0</v>
      </c>
    </row>
    <row r="265" spans="1:12" x14ac:dyDescent="0.4">
      <c r="A265" s="1">
        <v>43895</v>
      </c>
      <c r="B265" s="7">
        <v>0</v>
      </c>
      <c r="C265" s="2" t="s">
        <v>10</v>
      </c>
      <c r="D265">
        <v>0</v>
      </c>
      <c r="E265">
        <v>18</v>
      </c>
      <c r="F265" s="2" t="s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 s="2" t="s">
        <v>64</v>
      </c>
    </row>
    <row r="266" spans="1:12" x14ac:dyDescent="0.4">
      <c r="A266" s="1">
        <v>43895</v>
      </c>
      <c r="B266" s="7"/>
      <c r="C266" s="2" t="s">
        <v>103</v>
      </c>
      <c r="E266">
        <v>0</v>
      </c>
      <c r="F266" s="2" t="s">
        <v>0</v>
      </c>
      <c r="K266">
        <v>0</v>
      </c>
      <c r="L266" s="2" t="s">
        <v>0</v>
      </c>
    </row>
    <row r="267" spans="1:12" x14ac:dyDescent="0.4">
      <c r="A267" s="1">
        <v>43895</v>
      </c>
      <c r="B267" s="7">
        <v>0</v>
      </c>
      <c r="C267" s="2" t="s">
        <v>21</v>
      </c>
      <c r="D267">
        <v>0</v>
      </c>
      <c r="E267">
        <v>15</v>
      </c>
      <c r="F267" s="2" t="s">
        <v>0</v>
      </c>
      <c r="G267">
        <v>14</v>
      </c>
      <c r="H267">
        <v>1</v>
      </c>
      <c r="I267">
        <v>0</v>
      </c>
      <c r="J267">
        <v>0</v>
      </c>
      <c r="K267">
        <v>1</v>
      </c>
      <c r="L267" s="2" t="s">
        <v>22</v>
      </c>
    </row>
    <row r="268" spans="1:12" x14ac:dyDescent="0.4">
      <c r="A268" s="1">
        <v>43895</v>
      </c>
      <c r="B268" s="7">
        <v>0</v>
      </c>
      <c r="C268" s="2" t="s">
        <v>23</v>
      </c>
      <c r="D268">
        <v>0</v>
      </c>
      <c r="E268">
        <v>5</v>
      </c>
      <c r="F268" s="2" t="s">
        <v>0</v>
      </c>
      <c r="G268">
        <v>10</v>
      </c>
      <c r="H268">
        <v>0</v>
      </c>
      <c r="I268">
        <v>0</v>
      </c>
      <c r="J268">
        <v>0</v>
      </c>
      <c r="K268">
        <v>0</v>
      </c>
      <c r="L268" s="2" t="s">
        <v>571</v>
      </c>
    </row>
    <row r="269" spans="1:12" x14ac:dyDescent="0.4">
      <c r="A269" s="1">
        <v>43895</v>
      </c>
      <c r="B269" s="7">
        <v>0.33333333333333331</v>
      </c>
      <c r="C269" s="2" t="s">
        <v>47</v>
      </c>
      <c r="D269">
        <v>0</v>
      </c>
      <c r="E269">
        <v>3</v>
      </c>
      <c r="F269" s="2" t="s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 s="2" t="s">
        <v>572</v>
      </c>
    </row>
    <row r="270" spans="1:12" x14ac:dyDescent="0.4">
      <c r="A270" s="1">
        <v>43895</v>
      </c>
      <c r="B270" s="7">
        <v>0.60416666666666663</v>
      </c>
      <c r="C270" s="2" t="s">
        <v>14</v>
      </c>
      <c r="D270">
        <v>0</v>
      </c>
      <c r="E270">
        <v>24</v>
      </c>
      <c r="F270" s="2" t="s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 s="2" t="s">
        <v>240</v>
      </c>
    </row>
    <row r="271" spans="1:12" x14ac:dyDescent="0.4">
      <c r="A271" s="1">
        <v>43895</v>
      </c>
      <c r="B271" s="7">
        <v>0</v>
      </c>
      <c r="C271" s="2" t="s">
        <v>12</v>
      </c>
      <c r="D271">
        <v>18</v>
      </c>
      <c r="E271">
        <v>1</v>
      </c>
      <c r="F271" s="2" t="s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 s="2" t="s">
        <v>62</v>
      </c>
    </row>
    <row r="272" spans="1:12" x14ac:dyDescent="0.4">
      <c r="A272" s="1">
        <v>43896</v>
      </c>
      <c r="B272" s="7">
        <v>0.625</v>
      </c>
      <c r="C272" s="2" t="s">
        <v>25</v>
      </c>
      <c r="D272">
        <v>0</v>
      </c>
      <c r="E272">
        <v>12</v>
      </c>
      <c r="F272" s="2" t="s">
        <v>0</v>
      </c>
      <c r="G272">
        <v>0</v>
      </c>
      <c r="H272">
        <v>0</v>
      </c>
      <c r="I272">
        <v>0</v>
      </c>
      <c r="J272">
        <v>1</v>
      </c>
      <c r="K272">
        <v>0</v>
      </c>
      <c r="L272" s="2" t="s">
        <v>73</v>
      </c>
    </row>
    <row r="273" spans="1:12" x14ac:dyDescent="0.4">
      <c r="A273" s="1">
        <v>43896</v>
      </c>
      <c r="B273" s="7"/>
      <c r="C273" s="2" t="s">
        <v>113</v>
      </c>
      <c r="E273">
        <v>0</v>
      </c>
      <c r="F273" s="2" t="s">
        <v>0</v>
      </c>
      <c r="K273">
        <v>0</v>
      </c>
      <c r="L273" s="2" t="s">
        <v>0</v>
      </c>
    </row>
    <row r="274" spans="1:12" x14ac:dyDescent="0.4">
      <c r="A274" s="1">
        <v>43896</v>
      </c>
      <c r="B274" s="7"/>
      <c r="C274" s="2" t="s">
        <v>59</v>
      </c>
      <c r="E274">
        <v>1</v>
      </c>
      <c r="F274" s="2" t="s">
        <v>0</v>
      </c>
      <c r="K274">
        <v>0</v>
      </c>
      <c r="L274" s="2" t="s">
        <v>0</v>
      </c>
    </row>
    <row r="275" spans="1:12" x14ac:dyDescent="0.4">
      <c r="A275" s="1">
        <v>43896</v>
      </c>
      <c r="B275" s="7">
        <v>0</v>
      </c>
      <c r="C275" s="2" t="s">
        <v>17</v>
      </c>
      <c r="D275">
        <v>0</v>
      </c>
      <c r="E275">
        <v>17</v>
      </c>
      <c r="F275" s="2" t="s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 s="2" t="s">
        <v>67</v>
      </c>
    </row>
    <row r="276" spans="1:12" x14ac:dyDescent="0.4">
      <c r="A276" s="1">
        <v>43896</v>
      </c>
      <c r="B276" s="7">
        <v>0</v>
      </c>
      <c r="C276" s="2" t="s">
        <v>19</v>
      </c>
      <c r="D276">
        <v>0</v>
      </c>
      <c r="E276">
        <v>6</v>
      </c>
      <c r="F276" s="2" t="s">
        <v>0</v>
      </c>
      <c r="G276">
        <v>4</v>
      </c>
      <c r="H276">
        <v>2</v>
      </c>
      <c r="I276">
        <v>0</v>
      </c>
      <c r="J276">
        <v>0</v>
      </c>
      <c r="K276">
        <v>0</v>
      </c>
      <c r="L276" s="2" t="s">
        <v>0</v>
      </c>
    </row>
    <row r="277" spans="1:12" x14ac:dyDescent="0.4">
      <c r="A277" s="1">
        <v>43896</v>
      </c>
      <c r="B277" s="7">
        <v>0.58333333333333337</v>
      </c>
      <c r="C277" s="2" t="s">
        <v>15</v>
      </c>
      <c r="D277">
        <v>0</v>
      </c>
      <c r="E277">
        <v>15</v>
      </c>
      <c r="F277" s="2" t="s">
        <v>0</v>
      </c>
      <c r="G277">
        <v>1</v>
      </c>
      <c r="H277">
        <v>0</v>
      </c>
      <c r="I277">
        <v>0</v>
      </c>
      <c r="J277">
        <v>0</v>
      </c>
      <c r="K277">
        <v>0</v>
      </c>
      <c r="L277" s="2" t="s">
        <v>72</v>
      </c>
    </row>
    <row r="278" spans="1:12" x14ac:dyDescent="0.4">
      <c r="A278" s="1">
        <v>43896</v>
      </c>
      <c r="B278" s="7"/>
      <c r="C278" s="2" t="s">
        <v>30</v>
      </c>
      <c r="E278">
        <v>7</v>
      </c>
      <c r="F278" s="2" t="s">
        <v>0</v>
      </c>
      <c r="K278">
        <v>0</v>
      </c>
      <c r="L278" s="2" t="s">
        <v>0</v>
      </c>
    </row>
    <row r="279" spans="1:12" x14ac:dyDescent="0.4">
      <c r="A279" s="1">
        <v>43896</v>
      </c>
      <c r="B279" s="7">
        <v>0</v>
      </c>
      <c r="C279" s="2" t="s">
        <v>8</v>
      </c>
      <c r="D279">
        <v>1249</v>
      </c>
      <c r="E279">
        <v>19</v>
      </c>
      <c r="F279" s="2" t="s">
        <v>0</v>
      </c>
      <c r="G279">
        <v>7</v>
      </c>
      <c r="H279">
        <v>0</v>
      </c>
      <c r="I279">
        <v>0</v>
      </c>
      <c r="J279">
        <v>0</v>
      </c>
      <c r="K279">
        <v>0</v>
      </c>
      <c r="L279" s="2" t="s">
        <v>9</v>
      </c>
    </row>
    <row r="280" spans="1:12" x14ac:dyDescent="0.4">
      <c r="A280" s="1">
        <v>43896</v>
      </c>
      <c r="B280" s="7"/>
      <c r="C280" s="2" t="s">
        <v>32</v>
      </c>
      <c r="E280">
        <v>0</v>
      </c>
      <c r="F280" s="2" t="s">
        <v>0</v>
      </c>
      <c r="K280">
        <v>0</v>
      </c>
      <c r="L280" s="2" t="s">
        <v>0</v>
      </c>
    </row>
    <row r="281" spans="1:12" x14ac:dyDescent="0.4">
      <c r="A281" s="1">
        <v>43896</v>
      </c>
      <c r="B281" s="7"/>
      <c r="C281" s="2" t="s">
        <v>136</v>
      </c>
      <c r="E281">
        <v>13</v>
      </c>
      <c r="F281" s="2" t="s">
        <v>0</v>
      </c>
      <c r="K281">
        <v>0</v>
      </c>
      <c r="L281" s="2" t="s">
        <v>0</v>
      </c>
    </row>
    <row r="282" spans="1:12" x14ac:dyDescent="0.4">
      <c r="A282" s="1">
        <v>43896</v>
      </c>
      <c r="B282" s="7">
        <v>0</v>
      </c>
      <c r="C282" s="2" t="s">
        <v>44</v>
      </c>
      <c r="D282">
        <v>0</v>
      </c>
      <c r="E282">
        <v>4</v>
      </c>
      <c r="F282" s="2" t="s">
        <v>0</v>
      </c>
      <c r="G282">
        <v>5</v>
      </c>
      <c r="H282">
        <v>0</v>
      </c>
      <c r="I282">
        <v>0</v>
      </c>
      <c r="J282">
        <v>0</v>
      </c>
      <c r="K282">
        <v>0</v>
      </c>
      <c r="L282" s="2" t="s">
        <v>201</v>
      </c>
    </row>
    <row r="283" spans="1:12" x14ac:dyDescent="0.4">
      <c r="A283" s="1">
        <v>43896</v>
      </c>
      <c r="B283" s="7"/>
      <c r="C283" s="2" t="s">
        <v>57</v>
      </c>
      <c r="E283">
        <v>3</v>
      </c>
      <c r="F283" s="2" t="s">
        <v>0</v>
      </c>
      <c r="K283">
        <v>0</v>
      </c>
      <c r="L283" s="2" t="s">
        <v>0</v>
      </c>
    </row>
    <row r="284" spans="1:12" x14ac:dyDescent="0.4">
      <c r="A284" s="1">
        <v>43896</v>
      </c>
      <c r="B284" s="7">
        <v>0</v>
      </c>
      <c r="C284" s="2" t="s">
        <v>33</v>
      </c>
      <c r="D284">
        <v>0</v>
      </c>
      <c r="E284">
        <v>13</v>
      </c>
      <c r="F284" s="2" t="s">
        <v>0</v>
      </c>
      <c r="G284">
        <v>2</v>
      </c>
      <c r="H284">
        <v>0</v>
      </c>
      <c r="I284">
        <v>0</v>
      </c>
      <c r="J284">
        <v>0</v>
      </c>
      <c r="K284">
        <v>0</v>
      </c>
      <c r="L284" s="2" t="s">
        <v>34</v>
      </c>
    </row>
    <row r="285" spans="1:12" x14ac:dyDescent="0.4">
      <c r="A285" s="1">
        <v>43896</v>
      </c>
      <c r="B285" s="7"/>
      <c r="C285" s="2" t="s">
        <v>96</v>
      </c>
      <c r="E285">
        <v>0</v>
      </c>
      <c r="F285" s="2" t="s">
        <v>0</v>
      </c>
      <c r="K285">
        <v>0</v>
      </c>
      <c r="L285" s="2" t="s">
        <v>0</v>
      </c>
    </row>
    <row r="286" spans="1:12" x14ac:dyDescent="0.4">
      <c r="A286" s="1">
        <v>43896</v>
      </c>
      <c r="B286" s="7"/>
      <c r="C286" s="2" t="s">
        <v>108</v>
      </c>
      <c r="E286">
        <v>0</v>
      </c>
      <c r="F286" s="2" t="s">
        <v>0</v>
      </c>
      <c r="K286">
        <v>0</v>
      </c>
      <c r="L286" s="2" t="s">
        <v>0</v>
      </c>
    </row>
    <row r="287" spans="1:12" x14ac:dyDescent="0.4">
      <c r="A287" s="1">
        <v>43896</v>
      </c>
      <c r="B287" s="7">
        <v>0.65138888888888891</v>
      </c>
      <c r="C287" s="2" t="s">
        <v>38</v>
      </c>
      <c r="D287">
        <v>0</v>
      </c>
      <c r="E287">
        <v>2</v>
      </c>
      <c r="F287" s="2" t="s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 s="2" t="s">
        <v>74</v>
      </c>
    </row>
    <row r="288" spans="1:12" x14ac:dyDescent="0.4">
      <c r="A288" s="1">
        <v>43896</v>
      </c>
      <c r="B288" s="7"/>
      <c r="C288" s="2" t="s">
        <v>151</v>
      </c>
      <c r="E288">
        <v>0</v>
      </c>
      <c r="F288" s="2" t="s">
        <v>0</v>
      </c>
      <c r="K288">
        <v>0</v>
      </c>
      <c r="L288" s="2" t="s">
        <v>0</v>
      </c>
    </row>
    <row r="289" spans="1:12" x14ac:dyDescent="0.4">
      <c r="A289" s="1">
        <v>43896</v>
      </c>
      <c r="B289" s="7">
        <v>0.5</v>
      </c>
      <c r="C289" s="2" t="s">
        <v>70</v>
      </c>
      <c r="D289">
        <v>0</v>
      </c>
      <c r="E289">
        <v>1</v>
      </c>
      <c r="F289" s="2" t="s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 s="2" t="s">
        <v>71</v>
      </c>
    </row>
    <row r="290" spans="1:12" x14ac:dyDescent="0.4">
      <c r="A290" s="1">
        <v>43896</v>
      </c>
      <c r="B290" s="7">
        <v>0</v>
      </c>
      <c r="C290" s="2" t="s">
        <v>45</v>
      </c>
      <c r="D290">
        <v>6</v>
      </c>
      <c r="E290">
        <v>6</v>
      </c>
      <c r="F290" s="2" t="s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 s="2" t="s">
        <v>69</v>
      </c>
    </row>
    <row r="291" spans="1:12" x14ac:dyDescent="0.4">
      <c r="A291" s="1">
        <v>43896</v>
      </c>
      <c r="B291" s="7"/>
      <c r="C291" s="2" t="s">
        <v>125</v>
      </c>
      <c r="E291">
        <v>1</v>
      </c>
      <c r="F291" s="2" t="s">
        <v>0</v>
      </c>
      <c r="K291">
        <v>0</v>
      </c>
      <c r="L291" s="2" t="s">
        <v>0</v>
      </c>
    </row>
    <row r="292" spans="1:12" x14ac:dyDescent="0.4">
      <c r="A292" s="1">
        <v>43896</v>
      </c>
      <c r="B292" s="7">
        <v>0</v>
      </c>
      <c r="C292" s="2" t="s">
        <v>10</v>
      </c>
      <c r="D292">
        <v>0</v>
      </c>
      <c r="E292">
        <v>32</v>
      </c>
      <c r="F292" s="2" t="s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 s="2" t="s">
        <v>0</v>
      </c>
    </row>
    <row r="293" spans="1:12" x14ac:dyDescent="0.4">
      <c r="A293" s="1">
        <v>43896</v>
      </c>
      <c r="B293" s="7"/>
      <c r="C293" s="2" t="s">
        <v>103</v>
      </c>
      <c r="E293">
        <v>0</v>
      </c>
      <c r="F293" s="2" t="s">
        <v>0</v>
      </c>
      <c r="K293">
        <v>0</v>
      </c>
      <c r="L293" s="2" t="s">
        <v>0</v>
      </c>
    </row>
    <row r="294" spans="1:12" x14ac:dyDescent="0.4">
      <c r="A294" s="1">
        <v>43896</v>
      </c>
      <c r="B294" s="7">
        <v>0</v>
      </c>
      <c r="C294" s="2" t="s">
        <v>21</v>
      </c>
      <c r="D294">
        <v>0</v>
      </c>
      <c r="E294">
        <v>23</v>
      </c>
      <c r="F294" s="2" t="s">
        <v>0</v>
      </c>
      <c r="G294">
        <v>15</v>
      </c>
      <c r="H294">
        <v>2</v>
      </c>
      <c r="I294">
        <v>0</v>
      </c>
      <c r="J294">
        <v>0</v>
      </c>
      <c r="K294">
        <v>1</v>
      </c>
      <c r="L294" s="2" t="s">
        <v>22</v>
      </c>
    </row>
    <row r="295" spans="1:12" x14ac:dyDescent="0.4">
      <c r="A295" s="1">
        <v>43896</v>
      </c>
      <c r="B295" s="7">
        <v>0</v>
      </c>
      <c r="C295" s="2" t="s">
        <v>23</v>
      </c>
      <c r="D295">
        <v>0</v>
      </c>
      <c r="E295">
        <v>6</v>
      </c>
      <c r="F295" s="2" t="s">
        <v>0</v>
      </c>
      <c r="G295">
        <v>11</v>
      </c>
      <c r="H295">
        <v>0</v>
      </c>
      <c r="I295">
        <v>0</v>
      </c>
      <c r="J295">
        <v>0</v>
      </c>
      <c r="K295">
        <v>0</v>
      </c>
      <c r="L295" s="2" t="s">
        <v>571</v>
      </c>
    </row>
    <row r="296" spans="1:12" x14ac:dyDescent="0.4">
      <c r="A296" s="1">
        <v>43896</v>
      </c>
      <c r="B296" s="7">
        <v>0.33333333333333331</v>
      </c>
      <c r="C296" s="2" t="s">
        <v>47</v>
      </c>
      <c r="D296">
        <v>0</v>
      </c>
      <c r="E296">
        <v>3</v>
      </c>
      <c r="F296" s="2" t="s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 s="2" t="s">
        <v>572</v>
      </c>
    </row>
    <row r="297" spans="1:12" x14ac:dyDescent="0.4">
      <c r="A297" s="1">
        <v>43896</v>
      </c>
      <c r="B297" s="7">
        <v>0.60416666666666663</v>
      </c>
      <c r="C297" s="2" t="s">
        <v>14</v>
      </c>
      <c r="D297">
        <v>0</v>
      </c>
      <c r="E297">
        <v>30</v>
      </c>
      <c r="F297" s="2" t="s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 s="2" t="s">
        <v>240</v>
      </c>
    </row>
    <row r="298" spans="1:12" x14ac:dyDescent="0.4">
      <c r="A298" s="1">
        <v>43896</v>
      </c>
      <c r="B298" s="7">
        <v>0</v>
      </c>
      <c r="C298" s="2" t="s">
        <v>12</v>
      </c>
      <c r="D298">
        <v>22</v>
      </c>
      <c r="E298">
        <v>1</v>
      </c>
      <c r="F298" s="2" t="s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 s="2" t="s">
        <v>68</v>
      </c>
    </row>
    <row r="299" spans="1:12" x14ac:dyDescent="0.4">
      <c r="A299" s="1">
        <v>43897</v>
      </c>
      <c r="B299" s="7"/>
      <c r="C299" s="2" t="s">
        <v>25</v>
      </c>
      <c r="E299">
        <v>13</v>
      </c>
      <c r="F299" s="2" t="s">
        <v>0</v>
      </c>
      <c r="K299">
        <v>0</v>
      </c>
      <c r="L299" s="2" t="s">
        <v>0</v>
      </c>
    </row>
    <row r="300" spans="1:12" x14ac:dyDescent="0.4">
      <c r="A300" s="1">
        <v>43897</v>
      </c>
      <c r="B300" s="7"/>
      <c r="C300" s="2" t="s">
        <v>113</v>
      </c>
      <c r="E300">
        <v>0</v>
      </c>
      <c r="F300" s="2" t="s">
        <v>0</v>
      </c>
      <c r="K300">
        <v>0</v>
      </c>
      <c r="L300" s="2" t="s">
        <v>0</v>
      </c>
    </row>
    <row r="301" spans="1:12" x14ac:dyDescent="0.4">
      <c r="A301" s="1">
        <v>43897</v>
      </c>
      <c r="B301" s="7"/>
      <c r="C301" s="2" t="s">
        <v>59</v>
      </c>
      <c r="E301">
        <v>1</v>
      </c>
      <c r="F301" s="2" t="s">
        <v>0</v>
      </c>
      <c r="K301">
        <v>0</v>
      </c>
      <c r="L301" s="2" t="s">
        <v>0</v>
      </c>
    </row>
    <row r="302" spans="1:12" x14ac:dyDescent="0.4">
      <c r="A302" s="1">
        <v>43897</v>
      </c>
      <c r="B302" s="7"/>
      <c r="C302" s="2" t="s">
        <v>17</v>
      </c>
      <c r="E302">
        <v>23</v>
      </c>
      <c r="F302" s="2" t="s">
        <v>0</v>
      </c>
      <c r="K302">
        <v>0</v>
      </c>
      <c r="L302" s="2" t="s">
        <v>0</v>
      </c>
    </row>
    <row r="303" spans="1:12" x14ac:dyDescent="0.4">
      <c r="A303" s="1">
        <v>43897</v>
      </c>
      <c r="B303" s="7">
        <v>0</v>
      </c>
      <c r="C303" s="2" t="s">
        <v>19</v>
      </c>
      <c r="D303">
        <v>0</v>
      </c>
      <c r="E303">
        <v>15</v>
      </c>
      <c r="F303" s="2" t="s">
        <v>0</v>
      </c>
      <c r="G303">
        <v>4</v>
      </c>
      <c r="H303">
        <v>2</v>
      </c>
      <c r="I303">
        <v>0</v>
      </c>
      <c r="J303">
        <v>0</v>
      </c>
      <c r="K303">
        <v>0</v>
      </c>
      <c r="L303" s="2" t="s">
        <v>75</v>
      </c>
    </row>
    <row r="304" spans="1:12" x14ac:dyDescent="0.4">
      <c r="A304" s="1">
        <v>43897</v>
      </c>
      <c r="B304" s="7">
        <v>0.5</v>
      </c>
      <c r="C304" s="2" t="s">
        <v>15</v>
      </c>
      <c r="D304">
        <v>0</v>
      </c>
      <c r="E304">
        <v>21</v>
      </c>
      <c r="F304" s="2" t="s">
        <v>0</v>
      </c>
      <c r="G304">
        <v>1</v>
      </c>
      <c r="H304">
        <v>0</v>
      </c>
      <c r="I304">
        <v>0</v>
      </c>
      <c r="J304">
        <v>0</v>
      </c>
      <c r="K304">
        <v>0</v>
      </c>
      <c r="L304" s="2" t="s">
        <v>77</v>
      </c>
    </row>
    <row r="305" spans="1:12" x14ac:dyDescent="0.4">
      <c r="A305" s="1">
        <v>43897</v>
      </c>
      <c r="B305" s="7"/>
      <c r="C305" s="2" t="s">
        <v>30</v>
      </c>
      <c r="E305">
        <v>7</v>
      </c>
      <c r="F305" s="2" t="s">
        <v>0</v>
      </c>
      <c r="K305">
        <v>0</v>
      </c>
      <c r="L305" s="2" t="s">
        <v>0</v>
      </c>
    </row>
    <row r="306" spans="1:12" x14ac:dyDescent="0.4">
      <c r="A306" s="1">
        <v>43897</v>
      </c>
      <c r="B306" s="7">
        <v>0</v>
      </c>
      <c r="C306" s="2" t="s">
        <v>8</v>
      </c>
      <c r="D306">
        <v>1324</v>
      </c>
      <c r="E306">
        <v>30</v>
      </c>
      <c r="F306" s="2" t="s">
        <v>0</v>
      </c>
      <c r="G306">
        <v>7</v>
      </c>
      <c r="H306">
        <v>0</v>
      </c>
      <c r="I306">
        <v>0</v>
      </c>
      <c r="J306">
        <v>0</v>
      </c>
      <c r="K306">
        <v>0</v>
      </c>
      <c r="L306" s="2" t="s">
        <v>9</v>
      </c>
    </row>
    <row r="307" spans="1:12" x14ac:dyDescent="0.4">
      <c r="A307" s="1">
        <v>43897</v>
      </c>
      <c r="B307" s="7"/>
      <c r="C307" s="2" t="s">
        <v>32</v>
      </c>
      <c r="E307">
        <v>0</v>
      </c>
      <c r="F307" s="2" t="s">
        <v>0</v>
      </c>
      <c r="K307">
        <v>0</v>
      </c>
      <c r="L307" s="2" t="s">
        <v>0</v>
      </c>
    </row>
    <row r="308" spans="1:12" x14ac:dyDescent="0.4">
      <c r="A308" s="1">
        <v>43897</v>
      </c>
      <c r="B308" s="7"/>
      <c r="C308" s="2" t="s">
        <v>136</v>
      </c>
      <c r="E308">
        <v>15</v>
      </c>
      <c r="F308" s="2" t="s">
        <v>0</v>
      </c>
      <c r="K308">
        <v>0</v>
      </c>
      <c r="L308" s="2" t="s">
        <v>0</v>
      </c>
    </row>
    <row r="309" spans="1:12" x14ac:dyDescent="0.4">
      <c r="A309" s="1">
        <v>43897</v>
      </c>
      <c r="B309" s="7">
        <v>0</v>
      </c>
      <c r="C309" s="2" t="s">
        <v>44</v>
      </c>
      <c r="D309">
        <v>0</v>
      </c>
      <c r="E309">
        <v>5</v>
      </c>
      <c r="F309" s="2" t="s">
        <v>0</v>
      </c>
      <c r="G309">
        <v>5</v>
      </c>
      <c r="H309">
        <v>0</v>
      </c>
      <c r="I309">
        <v>0</v>
      </c>
      <c r="J309">
        <v>0</v>
      </c>
      <c r="K309">
        <v>0</v>
      </c>
      <c r="L309" s="2" t="s">
        <v>201</v>
      </c>
    </row>
    <row r="310" spans="1:12" x14ac:dyDescent="0.4">
      <c r="A310" s="1">
        <v>43897</v>
      </c>
      <c r="B310" s="7"/>
      <c r="C310" s="2" t="s">
        <v>57</v>
      </c>
      <c r="E310">
        <v>3</v>
      </c>
      <c r="F310" s="2" t="s">
        <v>0</v>
      </c>
      <c r="K310">
        <v>0</v>
      </c>
      <c r="L310" s="2" t="s">
        <v>0</v>
      </c>
    </row>
    <row r="311" spans="1:12" x14ac:dyDescent="0.4">
      <c r="A311" s="1">
        <v>43897</v>
      </c>
      <c r="B311" s="7">
        <v>0</v>
      </c>
      <c r="C311" s="2" t="s">
        <v>33</v>
      </c>
      <c r="D311">
        <v>0</v>
      </c>
      <c r="E311">
        <v>18</v>
      </c>
      <c r="F311" s="2" t="s">
        <v>0</v>
      </c>
      <c r="G311">
        <v>2</v>
      </c>
      <c r="H311">
        <v>0</v>
      </c>
      <c r="I311">
        <v>0</v>
      </c>
      <c r="J311">
        <v>0</v>
      </c>
      <c r="K311">
        <v>0</v>
      </c>
      <c r="L311" s="2" t="s">
        <v>34</v>
      </c>
    </row>
    <row r="312" spans="1:12" x14ac:dyDescent="0.4">
      <c r="A312" s="1">
        <v>43897</v>
      </c>
      <c r="B312" s="7"/>
      <c r="C312" s="2" t="s">
        <v>96</v>
      </c>
      <c r="E312">
        <v>0</v>
      </c>
      <c r="F312" s="2" t="s">
        <v>0</v>
      </c>
      <c r="K312">
        <v>0</v>
      </c>
      <c r="L312" s="2" t="s">
        <v>0</v>
      </c>
    </row>
    <row r="313" spans="1:12" x14ac:dyDescent="0.4">
      <c r="A313" s="1">
        <v>43897</v>
      </c>
      <c r="B313" s="7"/>
      <c r="C313" s="2" t="s">
        <v>108</v>
      </c>
      <c r="E313">
        <v>0</v>
      </c>
      <c r="F313" s="2" t="s">
        <v>0</v>
      </c>
      <c r="K313">
        <v>0</v>
      </c>
      <c r="L313" s="2" t="s">
        <v>0</v>
      </c>
    </row>
    <row r="314" spans="1:12" x14ac:dyDescent="0.4">
      <c r="A314" s="1">
        <v>43897</v>
      </c>
      <c r="B314" s="7"/>
      <c r="C314" s="2" t="s">
        <v>38</v>
      </c>
      <c r="E314">
        <v>4</v>
      </c>
      <c r="F314" s="2" t="s">
        <v>0</v>
      </c>
      <c r="K314">
        <v>0</v>
      </c>
      <c r="L314" s="2" t="s">
        <v>0</v>
      </c>
    </row>
    <row r="315" spans="1:12" x14ac:dyDescent="0.4">
      <c r="A315" s="1">
        <v>43897</v>
      </c>
      <c r="B315" s="7"/>
      <c r="C315" s="2" t="s">
        <v>151</v>
      </c>
      <c r="E315">
        <v>0</v>
      </c>
      <c r="F315" s="2" t="s">
        <v>0</v>
      </c>
      <c r="K315">
        <v>0</v>
      </c>
      <c r="L315" s="2" t="s">
        <v>0</v>
      </c>
    </row>
    <row r="316" spans="1:12" x14ac:dyDescent="0.4">
      <c r="A316" s="1">
        <v>43897</v>
      </c>
      <c r="B316" s="7"/>
      <c r="C316" s="2" t="s">
        <v>70</v>
      </c>
      <c r="E316">
        <v>1</v>
      </c>
      <c r="F316" s="2" t="s">
        <v>0</v>
      </c>
      <c r="K316">
        <v>0</v>
      </c>
      <c r="L316" s="2" t="s">
        <v>0</v>
      </c>
    </row>
    <row r="317" spans="1:12" x14ac:dyDescent="0.4">
      <c r="A317" s="1">
        <v>43897</v>
      </c>
      <c r="B317" s="7"/>
      <c r="C317" s="2" t="s">
        <v>45</v>
      </c>
      <c r="E317">
        <v>6</v>
      </c>
      <c r="F317" s="2" t="s">
        <v>0</v>
      </c>
      <c r="K317">
        <v>0</v>
      </c>
      <c r="L317" s="2" t="s">
        <v>0</v>
      </c>
    </row>
    <row r="318" spans="1:12" x14ac:dyDescent="0.4">
      <c r="A318" s="1">
        <v>43897</v>
      </c>
      <c r="B318" s="7"/>
      <c r="C318" s="2" t="s">
        <v>125</v>
      </c>
      <c r="E318">
        <v>1</v>
      </c>
      <c r="F318" s="2" t="s">
        <v>0</v>
      </c>
      <c r="K318">
        <v>0</v>
      </c>
      <c r="L318" s="2" t="s">
        <v>0</v>
      </c>
    </row>
    <row r="319" spans="1:12" x14ac:dyDescent="0.4">
      <c r="A319" s="1">
        <v>43897</v>
      </c>
      <c r="B319" s="7">
        <v>0</v>
      </c>
      <c r="C319" s="2" t="s">
        <v>10</v>
      </c>
      <c r="D319">
        <v>0</v>
      </c>
      <c r="E319">
        <v>45</v>
      </c>
      <c r="F319" s="2" t="s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 s="2" t="s">
        <v>76</v>
      </c>
    </row>
    <row r="320" spans="1:12" x14ac:dyDescent="0.4">
      <c r="A320" s="1">
        <v>43897</v>
      </c>
      <c r="B320" s="7"/>
      <c r="C320" s="2" t="s">
        <v>103</v>
      </c>
      <c r="E320">
        <v>0</v>
      </c>
      <c r="F320" s="2" t="s">
        <v>0</v>
      </c>
      <c r="K320">
        <v>0</v>
      </c>
      <c r="L320" s="2" t="s">
        <v>0</v>
      </c>
    </row>
    <row r="321" spans="1:12" x14ac:dyDescent="0.4">
      <c r="A321" s="1">
        <v>43897</v>
      </c>
      <c r="B321" s="7">
        <v>0</v>
      </c>
      <c r="C321" s="2" t="s">
        <v>21</v>
      </c>
      <c r="D321">
        <v>0</v>
      </c>
      <c r="E321">
        <v>30</v>
      </c>
      <c r="F321" s="2" t="s">
        <v>0</v>
      </c>
      <c r="G321">
        <v>16</v>
      </c>
      <c r="H321">
        <v>4</v>
      </c>
      <c r="I321">
        <v>0</v>
      </c>
      <c r="J321">
        <v>0</v>
      </c>
      <c r="K321">
        <v>1</v>
      </c>
      <c r="L321" s="2" t="s">
        <v>22</v>
      </c>
    </row>
    <row r="322" spans="1:12" x14ac:dyDescent="0.4">
      <c r="A322" s="1">
        <v>43897</v>
      </c>
      <c r="B322" s="7">
        <v>0</v>
      </c>
      <c r="C322" s="2" t="s">
        <v>23</v>
      </c>
      <c r="D322">
        <v>0</v>
      </c>
      <c r="E322">
        <v>9</v>
      </c>
      <c r="F322" s="2" t="s">
        <v>0</v>
      </c>
      <c r="G322">
        <v>11</v>
      </c>
      <c r="H322">
        <v>0</v>
      </c>
      <c r="I322">
        <v>0</v>
      </c>
      <c r="J322">
        <v>0</v>
      </c>
      <c r="K322">
        <v>0</v>
      </c>
      <c r="L322" s="2" t="s">
        <v>571</v>
      </c>
    </row>
    <row r="323" spans="1:12" x14ac:dyDescent="0.4">
      <c r="A323" s="1">
        <v>43897</v>
      </c>
      <c r="B323" s="7">
        <v>0.33333333333333331</v>
      </c>
      <c r="C323" s="2" t="s">
        <v>47</v>
      </c>
      <c r="D323">
        <v>0</v>
      </c>
      <c r="E323">
        <v>4</v>
      </c>
      <c r="F323" s="2" t="s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 s="2" t="s">
        <v>572</v>
      </c>
    </row>
    <row r="324" spans="1:12" x14ac:dyDescent="0.4">
      <c r="A324" s="1">
        <v>43897</v>
      </c>
      <c r="B324" s="7">
        <v>0.60416666666666663</v>
      </c>
      <c r="C324" s="2" t="s">
        <v>14</v>
      </c>
      <c r="D324">
        <v>0</v>
      </c>
      <c r="E324">
        <v>35</v>
      </c>
      <c r="F324" s="2" t="s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 s="2" t="s">
        <v>240</v>
      </c>
    </row>
    <row r="325" spans="1:12" x14ac:dyDescent="0.4">
      <c r="A325" s="1">
        <v>43897</v>
      </c>
      <c r="B325" s="7"/>
      <c r="C325" s="2" t="s">
        <v>12</v>
      </c>
      <c r="E325">
        <v>1</v>
      </c>
      <c r="F325" s="2" t="s">
        <v>0</v>
      </c>
      <c r="K325">
        <v>0</v>
      </c>
      <c r="L325" s="2" t="s">
        <v>0</v>
      </c>
    </row>
    <row r="326" spans="1:12" x14ac:dyDescent="0.4">
      <c r="A326" s="1">
        <v>43898</v>
      </c>
      <c r="B326" s="7"/>
      <c r="C326" s="2" t="s">
        <v>25</v>
      </c>
      <c r="E326">
        <v>13</v>
      </c>
      <c r="F326" s="2" t="s">
        <v>0</v>
      </c>
      <c r="K326">
        <v>0</v>
      </c>
      <c r="L326" s="2" t="s">
        <v>0</v>
      </c>
    </row>
    <row r="327" spans="1:12" x14ac:dyDescent="0.4">
      <c r="A327" s="1">
        <v>43898</v>
      </c>
      <c r="B327" s="7"/>
      <c r="C327" s="2" t="s">
        <v>113</v>
      </c>
      <c r="E327">
        <v>0</v>
      </c>
      <c r="F327" s="2" t="s">
        <v>0</v>
      </c>
      <c r="K327">
        <v>0</v>
      </c>
      <c r="L327" s="2" t="s">
        <v>0</v>
      </c>
    </row>
    <row r="328" spans="1:12" x14ac:dyDescent="0.4">
      <c r="A328" s="1">
        <v>43898</v>
      </c>
      <c r="B328" s="7"/>
      <c r="C328" s="2" t="s">
        <v>59</v>
      </c>
      <c r="E328">
        <v>1</v>
      </c>
      <c r="F328" s="2" t="s">
        <v>0</v>
      </c>
      <c r="K328">
        <v>0</v>
      </c>
      <c r="L328" s="2" t="s">
        <v>0</v>
      </c>
    </row>
    <row r="329" spans="1:12" x14ac:dyDescent="0.4">
      <c r="A329" s="1">
        <v>43898</v>
      </c>
      <c r="B329" s="7"/>
      <c r="C329" s="2" t="s">
        <v>17</v>
      </c>
      <c r="E329">
        <v>28</v>
      </c>
      <c r="F329" s="2" t="s">
        <v>0</v>
      </c>
      <c r="K329">
        <v>0</v>
      </c>
      <c r="L329" s="2" t="s">
        <v>0</v>
      </c>
    </row>
    <row r="330" spans="1:12" x14ac:dyDescent="0.4">
      <c r="A330" s="1">
        <v>43898</v>
      </c>
      <c r="B330" s="7">
        <v>0</v>
      </c>
      <c r="C330" s="2" t="s">
        <v>19</v>
      </c>
      <c r="D330">
        <v>0</v>
      </c>
      <c r="E330">
        <v>19</v>
      </c>
      <c r="F330" s="2" t="s">
        <v>0</v>
      </c>
      <c r="G330">
        <v>4</v>
      </c>
      <c r="H330">
        <v>2</v>
      </c>
      <c r="I330">
        <v>0</v>
      </c>
      <c r="J330">
        <v>0</v>
      </c>
      <c r="K330">
        <v>1</v>
      </c>
      <c r="L330" s="2" t="s">
        <v>78</v>
      </c>
    </row>
    <row r="331" spans="1:12" x14ac:dyDescent="0.4">
      <c r="A331" s="1">
        <v>43898</v>
      </c>
      <c r="B331" s="7">
        <v>0.5</v>
      </c>
      <c r="C331" s="2" t="s">
        <v>15</v>
      </c>
      <c r="D331">
        <v>0</v>
      </c>
      <c r="E331">
        <v>24</v>
      </c>
      <c r="F331" s="2" t="s">
        <v>0</v>
      </c>
      <c r="G331">
        <v>1</v>
      </c>
      <c r="H331">
        <v>0</v>
      </c>
      <c r="I331">
        <v>0</v>
      </c>
      <c r="J331">
        <v>0</v>
      </c>
      <c r="K331">
        <v>0</v>
      </c>
      <c r="L331" s="2" t="s">
        <v>80</v>
      </c>
    </row>
    <row r="332" spans="1:12" x14ac:dyDescent="0.4">
      <c r="A332" s="1">
        <v>43898</v>
      </c>
      <c r="B332" s="7">
        <v>0</v>
      </c>
      <c r="C332" s="2" t="s">
        <v>30</v>
      </c>
      <c r="D332">
        <v>0</v>
      </c>
      <c r="E332">
        <v>8</v>
      </c>
      <c r="F332" s="2" t="s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 s="2" t="s">
        <v>63</v>
      </c>
    </row>
    <row r="333" spans="1:12" x14ac:dyDescent="0.4">
      <c r="A333" s="1">
        <v>43898</v>
      </c>
      <c r="B333" s="7">
        <v>0</v>
      </c>
      <c r="C333" s="2" t="s">
        <v>8</v>
      </c>
      <c r="D333">
        <v>1392</v>
      </c>
      <c r="E333">
        <v>38</v>
      </c>
      <c r="F333" s="2" t="s">
        <v>0</v>
      </c>
      <c r="G333">
        <v>9</v>
      </c>
      <c r="H333">
        <v>0</v>
      </c>
      <c r="I333">
        <v>0</v>
      </c>
      <c r="J333">
        <v>0</v>
      </c>
      <c r="K333">
        <v>0</v>
      </c>
      <c r="L333" s="2" t="s">
        <v>9</v>
      </c>
    </row>
    <row r="334" spans="1:12" x14ac:dyDescent="0.4">
      <c r="A334" s="1">
        <v>43898</v>
      </c>
      <c r="B334" s="7"/>
      <c r="C334" s="2" t="s">
        <v>32</v>
      </c>
      <c r="E334">
        <v>0</v>
      </c>
      <c r="F334" s="2" t="s">
        <v>0</v>
      </c>
      <c r="K334">
        <v>0</v>
      </c>
      <c r="L334" s="2" t="s">
        <v>0</v>
      </c>
    </row>
    <row r="335" spans="1:12" x14ac:dyDescent="0.4">
      <c r="A335" s="1">
        <v>43898</v>
      </c>
      <c r="B335" s="7"/>
      <c r="C335" s="2" t="s">
        <v>136</v>
      </c>
      <c r="E335">
        <v>16</v>
      </c>
      <c r="F335" s="2" t="s">
        <v>0</v>
      </c>
      <c r="K335">
        <v>0</v>
      </c>
      <c r="L335" s="2" t="s">
        <v>0</v>
      </c>
    </row>
    <row r="336" spans="1:12" x14ac:dyDescent="0.4">
      <c r="A336" s="1">
        <v>43898</v>
      </c>
      <c r="B336" s="7">
        <v>0</v>
      </c>
      <c r="C336" s="2" t="s">
        <v>44</v>
      </c>
      <c r="D336">
        <v>0</v>
      </c>
      <c r="E336">
        <v>5</v>
      </c>
      <c r="F336" s="2" t="s">
        <v>0</v>
      </c>
      <c r="G336">
        <v>5</v>
      </c>
      <c r="H336">
        <v>0</v>
      </c>
      <c r="I336">
        <v>0</v>
      </c>
      <c r="J336">
        <v>0</v>
      </c>
      <c r="K336">
        <v>0</v>
      </c>
      <c r="L336" s="2" t="s">
        <v>201</v>
      </c>
    </row>
    <row r="337" spans="1:12" x14ac:dyDescent="0.4">
      <c r="A337" s="1">
        <v>43898</v>
      </c>
      <c r="B337" s="7"/>
      <c r="C337" s="2" t="s">
        <v>57</v>
      </c>
      <c r="E337">
        <v>4</v>
      </c>
      <c r="F337" s="2" t="s">
        <v>0</v>
      </c>
      <c r="K337">
        <v>0</v>
      </c>
      <c r="L337" s="2" t="s">
        <v>0</v>
      </c>
    </row>
    <row r="338" spans="1:12" x14ac:dyDescent="0.4">
      <c r="A338" s="1">
        <v>43898</v>
      </c>
      <c r="B338" s="7">
        <v>0</v>
      </c>
      <c r="C338" s="2" t="s">
        <v>33</v>
      </c>
      <c r="D338">
        <v>0</v>
      </c>
      <c r="E338">
        <v>24</v>
      </c>
      <c r="F338" s="2" t="s">
        <v>0</v>
      </c>
      <c r="G338">
        <v>3</v>
      </c>
      <c r="H338">
        <v>0</v>
      </c>
      <c r="I338">
        <v>0</v>
      </c>
      <c r="J338">
        <v>0</v>
      </c>
      <c r="K338">
        <v>0</v>
      </c>
      <c r="L338" s="2" t="s">
        <v>34</v>
      </c>
    </row>
    <row r="339" spans="1:12" x14ac:dyDescent="0.4">
      <c r="A339" s="1">
        <v>43898</v>
      </c>
      <c r="B339" s="7"/>
      <c r="C339" s="2" t="s">
        <v>96</v>
      </c>
      <c r="E339">
        <v>0</v>
      </c>
      <c r="F339" s="2" t="s">
        <v>0</v>
      </c>
      <c r="K339">
        <v>0</v>
      </c>
      <c r="L339" s="2" t="s">
        <v>0</v>
      </c>
    </row>
    <row r="340" spans="1:12" x14ac:dyDescent="0.4">
      <c r="A340" s="1">
        <v>43898</v>
      </c>
      <c r="B340" s="7"/>
      <c r="C340" s="2" t="s">
        <v>108</v>
      </c>
      <c r="E340">
        <v>0</v>
      </c>
      <c r="F340" s="2" t="s">
        <v>0</v>
      </c>
      <c r="K340">
        <v>0</v>
      </c>
      <c r="L340" s="2" t="s">
        <v>0</v>
      </c>
    </row>
    <row r="341" spans="1:12" x14ac:dyDescent="0.4">
      <c r="A341" s="1">
        <v>43898</v>
      </c>
      <c r="B341" s="7"/>
      <c r="C341" s="2" t="s">
        <v>38</v>
      </c>
      <c r="E341">
        <v>6</v>
      </c>
      <c r="F341" s="2" t="s">
        <v>0</v>
      </c>
      <c r="K341">
        <v>0</v>
      </c>
      <c r="L341" s="2" t="s">
        <v>0</v>
      </c>
    </row>
    <row r="342" spans="1:12" x14ac:dyDescent="0.4">
      <c r="A342" s="1">
        <v>43898</v>
      </c>
      <c r="B342" s="7"/>
      <c r="C342" s="2" t="s">
        <v>151</v>
      </c>
      <c r="E342">
        <v>0</v>
      </c>
      <c r="F342" s="2" t="s">
        <v>0</v>
      </c>
      <c r="K342">
        <v>0</v>
      </c>
      <c r="L342" s="2" t="s">
        <v>0</v>
      </c>
    </row>
    <row r="343" spans="1:12" x14ac:dyDescent="0.4">
      <c r="A343" s="1">
        <v>43898</v>
      </c>
      <c r="B343" s="7"/>
      <c r="C343" s="2" t="s">
        <v>70</v>
      </c>
      <c r="E343">
        <v>2</v>
      </c>
      <c r="F343" s="2" t="s">
        <v>0</v>
      </c>
      <c r="K343">
        <v>0</v>
      </c>
      <c r="L343" s="2" t="s">
        <v>0</v>
      </c>
    </row>
    <row r="344" spans="1:12" x14ac:dyDescent="0.4">
      <c r="A344" s="1">
        <v>43898</v>
      </c>
      <c r="B344" s="7"/>
      <c r="C344" s="2" t="s">
        <v>45</v>
      </c>
      <c r="E344">
        <v>7</v>
      </c>
      <c r="F344" s="2" t="s">
        <v>0</v>
      </c>
      <c r="K344">
        <v>0</v>
      </c>
      <c r="L344" s="2" t="s">
        <v>0</v>
      </c>
    </row>
    <row r="345" spans="1:12" x14ac:dyDescent="0.4">
      <c r="A345" s="1">
        <v>43898</v>
      </c>
      <c r="B345" s="7"/>
      <c r="C345" s="2" t="s">
        <v>125</v>
      </c>
      <c r="E345">
        <v>1</v>
      </c>
      <c r="F345" s="2" t="s">
        <v>0</v>
      </c>
      <c r="K345">
        <v>0</v>
      </c>
      <c r="L345" s="2" t="s">
        <v>0</v>
      </c>
    </row>
    <row r="346" spans="1:12" x14ac:dyDescent="0.4">
      <c r="A346" s="1">
        <v>43898</v>
      </c>
      <c r="B346" s="7">
        <v>0</v>
      </c>
      <c r="C346" s="2" t="s">
        <v>10</v>
      </c>
      <c r="D346">
        <v>0</v>
      </c>
      <c r="E346">
        <v>58</v>
      </c>
      <c r="F346" s="2" t="s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 s="2" t="s">
        <v>79</v>
      </c>
    </row>
    <row r="347" spans="1:12" x14ac:dyDescent="0.4">
      <c r="A347" s="1">
        <v>43898</v>
      </c>
      <c r="B347" s="7"/>
      <c r="C347" s="2" t="s">
        <v>103</v>
      </c>
      <c r="E347">
        <v>0</v>
      </c>
      <c r="F347" s="2" t="s">
        <v>0</v>
      </c>
      <c r="K347">
        <v>0</v>
      </c>
      <c r="L347" s="2" t="s">
        <v>0</v>
      </c>
    </row>
    <row r="348" spans="1:12" x14ac:dyDescent="0.4">
      <c r="A348" s="1">
        <v>43898</v>
      </c>
      <c r="B348" s="7">
        <v>0</v>
      </c>
      <c r="C348" s="2" t="s">
        <v>21</v>
      </c>
      <c r="D348">
        <v>0</v>
      </c>
      <c r="E348">
        <v>40</v>
      </c>
      <c r="F348" s="2" t="s">
        <v>0</v>
      </c>
      <c r="G348">
        <v>22</v>
      </c>
      <c r="H348">
        <v>3</v>
      </c>
      <c r="I348">
        <v>0</v>
      </c>
      <c r="J348">
        <v>0</v>
      </c>
      <c r="K348">
        <v>1</v>
      </c>
      <c r="L348" s="2" t="s">
        <v>22</v>
      </c>
    </row>
    <row r="349" spans="1:12" x14ac:dyDescent="0.4">
      <c r="A349" s="1">
        <v>43898</v>
      </c>
      <c r="B349" s="7">
        <v>0</v>
      </c>
      <c r="C349" s="2" t="s">
        <v>23</v>
      </c>
      <c r="D349">
        <v>0</v>
      </c>
      <c r="E349">
        <v>12</v>
      </c>
      <c r="F349" s="2" t="s">
        <v>0</v>
      </c>
      <c r="G349">
        <v>15</v>
      </c>
      <c r="H349">
        <v>1</v>
      </c>
      <c r="I349">
        <v>1</v>
      </c>
      <c r="J349">
        <v>0</v>
      </c>
      <c r="K349">
        <v>0</v>
      </c>
      <c r="L349" s="2" t="s">
        <v>571</v>
      </c>
    </row>
    <row r="350" spans="1:12" x14ac:dyDescent="0.4">
      <c r="A350" s="1">
        <v>43898</v>
      </c>
      <c r="B350" s="7">
        <v>0.33333333333333331</v>
      </c>
      <c r="C350" s="2" t="s">
        <v>47</v>
      </c>
      <c r="D350">
        <v>0</v>
      </c>
      <c r="E350">
        <v>6</v>
      </c>
      <c r="F350" s="2" t="s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 s="2" t="s">
        <v>572</v>
      </c>
    </row>
    <row r="351" spans="1:12" x14ac:dyDescent="0.4">
      <c r="A351" s="1">
        <v>43898</v>
      </c>
      <c r="B351" s="7">
        <v>0.60416666666666663</v>
      </c>
      <c r="C351" s="2" t="s">
        <v>14</v>
      </c>
      <c r="D351">
        <v>0</v>
      </c>
      <c r="E351">
        <v>41</v>
      </c>
      <c r="F351" s="2" t="s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 s="2" t="s">
        <v>240</v>
      </c>
    </row>
    <row r="352" spans="1:12" x14ac:dyDescent="0.4">
      <c r="A352" s="1">
        <v>43898</v>
      </c>
      <c r="B352" s="7"/>
      <c r="C352" s="2" t="s">
        <v>12</v>
      </c>
      <c r="E352">
        <v>1</v>
      </c>
      <c r="F352" s="2" t="s">
        <v>0</v>
      </c>
      <c r="K352">
        <v>0</v>
      </c>
      <c r="L352" s="2" t="s">
        <v>0</v>
      </c>
    </row>
    <row r="353" spans="1:12" x14ac:dyDescent="0.4">
      <c r="A353" s="1">
        <v>43899</v>
      </c>
      <c r="B353" s="7">
        <v>0.625</v>
      </c>
      <c r="C353" s="2" t="s">
        <v>25</v>
      </c>
      <c r="D353">
        <v>0</v>
      </c>
      <c r="E353">
        <v>14</v>
      </c>
      <c r="F353" s="2" t="s">
        <v>0</v>
      </c>
      <c r="G353">
        <v>0</v>
      </c>
      <c r="H353">
        <v>0</v>
      </c>
      <c r="I353">
        <v>0</v>
      </c>
      <c r="J353">
        <v>2</v>
      </c>
      <c r="K353">
        <v>0</v>
      </c>
      <c r="L353" s="2" t="s">
        <v>87</v>
      </c>
    </row>
    <row r="354" spans="1:12" x14ac:dyDescent="0.4">
      <c r="A354" s="1">
        <v>43899</v>
      </c>
      <c r="B354" s="7"/>
      <c r="C354" s="2" t="s">
        <v>113</v>
      </c>
      <c r="E354">
        <v>0</v>
      </c>
      <c r="F354" s="2" t="s">
        <v>0</v>
      </c>
      <c r="K354">
        <v>0</v>
      </c>
      <c r="L354" s="2" t="s">
        <v>0</v>
      </c>
    </row>
    <row r="355" spans="1:12" x14ac:dyDescent="0.4">
      <c r="A355" s="1">
        <v>43899</v>
      </c>
      <c r="B355" s="7">
        <v>0</v>
      </c>
      <c r="C355" s="2" t="s">
        <v>59</v>
      </c>
      <c r="D355">
        <v>0</v>
      </c>
      <c r="E355">
        <v>2</v>
      </c>
      <c r="F355" s="2" t="s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 s="2" t="s">
        <v>81</v>
      </c>
    </row>
    <row r="356" spans="1:12" x14ac:dyDescent="0.4">
      <c r="A356" s="1">
        <v>43899</v>
      </c>
      <c r="B356" s="7">
        <v>0</v>
      </c>
      <c r="C356" s="2" t="s">
        <v>17</v>
      </c>
      <c r="D356">
        <v>0</v>
      </c>
      <c r="E356">
        <v>34</v>
      </c>
      <c r="F356" s="2" t="s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 s="2" t="s">
        <v>82</v>
      </c>
    </row>
    <row r="357" spans="1:12" x14ac:dyDescent="0.4">
      <c r="A357" s="1">
        <v>43899</v>
      </c>
      <c r="B357" s="7">
        <v>0</v>
      </c>
      <c r="C357" s="2" t="s">
        <v>19</v>
      </c>
      <c r="D357">
        <v>0</v>
      </c>
      <c r="E357">
        <v>20</v>
      </c>
      <c r="F357" s="2" t="s">
        <v>0</v>
      </c>
      <c r="G357">
        <v>4</v>
      </c>
      <c r="H357">
        <v>4</v>
      </c>
      <c r="I357">
        <v>0</v>
      </c>
      <c r="J357">
        <v>1</v>
      </c>
      <c r="K357">
        <v>1</v>
      </c>
      <c r="L357" s="2" t="s">
        <v>83</v>
      </c>
    </row>
    <row r="358" spans="1:12" x14ac:dyDescent="0.4">
      <c r="A358" s="1">
        <v>43899</v>
      </c>
      <c r="B358" s="7">
        <v>0.5</v>
      </c>
      <c r="C358" s="2" t="s">
        <v>15</v>
      </c>
      <c r="D358">
        <v>0</v>
      </c>
      <c r="E358">
        <v>28</v>
      </c>
      <c r="F358" s="2" t="s">
        <v>0</v>
      </c>
      <c r="G358">
        <v>1</v>
      </c>
      <c r="H358">
        <v>0</v>
      </c>
      <c r="I358">
        <v>0</v>
      </c>
      <c r="J358">
        <v>0</v>
      </c>
      <c r="K358">
        <v>0</v>
      </c>
      <c r="L358" s="2" t="s">
        <v>86</v>
      </c>
    </row>
    <row r="359" spans="1:12" x14ac:dyDescent="0.4">
      <c r="A359" s="1">
        <v>43899</v>
      </c>
      <c r="B359" s="7">
        <v>0</v>
      </c>
      <c r="C359" s="2" t="s">
        <v>30</v>
      </c>
      <c r="D359">
        <v>0</v>
      </c>
      <c r="E359">
        <v>11</v>
      </c>
      <c r="F359" s="2" t="s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 s="2" t="s">
        <v>63</v>
      </c>
    </row>
    <row r="360" spans="1:12" x14ac:dyDescent="0.4">
      <c r="A360" s="1">
        <v>43899</v>
      </c>
      <c r="B360" s="7">
        <v>0</v>
      </c>
      <c r="C360" s="2" t="s">
        <v>8</v>
      </c>
      <c r="D360">
        <v>1497</v>
      </c>
      <c r="E360">
        <v>47</v>
      </c>
      <c r="F360" s="2" t="s">
        <v>0</v>
      </c>
      <c r="G360">
        <v>13</v>
      </c>
      <c r="H360">
        <v>3</v>
      </c>
      <c r="I360">
        <v>1</v>
      </c>
      <c r="J360">
        <v>0</v>
      </c>
      <c r="K360">
        <v>0</v>
      </c>
      <c r="L360" s="2" t="s">
        <v>9</v>
      </c>
    </row>
    <row r="361" spans="1:12" x14ac:dyDescent="0.4">
      <c r="A361" s="1">
        <v>43899</v>
      </c>
      <c r="B361" s="7"/>
      <c r="C361" s="2" t="s">
        <v>32</v>
      </c>
      <c r="E361">
        <v>0</v>
      </c>
      <c r="F361" s="2" t="s">
        <v>0</v>
      </c>
      <c r="K361">
        <v>0</v>
      </c>
      <c r="L361" s="2" t="s">
        <v>0</v>
      </c>
    </row>
    <row r="362" spans="1:12" x14ac:dyDescent="0.4">
      <c r="A362" s="1">
        <v>43899</v>
      </c>
      <c r="B362" s="7"/>
      <c r="C362" s="2" t="s">
        <v>136</v>
      </c>
      <c r="E362">
        <v>18</v>
      </c>
      <c r="F362" s="2" t="s">
        <v>0</v>
      </c>
      <c r="K362">
        <v>0</v>
      </c>
      <c r="L362" s="2" t="s">
        <v>0</v>
      </c>
    </row>
    <row r="363" spans="1:12" x14ac:dyDescent="0.4">
      <c r="A363" s="1">
        <v>43899</v>
      </c>
      <c r="B363" s="7">
        <v>0</v>
      </c>
      <c r="C363" s="2" t="s">
        <v>44</v>
      </c>
      <c r="D363">
        <v>0</v>
      </c>
      <c r="E363">
        <v>7</v>
      </c>
      <c r="F363" s="2" t="s">
        <v>0</v>
      </c>
      <c r="G363">
        <v>5</v>
      </c>
      <c r="H363">
        <v>0</v>
      </c>
      <c r="I363">
        <v>0</v>
      </c>
      <c r="J363">
        <v>0</v>
      </c>
      <c r="K363">
        <v>0</v>
      </c>
      <c r="L363" s="2" t="s">
        <v>201</v>
      </c>
    </row>
    <row r="364" spans="1:12" x14ac:dyDescent="0.4">
      <c r="A364" s="1">
        <v>43899</v>
      </c>
      <c r="B364" s="7"/>
      <c r="C364" s="2" t="s">
        <v>57</v>
      </c>
      <c r="E364">
        <v>5</v>
      </c>
      <c r="F364" s="2" t="s">
        <v>0</v>
      </c>
      <c r="K364">
        <v>0</v>
      </c>
      <c r="L364" s="2" t="s">
        <v>0</v>
      </c>
    </row>
    <row r="365" spans="1:12" x14ac:dyDescent="0.4">
      <c r="A365" s="1">
        <v>43899</v>
      </c>
      <c r="B365" s="7">
        <v>0</v>
      </c>
      <c r="C365" s="2" t="s">
        <v>33</v>
      </c>
      <c r="D365">
        <v>0</v>
      </c>
      <c r="E365">
        <v>27</v>
      </c>
      <c r="F365" s="2" t="s">
        <v>0</v>
      </c>
      <c r="G365">
        <v>4</v>
      </c>
      <c r="H365">
        <v>0</v>
      </c>
      <c r="I365">
        <v>0</v>
      </c>
      <c r="J365">
        <v>0</v>
      </c>
      <c r="K365">
        <v>0</v>
      </c>
      <c r="L365" s="2" t="s">
        <v>34</v>
      </c>
    </row>
    <row r="366" spans="1:12" x14ac:dyDescent="0.4">
      <c r="A366" s="1">
        <v>43899</v>
      </c>
      <c r="B366" s="7"/>
      <c r="C366" s="2" t="s">
        <v>96</v>
      </c>
      <c r="E366">
        <v>0</v>
      </c>
      <c r="F366" s="2" t="s">
        <v>0</v>
      </c>
      <c r="K366">
        <v>0</v>
      </c>
      <c r="L366" s="2" t="s">
        <v>0</v>
      </c>
    </row>
    <row r="367" spans="1:12" x14ac:dyDescent="0.4">
      <c r="A367" s="1">
        <v>43899</v>
      </c>
      <c r="B367" s="7"/>
      <c r="C367" s="2" t="s">
        <v>108</v>
      </c>
      <c r="E367">
        <v>0</v>
      </c>
      <c r="F367" s="2" t="s">
        <v>0</v>
      </c>
      <c r="K367">
        <v>0</v>
      </c>
      <c r="L367" s="2" t="s">
        <v>0</v>
      </c>
    </row>
    <row r="368" spans="1:12" x14ac:dyDescent="0.4">
      <c r="A368" s="1">
        <v>43899</v>
      </c>
      <c r="B368" s="7"/>
      <c r="C368" s="2" t="s">
        <v>38</v>
      </c>
      <c r="E368">
        <v>9</v>
      </c>
      <c r="F368" s="2" t="s">
        <v>0</v>
      </c>
      <c r="K368">
        <v>0</v>
      </c>
      <c r="L368" s="2" t="s">
        <v>0</v>
      </c>
    </row>
    <row r="369" spans="1:12" x14ac:dyDescent="0.4">
      <c r="A369" s="1">
        <v>43899</v>
      </c>
      <c r="B369" s="7"/>
      <c r="C369" s="2" t="s">
        <v>151</v>
      </c>
      <c r="E369">
        <v>0</v>
      </c>
      <c r="F369" s="2" t="s">
        <v>0</v>
      </c>
      <c r="K369">
        <v>0</v>
      </c>
      <c r="L369" s="2" t="s">
        <v>0</v>
      </c>
    </row>
    <row r="370" spans="1:12" x14ac:dyDescent="0.4">
      <c r="A370" s="1">
        <v>43899</v>
      </c>
      <c r="B370" s="7"/>
      <c r="C370" s="2" t="s">
        <v>70</v>
      </c>
      <c r="E370">
        <v>3</v>
      </c>
      <c r="F370" s="2" t="s">
        <v>0</v>
      </c>
      <c r="K370">
        <v>0</v>
      </c>
      <c r="L370" s="2" t="s">
        <v>0</v>
      </c>
    </row>
    <row r="371" spans="1:12" x14ac:dyDescent="0.4">
      <c r="A371" s="1">
        <v>43899</v>
      </c>
      <c r="B371" s="7"/>
      <c r="C371" s="2" t="s">
        <v>45</v>
      </c>
      <c r="E371">
        <v>7</v>
      </c>
      <c r="F371" s="2" t="s">
        <v>0</v>
      </c>
      <c r="K371">
        <v>0</v>
      </c>
      <c r="L371" s="2" t="s">
        <v>0</v>
      </c>
    </row>
    <row r="372" spans="1:12" x14ac:dyDescent="0.4">
      <c r="A372" s="1">
        <v>43899</v>
      </c>
      <c r="B372" s="7"/>
      <c r="C372" s="2" t="s">
        <v>125</v>
      </c>
      <c r="E372">
        <v>1</v>
      </c>
      <c r="F372" s="2" t="s">
        <v>0</v>
      </c>
      <c r="K372">
        <v>0</v>
      </c>
      <c r="L372" s="2" t="s">
        <v>0</v>
      </c>
    </row>
    <row r="373" spans="1:12" x14ac:dyDescent="0.4">
      <c r="A373" s="1">
        <v>43899</v>
      </c>
      <c r="B373" s="7">
        <v>0</v>
      </c>
      <c r="C373" s="2" t="s">
        <v>10</v>
      </c>
      <c r="D373">
        <v>0</v>
      </c>
      <c r="E373">
        <v>68</v>
      </c>
      <c r="F373" s="2" t="s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 s="2" t="s">
        <v>85</v>
      </c>
    </row>
    <row r="374" spans="1:12" x14ac:dyDescent="0.4">
      <c r="A374" s="1">
        <v>43899</v>
      </c>
      <c r="B374" s="7"/>
      <c r="C374" s="2" t="s">
        <v>103</v>
      </c>
      <c r="E374">
        <v>0</v>
      </c>
      <c r="F374" s="2" t="s">
        <v>0</v>
      </c>
      <c r="K374">
        <v>0</v>
      </c>
      <c r="L374" s="2" t="s">
        <v>0</v>
      </c>
    </row>
    <row r="375" spans="1:12" x14ac:dyDescent="0.4">
      <c r="A375" s="1">
        <v>43899</v>
      </c>
      <c r="B375" s="7">
        <v>0</v>
      </c>
      <c r="C375" s="2" t="s">
        <v>21</v>
      </c>
      <c r="D375">
        <v>0</v>
      </c>
      <c r="E375">
        <v>51</v>
      </c>
      <c r="F375" s="2" t="s">
        <v>0</v>
      </c>
      <c r="G375">
        <v>29</v>
      </c>
      <c r="H375">
        <v>5</v>
      </c>
      <c r="I375">
        <v>0</v>
      </c>
      <c r="J375">
        <v>0</v>
      </c>
      <c r="K375">
        <v>1</v>
      </c>
      <c r="L375" s="2" t="s">
        <v>22</v>
      </c>
    </row>
    <row r="376" spans="1:12" x14ac:dyDescent="0.4">
      <c r="A376" s="1">
        <v>43899</v>
      </c>
      <c r="B376" s="7">
        <v>0</v>
      </c>
      <c r="C376" s="2" t="s">
        <v>23</v>
      </c>
      <c r="D376">
        <v>0</v>
      </c>
      <c r="E376">
        <v>17</v>
      </c>
      <c r="F376" s="2" t="s">
        <v>0</v>
      </c>
      <c r="G376">
        <v>16</v>
      </c>
      <c r="H376">
        <v>1</v>
      </c>
      <c r="I376">
        <v>1</v>
      </c>
      <c r="J376">
        <v>0</v>
      </c>
      <c r="K376">
        <v>0</v>
      </c>
      <c r="L376" s="2" t="s">
        <v>571</v>
      </c>
    </row>
    <row r="377" spans="1:12" x14ac:dyDescent="0.4">
      <c r="A377" s="1">
        <v>43899</v>
      </c>
      <c r="B377" s="7">
        <v>0.33333333333333331</v>
      </c>
      <c r="C377" s="2" t="s">
        <v>47</v>
      </c>
      <c r="D377">
        <v>0</v>
      </c>
      <c r="E377">
        <v>7</v>
      </c>
      <c r="F377" s="2" t="s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 s="2" t="s">
        <v>572</v>
      </c>
    </row>
    <row r="378" spans="1:12" x14ac:dyDescent="0.4">
      <c r="A378" s="1">
        <v>43899</v>
      </c>
      <c r="B378" s="7">
        <v>0.60416666666666663</v>
      </c>
      <c r="C378" s="2" t="s">
        <v>14</v>
      </c>
      <c r="D378">
        <v>0</v>
      </c>
      <c r="E378">
        <v>50</v>
      </c>
      <c r="F378" s="2" t="s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 s="2" t="s">
        <v>240</v>
      </c>
    </row>
    <row r="379" spans="1:12" x14ac:dyDescent="0.4">
      <c r="A379" s="1">
        <v>43899</v>
      </c>
      <c r="B379" s="7">
        <v>0</v>
      </c>
      <c r="C379" s="2" t="s">
        <v>12</v>
      </c>
      <c r="D379">
        <v>24</v>
      </c>
      <c r="E379">
        <v>1</v>
      </c>
      <c r="F379" s="2" t="s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 s="2" t="s">
        <v>84</v>
      </c>
    </row>
    <row r="380" spans="1:12" x14ac:dyDescent="0.4">
      <c r="A380" s="1">
        <v>43900</v>
      </c>
      <c r="B380" s="7">
        <v>0.625</v>
      </c>
      <c r="C380" s="2" t="s">
        <v>25</v>
      </c>
      <c r="D380">
        <v>0</v>
      </c>
      <c r="E380">
        <v>17</v>
      </c>
      <c r="F380" s="2" t="s">
        <v>0</v>
      </c>
      <c r="G380">
        <v>0</v>
      </c>
      <c r="H380">
        <v>0</v>
      </c>
      <c r="I380">
        <v>0</v>
      </c>
      <c r="J380">
        <v>2</v>
      </c>
      <c r="K380">
        <v>0</v>
      </c>
      <c r="L380" s="2" t="s">
        <v>92</v>
      </c>
    </row>
    <row r="381" spans="1:12" x14ac:dyDescent="0.4">
      <c r="A381" s="1">
        <v>43900</v>
      </c>
      <c r="B381" s="7"/>
      <c r="C381" s="2" t="s">
        <v>113</v>
      </c>
      <c r="E381">
        <v>0</v>
      </c>
      <c r="F381" s="2" t="s">
        <v>0</v>
      </c>
      <c r="K381">
        <v>0</v>
      </c>
      <c r="L381" s="2" t="s">
        <v>0</v>
      </c>
    </row>
    <row r="382" spans="1:12" x14ac:dyDescent="0.4">
      <c r="A382" s="1">
        <v>43900</v>
      </c>
      <c r="B382" s="7"/>
      <c r="C382" s="2" t="s">
        <v>59</v>
      </c>
      <c r="E382">
        <v>3</v>
      </c>
      <c r="F382" s="2" t="s">
        <v>0</v>
      </c>
      <c r="K382">
        <v>0</v>
      </c>
      <c r="L382" s="2" t="s">
        <v>0</v>
      </c>
    </row>
    <row r="383" spans="1:12" x14ac:dyDescent="0.4">
      <c r="A383" s="1">
        <v>43900</v>
      </c>
      <c r="B383" s="7"/>
      <c r="C383" s="2" t="s">
        <v>17</v>
      </c>
      <c r="E383">
        <v>47</v>
      </c>
      <c r="F383" s="2" t="s">
        <v>0</v>
      </c>
      <c r="K383">
        <v>0</v>
      </c>
      <c r="L383" s="2" t="s">
        <v>0</v>
      </c>
    </row>
    <row r="384" spans="1:12" x14ac:dyDescent="0.4">
      <c r="A384" s="1">
        <v>43900</v>
      </c>
      <c r="B384" s="7">
        <v>0</v>
      </c>
      <c r="C384" s="2" t="s">
        <v>19</v>
      </c>
      <c r="D384">
        <v>0</v>
      </c>
      <c r="E384">
        <v>22</v>
      </c>
      <c r="F384" s="2" t="s">
        <v>0</v>
      </c>
      <c r="G384">
        <v>5</v>
      </c>
      <c r="H384">
        <v>1</v>
      </c>
      <c r="I384">
        <v>0</v>
      </c>
      <c r="J384">
        <v>2</v>
      </c>
      <c r="K384">
        <v>1</v>
      </c>
      <c r="L384" s="2" t="s">
        <v>88</v>
      </c>
    </row>
    <row r="385" spans="1:12" x14ac:dyDescent="0.4">
      <c r="A385" s="1">
        <v>43900</v>
      </c>
      <c r="B385" s="7">
        <v>0.5</v>
      </c>
      <c r="C385" s="2" t="s">
        <v>15</v>
      </c>
      <c r="D385">
        <v>0</v>
      </c>
      <c r="E385">
        <v>33</v>
      </c>
      <c r="F385" s="2" t="s">
        <v>0</v>
      </c>
      <c r="G385">
        <v>1</v>
      </c>
      <c r="H385">
        <v>0</v>
      </c>
      <c r="I385">
        <v>0</v>
      </c>
      <c r="J385">
        <v>0</v>
      </c>
      <c r="K385">
        <v>0</v>
      </c>
      <c r="L385" s="2" t="s">
        <v>91</v>
      </c>
    </row>
    <row r="386" spans="1:12" x14ac:dyDescent="0.4">
      <c r="A386" s="1">
        <v>43900</v>
      </c>
      <c r="B386" s="7"/>
      <c r="C386" s="2" t="s">
        <v>30</v>
      </c>
      <c r="E386">
        <v>14</v>
      </c>
      <c r="F386" s="2" t="s">
        <v>0</v>
      </c>
      <c r="K386">
        <v>0</v>
      </c>
      <c r="L386" s="2" t="s">
        <v>0</v>
      </c>
    </row>
    <row r="387" spans="1:12" x14ac:dyDescent="0.4">
      <c r="A387" s="1">
        <v>43900</v>
      </c>
      <c r="B387" s="7">
        <v>0</v>
      </c>
      <c r="C387" s="2" t="s">
        <v>8</v>
      </c>
      <c r="D387">
        <v>1699</v>
      </c>
      <c r="E387">
        <v>73</v>
      </c>
      <c r="F387" s="2" t="s">
        <v>0</v>
      </c>
      <c r="G387">
        <v>18</v>
      </c>
      <c r="H387">
        <v>4</v>
      </c>
      <c r="I387">
        <v>1</v>
      </c>
      <c r="J387">
        <v>0</v>
      </c>
      <c r="K387">
        <v>1</v>
      </c>
      <c r="L387" s="2" t="s">
        <v>9</v>
      </c>
    </row>
    <row r="388" spans="1:12" x14ac:dyDescent="0.4">
      <c r="A388" s="1">
        <v>43900</v>
      </c>
      <c r="B388" s="7">
        <v>0</v>
      </c>
      <c r="C388" s="2" t="s">
        <v>32</v>
      </c>
      <c r="D388">
        <v>0</v>
      </c>
      <c r="E388">
        <v>1</v>
      </c>
      <c r="F388" s="2" t="s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 s="2" t="s">
        <v>573</v>
      </c>
    </row>
    <row r="389" spans="1:12" x14ac:dyDescent="0.4">
      <c r="A389" s="1">
        <v>43900</v>
      </c>
      <c r="B389" s="7"/>
      <c r="C389" s="2" t="s">
        <v>136</v>
      </c>
      <c r="E389">
        <v>19</v>
      </c>
      <c r="F389" s="2" t="s">
        <v>0</v>
      </c>
      <c r="K389">
        <v>0</v>
      </c>
      <c r="L389" s="2" t="s">
        <v>0</v>
      </c>
    </row>
    <row r="390" spans="1:12" x14ac:dyDescent="0.4">
      <c r="A390" s="1">
        <v>43900</v>
      </c>
      <c r="B390" s="7">
        <v>0</v>
      </c>
      <c r="C390" s="2" t="s">
        <v>44</v>
      </c>
      <c r="D390">
        <v>0</v>
      </c>
      <c r="E390">
        <v>7</v>
      </c>
      <c r="F390" s="2" t="s">
        <v>0</v>
      </c>
      <c r="G390">
        <v>5</v>
      </c>
      <c r="H390">
        <v>0</v>
      </c>
      <c r="I390">
        <v>0</v>
      </c>
      <c r="J390">
        <v>0</v>
      </c>
      <c r="K390">
        <v>0</v>
      </c>
      <c r="L390" s="2" t="s">
        <v>201</v>
      </c>
    </row>
    <row r="391" spans="1:12" x14ac:dyDescent="0.4">
      <c r="A391" s="1">
        <v>43900</v>
      </c>
      <c r="B391" s="7"/>
      <c r="C391" s="2" t="s">
        <v>57</v>
      </c>
      <c r="E391">
        <v>8</v>
      </c>
      <c r="F391" s="2" t="s">
        <v>0</v>
      </c>
      <c r="K391">
        <v>0</v>
      </c>
      <c r="L391" s="2" t="s">
        <v>0</v>
      </c>
    </row>
    <row r="392" spans="1:12" x14ac:dyDescent="0.4">
      <c r="A392" s="1">
        <v>43900</v>
      </c>
      <c r="B392" s="7">
        <v>0</v>
      </c>
      <c r="C392" s="2" t="s">
        <v>33</v>
      </c>
      <c r="D392">
        <v>0</v>
      </c>
      <c r="E392">
        <v>31</v>
      </c>
      <c r="F392" s="2" t="s">
        <v>0</v>
      </c>
      <c r="G392">
        <v>4</v>
      </c>
      <c r="H392">
        <v>1</v>
      </c>
      <c r="I392">
        <v>0</v>
      </c>
      <c r="J392">
        <v>0</v>
      </c>
      <c r="K392">
        <v>0</v>
      </c>
      <c r="L392" s="2" t="s">
        <v>34</v>
      </c>
    </row>
    <row r="393" spans="1:12" x14ac:dyDescent="0.4">
      <c r="A393" s="1">
        <v>43900</v>
      </c>
      <c r="B393" s="7"/>
      <c r="C393" s="2" t="s">
        <v>96</v>
      </c>
      <c r="E393">
        <v>0</v>
      </c>
      <c r="F393" s="2" t="s">
        <v>0</v>
      </c>
      <c r="K393">
        <v>0</v>
      </c>
      <c r="L393" s="2" t="s">
        <v>0</v>
      </c>
    </row>
    <row r="394" spans="1:12" x14ac:dyDescent="0.4">
      <c r="A394" s="1">
        <v>43900</v>
      </c>
      <c r="B394" s="7"/>
      <c r="C394" s="2" t="s">
        <v>108</v>
      </c>
      <c r="E394">
        <v>0</v>
      </c>
      <c r="F394" s="2" t="s">
        <v>0</v>
      </c>
      <c r="K394">
        <v>0</v>
      </c>
      <c r="L394" s="2" t="s">
        <v>0</v>
      </c>
    </row>
    <row r="395" spans="1:12" x14ac:dyDescent="0.4">
      <c r="A395" s="1">
        <v>43900</v>
      </c>
      <c r="B395" s="7"/>
      <c r="C395" s="2" t="s">
        <v>38</v>
      </c>
      <c r="E395">
        <v>11</v>
      </c>
      <c r="F395" s="2" t="s">
        <v>0</v>
      </c>
      <c r="K395">
        <v>0</v>
      </c>
      <c r="L395" s="2" t="s">
        <v>0</v>
      </c>
    </row>
    <row r="396" spans="1:12" x14ac:dyDescent="0.4">
      <c r="A396" s="1">
        <v>43900</v>
      </c>
      <c r="B396" s="7"/>
      <c r="C396" s="2" t="s">
        <v>151</v>
      </c>
      <c r="E396">
        <v>0</v>
      </c>
      <c r="F396" s="2" t="s">
        <v>0</v>
      </c>
      <c r="K396">
        <v>0</v>
      </c>
      <c r="L396" s="2" t="s">
        <v>0</v>
      </c>
    </row>
    <row r="397" spans="1:12" x14ac:dyDescent="0.4">
      <c r="A397" s="1">
        <v>43900</v>
      </c>
      <c r="B397" s="7"/>
      <c r="C397" s="2" t="s">
        <v>70</v>
      </c>
      <c r="E397">
        <v>3</v>
      </c>
      <c r="F397" s="2" t="s">
        <v>0</v>
      </c>
      <c r="K397">
        <v>0</v>
      </c>
      <c r="L397" s="2" t="s">
        <v>0</v>
      </c>
    </row>
    <row r="398" spans="1:12" x14ac:dyDescent="0.4">
      <c r="A398" s="1">
        <v>43900</v>
      </c>
      <c r="B398" s="7"/>
      <c r="C398" s="2" t="s">
        <v>45</v>
      </c>
      <c r="E398">
        <v>7</v>
      </c>
      <c r="F398" s="2" t="s">
        <v>0</v>
      </c>
      <c r="K398">
        <v>0</v>
      </c>
      <c r="L398" s="2" t="s">
        <v>0</v>
      </c>
    </row>
    <row r="399" spans="1:12" x14ac:dyDescent="0.4">
      <c r="A399" s="1">
        <v>43900</v>
      </c>
      <c r="B399" s="7"/>
      <c r="C399" s="2" t="s">
        <v>125</v>
      </c>
      <c r="E399">
        <v>3</v>
      </c>
      <c r="F399" s="2" t="s">
        <v>0</v>
      </c>
      <c r="K399">
        <v>0</v>
      </c>
      <c r="L399" s="2" t="s">
        <v>0</v>
      </c>
    </row>
    <row r="400" spans="1:12" x14ac:dyDescent="0.4">
      <c r="A400" s="1">
        <v>43900</v>
      </c>
      <c r="B400" s="7">
        <v>0</v>
      </c>
      <c r="C400" s="2" t="s">
        <v>10</v>
      </c>
      <c r="D400">
        <v>0</v>
      </c>
      <c r="E400">
        <v>105</v>
      </c>
      <c r="F400" s="2" t="s">
        <v>0</v>
      </c>
      <c r="G400">
        <v>0</v>
      </c>
      <c r="H400">
        <v>0</v>
      </c>
      <c r="I400">
        <v>0</v>
      </c>
      <c r="J400">
        <v>0</v>
      </c>
      <c r="K400">
        <v>1</v>
      </c>
      <c r="L400" s="2" t="s">
        <v>90</v>
      </c>
    </row>
    <row r="401" spans="1:12" x14ac:dyDescent="0.4">
      <c r="A401" s="1">
        <v>43900</v>
      </c>
      <c r="B401" s="7"/>
      <c r="C401" s="2" t="s">
        <v>103</v>
      </c>
      <c r="E401">
        <v>0</v>
      </c>
      <c r="F401" s="2" t="s">
        <v>0</v>
      </c>
      <c r="K401">
        <v>0</v>
      </c>
      <c r="L401" s="2" t="s">
        <v>0</v>
      </c>
    </row>
    <row r="402" spans="1:12" x14ac:dyDescent="0.4">
      <c r="A402" s="1">
        <v>43900</v>
      </c>
      <c r="B402" s="7">
        <v>0</v>
      </c>
      <c r="C402" s="2" t="s">
        <v>21</v>
      </c>
      <c r="D402">
        <v>0</v>
      </c>
      <c r="E402">
        <v>129</v>
      </c>
      <c r="F402" s="2" t="s">
        <v>0</v>
      </c>
      <c r="G402">
        <v>48</v>
      </c>
      <c r="H402">
        <v>8</v>
      </c>
      <c r="I402">
        <v>0</v>
      </c>
      <c r="J402">
        <v>0</v>
      </c>
      <c r="K402">
        <v>1</v>
      </c>
      <c r="L402" s="2" t="s">
        <v>197</v>
      </c>
    </row>
    <row r="403" spans="1:12" x14ac:dyDescent="0.4">
      <c r="A403" s="1">
        <v>43900</v>
      </c>
      <c r="B403" s="7">
        <v>0</v>
      </c>
      <c r="C403" s="2" t="s">
        <v>23</v>
      </c>
      <c r="D403">
        <v>0</v>
      </c>
      <c r="E403">
        <v>22</v>
      </c>
      <c r="F403" s="2" t="s">
        <v>0</v>
      </c>
      <c r="G403">
        <v>19</v>
      </c>
      <c r="H403">
        <v>1</v>
      </c>
      <c r="I403">
        <v>1</v>
      </c>
      <c r="J403">
        <v>3</v>
      </c>
      <c r="K403">
        <v>0</v>
      </c>
      <c r="L403" s="2" t="s">
        <v>571</v>
      </c>
    </row>
    <row r="404" spans="1:12" x14ac:dyDescent="0.4">
      <c r="A404" s="1">
        <v>43900</v>
      </c>
      <c r="B404" s="7">
        <v>0.33333333333333331</v>
      </c>
      <c r="C404" s="2" t="s">
        <v>47</v>
      </c>
      <c r="D404">
        <v>0</v>
      </c>
      <c r="E404">
        <v>9</v>
      </c>
      <c r="F404" s="2" t="s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 s="2" t="s">
        <v>572</v>
      </c>
    </row>
    <row r="405" spans="1:12" x14ac:dyDescent="0.4">
      <c r="A405" s="1">
        <v>43900</v>
      </c>
      <c r="B405" s="7">
        <v>0.60416666666666663</v>
      </c>
      <c r="C405" s="2" t="s">
        <v>14</v>
      </c>
      <c r="D405">
        <v>0</v>
      </c>
      <c r="E405">
        <v>63</v>
      </c>
      <c r="F405" s="2" t="s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 s="2" t="s">
        <v>240</v>
      </c>
    </row>
    <row r="406" spans="1:12" x14ac:dyDescent="0.4">
      <c r="A406" s="1">
        <v>43900</v>
      </c>
      <c r="B406" s="7">
        <v>0</v>
      </c>
      <c r="C406" s="2" t="s">
        <v>12</v>
      </c>
      <c r="D406">
        <v>37</v>
      </c>
      <c r="E406">
        <v>1</v>
      </c>
      <c r="F406" s="2" t="s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 s="2" t="s">
        <v>89</v>
      </c>
    </row>
    <row r="407" spans="1:12" x14ac:dyDescent="0.4">
      <c r="A407" s="1">
        <v>43901</v>
      </c>
      <c r="B407" s="7">
        <v>0.625</v>
      </c>
      <c r="C407" s="2" t="s">
        <v>25</v>
      </c>
      <c r="D407">
        <v>0</v>
      </c>
      <c r="E407">
        <v>18</v>
      </c>
      <c r="F407" s="2" t="s">
        <v>0</v>
      </c>
      <c r="G407">
        <v>0</v>
      </c>
      <c r="H407">
        <v>0</v>
      </c>
      <c r="I407">
        <v>0</v>
      </c>
      <c r="J407">
        <v>2</v>
      </c>
      <c r="K407">
        <v>0</v>
      </c>
      <c r="L407" s="2" t="s">
        <v>98</v>
      </c>
    </row>
    <row r="408" spans="1:12" x14ac:dyDescent="0.4">
      <c r="A408" s="1">
        <v>43901</v>
      </c>
      <c r="B408" s="7"/>
      <c r="C408" s="2" t="s">
        <v>113</v>
      </c>
      <c r="E408">
        <v>0</v>
      </c>
      <c r="F408" s="2" t="s">
        <v>0</v>
      </c>
      <c r="K408">
        <v>0</v>
      </c>
      <c r="L408" s="2" t="s">
        <v>0</v>
      </c>
    </row>
    <row r="409" spans="1:12" x14ac:dyDescent="0.4">
      <c r="A409" s="1">
        <v>43901</v>
      </c>
      <c r="B409" s="7"/>
      <c r="C409" s="2" t="s">
        <v>59</v>
      </c>
      <c r="E409">
        <v>4</v>
      </c>
      <c r="F409" s="2" t="s">
        <v>0</v>
      </c>
      <c r="K409">
        <v>0</v>
      </c>
      <c r="L409" s="2" t="s">
        <v>0</v>
      </c>
    </row>
    <row r="410" spans="1:12" x14ac:dyDescent="0.4">
      <c r="A410" s="1">
        <v>43901</v>
      </c>
      <c r="B410" s="7"/>
      <c r="C410" s="2" t="s">
        <v>17</v>
      </c>
      <c r="E410">
        <v>59</v>
      </c>
      <c r="F410" s="2" t="s">
        <v>0</v>
      </c>
      <c r="K410">
        <v>0</v>
      </c>
      <c r="L410" s="2" t="s">
        <v>0</v>
      </c>
    </row>
    <row r="411" spans="1:12" x14ac:dyDescent="0.4">
      <c r="A411" s="1">
        <v>43901</v>
      </c>
      <c r="B411" s="7">
        <v>0</v>
      </c>
      <c r="C411" s="2" t="s">
        <v>19</v>
      </c>
      <c r="D411">
        <v>0</v>
      </c>
      <c r="E411">
        <v>26</v>
      </c>
      <c r="F411" s="2" t="s">
        <v>0</v>
      </c>
      <c r="G411">
        <v>3</v>
      </c>
      <c r="H411">
        <v>1</v>
      </c>
      <c r="I411">
        <v>0</v>
      </c>
      <c r="J411">
        <v>2</v>
      </c>
      <c r="K411">
        <v>2</v>
      </c>
      <c r="L411" s="2" t="s">
        <v>93</v>
      </c>
    </row>
    <row r="412" spans="1:12" x14ac:dyDescent="0.4">
      <c r="A412" s="1">
        <v>43901</v>
      </c>
      <c r="B412" s="7">
        <v>0.5</v>
      </c>
      <c r="C412" s="2" t="s">
        <v>15</v>
      </c>
      <c r="D412">
        <v>0</v>
      </c>
      <c r="E412">
        <v>49</v>
      </c>
      <c r="F412" s="2" t="s">
        <v>0</v>
      </c>
      <c r="G412">
        <v>13</v>
      </c>
      <c r="H412">
        <v>2</v>
      </c>
      <c r="I412">
        <v>0</v>
      </c>
      <c r="J412">
        <v>4</v>
      </c>
      <c r="K412">
        <v>0</v>
      </c>
      <c r="L412" s="2" t="s">
        <v>97</v>
      </c>
    </row>
    <row r="413" spans="1:12" x14ac:dyDescent="0.4">
      <c r="A413" s="1">
        <v>43901</v>
      </c>
      <c r="B413" s="7">
        <v>0</v>
      </c>
      <c r="C413" s="2" t="s">
        <v>30</v>
      </c>
      <c r="D413">
        <v>0</v>
      </c>
      <c r="E413">
        <v>16</v>
      </c>
      <c r="F413" s="2" t="s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 s="2" t="s">
        <v>95</v>
      </c>
    </row>
    <row r="414" spans="1:12" x14ac:dyDescent="0.4">
      <c r="A414" s="1">
        <v>43901</v>
      </c>
      <c r="B414" s="7">
        <v>0</v>
      </c>
      <c r="C414" s="2" t="s">
        <v>8</v>
      </c>
      <c r="D414">
        <v>1940</v>
      </c>
      <c r="E414">
        <v>84</v>
      </c>
      <c r="F414" s="2" t="s">
        <v>0</v>
      </c>
      <c r="G414">
        <v>20</v>
      </c>
      <c r="H414">
        <v>6</v>
      </c>
      <c r="I414">
        <v>4</v>
      </c>
      <c r="J414">
        <v>0</v>
      </c>
      <c r="K414">
        <v>1</v>
      </c>
      <c r="L414" s="2" t="s">
        <v>9</v>
      </c>
    </row>
    <row r="415" spans="1:12" x14ac:dyDescent="0.4">
      <c r="A415" s="1">
        <v>43901</v>
      </c>
      <c r="B415" s="7">
        <v>0</v>
      </c>
      <c r="C415" s="2" t="s">
        <v>32</v>
      </c>
      <c r="D415">
        <v>0</v>
      </c>
      <c r="E415">
        <v>1</v>
      </c>
      <c r="F415" s="2" t="s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 s="2" t="s">
        <v>573</v>
      </c>
    </row>
    <row r="416" spans="1:12" x14ac:dyDescent="0.4">
      <c r="A416" s="1">
        <v>43901</v>
      </c>
      <c r="B416" s="7"/>
      <c r="C416" s="2" t="s">
        <v>136</v>
      </c>
      <c r="E416">
        <v>27</v>
      </c>
      <c r="F416" s="2" t="s">
        <v>0</v>
      </c>
      <c r="K416">
        <v>0</v>
      </c>
      <c r="L416" s="2" t="s">
        <v>0</v>
      </c>
    </row>
    <row r="417" spans="1:12" x14ac:dyDescent="0.4">
      <c r="A417" s="1">
        <v>43901</v>
      </c>
      <c r="B417" s="7">
        <v>0</v>
      </c>
      <c r="C417" s="2" t="s">
        <v>44</v>
      </c>
      <c r="D417">
        <v>0</v>
      </c>
      <c r="E417">
        <v>7</v>
      </c>
      <c r="F417" s="2" t="s">
        <v>0</v>
      </c>
      <c r="G417">
        <v>6</v>
      </c>
      <c r="H417">
        <v>0</v>
      </c>
      <c r="I417">
        <v>0</v>
      </c>
      <c r="J417">
        <v>0</v>
      </c>
      <c r="K417">
        <v>0</v>
      </c>
      <c r="L417" s="2" t="s">
        <v>201</v>
      </c>
    </row>
    <row r="418" spans="1:12" x14ac:dyDescent="0.4">
      <c r="A418" s="1">
        <v>43901</v>
      </c>
      <c r="B418" s="7"/>
      <c r="C418" s="2" t="s">
        <v>57</v>
      </c>
      <c r="E418">
        <v>11</v>
      </c>
      <c r="F418" s="2" t="s">
        <v>0</v>
      </c>
      <c r="K418">
        <v>0</v>
      </c>
      <c r="L418" s="2" t="s">
        <v>0</v>
      </c>
    </row>
    <row r="419" spans="1:12" x14ac:dyDescent="0.4">
      <c r="A419" s="1">
        <v>43901</v>
      </c>
      <c r="B419" s="7">
        <v>0</v>
      </c>
      <c r="C419" s="2" t="s">
        <v>33</v>
      </c>
      <c r="D419">
        <v>0</v>
      </c>
      <c r="E419">
        <v>37</v>
      </c>
      <c r="F419" s="2" t="s">
        <v>0</v>
      </c>
      <c r="G419">
        <v>6</v>
      </c>
      <c r="H419">
        <v>1</v>
      </c>
      <c r="I419">
        <v>0</v>
      </c>
      <c r="J419">
        <v>0</v>
      </c>
      <c r="K419">
        <v>0</v>
      </c>
      <c r="L419" s="2" t="s">
        <v>34</v>
      </c>
    </row>
    <row r="420" spans="1:12" x14ac:dyDescent="0.4">
      <c r="A420" s="1">
        <v>43901</v>
      </c>
      <c r="B420" s="7">
        <v>0</v>
      </c>
      <c r="C420" s="2" t="s">
        <v>96</v>
      </c>
      <c r="D420">
        <v>0</v>
      </c>
      <c r="E420">
        <v>4</v>
      </c>
      <c r="F420" s="2" t="s">
        <v>0</v>
      </c>
      <c r="G420">
        <v>2</v>
      </c>
      <c r="H420">
        <v>0</v>
      </c>
      <c r="I420">
        <v>0</v>
      </c>
      <c r="J420">
        <v>0</v>
      </c>
      <c r="K420">
        <v>0</v>
      </c>
      <c r="L420" s="2" t="s">
        <v>475</v>
      </c>
    </row>
    <row r="421" spans="1:12" x14ac:dyDescent="0.4">
      <c r="A421" s="1">
        <v>43901</v>
      </c>
      <c r="B421" s="7"/>
      <c r="C421" s="2" t="s">
        <v>108</v>
      </c>
      <c r="E421">
        <v>0</v>
      </c>
      <c r="F421" s="2" t="s">
        <v>0</v>
      </c>
      <c r="K421">
        <v>0</v>
      </c>
      <c r="L421" s="2" t="s">
        <v>0</v>
      </c>
    </row>
    <row r="422" spans="1:12" x14ac:dyDescent="0.4">
      <c r="A422" s="1">
        <v>43901</v>
      </c>
      <c r="B422" s="7"/>
      <c r="C422" s="2" t="s">
        <v>38</v>
      </c>
      <c r="E422">
        <v>13</v>
      </c>
      <c r="F422" s="2" t="s">
        <v>0</v>
      </c>
      <c r="K422">
        <v>0</v>
      </c>
      <c r="L422" s="2" t="s">
        <v>0</v>
      </c>
    </row>
    <row r="423" spans="1:12" x14ac:dyDescent="0.4">
      <c r="A423" s="1">
        <v>43901</v>
      </c>
      <c r="B423" s="7">
        <v>0</v>
      </c>
      <c r="C423" s="2" t="s">
        <v>151</v>
      </c>
      <c r="D423">
        <v>0</v>
      </c>
      <c r="E423">
        <v>1</v>
      </c>
      <c r="F423" s="2" t="s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 s="2" t="s">
        <v>152</v>
      </c>
    </row>
    <row r="424" spans="1:12" x14ac:dyDescent="0.4">
      <c r="A424" s="1">
        <v>43901</v>
      </c>
      <c r="B424" s="7"/>
      <c r="C424" s="2" t="s">
        <v>70</v>
      </c>
      <c r="E424">
        <v>4</v>
      </c>
      <c r="F424" s="2" t="s">
        <v>0</v>
      </c>
      <c r="K424">
        <v>0</v>
      </c>
      <c r="L424" s="2" t="s">
        <v>0</v>
      </c>
    </row>
    <row r="425" spans="1:12" x14ac:dyDescent="0.4">
      <c r="A425" s="1">
        <v>43901</v>
      </c>
      <c r="B425" s="7"/>
      <c r="C425" s="2" t="s">
        <v>45</v>
      </c>
      <c r="E425">
        <v>8</v>
      </c>
      <c r="F425" s="2" t="s">
        <v>0</v>
      </c>
      <c r="K425">
        <v>0</v>
      </c>
      <c r="L425" s="2" t="s">
        <v>0</v>
      </c>
    </row>
    <row r="426" spans="1:12" x14ac:dyDescent="0.4">
      <c r="A426" s="1">
        <v>43901</v>
      </c>
      <c r="B426" s="7"/>
      <c r="C426" s="2" t="s">
        <v>125</v>
      </c>
      <c r="E426">
        <v>5</v>
      </c>
      <c r="F426" s="2" t="s">
        <v>0</v>
      </c>
      <c r="K426">
        <v>0</v>
      </c>
      <c r="L426" s="2" t="s">
        <v>0</v>
      </c>
    </row>
    <row r="427" spans="1:12" x14ac:dyDescent="0.4">
      <c r="A427" s="1">
        <v>43901</v>
      </c>
      <c r="B427" s="7">
        <v>0</v>
      </c>
      <c r="C427" s="2" t="s">
        <v>10</v>
      </c>
      <c r="D427">
        <v>0</v>
      </c>
      <c r="E427">
        <v>143</v>
      </c>
      <c r="F427" s="2" t="s">
        <v>0</v>
      </c>
      <c r="G427">
        <v>0</v>
      </c>
      <c r="H427">
        <v>0</v>
      </c>
      <c r="I427">
        <v>0</v>
      </c>
      <c r="J427">
        <v>0</v>
      </c>
      <c r="K427">
        <v>1</v>
      </c>
      <c r="L427" s="2" t="s">
        <v>0</v>
      </c>
    </row>
    <row r="428" spans="1:12" x14ac:dyDescent="0.4">
      <c r="A428" s="1">
        <v>43901</v>
      </c>
      <c r="B428" s="7"/>
      <c r="C428" s="2" t="s">
        <v>103</v>
      </c>
      <c r="E428">
        <v>0</v>
      </c>
      <c r="F428" s="2" t="s">
        <v>0</v>
      </c>
      <c r="K428">
        <v>0</v>
      </c>
      <c r="L428" s="2" t="s">
        <v>0</v>
      </c>
    </row>
    <row r="429" spans="1:12" x14ac:dyDescent="0.4">
      <c r="A429" s="1">
        <v>43901</v>
      </c>
      <c r="B429" s="7">
        <v>0</v>
      </c>
      <c r="C429" s="2" t="s">
        <v>21</v>
      </c>
      <c r="D429">
        <v>0</v>
      </c>
      <c r="E429">
        <v>202</v>
      </c>
      <c r="F429" s="2" t="s">
        <v>0</v>
      </c>
      <c r="G429">
        <v>51</v>
      </c>
      <c r="H429">
        <v>7</v>
      </c>
      <c r="I429">
        <v>0</v>
      </c>
      <c r="J429">
        <v>0</v>
      </c>
      <c r="K429">
        <v>1</v>
      </c>
      <c r="L429" s="2" t="s">
        <v>197</v>
      </c>
    </row>
    <row r="430" spans="1:12" x14ac:dyDescent="0.4">
      <c r="A430" s="1">
        <v>43901</v>
      </c>
      <c r="B430" s="7">
        <v>0</v>
      </c>
      <c r="C430" s="2" t="s">
        <v>23</v>
      </c>
      <c r="D430">
        <v>0</v>
      </c>
      <c r="E430">
        <v>30</v>
      </c>
      <c r="F430" s="2" t="s">
        <v>0</v>
      </c>
      <c r="G430">
        <v>20</v>
      </c>
      <c r="H430">
        <v>1</v>
      </c>
      <c r="I430">
        <v>1</v>
      </c>
      <c r="J430">
        <v>0</v>
      </c>
      <c r="K430">
        <v>0</v>
      </c>
      <c r="L430" s="2" t="s">
        <v>571</v>
      </c>
    </row>
    <row r="431" spans="1:12" x14ac:dyDescent="0.4">
      <c r="A431" s="1">
        <v>43901</v>
      </c>
      <c r="B431" s="7">
        <v>0.33333333333333331</v>
      </c>
      <c r="C431" s="2" t="s">
        <v>47</v>
      </c>
      <c r="D431">
        <v>0</v>
      </c>
      <c r="E431">
        <v>10</v>
      </c>
      <c r="F431" s="2" t="s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 s="2" t="s">
        <v>572</v>
      </c>
    </row>
    <row r="432" spans="1:12" x14ac:dyDescent="0.4">
      <c r="A432" s="1">
        <v>43901</v>
      </c>
      <c r="B432" s="7">
        <v>0.60416666666666663</v>
      </c>
      <c r="C432" s="2" t="s">
        <v>14</v>
      </c>
      <c r="D432">
        <v>0</v>
      </c>
      <c r="E432">
        <v>102</v>
      </c>
      <c r="F432" s="2" t="s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 s="2" t="s">
        <v>240</v>
      </c>
    </row>
    <row r="433" spans="1:12" x14ac:dyDescent="0.4">
      <c r="A433" s="1">
        <v>43901</v>
      </c>
      <c r="B433" s="7">
        <v>0</v>
      </c>
      <c r="C433" s="2" t="s">
        <v>12</v>
      </c>
      <c r="D433">
        <v>50</v>
      </c>
      <c r="E433">
        <v>3</v>
      </c>
      <c r="F433" s="2" t="s">
        <v>0</v>
      </c>
      <c r="G433">
        <v>0</v>
      </c>
      <c r="H433">
        <v>0</v>
      </c>
      <c r="I433">
        <v>0</v>
      </c>
      <c r="J433">
        <v>1</v>
      </c>
      <c r="K433">
        <v>0</v>
      </c>
      <c r="L433" s="2" t="s">
        <v>94</v>
      </c>
    </row>
    <row r="434" spans="1:12" x14ac:dyDescent="0.4">
      <c r="A434" s="1">
        <v>43902</v>
      </c>
      <c r="B434" s="7">
        <v>0.625</v>
      </c>
      <c r="C434" s="2" t="s">
        <v>25</v>
      </c>
      <c r="D434">
        <v>0</v>
      </c>
      <c r="E434">
        <v>27</v>
      </c>
      <c r="F434" s="2" t="s">
        <v>0</v>
      </c>
      <c r="G434">
        <v>1</v>
      </c>
      <c r="H434">
        <v>0</v>
      </c>
      <c r="I434">
        <v>0</v>
      </c>
      <c r="J434">
        <v>3</v>
      </c>
      <c r="K434">
        <v>0</v>
      </c>
      <c r="L434" s="2" t="s">
        <v>105</v>
      </c>
    </row>
    <row r="435" spans="1:12" x14ac:dyDescent="0.4">
      <c r="A435" s="1">
        <v>43902</v>
      </c>
      <c r="B435" s="7"/>
      <c r="C435" s="2" t="s">
        <v>113</v>
      </c>
      <c r="E435">
        <v>0</v>
      </c>
      <c r="F435" s="2" t="s">
        <v>0</v>
      </c>
      <c r="K435">
        <v>0</v>
      </c>
      <c r="L435" s="2" t="s">
        <v>0</v>
      </c>
    </row>
    <row r="436" spans="1:12" x14ac:dyDescent="0.4">
      <c r="A436" s="1">
        <v>43902</v>
      </c>
      <c r="B436" s="7">
        <v>0</v>
      </c>
      <c r="C436" s="2" t="s">
        <v>59</v>
      </c>
      <c r="D436">
        <v>0</v>
      </c>
      <c r="E436">
        <v>5</v>
      </c>
      <c r="F436" s="2" t="s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 s="2" t="s">
        <v>99</v>
      </c>
    </row>
    <row r="437" spans="1:12" x14ac:dyDescent="0.4">
      <c r="A437" s="1">
        <v>43902</v>
      </c>
      <c r="B437" s="7"/>
      <c r="C437" s="2" t="s">
        <v>17</v>
      </c>
      <c r="E437">
        <v>72</v>
      </c>
      <c r="F437" s="2" t="s">
        <v>0</v>
      </c>
      <c r="K437">
        <v>0</v>
      </c>
      <c r="L437" s="2" t="s">
        <v>0</v>
      </c>
    </row>
    <row r="438" spans="1:12" x14ac:dyDescent="0.4">
      <c r="A438" s="1">
        <v>43902</v>
      </c>
      <c r="B438" s="7">
        <v>0</v>
      </c>
      <c r="C438" s="2" t="s">
        <v>19</v>
      </c>
      <c r="D438">
        <v>0</v>
      </c>
      <c r="E438">
        <v>26</v>
      </c>
      <c r="F438" s="2" t="s">
        <v>0</v>
      </c>
      <c r="G438">
        <v>9</v>
      </c>
      <c r="H438">
        <v>3</v>
      </c>
      <c r="I438">
        <v>0</v>
      </c>
      <c r="J438">
        <v>2</v>
      </c>
      <c r="K438">
        <v>2</v>
      </c>
      <c r="L438" s="2" t="s">
        <v>0</v>
      </c>
    </row>
    <row r="439" spans="1:12" x14ac:dyDescent="0.4">
      <c r="A439" s="1">
        <v>43902</v>
      </c>
      <c r="B439" s="7">
        <v>0.5</v>
      </c>
      <c r="C439" s="2" t="s">
        <v>15</v>
      </c>
      <c r="D439">
        <v>0</v>
      </c>
      <c r="E439">
        <v>73</v>
      </c>
      <c r="F439" s="2" t="s">
        <v>0</v>
      </c>
      <c r="G439">
        <v>13</v>
      </c>
      <c r="H439">
        <v>0</v>
      </c>
      <c r="I439">
        <v>0</v>
      </c>
      <c r="J439">
        <v>4</v>
      </c>
      <c r="K439">
        <v>1</v>
      </c>
      <c r="L439" s="2" t="s">
        <v>104</v>
      </c>
    </row>
    <row r="440" spans="1:12" x14ac:dyDescent="0.4">
      <c r="A440" s="1">
        <v>43902</v>
      </c>
      <c r="B440" s="7">
        <v>0</v>
      </c>
      <c r="C440" s="2" t="s">
        <v>30</v>
      </c>
      <c r="D440">
        <v>0</v>
      </c>
      <c r="E440">
        <v>22</v>
      </c>
      <c r="F440" s="2" t="s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 s="2" t="s">
        <v>95</v>
      </c>
    </row>
    <row r="441" spans="1:12" x14ac:dyDescent="0.4">
      <c r="A441" s="1">
        <v>43902</v>
      </c>
      <c r="B441" s="7">
        <v>0</v>
      </c>
      <c r="C441" s="2" t="s">
        <v>8</v>
      </c>
      <c r="D441">
        <v>2293</v>
      </c>
      <c r="E441">
        <v>114</v>
      </c>
      <c r="F441" s="2" t="s">
        <v>0</v>
      </c>
      <c r="G441">
        <v>23</v>
      </c>
      <c r="H441">
        <v>6</v>
      </c>
      <c r="I441">
        <v>4</v>
      </c>
      <c r="J441">
        <v>0</v>
      </c>
      <c r="K441">
        <v>2</v>
      </c>
      <c r="L441" s="2" t="s">
        <v>9</v>
      </c>
    </row>
    <row r="442" spans="1:12" x14ac:dyDescent="0.4">
      <c r="A442" s="1">
        <v>43902</v>
      </c>
      <c r="B442" s="7">
        <v>0</v>
      </c>
      <c r="C442" s="2" t="s">
        <v>32</v>
      </c>
      <c r="D442">
        <v>0</v>
      </c>
      <c r="E442">
        <v>3</v>
      </c>
      <c r="F442" s="2" t="s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 s="2" t="s">
        <v>573</v>
      </c>
    </row>
    <row r="443" spans="1:12" x14ac:dyDescent="0.4">
      <c r="A443" s="1">
        <v>43902</v>
      </c>
      <c r="B443" s="7"/>
      <c r="C443" s="2" t="s">
        <v>136</v>
      </c>
      <c r="E443">
        <v>35</v>
      </c>
      <c r="F443" s="2" t="s">
        <v>0</v>
      </c>
      <c r="K443">
        <v>0</v>
      </c>
      <c r="L443" s="2" t="s">
        <v>0</v>
      </c>
    </row>
    <row r="444" spans="1:12" x14ac:dyDescent="0.4">
      <c r="A444" s="1">
        <v>43902</v>
      </c>
      <c r="B444" s="7">
        <v>0</v>
      </c>
      <c r="C444" s="2" t="s">
        <v>44</v>
      </c>
      <c r="D444">
        <v>0</v>
      </c>
      <c r="E444">
        <v>12</v>
      </c>
      <c r="F444" s="2" t="s">
        <v>0</v>
      </c>
      <c r="G444">
        <v>6</v>
      </c>
      <c r="H444">
        <v>0</v>
      </c>
      <c r="I444">
        <v>0</v>
      </c>
      <c r="J444">
        <v>0</v>
      </c>
      <c r="K444">
        <v>0</v>
      </c>
      <c r="L444" s="2" t="s">
        <v>201</v>
      </c>
    </row>
    <row r="445" spans="1:12" x14ac:dyDescent="0.4">
      <c r="A445" s="1">
        <v>43902</v>
      </c>
      <c r="B445" s="7"/>
      <c r="C445" s="2" t="s">
        <v>57</v>
      </c>
      <c r="E445">
        <v>13</v>
      </c>
      <c r="F445" s="2" t="s">
        <v>0</v>
      </c>
      <c r="K445">
        <v>0</v>
      </c>
      <c r="L445" s="2" t="s">
        <v>0</v>
      </c>
    </row>
    <row r="446" spans="1:12" x14ac:dyDescent="0.4">
      <c r="A446" s="1">
        <v>43902</v>
      </c>
      <c r="B446" s="7">
        <v>0</v>
      </c>
      <c r="C446" s="2" t="s">
        <v>33</v>
      </c>
      <c r="D446">
        <v>0</v>
      </c>
      <c r="E446">
        <v>46</v>
      </c>
      <c r="F446" s="2" t="s">
        <v>0</v>
      </c>
      <c r="G446">
        <v>6</v>
      </c>
      <c r="H446">
        <v>1</v>
      </c>
      <c r="I446">
        <v>0</v>
      </c>
      <c r="J446">
        <v>0</v>
      </c>
      <c r="K446">
        <v>0</v>
      </c>
      <c r="L446" s="2" t="s">
        <v>34</v>
      </c>
    </row>
    <row r="447" spans="1:12" x14ac:dyDescent="0.4">
      <c r="A447" s="1">
        <v>43902</v>
      </c>
      <c r="B447" s="7">
        <v>0</v>
      </c>
      <c r="C447" s="2" t="s">
        <v>96</v>
      </c>
      <c r="D447">
        <v>0</v>
      </c>
      <c r="E447">
        <v>5</v>
      </c>
      <c r="F447" s="2" t="s">
        <v>0</v>
      </c>
      <c r="G447">
        <v>5</v>
      </c>
      <c r="H447">
        <v>0</v>
      </c>
      <c r="I447">
        <v>0</v>
      </c>
      <c r="J447">
        <v>0</v>
      </c>
      <c r="K447">
        <v>0</v>
      </c>
      <c r="L447" s="2" t="s">
        <v>475</v>
      </c>
    </row>
    <row r="448" spans="1:12" x14ac:dyDescent="0.4">
      <c r="A448" s="1">
        <v>43902</v>
      </c>
      <c r="B448" s="7"/>
      <c r="C448" s="2" t="s">
        <v>108</v>
      </c>
      <c r="E448">
        <v>0</v>
      </c>
      <c r="F448" s="2" t="s">
        <v>0</v>
      </c>
      <c r="K448">
        <v>0</v>
      </c>
      <c r="L448" s="2" t="s">
        <v>0</v>
      </c>
    </row>
    <row r="449" spans="1:12" x14ac:dyDescent="0.4">
      <c r="A449" s="1">
        <v>43902</v>
      </c>
      <c r="B449" s="7">
        <v>0</v>
      </c>
      <c r="C449" s="2" t="s">
        <v>38</v>
      </c>
      <c r="D449">
        <v>0</v>
      </c>
      <c r="E449">
        <v>15</v>
      </c>
      <c r="F449" s="2" t="s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 s="2" t="s">
        <v>101</v>
      </c>
    </row>
    <row r="450" spans="1:12" x14ac:dyDescent="0.4">
      <c r="A450" s="1">
        <v>43902</v>
      </c>
      <c r="B450" s="7">
        <v>0</v>
      </c>
      <c r="C450" s="2" t="s">
        <v>151</v>
      </c>
      <c r="D450">
        <v>0</v>
      </c>
      <c r="E450">
        <v>1</v>
      </c>
      <c r="F450" s="2" t="s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 s="2" t="s">
        <v>152</v>
      </c>
    </row>
    <row r="451" spans="1:12" x14ac:dyDescent="0.4">
      <c r="A451" s="1">
        <v>43902</v>
      </c>
      <c r="B451" s="7"/>
      <c r="C451" s="2" t="s">
        <v>70</v>
      </c>
      <c r="E451">
        <v>6</v>
      </c>
      <c r="F451" s="2" t="s">
        <v>0</v>
      </c>
      <c r="K451">
        <v>0</v>
      </c>
      <c r="L451" s="2" t="s">
        <v>0</v>
      </c>
    </row>
    <row r="452" spans="1:12" x14ac:dyDescent="0.4">
      <c r="A452" s="1">
        <v>43902</v>
      </c>
      <c r="B452" s="7"/>
      <c r="C452" s="2" t="s">
        <v>45</v>
      </c>
      <c r="E452">
        <v>9</v>
      </c>
      <c r="F452" s="2" t="s">
        <v>0</v>
      </c>
      <c r="K452">
        <v>0</v>
      </c>
      <c r="L452" s="2" t="s">
        <v>0</v>
      </c>
    </row>
    <row r="453" spans="1:12" x14ac:dyDescent="0.4">
      <c r="A453" s="1">
        <v>43902</v>
      </c>
      <c r="B453" s="7"/>
      <c r="C453" s="2" t="s">
        <v>125</v>
      </c>
      <c r="E453">
        <v>7</v>
      </c>
      <c r="F453" s="2" t="s">
        <v>0</v>
      </c>
      <c r="K453">
        <v>0</v>
      </c>
      <c r="L453" s="2" t="s">
        <v>0</v>
      </c>
    </row>
    <row r="454" spans="1:12" x14ac:dyDescent="0.4">
      <c r="A454" s="1">
        <v>43902</v>
      </c>
      <c r="B454" s="7">
        <v>0</v>
      </c>
      <c r="C454" s="2" t="s">
        <v>10</v>
      </c>
      <c r="D454">
        <v>0</v>
      </c>
      <c r="E454">
        <v>180</v>
      </c>
      <c r="F454" s="2" t="s">
        <v>0</v>
      </c>
      <c r="G454">
        <v>0</v>
      </c>
      <c r="H454">
        <v>0</v>
      </c>
      <c r="I454">
        <v>0</v>
      </c>
      <c r="J454">
        <v>0</v>
      </c>
      <c r="K454">
        <v>1</v>
      </c>
      <c r="L454" s="2" t="s">
        <v>102</v>
      </c>
    </row>
    <row r="455" spans="1:12" x14ac:dyDescent="0.4">
      <c r="A455" s="1">
        <v>43902</v>
      </c>
      <c r="B455" s="7">
        <v>0</v>
      </c>
      <c r="C455" s="2" t="s">
        <v>103</v>
      </c>
      <c r="D455">
        <v>0</v>
      </c>
      <c r="E455">
        <v>2</v>
      </c>
      <c r="F455" s="2" t="s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 s="2" t="s">
        <v>0</v>
      </c>
    </row>
    <row r="456" spans="1:12" x14ac:dyDescent="0.4">
      <c r="A456" s="1">
        <v>43902</v>
      </c>
      <c r="B456" s="7">
        <v>0</v>
      </c>
      <c r="C456" s="2" t="s">
        <v>21</v>
      </c>
      <c r="D456">
        <v>0</v>
      </c>
      <c r="E456">
        <v>276</v>
      </c>
      <c r="F456" s="2" t="s">
        <v>0</v>
      </c>
      <c r="G456">
        <v>55</v>
      </c>
      <c r="H456">
        <v>6</v>
      </c>
      <c r="I456">
        <v>0</v>
      </c>
      <c r="J456">
        <v>0</v>
      </c>
      <c r="K456">
        <v>1</v>
      </c>
      <c r="L456" s="2" t="s">
        <v>197</v>
      </c>
    </row>
    <row r="457" spans="1:12" x14ac:dyDescent="0.4">
      <c r="A457" s="1">
        <v>43902</v>
      </c>
      <c r="B457" s="7">
        <v>0</v>
      </c>
      <c r="C457" s="2" t="s">
        <v>23</v>
      </c>
      <c r="D457">
        <v>0</v>
      </c>
      <c r="E457">
        <v>53</v>
      </c>
      <c r="F457" s="2" t="s">
        <v>0</v>
      </c>
      <c r="G457">
        <v>27</v>
      </c>
      <c r="H457">
        <v>1</v>
      </c>
      <c r="I457">
        <v>1</v>
      </c>
      <c r="J457">
        <v>0</v>
      </c>
      <c r="K457">
        <v>0</v>
      </c>
      <c r="L457" s="2" t="s">
        <v>571</v>
      </c>
    </row>
    <row r="458" spans="1:12" x14ac:dyDescent="0.4">
      <c r="A458" s="1">
        <v>43902</v>
      </c>
      <c r="B458" s="7">
        <v>0.33333333333333331</v>
      </c>
      <c r="C458" s="2" t="s">
        <v>47</v>
      </c>
      <c r="D458">
        <v>0</v>
      </c>
      <c r="E458">
        <v>12</v>
      </c>
      <c r="F458" s="2" t="s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 s="2" t="s">
        <v>572</v>
      </c>
    </row>
    <row r="459" spans="1:12" x14ac:dyDescent="0.4">
      <c r="A459" s="1">
        <v>43902</v>
      </c>
      <c r="B459" s="7">
        <v>0.60416666666666663</v>
      </c>
      <c r="C459" s="2" t="s">
        <v>14</v>
      </c>
      <c r="D459">
        <v>0</v>
      </c>
      <c r="E459">
        <v>141</v>
      </c>
      <c r="F459" s="2" t="s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 s="2" t="s">
        <v>240</v>
      </c>
    </row>
    <row r="460" spans="1:12" x14ac:dyDescent="0.4">
      <c r="A460" s="1">
        <v>43902</v>
      </c>
      <c r="B460" s="7">
        <v>0</v>
      </c>
      <c r="C460" s="2" t="s">
        <v>12</v>
      </c>
      <c r="D460">
        <v>57</v>
      </c>
      <c r="E460">
        <v>3</v>
      </c>
      <c r="F460" s="2" t="s">
        <v>0</v>
      </c>
      <c r="G460">
        <v>0</v>
      </c>
      <c r="H460">
        <v>0</v>
      </c>
      <c r="I460">
        <v>0</v>
      </c>
      <c r="J460">
        <v>1</v>
      </c>
      <c r="K460">
        <v>0</v>
      </c>
      <c r="L460" s="2" t="s">
        <v>100</v>
      </c>
    </row>
    <row r="461" spans="1:12" x14ac:dyDescent="0.4">
      <c r="A461" s="1">
        <v>43903</v>
      </c>
      <c r="B461" s="7">
        <v>0.54166666666666663</v>
      </c>
      <c r="C461" s="2" t="s">
        <v>25</v>
      </c>
      <c r="D461">
        <v>0</v>
      </c>
      <c r="E461">
        <v>32</v>
      </c>
      <c r="F461" s="2" t="s">
        <v>0</v>
      </c>
      <c r="G461">
        <v>0</v>
      </c>
      <c r="H461">
        <v>0</v>
      </c>
      <c r="I461">
        <v>0</v>
      </c>
      <c r="J461">
        <v>3</v>
      </c>
      <c r="K461">
        <v>0</v>
      </c>
      <c r="L461" s="2" t="s">
        <v>112</v>
      </c>
    </row>
    <row r="462" spans="1:12" x14ac:dyDescent="0.4">
      <c r="A462" s="1">
        <v>43903</v>
      </c>
      <c r="B462" s="7"/>
      <c r="C462" s="2" t="s">
        <v>113</v>
      </c>
      <c r="E462">
        <v>0</v>
      </c>
      <c r="F462" s="2" t="s">
        <v>0</v>
      </c>
      <c r="K462">
        <v>0</v>
      </c>
      <c r="L462" s="2" t="s">
        <v>0</v>
      </c>
    </row>
    <row r="463" spans="1:12" x14ac:dyDescent="0.4">
      <c r="A463" s="1">
        <v>43903</v>
      </c>
      <c r="B463" s="7"/>
      <c r="C463" s="2" t="s">
        <v>59</v>
      </c>
      <c r="E463">
        <v>6</v>
      </c>
      <c r="F463" s="2" t="s">
        <v>0</v>
      </c>
      <c r="K463">
        <v>0</v>
      </c>
      <c r="L463" s="2" t="s">
        <v>0</v>
      </c>
    </row>
    <row r="464" spans="1:12" x14ac:dyDescent="0.4">
      <c r="A464" s="1">
        <v>43903</v>
      </c>
      <c r="B464" s="7"/>
      <c r="C464" s="2" t="s">
        <v>17</v>
      </c>
      <c r="E464">
        <v>85</v>
      </c>
      <c r="F464" s="2" t="s">
        <v>0</v>
      </c>
      <c r="K464">
        <v>0</v>
      </c>
      <c r="L464" s="2" t="s">
        <v>0</v>
      </c>
    </row>
    <row r="465" spans="1:12" x14ac:dyDescent="0.4">
      <c r="A465" s="1">
        <v>43903</v>
      </c>
      <c r="B465" s="7">
        <v>0</v>
      </c>
      <c r="C465" s="2" t="s">
        <v>19</v>
      </c>
      <c r="D465">
        <v>0</v>
      </c>
      <c r="E465">
        <v>42</v>
      </c>
      <c r="F465" s="2" t="s">
        <v>0</v>
      </c>
      <c r="G465">
        <v>12</v>
      </c>
      <c r="H465">
        <v>3</v>
      </c>
      <c r="I465">
        <v>0</v>
      </c>
      <c r="J465">
        <v>2</v>
      </c>
      <c r="K465">
        <v>2</v>
      </c>
      <c r="L465" s="2" t="s">
        <v>106</v>
      </c>
    </row>
    <row r="466" spans="1:12" x14ac:dyDescent="0.4">
      <c r="A466" s="1">
        <v>43903</v>
      </c>
      <c r="B466" s="7">
        <v>0.52083333333333337</v>
      </c>
      <c r="C466" s="2" t="s">
        <v>15</v>
      </c>
      <c r="D466">
        <v>0</v>
      </c>
      <c r="E466">
        <v>92</v>
      </c>
      <c r="F466" s="2" t="s">
        <v>0</v>
      </c>
      <c r="G466">
        <v>13</v>
      </c>
      <c r="H466">
        <v>0</v>
      </c>
      <c r="I466">
        <v>0</v>
      </c>
      <c r="J466">
        <v>4</v>
      </c>
      <c r="K466">
        <v>1</v>
      </c>
      <c r="L466" s="2" t="s">
        <v>111</v>
      </c>
    </row>
    <row r="467" spans="1:12" x14ac:dyDescent="0.4">
      <c r="A467" s="1">
        <v>43903</v>
      </c>
      <c r="B467" s="7">
        <v>0</v>
      </c>
      <c r="C467" s="2" t="s">
        <v>30</v>
      </c>
      <c r="D467">
        <v>0</v>
      </c>
      <c r="E467">
        <v>29</v>
      </c>
      <c r="F467" s="2" t="s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 s="2" t="s">
        <v>95</v>
      </c>
    </row>
    <row r="468" spans="1:12" x14ac:dyDescent="0.4">
      <c r="A468" s="1">
        <v>43903</v>
      </c>
      <c r="B468" s="7">
        <v>0</v>
      </c>
      <c r="C468" s="2" t="s">
        <v>8</v>
      </c>
      <c r="D468">
        <v>2729</v>
      </c>
      <c r="E468">
        <v>178</v>
      </c>
      <c r="F468" s="2" t="s">
        <v>0</v>
      </c>
      <c r="G468">
        <v>33</v>
      </c>
      <c r="H468">
        <v>7</v>
      </c>
      <c r="I468">
        <v>5</v>
      </c>
      <c r="J468">
        <v>0</v>
      </c>
      <c r="K468">
        <v>2</v>
      </c>
      <c r="L468" s="2" t="s">
        <v>9</v>
      </c>
    </row>
    <row r="469" spans="1:12" x14ac:dyDescent="0.4">
      <c r="A469" s="1">
        <v>43903</v>
      </c>
      <c r="B469" s="7">
        <v>0</v>
      </c>
      <c r="C469" s="2" t="s">
        <v>32</v>
      </c>
      <c r="D469">
        <v>0</v>
      </c>
      <c r="E469">
        <v>5</v>
      </c>
      <c r="F469" s="2" t="s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 s="2" t="s">
        <v>573</v>
      </c>
    </row>
    <row r="470" spans="1:12" x14ac:dyDescent="0.4">
      <c r="A470" s="1">
        <v>43903</v>
      </c>
      <c r="B470" s="7"/>
      <c r="C470" s="2" t="s">
        <v>136</v>
      </c>
      <c r="E470">
        <v>43</v>
      </c>
      <c r="F470" s="2" t="s">
        <v>0</v>
      </c>
      <c r="K470">
        <v>0</v>
      </c>
      <c r="L470" s="2" t="s">
        <v>0</v>
      </c>
    </row>
    <row r="471" spans="1:12" x14ac:dyDescent="0.4">
      <c r="A471" s="1">
        <v>43903</v>
      </c>
      <c r="B471" s="7">
        <v>0</v>
      </c>
      <c r="C471" s="2" t="s">
        <v>44</v>
      </c>
      <c r="D471">
        <v>0</v>
      </c>
      <c r="E471">
        <v>17</v>
      </c>
      <c r="F471" s="2" t="s">
        <v>0</v>
      </c>
      <c r="G471">
        <v>8</v>
      </c>
      <c r="H471">
        <v>0</v>
      </c>
      <c r="I471">
        <v>0</v>
      </c>
      <c r="J471">
        <v>0</v>
      </c>
      <c r="K471">
        <v>0</v>
      </c>
      <c r="L471" s="2" t="s">
        <v>201</v>
      </c>
    </row>
    <row r="472" spans="1:12" x14ac:dyDescent="0.4">
      <c r="A472" s="1">
        <v>43903</v>
      </c>
      <c r="B472" s="7"/>
      <c r="C472" s="2" t="s">
        <v>57</v>
      </c>
      <c r="E472">
        <v>18</v>
      </c>
      <c r="F472" s="2" t="s">
        <v>0</v>
      </c>
      <c r="K472">
        <v>0</v>
      </c>
      <c r="L472" s="2" t="s">
        <v>0</v>
      </c>
    </row>
    <row r="473" spans="1:12" x14ac:dyDescent="0.4">
      <c r="A473" s="1">
        <v>43903</v>
      </c>
      <c r="B473" s="7">
        <v>0</v>
      </c>
      <c r="C473" s="2" t="s">
        <v>33</v>
      </c>
      <c r="D473">
        <v>0</v>
      </c>
      <c r="E473">
        <v>59</v>
      </c>
      <c r="F473" s="2" t="s">
        <v>0</v>
      </c>
      <c r="G473">
        <v>9</v>
      </c>
      <c r="H473">
        <v>1</v>
      </c>
      <c r="I473">
        <v>0</v>
      </c>
      <c r="J473">
        <v>0</v>
      </c>
      <c r="K473">
        <v>0</v>
      </c>
      <c r="L473" s="2" t="s">
        <v>34</v>
      </c>
    </row>
    <row r="474" spans="1:12" x14ac:dyDescent="0.4">
      <c r="A474" s="1">
        <v>43903</v>
      </c>
      <c r="B474" s="7">
        <v>0</v>
      </c>
      <c r="C474" s="2" t="s">
        <v>96</v>
      </c>
      <c r="D474">
        <v>0</v>
      </c>
      <c r="E474">
        <v>6</v>
      </c>
      <c r="F474" s="2" t="s">
        <v>0</v>
      </c>
      <c r="G474">
        <v>6</v>
      </c>
      <c r="H474">
        <v>0</v>
      </c>
      <c r="I474">
        <v>0</v>
      </c>
      <c r="J474">
        <v>0</v>
      </c>
      <c r="K474">
        <v>0</v>
      </c>
      <c r="L474" s="2" t="s">
        <v>475</v>
      </c>
    </row>
    <row r="475" spans="1:12" x14ac:dyDescent="0.4">
      <c r="A475" s="1">
        <v>43903</v>
      </c>
      <c r="B475" s="7">
        <v>0.5</v>
      </c>
      <c r="C475" s="2" t="s">
        <v>108</v>
      </c>
      <c r="D475">
        <v>6</v>
      </c>
      <c r="E475">
        <v>1</v>
      </c>
      <c r="F475" s="2" t="s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 s="2" t="s">
        <v>109</v>
      </c>
    </row>
    <row r="476" spans="1:12" x14ac:dyDescent="0.4">
      <c r="A476" s="1">
        <v>43903</v>
      </c>
      <c r="B476" s="7"/>
      <c r="C476" s="2" t="s">
        <v>38</v>
      </c>
      <c r="E476">
        <v>21</v>
      </c>
      <c r="F476" s="2" t="s">
        <v>0</v>
      </c>
      <c r="K476">
        <v>0</v>
      </c>
      <c r="L476" s="2" t="s">
        <v>0</v>
      </c>
    </row>
    <row r="477" spans="1:12" x14ac:dyDescent="0.4">
      <c r="A477" s="1">
        <v>43903</v>
      </c>
      <c r="B477" s="7">
        <v>0</v>
      </c>
      <c r="C477" s="2" t="s">
        <v>151</v>
      </c>
      <c r="D477">
        <v>0</v>
      </c>
      <c r="E477">
        <v>1</v>
      </c>
      <c r="F477" s="2" t="s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 s="2" t="s">
        <v>152</v>
      </c>
    </row>
    <row r="478" spans="1:12" x14ac:dyDescent="0.4">
      <c r="A478" s="1">
        <v>43903</v>
      </c>
      <c r="B478" s="7"/>
      <c r="C478" s="2" t="s">
        <v>70</v>
      </c>
      <c r="E478">
        <v>8</v>
      </c>
      <c r="F478" s="2" t="s">
        <v>0</v>
      </c>
      <c r="K478">
        <v>0</v>
      </c>
      <c r="L478" s="2" t="s">
        <v>0</v>
      </c>
    </row>
    <row r="479" spans="1:12" x14ac:dyDescent="0.4">
      <c r="A479" s="1">
        <v>43903</v>
      </c>
      <c r="B479" s="7">
        <v>0.5</v>
      </c>
      <c r="C479" s="2" t="s">
        <v>45</v>
      </c>
      <c r="D479">
        <v>10</v>
      </c>
      <c r="E479">
        <v>9</v>
      </c>
      <c r="F479" s="2" t="s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 s="2" t="s">
        <v>110</v>
      </c>
    </row>
    <row r="480" spans="1:12" x14ac:dyDescent="0.4">
      <c r="A480" s="1">
        <v>43903</v>
      </c>
      <c r="B480" s="7"/>
      <c r="C480" s="2" t="s">
        <v>125</v>
      </c>
      <c r="E480">
        <v>10</v>
      </c>
      <c r="F480" s="2" t="s">
        <v>0</v>
      </c>
      <c r="K480">
        <v>0</v>
      </c>
      <c r="L480" s="2" t="s">
        <v>0</v>
      </c>
    </row>
    <row r="481" spans="1:12" x14ac:dyDescent="0.4">
      <c r="A481" s="1">
        <v>43903</v>
      </c>
      <c r="B481" s="7">
        <v>0</v>
      </c>
      <c r="C481" s="2" t="s">
        <v>10</v>
      </c>
      <c r="D481">
        <v>0</v>
      </c>
      <c r="E481">
        <v>258</v>
      </c>
      <c r="F481" s="2" t="s">
        <v>0</v>
      </c>
      <c r="G481">
        <v>65</v>
      </c>
      <c r="H481">
        <v>13</v>
      </c>
      <c r="I481">
        <v>0</v>
      </c>
      <c r="J481">
        <v>0</v>
      </c>
      <c r="K481">
        <v>2</v>
      </c>
      <c r="L481" s="2" t="s">
        <v>107</v>
      </c>
    </row>
    <row r="482" spans="1:12" x14ac:dyDescent="0.4">
      <c r="A482" s="1">
        <v>43903</v>
      </c>
      <c r="B482" s="7"/>
      <c r="C482" s="2" t="s">
        <v>103</v>
      </c>
      <c r="E482">
        <v>3</v>
      </c>
      <c r="F482" s="2" t="s">
        <v>0</v>
      </c>
      <c r="K482">
        <v>0</v>
      </c>
      <c r="L482" s="2" t="s">
        <v>0</v>
      </c>
    </row>
    <row r="483" spans="1:12" x14ac:dyDescent="0.4">
      <c r="A483" s="1">
        <v>43903</v>
      </c>
      <c r="B483" s="7">
        <v>0</v>
      </c>
      <c r="C483" s="2" t="s">
        <v>21</v>
      </c>
      <c r="D483">
        <v>0</v>
      </c>
      <c r="E483">
        <v>368</v>
      </c>
      <c r="F483" s="2" t="s">
        <v>0</v>
      </c>
      <c r="G483">
        <v>61</v>
      </c>
      <c r="H483">
        <v>7</v>
      </c>
      <c r="I483">
        <v>0</v>
      </c>
      <c r="J483">
        <v>0</v>
      </c>
      <c r="K483">
        <v>3</v>
      </c>
      <c r="L483" s="2" t="s">
        <v>197</v>
      </c>
    </row>
    <row r="484" spans="1:12" x14ac:dyDescent="0.4">
      <c r="A484" s="1">
        <v>43903</v>
      </c>
      <c r="B484" s="7">
        <v>0</v>
      </c>
      <c r="C484" s="2" t="s">
        <v>23</v>
      </c>
      <c r="D484">
        <v>0</v>
      </c>
      <c r="E484">
        <v>76</v>
      </c>
      <c r="F484" s="2" t="s">
        <v>0</v>
      </c>
      <c r="G484">
        <v>29</v>
      </c>
      <c r="H484">
        <v>1</v>
      </c>
      <c r="I484">
        <v>1</v>
      </c>
      <c r="J484">
        <v>0</v>
      </c>
      <c r="K484">
        <v>0</v>
      </c>
      <c r="L484" s="2" t="s">
        <v>571</v>
      </c>
    </row>
    <row r="485" spans="1:12" x14ac:dyDescent="0.4">
      <c r="A485" s="1">
        <v>43903</v>
      </c>
      <c r="B485" s="7">
        <v>0.33333333333333331</v>
      </c>
      <c r="C485" s="2" t="s">
        <v>47</v>
      </c>
      <c r="D485">
        <v>0</v>
      </c>
      <c r="E485">
        <v>13</v>
      </c>
      <c r="F485" s="2" t="s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 s="2" t="s">
        <v>572</v>
      </c>
    </row>
    <row r="486" spans="1:12" x14ac:dyDescent="0.4">
      <c r="A486" s="1">
        <v>43903</v>
      </c>
      <c r="B486" s="7">
        <v>0.60416666666666663</v>
      </c>
      <c r="C486" s="2" t="s">
        <v>14</v>
      </c>
      <c r="D486">
        <v>0</v>
      </c>
      <c r="E486">
        <v>164</v>
      </c>
      <c r="F486" s="2" t="s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 s="2" t="s">
        <v>240</v>
      </c>
    </row>
    <row r="487" spans="1:12" x14ac:dyDescent="0.4">
      <c r="A487" s="1">
        <v>43903</v>
      </c>
      <c r="B487" s="7"/>
      <c r="C487" s="2" t="s">
        <v>12</v>
      </c>
      <c r="E487">
        <v>3</v>
      </c>
      <c r="F487" s="2" t="s">
        <v>0</v>
      </c>
      <c r="K487">
        <v>0</v>
      </c>
      <c r="L487" s="2" t="s">
        <v>0</v>
      </c>
    </row>
    <row r="488" spans="1:12" x14ac:dyDescent="0.4">
      <c r="A488" s="1">
        <v>43904</v>
      </c>
      <c r="B488" s="7"/>
      <c r="C488" s="2" t="s">
        <v>25</v>
      </c>
      <c r="E488">
        <v>39</v>
      </c>
      <c r="F488" s="2" t="s">
        <v>0</v>
      </c>
      <c r="K488">
        <v>0</v>
      </c>
      <c r="L488" s="2" t="s">
        <v>0</v>
      </c>
    </row>
    <row r="489" spans="1:12" x14ac:dyDescent="0.4">
      <c r="A489" s="1">
        <v>43904</v>
      </c>
      <c r="B489" s="7">
        <v>0</v>
      </c>
      <c r="C489" s="2" t="s">
        <v>113</v>
      </c>
      <c r="D489">
        <v>0</v>
      </c>
      <c r="E489">
        <v>2</v>
      </c>
      <c r="F489" s="2" t="s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 s="2" t="s">
        <v>114</v>
      </c>
    </row>
    <row r="490" spans="1:12" x14ac:dyDescent="0.4">
      <c r="A490" s="1">
        <v>43904</v>
      </c>
      <c r="B490" s="7"/>
      <c r="C490" s="2" t="s">
        <v>59</v>
      </c>
      <c r="E490">
        <v>7</v>
      </c>
      <c r="F490" s="2" t="s">
        <v>0</v>
      </c>
      <c r="K490">
        <v>0</v>
      </c>
      <c r="L490" s="2" t="s">
        <v>0</v>
      </c>
    </row>
    <row r="491" spans="1:12" x14ac:dyDescent="0.4">
      <c r="A491" s="1">
        <v>43904</v>
      </c>
      <c r="B491" s="7"/>
      <c r="C491" s="2" t="s">
        <v>17</v>
      </c>
      <c r="E491">
        <v>98</v>
      </c>
      <c r="F491" s="2" t="s">
        <v>0</v>
      </c>
      <c r="K491">
        <v>0</v>
      </c>
      <c r="L491" s="2" t="s">
        <v>0</v>
      </c>
    </row>
    <row r="492" spans="1:12" x14ac:dyDescent="0.4">
      <c r="A492" s="1">
        <v>43904</v>
      </c>
      <c r="B492" s="7">
        <v>0</v>
      </c>
      <c r="C492" s="2" t="s">
        <v>19</v>
      </c>
      <c r="D492">
        <v>0</v>
      </c>
      <c r="E492">
        <v>47</v>
      </c>
      <c r="F492" s="2" t="s">
        <v>0</v>
      </c>
      <c r="G492">
        <v>8</v>
      </c>
      <c r="H492">
        <v>2</v>
      </c>
      <c r="I492">
        <v>0</v>
      </c>
      <c r="J492">
        <v>2</v>
      </c>
      <c r="K492">
        <v>2</v>
      </c>
      <c r="L492" s="2" t="s">
        <v>115</v>
      </c>
    </row>
    <row r="493" spans="1:12" x14ac:dyDescent="0.4">
      <c r="A493" s="1">
        <v>43904</v>
      </c>
      <c r="B493" s="7">
        <v>0.47708333333333336</v>
      </c>
      <c r="C493" s="2" t="s">
        <v>15</v>
      </c>
      <c r="D493">
        <v>0</v>
      </c>
      <c r="E493">
        <v>100</v>
      </c>
      <c r="F493" s="2" t="s">
        <v>0</v>
      </c>
      <c r="G493">
        <v>13</v>
      </c>
      <c r="H493">
        <v>0</v>
      </c>
      <c r="I493">
        <v>0</v>
      </c>
      <c r="J493">
        <v>4</v>
      </c>
      <c r="K493">
        <v>1</v>
      </c>
      <c r="L493" s="2" t="s">
        <v>118</v>
      </c>
    </row>
    <row r="494" spans="1:12" x14ac:dyDescent="0.4">
      <c r="A494" s="1">
        <v>43904</v>
      </c>
      <c r="B494" s="7">
        <v>0</v>
      </c>
      <c r="C494" s="2" t="s">
        <v>30</v>
      </c>
      <c r="D494">
        <v>0</v>
      </c>
      <c r="E494">
        <v>36</v>
      </c>
      <c r="F494" s="2" t="s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 s="2" t="s">
        <v>95</v>
      </c>
    </row>
    <row r="495" spans="1:12" x14ac:dyDescent="0.4">
      <c r="A495" s="1">
        <v>43904</v>
      </c>
      <c r="B495" s="7">
        <v>0</v>
      </c>
      <c r="C495" s="2" t="s">
        <v>8</v>
      </c>
      <c r="D495">
        <v>3315</v>
      </c>
      <c r="E495">
        <v>281</v>
      </c>
      <c r="F495" s="2" t="s">
        <v>0</v>
      </c>
      <c r="G495">
        <v>43</v>
      </c>
      <c r="H495">
        <v>8</v>
      </c>
      <c r="I495">
        <v>5</v>
      </c>
      <c r="J495">
        <v>0</v>
      </c>
      <c r="K495">
        <v>2</v>
      </c>
      <c r="L495" s="2" t="s">
        <v>9</v>
      </c>
    </row>
    <row r="496" spans="1:12" x14ac:dyDescent="0.4">
      <c r="A496" s="1">
        <v>43904</v>
      </c>
      <c r="B496" s="7">
        <v>0</v>
      </c>
      <c r="C496" s="2" t="s">
        <v>32</v>
      </c>
      <c r="D496">
        <v>0</v>
      </c>
      <c r="E496">
        <v>7</v>
      </c>
      <c r="F496" s="2" t="s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 s="2" t="s">
        <v>573</v>
      </c>
    </row>
    <row r="497" spans="1:12" x14ac:dyDescent="0.4">
      <c r="A497" s="1">
        <v>43904</v>
      </c>
      <c r="B497" s="7"/>
      <c r="C497" s="2" t="s">
        <v>136</v>
      </c>
      <c r="E497">
        <v>49</v>
      </c>
      <c r="F497" s="2" t="s">
        <v>0</v>
      </c>
      <c r="K497">
        <v>0</v>
      </c>
      <c r="L497" s="2" t="s">
        <v>0</v>
      </c>
    </row>
    <row r="498" spans="1:12" x14ac:dyDescent="0.4">
      <c r="A498" s="1">
        <v>43904</v>
      </c>
      <c r="B498" s="7">
        <v>0</v>
      </c>
      <c r="C498" s="2" t="s">
        <v>44</v>
      </c>
      <c r="D498">
        <v>0</v>
      </c>
      <c r="E498">
        <v>18</v>
      </c>
      <c r="F498" s="2" t="s">
        <v>0</v>
      </c>
      <c r="G498">
        <v>8</v>
      </c>
      <c r="H498">
        <v>0</v>
      </c>
      <c r="I498">
        <v>0</v>
      </c>
      <c r="J498">
        <v>0</v>
      </c>
      <c r="K498">
        <v>0</v>
      </c>
      <c r="L498" s="2" t="s">
        <v>201</v>
      </c>
    </row>
    <row r="499" spans="1:12" x14ac:dyDescent="0.4">
      <c r="A499" s="1">
        <v>43904</v>
      </c>
      <c r="B499" s="7"/>
      <c r="C499" s="2" t="s">
        <v>57</v>
      </c>
      <c r="E499">
        <v>24</v>
      </c>
      <c r="F499" s="2" t="s">
        <v>0</v>
      </c>
      <c r="K499">
        <v>0</v>
      </c>
      <c r="L499" s="2" t="s">
        <v>0</v>
      </c>
    </row>
    <row r="500" spans="1:12" x14ac:dyDescent="0.4">
      <c r="A500" s="1">
        <v>43904</v>
      </c>
      <c r="B500" s="7">
        <v>0</v>
      </c>
      <c r="C500" s="2" t="s">
        <v>33</v>
      </c>
      <c r="D500">
        <v>0</v>
      </c>
      <c r="E500">
        <v>68</v>
      </c>
      <c r="F500" s="2" t="s">
        <v>0</v>
      </c>
      <c r="G500">
        <v>10</v>
      </c>
      <c r="H500">
        <v>1</v>
      </c>
      <c r="I500">
        <v>0</v>
      </c>
      <c r="J500">
        <v>0</v>
      </c>
      <c r="K500">
        <v>0</v>
      </c>
      <c r="L500" s="2" t="s">
        <v>34</v>
      </c>
    </row>
    <row r="501" spans="1:12" x14ac:dyDescent="0.4">
      <c r="A501" s="1">
        <v>43904</v>
      </c>
      <c r="B501" s="7">
        <v>0</v>
      </c>
      <c r="C501" s="2" t="s">
        <v>96</v>
      </c>
      <c r="D501">
        <v>0</v>
      </c>
      <c r="E501">
        <v>8</v>
      </c>
      <c r="F501" s="2" t="s">
        <v>0</v>
      </c>
      <c r="G501">
        <v>6</v>
      </c>
      <c r="H501">
        <v>0</v>
      </c>
      <c r="I501">
        <v>0</v>
      </c>
      <c r="J501">
        <v>0</v>
      </c>
      <c r="K501">
        <v>0</v>
      </c>
      <c r="L501" s="2" t="s">
        <v>475</v>
      </c>
    </row>
    <row r="502" spans="1:12" x14ac:dyDescent="0.4">
      <c r="A502" s="1">
        <v>43904</v>
      </c>
      <c r="B502" s="7"/>
      <c r="C502" s="2" t="s">
        <v>108</v>
      </c>
      <c r="E502">
        <v>4</v>
      </c>
      <c r="F502" s="2" t="s">
        <v>0</v>
      </c>
      <c r="K502">
        <v>0</v>
      </c>
      <c r="L502" s="2" t="s">
        <v>0</v>
      </c>
    </row>
    <row r="503" spans="1:12" x14ac:dyDescent="0.4">
      <c r="A503" s="1">
        <v>43904</v>
      </c>
      <c r="B503" s="7"/>
      <c r="C503" s="2" t="s">
        <v>38</v>
      </c>
      <c r="E503">
        <v>28</v>
      </c>
      <c r="F503" s="2" t="s">
        <v>0</v>
      </c>
      <c r="K503">
        <v>0</v>
      </c>
      <c r="L503" s="2" t="s">
        <v>0</v>
      </c>
    </row>
    <row r="504" spans="1:12" x14ac:dyDescent="0.4">
      <c r="A504" s="1">
        <v>43904</v>
      </c>
      <c r="B504" s="7">
        <v>0</v>
      </c>
      <c r="C504" s="2" t="s">
        <v>151</v>
      </c>
      <c r="D504">
        <v>0</v>
      </c>
      <c r="E504">
        <v>2</v>
      </c>
      <c r="F504" s="2" t="s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 s="2" t="s">
        <v>152</v>
      </c>
    </row>
    <row r="505" spans="1:12" x14ac:dyDescent="0.4">
      <c r="A505" s="1">
        <v>43904</v>
      </c>
      <c r="B505" s="7"/>
      <c r="C505" s="2" t="s">
        <v>70</v>
      </c>
      <c r="E505">
        <v>15</v>
      </c>
      <c r="F505" s="2" t="s">
        <v>0</v>
      </c>
      <c r="K505">
        <v>0</v>
      </c>
      <c r="L505" s="2" t="s">
        <v>0</v>
      </c>
    </row>
    <row r="506" spans="1:12" x14ac:dyDescent="0.4">
      <c r="A506" s="1">
        <v>43904</v>
      </c>
      <c r="B506" s="7">
        <v>0.12708333333333333</v>
      </c>
      <c r="C506" s="2" t="s">
        <v>45</v>
      </c>
      <c r="D506">
        <v>10</v>
      </c>
      <c r="E506">
        <v>12</v>
      </c>
      <c r="F506" s="2" t="s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 s="2" t="s">
        <v>286</v>
      </c>
    </row>
    <row r="507" spans="1:12" x14ac:dyDescent="0.4">
      <c r="A507" s="1">
        <v>43904</v>
      </c>
      <c r="B507" s="7"/>
      <c r="C507" s="2" t="s">
        <v>125</v>
      </c>
      <c r="E507">
        <v>12</v>
      </c>
      <c r="F507" s="2" t="s">
        <v>0</v>
      </c>
      <c r="K507">
        <v>0</v>
      </c>
      <c r="L507" s="2" t="s">
        <v>0</v>
      </c>
    </row>
    <row r="508" spans="1:12" x14ac:dyDescent="0.4">
      <c r="A508" s="1">
        <v>43904</v>
      </c>
      <c r="B508" s="7">
        <v>0</v>
      </c>
      <c r="C508" s="2" t="s">
        <v>10</v>
      </c>
      <c r="D508">
        <v>0</v>
      </c>
      <c r="E508">
        <v>265</v>
      </c>
      <c r="F508" s="2" t="s">
        <v>0</v>
      </c>
      <c r="G508">
        <v>0</v>
      </c>
      <c r="H508">
        <v>0</v>
      </c>
      <c r="I508">
        <v>0</v>
      </c>
      <c r="J508">
        <v>0</v>
      </c>
      <c r="K508">
        <v>3</v>
      </c>
      <c r="L508" s="2" t="s">
        <v>117</v>
      </c>
    </row>
    <row r="509" spans="1:12" x14ac:dyDescent="0.4">
      <c r="A509" s="1">
        <v>43904</v>
      </c>
      <c r="B509" s="7"/>
      <c r="C509" s="2" t="s">
        <v>103</v>
      </c>
      <c r="E509">
        <v>3</v>
      </c>
      <c r="F509" s="2" t="s">
        <v>0</v>
      </c>
      <c r="K509">
        <v>0</v>
      </c>
      <c r="L509" s="2" t="s">
        <v>0</v>
      </c>
    </row>
    <row r="510" spans="1:12" x14ac:dyDescent="0.4">
      <c r="A510" s="1">
        <v>43904</v>
      </c>
      <c r="B510" s="7">
        <v>0</v>
      </c>
      <c r="C510" s="2" t="s">
        <v>21</v>
      </c>
      <c r="D510">
        <v>0</v>
      </c>
      <c r="E510">
        <v>477</v>
      </c>
      <c r="F510" s="2" t="s">
        <v>0</v>
      </c>
      <c r="G510">
        <v>75</v>
      </c>
      <c r="H510">
        <v>10</v>
      </c>
      <c r="I510">
        <v>0</v>
      </c>
      <c r="J510">
        <v>0</v>
      </c>
      <c r="K510">
        <v>3</v>
      </c>
      <c r="L510" s="2" t="s">
        <v>197</v>
      </c>
    </row>
    <row r="511" spans="1:12" x14ac:dyDescent="0.4">
      <c r="A511" s="1">
        <v>43904</v>
      </c>
      <c r="B511" s="7">
        <v>0</v>
      </c>
      <c r="C511" s="2" t="s">
        <v>23</v>
      </c>
      <c r="D511">
        <v>0</v>
      </c>
      <c r="E511">
        <v>98</v>
      </c>
      <c r="F511" s="2" t="s">
        <v>0</v>
      </c>
      <c r="G511">
        <v>33</v>
      </c>
      <c r="H511">
        <v>1</v>
      </c>
      <c r="I511">
        <v>1</v>
      </c>
      <c r="J511">
        <v>0</v>
      </c>
      <c r="K511">
        <v>1</v>
      </c>
      <c r="L511" s="2" t="s">
        <v>571</v>
      </c>
    </row>
    <row r="512" spans="1:12" x14ac:dyDescent="0.4">
      <c r="A512" s="1">
        <v>43904</v>
      </c>
      <c r="B512" s="7">
        <v>0.33333333333333331</v>
      </c>
      <c r="C512" s="2" t="s">
        <v>47</v>
      </c>
      <c r="D512">
        <v>0</v>
      </c>
      <c r="E512">
        <v>13</v>
      </c>
      <c r="F512" s="2" t="s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 s="2" t="s">
        <v>572</v>
      </c>
    </row>
    <row r="513" spans="1:12" x14ac:dyDescent="0.4">
      <c r="A513" s="1">
        <v>43904</v>
      </c>
      <c r="B513" s="7">
        <v>0.60416666666666663</v>
      </c>
      <c r="C513" s="2" t="s">
        <v>14</v>
      </c>
      <c r="D513">
        <v>0</v>
      </c>
      <c r="E513">
        <v>218</v>
      </c>
      <c r="F513" s="2" t="s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 s="2" t="s">
        <v>240</v>
      </c>
    </row>
    <row r="514" spans="1:12" x14ac:dyDescent="0.4">
      <c r="A514" s="1">
        <v>43904</v>
      </c>
      <c r="B514" s="7">
        <v>0</v>
      </c>
      <c r="C514" s="2" t="s">
        <v>12</v>
      </c>
      <c r="D514">
        <v>99</v>
      </c>
      <c r="E514">
        <v>3</v>
      </c>
      <c r="F514" s="2" t="s">
        <v>0</v>
      </c>
      <c r="G514">
        <v>0</v>
      </c>
      <c r="H514">
        <v>0</v>
      </c>
      <c r="I514">
        <v>0</v>
      </c>
      <c r="J514">
        <v>1</v>
      </c>
      <c r="K514">
        <v>0</v>
      </c>
      <c r="L514" s="2" t="s">
        <v>116</v>
      </c>
    </row>
    <row r="515" spans="1:12" x14ac:dyDescent="0.4">
      <c r="A515" s="1">
        <v>43905</v>
      </c>
      <c r="B515" s="7"/>
      <c r="C515" s="2" t="s">
        <v>25</v>
      </c>
      <c r="E515">
        <v>45</v>
      </c>
      <c r="F515" s="2" t="s">
        <v>0</v>
      </c>
      <c r="K515">
        <v>0</v>
      </c>
      <c r="L515" s="2" t="s">
        <v>0</v>
      </c>
    </row>
    <row r="516" spans="1:12" x14ac:dyDescent="0.4">
      <c r="A516" s="1">
        <v>43905</v>
      </c>
      <c r="B516" s="7"/>
      <c r="C516" s="2" t="s">
        <v>113</v>
      </c>
      <c r="E516">
        <v>3</v>
      </c>
      <c r="F516" s="2" t="s">
        <v>0</v>
      </c>
      <c r="K516">
        <v>0</v>
      </c>
      <c r="L516" s="2" t="s">
        <v>0</v>
      </c>
    </row>
    <row r="517" spans="1:12" x14ac:dyDescent="0.4">
      <c r="A517" s="1">
        <v>43905</v>
      </c>
      <c r="B517" s="7"/>
      <c r="C517" s="2" t="s">
        <v>59</v>
      </c>
      <c r="E517">
        <v>8</v>
      </c>
      <c r="F517" s="2" t="s">
        <v>0</v>
      </c>
      <c r="K517">
        <v>0</v>
      </c>
      <c r="L517" s="2" t="s">
        <v>0</v>
      </c>
    </row>
    <row r="518" spans="1:12" x14ac:dyDescent="0.4">
      <c r="A518" s="1">
        <v>43905</v>
      </c>
      <c r="B518" s="7"/>
      <c r="C518" s="2" t="s">
        <v>17</v>
      </c>
      <c r="E518">
        <v>110</v>
      </c>
      <c r="F518" s="2" t="s">
        <v>0</v>
      </c>
      <c r="K518">
        <v>0</v>
      </c>
      <c r="L518" s="2" t="s">
        <v>0</v>
      </c>
    </row>
    <row r="519" spans="1:12" x14ac:dyDescent="0.4">
      <c r="A519" s="1">
        <v>43905</v>
      </c>
      <c r="B519" s="7">
        <v>0</v>
      </c>
      <c r="C519" s="2" t="s">
        <v>19</v>
      </c>
      <c r="D519">
        <v>0</v>
      </c>
      <c r="E519">
        <v>54</v>
      </c>
      <c r="F519" s="2" t="s">
        <v>0</v>
      </c>
      <c r="G519">
        <v>12</v>
      </c>
      <c r="H519">
        <v>2</v>
      </c>
      <c r="I519">
        <v>0</v>
      </c>
      <c r="J519">
        <v>5</v>
      </c>
      <c r="K519">
        <v>2</v>
      </c>
      <c r="L519" s="2" t="s">
        <v>119</v>
      </c>
    </row>
    <row r="520" spans="1:12" x14ac:dyDescent="0.4">
      <c r="A520" s="1">
        <v>43905</v>
      </c>
      <c r="B520" s="7"/>
      <c r="C520" s="2" t="s">
        <v>15</v>
      </c>
      <c r="E520">
        <v>122</v>
      </c>
      <c r="F520" s="2" t="s">
        <v>0</v>
      </c>
      <c r="K520">
        <v>3</v>
      </c>
      <c r="L520" s="2" t="s">
        <v>0</v>
      </c>
    </row>
    <row r="521" spans="1:12" x14ac:dyDescent="0.4">
      <c r="A521" s="1">
        <v>43905</v>
      </c>
      <c r="B521" s="7">
        <v>0</v>
      </c>
      <c r="C521" s="2" t="s">
        <v>30</v>
      </c>
      <c r="D521">
        <v>0</v>
      </c>
      <c r="E521">
        <v>40</v>
      </c>
      <c r="F521" s="2" t="s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 s="2" t="s">
        <v>95</v>
      </c>
    </row>
    <row r="522" spans="1:12" x14ac:dyDescent="0.4">
      <c r="A522" s="1">
        <v>43905</v>
      </c>
      <c r="B522" s="7">
        <v>0</v>
      </c>
      <c r="C522" s="2" t="s">
        <v>8</v>
      </c>
      <c r="D522">
        <v>3719</v>
      </c>
      <c r="E522">
        <v>374</v>
      </c>
      <c r="F522" s="2" t="s">
        <v>0</v>
      </c>
      <c r="G522">
        <v>46</v>
      </c>
      <c r="H522">
        <v>12</v>
      </c>
      <c r="I522">
        <v>8</v>
      </c>
      <c r="J522">
        <v>0</v>
      </c>
      <c r="K522">
        <v>4</v>
      </c>
      <c r="L522" s="2" t="s">
        <v>9</v>
      </c>
    </row>
    <row r="523" spans="1:12" x14ac:dyDescent="0.4">
      <c r="A523" s="1">
        <v>43905</v>
      </c>
      <c r="B523" s="7">
        <v>0</v>
      </c>
      <c r="C523" s="2" t="s">
        <v>32</v>
      </c>
      <c r="D523">
        <v>0</v>
      </c>
      <c r="E523">
        <v>8</v>
      </c>
      <c r="F523" s="2" t="s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 s="2" t="s">
        <v>573</v>
      </c>
    </row>
    <row r="524" spans="1:12" x14ac:dyDescent="0.4">
      <c r="A524" s="1">
        <v>43905</v>
      </c>
      <c r="B524" s="7"/>
      <c r="C524" s="2" t="s">
        <v>136</v>
      </c>
      <c r="E524">
        <v>54</v>
      </c>
      <c r="F524" s="2" t="s">
        <v>0</v>
      </c>
      <c r="K524">
        <v>0</v>
      </c>
      <c r="L524" s="2" t="s">
        <v>0</v>
      </c>
    </row>
    <row r="525" spans="1:12" x14ac:dyDescent="0.4">
      <c r="A525" s="1">
        <v>43905</v>
      </c>
      <c r="B525" s="7">
        <v>0</v>
      </c>
      <c r="C525" s="2" t="s">
        <v>44</v>
      </c>
      <c r="D525">
        <v>0</v>
      </c>
      <c r="E525">
        <v>19</v>
      </c>
      <c r="F525" s="2" t="s">
        <v>0</v>
      </c>
      <c r="G525">
        <v>9</v>
      </c>
      <c r="H525">
        <v>0</v>
      </c>
      <c r="I525">
        <v>0</v>
      </c>
      <c r="J525">
        <v>0</v>
      </c>
      <c r="K525">
        <v>0</v>
      </c>
      <c r="L525" s="2" t="s">
        <v>201</v>
      </c>
    </row>
    <row r="526" spans="1:12" x14ac:dyDescent="0.4">
      <c r="A526" s="1">
        <v>43905</v>
      </c>
      <c r="B526" s="7"/>
      <c r="C526" s="2" t="s">
        <v>57</v>
      </c>
      <c r="E526">
        <v>31</v>
      </c>
      <c r="F526" s="2" t="s">
        <v>0</v>
      </c>
      <c r="K526">
        <v>0</v>
      </c>
      <c r="L526" s="2" t="s">
        <v>0</v>
      </c>
    </row>
    <row r="527" spans="1:12" x14ac:dyDescent="0.4">
      <c r="A527" s="1">
        <v>43905</v>
      </c>
      <c r="B527" s="7">
        <v>0</v>
      </c>
      <c r="C527" s="2" t="s">
        <v>33</v>
      </c>
      <c r="D527">
        <v>0</v>
      </c>
      <c r="E527">
        <v>74</v>
      </c>
      <c r="F527" s="2" t="s">
        <v>0</v>
      </c>
      <c r="G527">
        <v>9</v>
      </c>
      <c r="H527">
        <v>1</v>
      </c>
      <c r="I527">
        <v>0</v>
      </c>
      <c r="J527">
        <v>0</v>
      </c>
      <c r="K527">
        <v>0</v>
      </c>
      <c r="L527" s="2" t="s">
        <v>34</v>
      </c>
    </row>
    <row r="528" spans="1:12" x14ac:dyDescent="0.4">
      <c r="A528" s="1">
        <v>43905</v>
      </c>
      <c r="B528" s="7">
        <v>0</v>
      </c>
      <c r="C528" s="2" t="s">
        <v>96</v>
      </c>
      <c r="D528">
        <v>0</v>
      </c>
      <c r="E528">
        <v>9</v>
      </c>
      <c r="F528" s="2" t="s">
        <v>0</v>
      </c>
      <c r="G528">
        <v>6</v>
      </c>
      <c r="H528">
        <v>0</v>
      </c>
      <c r="I528">
        <v>0</v>
      </c>
      <c r="J528">
        <v>0</v>
      </c>
      <c r="K528">
        <v>0</v>
      </c>
      <c r="L528" s="2" t="s">
        <v>475</v>
      </c>
    </row>
    <row r="529" spans="1:12" x14ac:dyDescent="0.4">
      <c r="A529" s="1">
        <v>43905</v>
      </c>
      <c r="B529" s="7"/>
      <c r="C529" s="2" t="s">
        <v>108</v>
      </c>
      <c r="E529">
        <v>7</v>
      </c>
      <c r="F529" s="2" t="s">
        <v>0</v>
      </c>
      <c r="K529">
        <v>0</v>
      </c>
      <c r="L529" s="2" t="s">
        <v>0</v>
      </c>
    </row>
    <row r="530" spans="1:12" x14ac:dyDescent="0.4">
      <c r="A530" s="1">
        <v>43905</v>
      </c>
      <c r="B530" s="7"/>
      <c r="C530" s="2" t="s">
        <v>38</v>
      </c>
      <c r="E530">
        <v>34</v>
      </c>
      <c r="F530" s="2" t="s">
        <v>0</v>
      </c>
      <c r="K530">
        <v>0</v>
      </c>
      <c r="L530" s="2" t="s">
        <v>0</v>
      </c>
    </row>
    <row r="531" spans="1:12" x14ac:dyDescent="0.4">
      <c r="A531" s="1">
        <v>43905</v>
      </c>
      <c r="B531" s="7">
        <v>0</v>
      </c>
      <c r="C531" s="2" t="s">
        <v>151</v>
      </c>
      <c r="D531">
        <v>0</v>
      </c>
      <c r="E531">
        <v>3</v>
      </c>
      <c r="F531" s="2" t="s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 s="2" t="s">
        <v>152</v>
      </c>
    </row>
    <row r="532" spans="1:12" x14ac:dyDescent="0.4">
      <c r="A532" s="1">
        <v>43905</v>
      </c>
      <c r="B532" s="7"/>
      <c r="C532" s="2" t="s">
        <v>70</v>
      </c>
      <c r="E532">
        <v>22</v>
      </c>
      <c r="F532" s="2" t="s">
        <v>0</v>
      </c>
      <c r="K532">
        <v>0</v>
      </c>
      <c r="L532" s="2" t="s">
        <v>0</v>
      </c>
    </row>
    <row r="533" spans="1:12" x14ac:dyDescent="0.4">
      <c r="A533" s="1">
        <v>43905</v>
      </c>
      <c r="B533" s="7">
        <v>0</v>
      </c>
      <c r="C533" s="2" t="s">
        <v>45</v>
      </c>
      <c r="D533">
        <v>0</v>
      </c>
      <c r="E533">
        <v>13</v>
      </c>
      <c r="F533" s="2" t="s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 s="2" t="s">
        <v>121</v>
      </c>
    </row>
    <row r="534" spans="1:12" x14ac:dyDescent="0.4">
      <c r="A534" s="1">
        <v>43905</v>
      </c>
      <c r="B534" s="7"/>
      <c r="C534" s="2" t="s">
        <v>125</v>
      </c>
      <c r="E534">
        <v>15</v>
      </c>
      <c r="F534" s="2" t="s">
        <v>0</v>
      </c>
      <c r="K534">
        <v>0</v>
      </c>
      <c r="L534" s="2" t="s">
        <v>0</v>
      </c>
    </row>
    <row r="535" spans="1:12" x14ac:dyDescent="0.4">
      <c r="A535" s="1">
        <v>43905</v>
      </c>
      <c r="B535" s="7">
        <v>0</v>
      </c>
      <c r="C535" s="2" t="s">
        <v>10</v>
      </c>
      <c r="D535">
        <v>0</v>
      </c>
      <c r="E535">
        <v>291</v>
      </c>
      <c r="F535" s="2" t="s">
        <v>0</v>
      </c>
      <c r="G535">
        <v>0</v>
      </c>
      <c r="H535">
        <v>0</v>
      </c>
      <c r="I535">
        <v>0</v>
      </c>
      <c r="J535">
        <v>0</v>
      </c>
      <c r="K535">
        <v>6</v>
      </c>
      <c r="L535" s="2" t="s">
        <v>122</v>
      </c>
    </row>
    <row r="536" spans="1:12" x14ac:dyDescent="0.4">
      <c r="A536" s="1">
        <v>43905</v>
      </c>
      <c r="B536" s="7"/>
      <c r="C536" s="2" t="s">
        <v>103</v>
      </c>
      <c r="E536">
        <v>4</v>
      </c>
      <c r="F536" s="2" t="s">
        <v>0</v>
      </c>
      <c r="K536">
        <v>0</v>
      </c>
      <c r="L536" s="2" t="s">
        <v>0</v>
      </c>
    </row>
    <row r="537" spans="1:12" x14ac:dyDescent="0.4">
      <c r="A537" s="1">
        <v>43905</v>
      </c>
      <c r="B537" s="7">
        <v>0</v>
      </c>
      <c r="C537" s="2" t="s">
        <v>21</v>
      </c>
      <c r="D537">
        <v>0</v>
      </c>
      <c r="E537">
        <v>560</v>
      </c>
      <c r="F537" s="2" t="s">
        <v>0</v>
      </c>
      <c r="G537">
        <v>90</v>
      </c>
      <c r="H537">
        <v>10</v>
      </c>
      <c r="I537">
        <v>0</v>
      </c>
      <c r="J537">
        <v>0</v>
      </c>
      <c r="K537">
        <v>3</v>
      </c>
      <c r="L537" s="2" t="s">
        <v>197</v>
      </c>
    </row>
    <row r="538" spans="1:12" x14ac:dyDescent="0.4">
      <c r="A538" s="1">
        <v>43905</v>
      </c>
      <c r="B538" s="7">
        <v>0</v>
      </c>
      <c r="C538" s="2" t="s">
        <v>23</v>
      </c>
      <c r="D538">
        <v>0</v>
      </c>
      <c r="E538">
        <v>115</v>
      </c>
      <c r="F538" s="2" t="s">
        <v>0</v>
      </c>
      <c r="G538">
        <v>35</v>
      </c>
      <c r="H538">
        <v>1</v>
      </c>
      <c r="I538">
        <v>1</v>
      </c>
      <c r="J538">
        <v>0</v>
      </c>
      <c r="K538">
        <v>2</v>
      </c>
      <c r="L538" s="2" t="s">
        <v>571</v>
      </c>
    </row>
    <row r="539" spans="1:12" x14ac:dyDescent="0.4">
      <c r="A539" s="1">
        <v>43905</v>
      </c>
      <c r="B539" s="7">
        <v>0.33333333333333331</v>
      </c>
      <c r="C539" s="2" t="s">
        <v>47</v>
      </c>
      <c r="D539">
        <v>0</v>
      </c>
      <c r="E539">
        <v>21</v>
      </c>
      <c r="F539" s="2" t="s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 s="2" t="s">
        <v>572</v>
      </c>
    </row>
    <row r="540" spans="1:12" x14ac:dyDescent="0.4">
      <c r="A540" s="1">
        <v>43905</v>
      </c>
      <c r="B540" s="7">
        <v>0.60416666666666663</v>
      </c>
      <c r="C540" s="2" t="s">
        <v>14</v>
      </c>
      <c r="D540">
        <v>0</v>
      </c>
      <c r="E540">
        <v>273</v>
      </c>
      <c r="F540" s="2" t="s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 s="2" t="s">
        <v>240</v>
      </c>
    </row>
    <row r="541" spans="1:12" x14ac:dyDescent="0.4">
      <c r="A541" s="1">
        <v>43905</v>
      </c>
      <c r="B541" s="7">
        <v>0</v>
      </c>
      <c r="C541" s="2" t="s">
        <v>12</v>
      </c>
      <c r="D541">
        <v>0</v>
      </c>
      <c r="E541">
        <v>7</v>
      </c>
      <c r="F541" s="2" t="s">
        <v>0</v>
      </c>
      <c r="G541">
        <v>0</v>
      </c>
      <c r="H541">
        <v>0</v>
      </c>
      <c r="I541">
        <v>0</v>
      </c>
      <c r="J541">
        <v>1</v>
      </c>
      <c r="K541">
        <v>0</v>
      </c>
      <c r="L541" s="2" t="s">
        <v>120</v>
      </c>
    </row>
    <row r="542" spans="1:12" x14ac:dyDescent="0.4">
      <c r="A542" s="1">
        <v>43906</v>
      </c>
      <c r="B542" s="7">
        <v>0.625</v>
      </c>
      <c r="C542" s="2" t="s">
        <v>25</v>
      </c>
      <c r="D542">
        <v>0</v>
      </c>
      <c r="E542">
        <v>52</v>
      </c>
      <c r="F542" s="2" t="s">
        <v>0</v>
      </c>
      <c r="G542">
        <v>2</v>
      </c>
      <c r="H542">
        <v>0</v>
      </c>
      <c r="I542">
        <v>0</v>
      </c>
      <c r="J542">
        <v>4</v>
      </c>
      <c r="K542">
        <v>0</v>
      </c>
      <c r="L542" s="2" t="s">
        <v>128</v>
      </c>
    </row>
    <row r="543" spans="1:12" x14ac:dyDescent="0.4">
      <c r="A543" s="1">
        <v>43906</v>
      </c>
      <c r="B543" s="7">
        <v>0</v>
      </c>
      <c r="C543" s="2" t="s">
        <v>113</v>
      </c>
      <c r="D543">
        <v>0</v>
      </c>
      <c r="E543">
        <v>4</v>
      </c>
      <c r="F543" s="2" t="s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 s="2" t="s">
        <v>287</v>
      </c>
    </row>
    <row r="544" spans="1:12" x14ac:dyDescent="0.4">
      <c r="A544" s="1">
        <v>43906</v>
      </c>
      <c r="B544" s="7"/>
      <c r="C544" s="2" t="s">
        <v>59</v>
      </c>
      <c r="E544">
        <v>9</v>
      </c>
      <c r="F544" s="2" t="s">
        <v>0</v>
      </c>
      <c r="K544">
        <v>0</v>
      </c>
      <c r="L544" s="2" t="s">
        <v>0</v>
      </c>
    </row>
    <row r="545" spans="1:12" x14ac:dyDescent="0.4">
      <c r="A545" s="1">
        <v>43906</v>
      </c>
      <c r="B545" s="7">
        <v>0</v>
      </c>
      <c r="C545" s="2" t="s">
        <v>17</v>
      </c>
      <c r="D545">
        <v>0</v>
      </c>
      <c r="E545">
        <v>123</v>
      </c>
      <c r="F545" s="2" t="s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 s="2" t="s">
        <v>123</v>
      </c>
    </row>
    <row r="546" spans="1:12" x14ac:dyDescent="0.4">
      <c r="A546" s="1">
        <v>43906</v>
      </c>
      <c r="B546" s="7">
        <v>0</v>
      </c>
      <c r="C546" s="2" t="s">
        <v>19</v>
      </c>
      <c r="D546">
        <v>0</v>
      </c>
      <c r="E546">
        <v>76</v>
      </c>
      <c r="F546" s="2" t="s">
        <v>0</v>
      </c>
      <c r="G546">
        <v>17</v>
      </c>
      <c r="H546">
        <v>4</v>
      </c>
      <c r="I546">
        <v>0</v>
      </c>
      <c r="J546">
        <v>5</v>
      </c>
      <c r="K546">
        <v>2</v>
      </c>
      <c r="L546" s="2" t="s">
        <v>124</v>
      </c>
    </row>
    <row r="547" spans="1:12" x14ac:dyDescent="0.4">
      <c r="A547" s="1">
        <v>43906</v>
      </c>
      <c r="B547" s="7">
        <v>0.5</v>
      </c>
      <c r="C547" s="2" t="s">
        <v>15</v>
      </c>
      <c r="D547">
        <v>0</v>
      </c>
      <c r="E547">
        <v>143</v>
      </c>
      <c r="F547" s="2" t="s">
        <v>0</v>
      </c>
      <c r="G547">
        <v>13</v>
      </c>
      <c r="H547">
        <v>0</v>
      </c>
      <c r="I547">
        <v>0</v>
      </c>
      <c r="J547">
        <v>4</v>
      </c>
      <c r="K547">
        <v>4</v>
      </c>
      <c r="L547" s="2" t="s">
        <v>127</v>
      </c>
    </row>
    <row r="548" spans="1:12" x14ac:dyDescent="0.4">
      <c r="A548" s="1">
        <v>43906</v>
      </c>
      <c r="B548" s="7">
        <v>0</v>
      </c>
      <c r="C548" s="2" t="s">
        <v>30</v>
      </c>
      <c r="D548">
        <v>0</v>
      </c>
      <c r="E548">
        <v>45</v>
      </c>
      <c r="F548" s="2" t="s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 s="2" t="s">
        <v>95</v>
      </c>
    </row>
    <row r="549" spans="1:12" x14ac:dyDescent="0.4">
      <c r="A549" s="1">
        <v>43906</v>
      </c>
      <c r="B549" s="7">
        <v>0</v>
      </c>
      <c r="C549" s="2" t="s">
        <v>8</v>
      </c>
      <c r="D549">
        <v>4170</v>
      </c>
      <c r="E549">
        <v>461</v>
      </c>
      <c r="F549" s="2" t="s">
        <v>0</v>
      </c>
      <c r="G549">
        <v>66</v>
      </c>
      <c r="H549">
        <v>10</v>
      </c>
      <c r="I549">
        <v>9</v>
      </c>
      <c r="J549">
        <v>0</v>
      </c>
      <c r="K549">
        <v>4</v>
      </c>
      <c r="L549" s="2" t="s">
        <v>9</v>
      </c>
    </row>
    <row r="550" spans="1:12" x14ac:dyDescent="0.4">
      <c r="A550" s="1">
        <v>43906</v>
      </c>
      <c r="B550" s="7">
        <v>0</v>
      </c>
      <c r="C550" s="2" t="s">
        <v>32</v>
      </c>
      <c r="D550">
        <v>0</v>
      </c>
      <c r="E550">
        <v>10</v>
      </c>
      <c r="F550" s="2" t="s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 s="2" t="s">
        <v>573</v>
      </c>
    </row>
    <row r="551" spans="1:12" x14ac:dyDescent="0.4">
      <c r="A551" s="1">
        <v>43906</v>
      </c>
      <c r="B551" s="7"/>
      <c r="C551" s="2" t="s">
        <v>136</v>
      </c>
      <c r="E551">
        <v>64</v>
      </c>
      <c r="F551" s="2" t="s">
        <v>0</v>
      </c>
      <c r="K551">
        <v>0</v>
      </c>
      <c r="L551" s="2" t="s">
        <v>0</v>
      </c>
    </row>
    <row r="552" spans="1:12" x14ac:dyDescent="0.4">
      <c r="A552" s="1">
        <v>43906</v>
      </c>
      <c r="B552" s="7">
        <v>0</v>
      </c>
      <c r="C552" s="2" t="s">
        <v>44</v>
      </c>
      <c r="D552">
        <v>0</v>
      </c>
      <c r="E552">
        <v>25</v>
      </c>
      <c r="F552" s="2" t="s">
        <v>0</v>
      </c>
      <c r="G552">
        <v>9</v>
      </c>
      <c r="H552">
        <v>0</v>
      </c>
      <c r="I552">
        <v>0</v>
      </c>
      <c r="J552">
        <v>0</v>
      </c>
      <c r="K552">
        <v>0</v>
      </c>
      <c r="L552" s="2" t="s">
        <v>201</v>
      </c>
    </row>
    <row r="553" spans="1:12" x14ac:dyDescent="0.4">
      <c r="A553" s="1">
        <v>43906</v>
      </c>
      <c r="B553" s="7"/>
      <c r="C553" s="2" t="s">
        <v>57</v>
      </c>
      <c r="E553">
        <v>37</v>
      </c>
      <c r="F553" s="2" t="s">
        <v>0</v>
      </c>
      <c r="K553">
        <v>0</v>
      </c>
      <c r="L553" s="2" t="s">
        <v>0</v>
      </c>
    </row>
    <row r="554" spans="1:12" x14ac:dyDescent="0.4">
      <c r="A554" s="1">
        <v>43906</v>
      </c>
      <c r="B554" s="7">
        <v>0</v>
      </c>
      <c r="C554" s="2" t="s">
        <v>33</v>
      </c>
      <c r="D554">
        <v>0</v>
      </c>
      <c r="E554">
        <v>93</v>
      </c>
      <c r="F554" s="2" t="s">
        <v>0</v>
      </c>
      <c r="G554">
        <v>13</v>
      </c>
      <c r="H554">
        <v>2</v>
      </c>
      <c r="I554">
        <v>0</v>
      </c>
      <c r="J554">
        <v>0</v>
      </c>
      <c r="K554">
        <v>0</v>
      </c>
      <c r="L554" s="2" t="s">
        <v>34</v>
      </c>
    </row>
    <row r="555" spans="1:12" x14ac:dyDescent="0.4">
      <c r="A555" s="1">
        <v>43906</v>
      </c>
      <c r="B555" s="7">
        <v>0</v>
      </c>
      <c r="C555" s="2" t="s">
        <v>96</v>
      </c>
      <c r="D555">
        <v>0</v>
      </c>
      <c r="E555">
        <v>10</v>
      </c>
      <c r="F555" s="2" t="s">
        <v>0</v>
      </c>
      <c r="G555">
        <v>7</v>
      </c>
      <c r="H555">
        <v>0</v>
      </c>
      <c r="I555">
        <v>0</v>
      </c>
      <c r="J555">
        <v>0</v>
      </c>
      <c r="K555">
        <v>0</v>
      </c>
      <c r="L555" s="2" t="s">
        <v>475</v>
      </c>
    </row>
    <row r="556" spans="1:12" x14ac:dyDescent="0.4">
      <c r="A556" s="1">
        <v>43906</v>
      </c>
      <c r="B556" s="7"/>
      <c r="C556" s="2" t="s">
        <v>108</v>
      </c>
      <c r="E556">
        <v>11</v>
      </c>
      <c r="F556" s="2" t="s">
        <v>0</v>
      </c>
      <c r="K556">
        <v>0</v>
      </c>
      <c r="L556" s="2" t="s">
        <v>0</v>
      </c>
    </row>
    <row r="557" spans="1:12" x14ac:dyDescent="0.4">
      <c r="A557" s="1">
        <v>43906</v>
      </c>
      <c r="B557" s="7"/>
      <c r="C557" s="2" t="s">
        <v>38</v>
      </c>
      <c r="E557">
        <v>41</v>
      </c>
      <c r="F557" s="2" t="s">
        <v>0</v>
      </c>
      <c r="K557">
        <v>0</v>
      </c>
      <c r="L557" s="2" t="s">
        <v>0</v>
      </c>
    </row>
    <row r="558" spans="1:12" x14ac:dyDescent="0.4">
      <c r="A558" s="1">
        <v>43906</v>
      </c>
      <c r="B558" s="7">
        <v>0</v>
      </c>
      <c r="C558" s="2" t="s">
        <v>151</v>
      </c>
      <c r="D558">
        <v>0</v>
      </c>
      <c r="E558">
        <v>4</v>
      </c>
      <c r="F558" s="2" t="s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 s="2" t="s">
        <v>152</v>
      </c>
    </row>
    <row r="559" spans="1:12" x14ac:dyDescent="0.4">
      <c r="A559" s="1">
        <v>43906</v>
      </c>
      <c r="B559" s="7"/>
      <c r="C559" s="2" t="s">
        <v>70</v>
      </c>
      <c r="E559">
        <v>29</v>
      </c>
      <c r="F559" s="2" t="s">
        <v>0</v>
      </c>
      <c r="K559">
        <v>0</v>
      </c>
      <c r="L559" s="2" t="s">
        <v>0</v>
      </c>
    </row>
    <row r="560" spans="1:12" x14ac:dyDescent="0.4">
      <c r="A560" s="1">
        <v>43906</v>
      </c>
      <c r="B560" s="7"/>
      <c r="C560" s="2" t="s">
        <v>45</v>
      </c>
      <c r="E560">
        <v>20</v>
      </c>
      <c r="F560" s="2" t="s">
        <v>0</v>
      </c>
      <c r="K560">
        <v>0</v>
      </c>
      <c r="L560" s="2" t="s">
        <v>0</v>
      </c>
    </row>
    <row r="561" spans="1:12" x14ac:dyDescent="0.4">
      <c r="A561" s="1">
        <v>43906</v>
      </c>
      <c r="B561" s="7">
        <v>0</v>
      </c>
      <c r="C561" s="2" t="s">
        <v>125</v>
      </c>
      <c r="D561">
        <v>246</v>
      </c>
      <c r="E561">
        <v>17</v>
      </c>
      <c r="F561" s="2" t="s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 s="2" t="s">
        <v>0</v>
      </c>
    </row>
    <row r="562" spans="1:12" x14ac:dyDescent="0.4">
      <c r="A562" s="1">
        <v>43906</v>
      </c>
      <c r="B562" s="7">
        <v>0</v>
      </c>
      <c r="C562" s="2" t="s">
        <v>10</v>
      </c>
      <c r="D562">
        <v>0</v>
      </c>
      <c r="E562">
        <v>330</v>
      </c>
      <c r="F562" s="2" t="s">
        <v>0</v>
      </c>
      <c r="G562">
        <v>0</v>
      </c>
      <c r="H562">
        <v>0</v>
      </c>
      <c r="I562">
        <v>0</v>
      </c>
      <c r="J562">
        <v>0</v>
      </c>
      <c r="K562">
        <v>8</v>
      </c>
      <c r="L562" s="2" t="s">
        <v>126</v>
      </c>
    </row>
    <row r="563" spans="1:12" x14ac:dyDescent="0.4">
      <c r="A563" s="1">
        <v>43906</v>
      </c>
      <c r="B563" s="7"/>
      <c r="C563" s="2" t="s">
        <v>103</v>
      </c>
      <c r="E563">
        <v>4</v>
      </c>
      <c r="F563" s="2" t="s">
        <v>0</v>
      </c>
      <c r="K563">
        <v>0</v>
      </c>
      <c r="L563" s="2" t="s">
        <v>0</v>
      </c>
    </row>
    <row r="564" spans="1:12" x14ac:dyDescent="0.4">
      <c r="A564" s="1">
        <v>43906</v>
      </c>
      <c r="B564" s="7">
        <v>0</v>
      </c>
      <c r="C564" s="2" t="s">
        <v>21</v>
      </c>
      <c r="D564">
        <v>0</v>
      </c>
      <c r="E564">
        <v>797</v>
      </c>
      <c r="F564" s="2" t="s">
        <v>0</v>
      </c>
      <c r="G564">
        <v>126</v>
      </c>
      <c r="H564">
        <v>20</v>
      </c>
      <c r="I564">
        <v>0</v>
      </c>
      <c r="J564">
        <v>0</v>
      </c>
      <c r="K564">
        <v>3</v>
      </c>
      <c r="L564" s="2" t="s">
        <v>197</v>
      </c>
    </row>
    <row r="565" spans="1:12" x14ac:dyDescent="0.4">
      <c r="A565" s="1">
        <v>43906</v>
      </c>
      <c r="B565" s="7">
        <v>0</v>
      </c>
      <c r="C565" s="2" t="s">
        <v>23</v>
      </c>
      <c r="D565">
        <v>0</v>
      </c>
      <c r="E565">
        <v>172</v>
      </c>
      <c r="F565" s="2" t="s">
        <v>0</v>
      </c>
      <c r="G565">
        <v>41</v>
      </c>
      <c r="H565">
        <v>2</v>
      </c>
      <c r="I565">
        <v>1</v>
      </c>
      <c r="J565">
        <v>0</v>
      </c>
      <c r="K565">
        <v>3</v>
      </c>
      <c r="L565" s="2" t="s">
        <v>571</v>
      </c>
    </row>
    <row r="566" spans="1:12" x14ac:dyDescent="0.4">
      <c r="A566" s="1">
        <v>43906</v>
      </c>
      <c r="B566" s="7">
        <v>0.33333333333333331</v>
      </c>
      <c r="C566" s="2" t="s">
        <v>47</v>
      </c>
      <c r="D566">
        <v>0</v>
      </c>
      <c r="E566">
        <v>29</v>
      </c>
      <c r="F566" s="2" t="s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 s="2" t="s">
        <v>572</v>
      </c>
    </row>
    <row r="567" spans="1:12" x14ac:dyDescent="0.4">
      <c r="A567" s="1">
        <v>43906</v>
      </c>
      <c r="B567" s="7">
        <v>0.60416666666666663</v>
      </c>
      <c r="C567" s="2" t="s">
        <v>14</v>
      </c>
      <c r="D567">
        <v>0</v>
      </c>
      <c r="E567">
        <v>327</v>
      </c>
      <c r="F567" s="2" t="s">
        <v>0</v>
      </c>
      <c r="G567">
        <v>0</v>
      </c>
      <c r="H567">
        <v>0</v>
      </c>
      <c r="I567">
        <v>0</v>
      </c>
      <c r="J567">
        <v>0</v>
      </c>
      <c r="K567">
        <v>1</v>
      </c>
      <c r="L567" s="2" t="s">
        <v>240</v>
      </c>
    </row>
    <row r="568" spans="1:12" x14ac:dyDescent="0.4">
      <c r="A568" s="1">
        <v>43906</v>
      </c>
      <c r="B568" s="7"/>
      <c r="C568" s="2" t="s">
        <v>12</v>
      </c>
      <c r="E568">
        <v>13</v>
      </c>
      <c r="F568" s="2" t="s">
        <v>0</v>
      </c>
      <c r="K568">
        <v>0</v>
      </c>
      <c r="L568" s="2" t="s">
        <v>0</v>
      </c>
    </row>
    <row r="569" spans="1:12" x14ac:dyDescent="0.4">
      <c r="A569" s="1">
        <v>43907</v>
      </c>
      <c r="B569" s="7">
        <v>0.66666666666666663</v>
      </c>
      <c r="C569" s="2" t="s">
        <v>25</v>
      </c>
      <c r="D569">
        <v>0</v>
      </c>
      <c r="E569">
        <v>67</v>
      </c>
      <c r="F569" s="2" t="s">
        <v>0</v>
      </c>
      <c r="G569">
        <v>2</v>
      </c>
      <c r="H569">
        <v>0</v>
      </c>
      <c r="I569">
        <v>0</v>
      </c>
      <c r="J569">
        <v>4</v>
      </c>
      <c r="K569">
        <v>0</v>
      </c>
      <c r="L569" s="2" t="s">
        <v>133</v>
      </c>
    </row>
    <row r="570" spans="1:12" x14ac:dyDescent="0.4">
      <c r="A570" s="1">
        <v>43907</v>
      </c>
      <c r="B570" s="7">
        <v>0</v>
      </c>
      <c r="C570" s="2" t="s">
        <v>113</v>
      </c>
      <c r="D570">
        <v>0</v>
      </c>
      <c r="E570">
        <v>5</v>
      </c>
      <c r="F570" s="2" t="s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 s="2" t="s">
        <v>287</v>
      </c>
    </row>
    <row r="571" spans="1:12" x14ac:dyDescent="0.4">
      <c r="A571" s="1">
        <v>43907</v>
      </c>
      <c r="B571" s="7"/>
      <c r="C571" s="2" t="s">
        <v>59</v>
      </c>
      <c r="E571">
        <v>10</v>
      </c>
      <c r="F571" s="2" t="s">
        <v>0</v>
      </c>
      <c r="K571">
        <v>0</v>
      </c>
      <c r="L571" s="2" t="s">
        <v>0</v>
      </c>
    </row>
    <row r="572" spans="1:12" x14ac:dyDescent="0.4">
      <c r="A572" s="1">
        <v>43907</v>
      </c>
      <c r="B572" s="7"/>
      <c r="C572" s="2" t="s">
        <v>17</v>
      </c>
      <c r="E572">
        <v>158</v>
      </c>
      <c r="F572" s="2" t="s">
        <v>0</v>
      </c>
      <c r="K572">
        <v>0</v>
      </c>
      <c r="L572" s="2" t="s">
        <v>0</v>
      </c>
    </row>
    <row r="573" spans="1:12" x14ac:dyDescent="0.4">
      <c r="A573" s="1">
        <v>43907</v>
      </c>
      <c r="B573" s="7">
        <v>0</v>
      </c>
      <c r="C573" s="2" t="s">
        <v>19</v>
      </c>
      <c r="D573">
        <v>0</v>
      </c>
      <c r="E573">
        <v>89</v>
      </c>
      <c r="F573" s="2" t="s">
        <v>0</v>
      </c>
      <c r="G573">
        <v>26</v>
      </c>
      <c r="H573">
        <v>5</v>
      </c>
      <c r="I573">
        <v>0</v>
      </c>
      <c r="J573">
        <v>13</v>
      </c>
      <c r="K573">
        <v>2</v>
      </c>
      <c r="L573" s="2" t="s">
        <v>129</v>
      </c>
    </row>
    <row r="574" spans="1:12" x14ac:dyDescent="0.4">
      <c r="A574" s="1">
        <v>43907</v>
      </c>
      <c r="B574" s="7">
        <v>0.5</v>
      </c>
      <c r="C574" s="2" t="s">
        <v>15</v>
      </c>
      <c r="D574">
        <v>0</v>
      </c>
      <c r="E574">
        <v>164</v>
      </c>
      <c r="F574" s="2" t="s">
        <v>0</v>
      </c>
      <c r="G574">
        <v>30</v>
      </c>
      <c r="H574">
        <v>0</v>
      </c>
      <c r="I574">
        <v>0</v>
      </c>
      <c r="J574">
        <v>25</v>
      </c>
      <c r="K574">
        <v>4</v>
      </c>
      <c r="L574" s="2" t="s">
        <v>132</v>
      </c>
    </row>
    <row r="575" spans="1:12" x14ac:dyDescent="0.4">
      <c r="A575" s="1">
        <v>43907</v>
      </c>
      <c r="B575" s="7">
        <v>0</v>
      </c>
      <c r="C575" s="2" t="s">
        <v>30</v>
      </c>
      <c r="D575">
        <v>0</v>
      </c>
      <c r="E575">
        <v>59</v>
      </c>
      <c r="F575" s="2" t="s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 s="2" t="s">
        <v>95</v>
      </c>
    </row>
    <row r="576" spans="1:12" x14ac:dyDescent="0.4">
      <c r="A576" s="1">
        <v>43907</v>
      </c>
      <c r="B576" s="7">
        <v>0</v>
      </c>
      <c r="C576" s="2" t="s">
        <v>8</v>
      </c>
      <c r="D576">
        <v>4780</v>
      </c>
      <c r="E576">
        <v>588</v>
      </c>
      <c r="F576" s="2" t="s">
        <v>0</v>
      </c>
      <c r="G576">
        <v>75</v>
      </c>
      <c r="H576">
        <v>19</v>
      </c>
      <c r="I576">
        <v>17</v>
      </c>
      <c r="J576">
        <v>0</v>
      </c>
      <c r="K576">
        <v>5</v>
      </c>
      <c r="L576" s="2" t="s">
        <v>9</v>
      </c>
    </row>
    <row r="577" spans="1:12" x14ac:dyDescent="0.4">
      <c r="A577" s="1">
        <v>43907</v>
      </c>
      <c r="B577" s="7">
        <v>0</v>
      </c>
      <c r="C577" s="2" t="s">
        <v>32</v>
      </c>
      <c r="D577">
        <v>0</v>
      </c>
      <c r="E577">
        <v>12</v>
      </c>
      <c r="F577" s="2" t="s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 s="2" t="s">
        <v>573</v>
      </c>
    </row>
    <row r="578" spans="1:12" x14ac:dyDescent="0.4">
      <c r="A578" s="1">
        <v>43907</v>
      </c>
      <c r="B578" s="7">
        <v>0</v>
      </c>
      <c r="C578" s="2" t="s">
        <v>136</v>
      </c>
      <c r="D578">
        <v>0</v>
      </c>
      <c r="E578">
        <v>96</v>
      </c>
      <c r="F578" s="2" t="s">
        <v>0</v>
      </c>
      <c r="G578">
        <v>9</v>
      </c>
      <c r="H578">
        <v>0</v>
      </c>
      <c r="I578">
        <v>0</v>
      </c>
      <c r="J578">
        <v>0</v>
      </c>
      <c r="K578">
        <v>1</v>
      </c>
      <c r="L578" s="2" t="s">
        <v>137</v>
      </c>
    </row>
    <row r="579" spans="1:12" x14ac:dyDescent="0.4">
      <c r="A579" s="1">
        <v>43907</v>
      </c>
      <c r="B579" s="7">
        <v>0</v>
      </c>
      <c r="C579" s="2" t="s">
        <v>44</v>
      </c>
      <c r="D579">
        <v>0</v>
      </c>
      <c r="E579">
        <v>29</v>
      </c>
      <c r="F579" s="2" t="s">
        <v>0</v>
      </c>
      <c r="G579">
        <v>11</v>
      </c>
      <c r="H579">
        <v>0</v>
      </c>
      <c r="I579">
        <v>0</v>
      </c>
      <c r="J579">
        <v>0</v>
      </c>
      <c r="K579">
        <v>0</v>
      </c>
      <c r="L579" s="2" t="s">
        <v>201</v>
      </c>
    </row>
    <row r="580" spans="1:12" x14ac:dyDescent="0.4">
      <c r="A580" s="1">
        <v>43907</v>
      </c>
      <c r="B580" s="7"/>
      <c r="C580" s="2" t="s">
        <v>57</v>
      </c>
      <c r="E580">
        <v>51</v>
      </c>
      <c r="F580" s="2" t="s">
        <v>0</v>
      </c>
      <c r="K580">
        <v>0</v>
      </c>
      <c r="L580" s="2" t="s">
        <v>0</v>
      </c>
    </row>
    <row r="581" spans="1:12" x14ac:dyDescent="0.4">
      <c r="A581" s="1">
        <v>43907</v>
      </c>
      <c r="B581" s="7">
        <v>0</v>
      </c>
      <c r="C581" s="2" t="s">
        <v>33</v>
      </c>
      <c r="D581">
        <v>0</v>
      </c>
      <c r="E581">
        <v>114</v>
      </c>
      <c r="F581" s="2" t="s">
        <v>0</v>
      </c>
      <c r="G581">
        <v>16</v>
      </c>
      <c r="H581">
        <v>4</v>
      </c>
      <c r="I581">
        <v>0</v>
      </c>
      <c r="J581">
        <v>0</v>
      </c>
      <c r="K581">
        <v>1</v>
      </c>
      <c r="L581" s="2" t="s">
        <v>34</v>
      </c>
    </row>
    <row r="582" spans="1:12" x14ac:dyDescent="0.4">
      <c r="A582" s="1">
        <v>43907</v>
      </c>
      <c r="B582" s="7">
        <v>0</v>
      </c>
      <c r="C582" s="2" t="s">
        <v>96</v>
      </c>
      <c r="D582">
        <v>0</v>
      </c>
      <c r="E582">
        <v>15</v>
      </c>
      <c r="F582" s="2" t="s">
        <v>0</v>
      </c>
      <c r="G582">
        <v>6</v>
      </c>
      <c r="H582">
        <v>0</v>
      </c>
      <c r="I582">
        <v>0</v>
      </c>
      <c r="J582">
        <v>0</v>
      </c>
      <c r="K582">
        <v>0</v>
      </c>
      <c r="L582" s="2" t="s">
        <v>475</v>
      </c>
    </row>
    <row r="583" spans="1:12" x14ac:dyDescent="0.4">
      <c r="A583" s="1">
        <v>43907</v>
      </c>
      <c r="B583" s="7"/>
      <c r="C583" s="2" t="s">
        <v>108</v>
      </c>
      <c r="E583">
        <v>15</v>
      </c>
      <c r="F583" s="2" t="s">
        <v>0</v>
      </c>
      <c r="K583">
        <v>0</v>
      </c>
      <c r="L583" s="2" t="s">
        <v>0</v>
      </c>
    </row>
    <row r="584" spans="1:12" x14ac:dyDescent="0.4">
      <c r="A584" s="1">
        <v>43907</v>
      </c>
      <c r="B584" s="7">
        <v>0</v>
      </c>
      <c r="C584" s="2" t="s">
        <v>38</v>
      </c>
      <c r="D584">
        <v>0</v>
      </c>
      <c r="E584">
        <v>47</v>
      </c>
      <c r="F584" s="2" t="s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 s="2" t="s">
        <v>101</v>
      </c>
    </row>
    <row r="585" spans="1:12" x14ac:dyDescent="0.4">
      <c r="A585" s="1">
        <v>43907</v>
      </c>
      <c r="B585" s="7">
        <v>0</v>
      </c>
      <c r="C585" s="2" t="s">
        <v>151</v>
      </c>
      <c r="D585">
        <v>0</v>
      </c>
      <c r="E585">
        <v>5</v>
      </c>
      <c r="F585" s="2" t="s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 s="2" t="s">
        <v>152</v>
      </c>
    </row>
    <row r="586" spans="1:12" x14ac:dyDescent="0.4">
      <c r="A586" s="1">
        <v>43907</v>
      </c>
      <c r="B586" s="7"/>
      <c r="C586" s="2" t="s">
        <v>70</v>
      </c>
      <c r="E586">
        <v>36</v>
      </c>
      <c r="F586" s="2" t="s">
        <v>0</v>
      </c>
      <c r="K586">
        <v>0</v>
      </c>
      <c r="L586" s="2" t="s">
        <v>0</v>
      </c>
    </row>
    <row r="587" spans="1:12" x14ac:dyDescent="0.4">
      <c r="A587" s="1">
        <v>43907</v>
      </c>
      <c r="B587" s="7"/>
      <c r="C587" s="2" t="s">
        <v>45</v>
      </c>
      <c r="E587">
        <v>27</v>
      </c>
      <c r="F587" s="2" t="s">
        <v>0</v>
      </c>
      <c r="K587">
        <v>0</v>
      </c>
      <c r="L587" s="2" t="s">
        <v>0</v>
      </c>
    </row>
    <row r="588" spans="1:12" x14ac:dyDescent="0.4">
      <c r="A588" s="1">
        <v>43907</v>
      </c>
      <c r="B588" s="7">
        <v>0</v>
      </c>
      <c r="C588" s="2" t="s">
        <v>125</v>
      </c>
      <c r="D588">
        <v>276</v>
      </c>
      <c r="E588">
        <v>23</v>
      </c>
      <c r="F588" s="2" t="s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 s="2" t="s">
        <v>0</v>
      </c>
    </row>
    <row r="589" spans="1:12" x14ac:dyDescent="0.4">
      <c r="A589" s="1">
        <v>43907</v>
      </c>
      <c r="B589" s="7">
        <v>0</v>
      </c>
      <c r="C589" s="2" t="s">
        <v>10</v>
      </c>
      <c r="D589">
        <v>0</v>
      </c>
      <c r="E589">
        <v>422</v>
      </c>
      <c r="F589" s="2" t="s">
        <v>0</v>
      </c>
      <c r="G589">
        <v>0</v>
      </c>
      <c r="H589">
        <v>0</v>
      </c>
      <c r="I589">
        <v>0</v>
      </c>
      <c r="J589">
        <v>0</v>
      </c>
      <c r="K589">
        <v>10</v>
      </c>
      <c r="L589" s="2" t="s">
        <v>131</v>
      </c>
    </row>
    <row r="590" spans="1:12" x14ac:dyDescent="0.4">
      <c r="A590" s="1">
        <v>43907</v>
      </c>
      <c r="B590" s="7"/>
      <c r="C590" s="2" t="s">
        <v>103</v>
      </c>
      <c r="E590">
        <v>5</v>
      </c>
      <c r="F590" s="2" t="s">
        <v>0</v>
      </c>
      <c r="K590">
        <v>0</v>
      </c>
      <c r="L590" s="2" t="s">
        <v>0</v>
      </c>
    </row>
    <row r="591" spans="1:12" x14ac:dyDescent="0.4">
      <c r="A591" s="1">
        <v>43907</v>
      </c>
      <c r="B591" s="7">
        <v>0</v>
      </c>
      <c r="C591" s="2" t="s">
        <v>21</v>
      </c>
      <c r="D591">
        <v>0</v>
      </c>
      <c r="E591">
        <v>1039</v>
      </c>
      <c r="F591" s="2" t="s">
        <v>0</v>
      </c>
      <c r="G591">
        <v>140</v>
      </c>
      <c r="H591">
        <v>24</v>
      </c>
      <c r="I591">
        <v>0</v>
      </c>
      <c r="J591">
        <v>0</v>
      </c>
      <c r="K591">
        <v>7</v>
      </c>
      <c r="L591" s="2" t="s">
        <v>197</v>
      </c>
    </row>
    <row r="592" spans="1:12" x14ac:dyDescent="0.4">
      <c r="A592" s="1">
        <v>43907</v>
      </c>
      <c r="B592" s="7">
        <v>0</v>
      </c>
      <c r="C592" s="2" t="s">
        <v>23</v>
      </c>
      <c r="D592">
        <v>0</v>
      </c>
      <c r="E592">
        <v>225</v>
      </c>
      <c r="F592" s="2" t="s">
        <v>0</v>
      </c>
      <c r="G592">
        <v>46</v>
      </c>
      <c r="H592">
        <v>2</v>
      </c>
      <c r="I592">
        <v>2</v>
      </c>
      <c r="J592">
        <v>0</v>
      </c>
      <c r="K592">
        <v>3</v>
      </c>
      <c r="L592" s="2" t="s">
        <v>571</v>
      </c>
    </row>
    <row r="593" spans="1:12" x14ac:dyDescent="0.4">
      <c r="A593" s="1">
        <v>43907</v>
      </c>
      <c r="B593" s="7">
        <v>0.33333333333333331</v>
      </c>
      <c r="C593" s="2" t="s">
        <v>47</v>
      </c>
      <c r="D593">
        <v>0</v>
      </c>
      <c r="E593">
        <v>35</v>
      </c>
      <c r="F593" s="2" t="s">
        <v>0</v>
      </c>
      <c r="G593">
        <v>0</v>
      </c>
      <c r="H593">
        <v>0</v>
      </c>
      <c r="I593">
        <v>0</v>
      </c>
      <c r="J593">
        <v>1</v>
      </c>
      <c r="K593">
        <v>0</v>
      </c>
      <c r="L593" s="2" t="s">
        <v>572</v>
      </c>
    </row>
    <row r="594" spans="1:12" x14ac:dyDescent="0.4">
      <c r="A594" s="1">
        <v>43907</v>
      </c>
      <c r="B594" s="7">
        <v>0.60416666666666663</v>
      </c>
      <c r="C594" s="2" t="s">
        <v>14</v>
      </c>
      <c r="D594">
        <v>0</v>
      </c>
      <c r="E594">
        <v>430</v>
      </c>
      <c r="F594" s="2" t="s">
        <v>0</v>
      </c>
      <c r="G594">
        <v>0</v>
      </c>
      <c r="H594">
        <v>0</v>
      </c>
      <c r="I594">
        <v>0</v>
      </c>
      <c r="J594">
        <v>0</v>
      </c>
      <c r="K594">
        <v>1</v>
      </c>
      <c r="L594" s="2" t="s">
        <v>240</v>
      </c>
    </row>
    <row r="595" spans="1:12" x14ac:dyDescent="0.4">
      <c r="A595" s="1">
        <v>43907</v>
      </c>
      <c r="B595" s="7">
        <v>0</v>
      </c>
      <c r="C595" s="2" t="s">
        <v>12</v>
      </c>
      <c r="D595">
        <v>0</v>
      </c>
      <c r="E595">
        <v>19</v>
      </c>
      <c r="F595" s="2" t="s">
        <v>0</v>
      </c>
      <c r="G595">
        <v>0</v>
      </c>
      <c r="H595">
        <v>0</v>
      </c>
      <c r="I595">
        <v>0</v>
      </c>
      <c r="J595">
        <v>1</v>
      </c>
      <c r="K595">
        <v>0</v>
      </c>
      <c r="L595" s="2" t="s">
        <v>130</v>
      </c>
    </row>
    <row r="596" spans="1:12" x14ac:dyDescent="0.4">
      <c r="A596" s="1">
        <v>43908</v>
      </c>
      <c r="B596" s="7">
        <v>0.66666666666666663</v>
      </c>
      <c r="C596" s="2" t="s">
        <v>25</v>
      </c>
      <c r="D596">
        <v>0</v>
      </c>
      <c r="E596">
        <v>101</v>
      </c>
      <c r="F596" s="2" t="s">
        <v>0</v>
      </c>
      <c r="G596">
        <v>6</v>
      </c>
      <c r="H596">
        <v>0</v>
      </c>
      <c r="I596">
        <v>0</v>
      </c>
      <c r="J596">
        <v>4</v>
      </c>
      <c r="K596">
        <v>0</v>
      </c>
      <c r="L596" s="2" t="s">
        <v>143</v>
      </c>
    </row>
    <row r="597" spans="1:12" x14ac:dyDescent="0.4">
      <c r="A597" s="1">
        <v>43908</v>
      </c>
      <c r="B597" s="7"/>
      <c r="C597" s="2" t="s">
        <v>113</v>
      </c>
      <c r="E597">
        <v>6</v>
      </c>
      <c r="F597" s="2" t="s">
        <v>0</v>
      </c>
      <c r="K597">
        <v>0</v>
      </c>
      <c r="L597" s="2" t="s">
        <v>0</v>
      </c>
    </row>
    <row r="598" spans="1:12" x14ac:dyDescent="0.4">
      <c r="A598" s="1">
        <v>43908</v>
      </c>
      <c r="B598" s="7">
        <v>0</v>
      </c>
      <c r="C598" s="2" t="s">
        <v>59</v>
      </c>
      <c r="D598">
        <v>0</v>
      </c>
      <c r="E598">
        <v>11</v>
      </c>
      <c r="F598" s="2" t="s">
        <v>0</v>
      </c>
      <c r="G598">
        <v>3</v>
      </c>
      <c r="H598">
        <v>0</v>
      </c>
      <c r="I598">
        <v>0</v>
      </c>
      <c r="J598">
        <v>0</v>
      </c>
      <c r="K598">
        <v>0</v>
      </c>
      <c r="L598" s="2" t="s">
        <v>0</v>
      </c>
    </row>
    <row r="599" spans="1:12" x14ac:dyDescent="0.4">
      <c r="A599" s="1">
        <v>43908</v>
      </c>
      <c r="B599" s="7">
        <v>0</v>
      </c>
      <c r="C599" s="2" t="s">
        <v>17</v>
      </c>
      <c r="D599">
        <v>0</v>
      </c>
      <c r="E599">
        <v>193</v>
      </c>
      <c r="F599" s="2" t="s">
        <v>0</v>
      </c>
      <c r="G599">
        <v>0</v>
      </c>
      <c r="H599">
        <v>0</v>
      </c>
      <c r="I599">
        <v>0</v>
      </c>
      <c r="J599">
        <v>0</v>
      </c>
      <c r="K599">
        <v>1</v>
      </c>
      <c r="L599" s="2" t="s">
        <v>123</v>
      </c>
    </row>
    <row r="600" spans="1:12" x14ac:dyDescent="0.4">
      <c r="A600" s="1">
        <v>43908</v>
      </c>
      <c r="B600" s="7">
        <v>0</v>
      </c>
      <c r="C600" s="2" t="s">
        <v>19</v>
      </c>
      <c r="D600">
        <v>0</v>
      </c>
      <c r="E600">
        <v>116</v>
      </c>
      <c r="F600" s="2" t="s">
        <v>0</v>
      </c>
      <c r="G600">
        <v>27</v>
      </c>
      <c r="H600">
        <v>2</v>
      </c>
      <c r="I600">
        <v>0</v>
      </c>
      <c r="J600">
        <v>16</v>
      </c>
      <c r="K600">
        <v>2</v>
      </c>
      <c r="L600" s="2" t="s">
        <v>134</v>
      </c>
    </row>
    <row r="601" spans="1:12" x14ac:dyDescent="0.4">
      <c r="A601" s="1">
        <v>43908</v>
      </c>
      <c r="B601" s="7">
        <v>0.46875</v>
      </c>
      <c r="C601" s="2" t="s">
        <v>15</v>
      </c>
      <c r="D601">
        <v>0</v>
      </c>
      <c r="E601">
        <v>181</v>
      </c>
      <c r="F601" s="2" t="s">
        <v>0</v>
      </c>
      <c r="G601">
        <v>40</v>
      </c>
      <c r="H601">
        <v>0</v>
      </c>
      <c r="I601">
        <v>0</v>
      </c>
      <c r="J601">
        <v>36</v>
      </c>
      <c r="K601">
        <v>4</v>
      </c>
      <c r="L601" s="2" t="s">
        <v>142</v>
      </c>
    </row>
    <row r="602" spans="1:12" x14ac:dyDescent="0.4">
      <c r="A602" s="1">
        <v>43908</v>
      </c>
      <c r="B602" s="7">
        <v>0</v>
      </c>
      <c r="C602" s="2" t="s">
        <v>30</v>
      </c>
      <c r="D602">
        <v>0</v>
      </c>
      <c r="E602">
        <v>86</v>
      </c>
      <c r="F602" s="2" t="s">
        <v>0</v>
      </c>
      <c r="G602">
        <v>11</v>
      </c>
      <c r="H602">
        <v>5</v>
      </c>
      <c r="I602">
        <v>0</v>
      </c>
      <c r="J602">
        <v>0</v>
      </c>
      <c r="K602">
        <v>0</v>
      </c>
      <c r="L602" s="2" t="s">
        <v>95</v>
      </c>
    </row>
    <row r="603" spans="1:12" x14ac:dyDescent="0.4">
      <c r="A603" s="1">
        <v>43908</v>
      </c>
      <c r="B603" s="7">
        <v>0</v>
      </c>
      <c r="C603" s="2" t="s">
        <v>8</v>
      </c>
      <c r="D603">
        <v>5618</v>
      </c>
      <c r="E603">
        <v>786</v>
      </c>
      <c r="F603" s="2" t="s">
        <v>0</v>
      </c>
      <c r="G603">
        <v>78</v>
      </c>
      <c r="H603">
        <v>20</v>
      </c>
      <c r="I603">
        <v>17</v>
      </c>
      <c r="J603">
        <v>0</v>
      </c>
      <c r="K603">
        <v>6</v>
      </c>
      <c r="L603" s="2" t="s">
        <v>9</v>
      </c>
    </row>
    <row r="604" spans="1:12" x14ac:dyDescent="0.4">
      <c r="A604" s="1">
        <v>43908</v>
      </c>
      <c r="B604" s="7">
        <v>0</v>
      </c>
      <c r="C604" s="2" t="s">
        <v>32</v>
      </c>
      <c r="D604">
        <v>0</v>
      </c>
      <c r="E604">
        <v>14</v>
      </c>
      <c r="F604" s="2" t="s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 s="2" t="s">
        <v>573</v>
      </c>
    </row>
    <row r="605" spans="1:12" x14ac:dyDescent="0.4">
      <c r="A605" s="1">
        <v>43908</v>
      </c>
      <c r="B605" s="7">
        <v>0</v>
      </c>
      <c r="C605" s="2" t="s">
        <v>136</v>
      </c>
      <c r="D605">
        <v>0</v>
      </c>
      <c r="E605">
        <v>128</v>
      </c>
      <c r="F605" s="2" t="s">
        <v>0</v>
      </c>
      <c r="G605">
        <v>13</v>
      </c>
      <c r="H605">
        <v>0</v>
      </c>
      <c r="I605">
        <v>0</v>
      </c>
      <c r="J605">
        <v>0</v>
      </c>
      <c r="K605">
        <v>1</v>
      </c>
      <c r="L605" s="2" t="s">
        <v>137</v>
      </c>
    </row>
    <row r="606" spans="1:12" x14ac:dyDescent="0.4">
      <c r="A606" s="1">
        <v>43908</v>
      </c>
      <c r="B606" s="7">
        <v>0</v>
      </c>
      <c r="C606" s="2" t="s">
        <v>44</v>
      </c>
      <c r="D606">
        <v>0</v>
      </c>
      <c r="E606">
        <v>32</v>
      </c>
      <c r="F606" s="2" t="s">
        <v>0</v>
      </c>
      <c r="G606">
        <v>11</v>
      </c>
      <c r="H606">
        <v>0</v>
      </c>
      <c r="I606">
        <v>0</v>
      </c>
      <c r="J606">
        <v>0</v>
      </c>
      <c r="K606">
        <v>0</v>
      </c>
      <c r="L606" s="2" t="s">
        <v>201</v>
      </c>
    </row>
    <row r="607" spans="1:12" x14ac:dyDescent="0.4">
      <c r="A607" s="1">
        <v>43908</v>
      </c>
      <c r="B607" s="7">
        <v>0.66666666666666663</v>
      </c>
      <c r="C607" s="2" t="s">
        <v>57</v>
      </c>
      <c r="D607">
        <v>0</v>
      </c>
      <c r="E607">
        <v>65</v>
      </c>
      <c r="F607" s="2" t="s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 s="2" t="s">
        <v>144</v>
      </c>
    </row>
    <row r="608" spans="1:12" x14ac:dyDescent="0.4">
      <c r="A608" s="1">
        <v>43908</v>
      </c>
      <c r="B608" s="7">
        <v>0</v>
      </c>
      <c r="C608" s="2" t="s">
        <v>33</v>
      </c>
      <c r="D608">
        <v>0</v>
      </c>
      <c r="E608">
        <v>146</v>
      </c>
      <c r="F608" s="2" t="s">
        <v>0</v>
      </c>
      <c r="G608">
        <v>18</v>
      </c>
      <c r="H608">
        <v>3</v>
      </c>
      <c r="I608">
        <v>0</v>
      </c>
      <c r="J608">
        <v>0</v>
      </c>
      <c r="K608">
        <v>1</v>
      </c>
      <c r="L608" s="2" t="s">
        <v>34</v>
      </c>
    </row>
    <row r="609" spans="1:12" x14ac:dyDescent="0.4">
      <c r="A609" s="1">
        <v>43908</v>
      </c>
      <c r="B609" s="7">
        <v>0</v>
      </c>
      <c r="C609" s="2" t="s">
        <v>96</v>
      </c>
      <c r="D609">
        <v>0</v>
      </c>
      <c r="E609">
        <v>20</v>
      </c>
      <c r="F609" s="2" t="s">
        <v>0</v>
      </c>
      <c r="G609">
        <v>6</v>
      </c>
      <c r="H609">
        <v>0</v>
      </c>
      <c r="I609">
        <v>0</v>
      </c>
      <c r="J609">
        <v>0</v>
      </c>
      <c r="K609">
        <v>0</v>
      </c>
      <c r="L609" s="2" t="s">
        <v>475</v>
      </c>
    </row>
    <row r="610" spans="1:12" x14ac:dyDescent="0.4">
      <c r="A610" s="1">
        <v>43908</v>
      </c>
      <c r="B610" s="7"/>
      <c r="C610" s="2" t="s">
        <v>108</v>
      </c>
      <c r="E610">
        <v>17</v>
      </c>
      <c r="F610" s="2" t="s">
        <v>0</v>
      </c>
      <c r="K610">
        <v>0</v>
      </c>
      <c r="L610" s="2" t="s">
        <v>0</v>
      </c>
    </row>
    <row r="611" spans="1:12" x14ac:dyDescent="0.4">
      <c r="A611" s="1">
        <v>43908</v>
      </c>
      <c r="B611" s="7">
        <v>0</v>
      </c>
      <c r="C611" s="2" t="s">
        <v>38</v>
      </c>
      <c r="D611">
        <v>0</v>
      </c>
      <c r="E611">
        <v>61</v>
      </c>
      <c r="F611" s="2" t="s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 s="2" t="s">
        <v>101</v>
      </c>
    </row>
    <row r="612" spans="1:12" x14ac:dyDescent="0.4">
      <c r="A612" s="1">
        <v>43908</v>
      </c>
      <c r="B612" s="7">
        <v>0</v>
      </c>
      <c r="C612" s="2" t="s">
        <v>151</v>
      </c>
      <c r="D612">
        <v>0</v>
      </c>
      <c r="E612">
        <v>6</v>
      </c>
      <c r="F612" s="2" t="s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 s="2" t="s">
        <v>152</v>
      </c>
    </row>
    <row r="613" spans="1:12" x14ac:dyDescent="0.4">
      <c r="A613" s="1">
        <v>43908</v>
      </c>
      <c r="B613" s="7">
        <v>0</v>
      </c>
      <c r="C613" s="2" t="s">
        <v>70</v>
      </c>
      <c r="D613">
        <v>0</v>
      </c>
      <c r="E613">
        <v>43</v>
      </c>
      <c r="F613" s="2" t="s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 s="2" t="s">
        <v>138</v>
      </c>
    </row>
    <row r="614" spans="1:12" x14ac:dyDescent="0.4">
      <c r="A614" s="1">
        <v>43908</v>
      </c>
      <c r="B614" s="7"/>
      <c r="C614" s="2" t="s">
        <v>45</v>
      </c>
      <c r="E614">
        <v>35</v>
      </c>
      <c r="F614" s="2" t="s">
        <v>0</v>
      </c>
      <c r="K614">
        <v>0</v>
      </c>
      <c r="L614" s="2" t="s">
        <v>0</v>
      </c>
    </row>
    <row r="615" spans="1:12" x14ac:dyDescent="0.4">
      <c r="A615" s="1">
        <v>43908</v>
      </c>
      <c r="B615" s="7">
        <v>0</v>
      </c>
      <c r="C615" s="2" t="s">
        <v>125</v>
      </c>
      <c r="D615">
        <v>0</v>
      </c>
      <c r="E615">
        <v>32</v>
      </c>
      <c r="F615" s="2" t="s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 s="2" t="s">
        <v>139</v>
      </c>
    </row>
    <row r="616" spans="1:12" x14ac:dyDescent="0.4">
      <c r="A616" s="1">
        <v>43908</v>
      </c>
      <c r="B616" s="7">
        <v>0</v>
      </c>
      <c r="C616" s="2" t="s">
        <v>10</v>
      </c>
      <c r="D616">
        <v>0</v>
      </c>
      <c r="E616">
        <v>511</v>
      </c>
      <c r="F616" s="2" t="s">
        <v>0</v>
      </c>
      <c r="G616">
        <v>0</v>
      </c>
      <c r="H616">
        <v>0</v>
      </c>
      <c r="I616">
        <v>0</v>
      </c>
      <c r="J616">
        <v>0</v>
      </c>
      <c r="K616">
        <v>14</v>
      </c>
      <c r="L616" s="2" t="s">
        <v>140</v>
      </c>
    </row>
    <row r="617" spans="1:12" x14ac:dyDescent="0.4">
      <c r="A617" s="1">
        <v>43908</v>
      </c>
      <c r="B617" s="7">
        <v>0</v>
      </c>
      <c r="C617" s="2" t="s">
        <v>103</v>
      </c>
      <c r="D617">
        <v>85</v>
      </c>
      <c r="E617">
        <v>5</v>
      </c>
      <c r="F617" s="2" t="s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 s="2" t="s">
        <v>141</v>
      </c>
    </row>
    <row r="618" spans="1:12" x14ac:dyDescent="0.4">
      <c r="A618" s="1">
        <v>43908</v>
      </c>
      <c r="B618" s="7">
        <v>0</v>
      </c>
      <c r="C618" s="2" t="s">
        <v>21</v>
      </c>
      <c r="D618">
        <v>0</v>
      </c>
      <c r="E618">
        <v>1304</v>
      </c>
      <c r="F618" s="2" t="s">
        <v>0</v>
      </c>
      <c r="G618">
        <v>153</v>
      </c>
      <c r="H618">
        <v>24</v>
      </c>
      <c r="I618">
        <v>0</v>
      </c>
      <c r="J618">
        <v>0</v>
      </c>
      <c r="K618">
        <v>11</v>
      </c>
      <c r="L618" s="2" t="s">
        <v>197</v>
      </c>
    </row>
    <row r="619" spans="1:12" x14ac:dyDescent="0.4">
      <c r="A619" s="1">
        <v>43908</v>
      </c>
      <c r="B619" s="7">
        <v>0</v>
      </c>
      <c r="C619" s="2" t="s">
        <v>23</v>
      </c>
      <c r="D619">
        <v>0</v>
      </c>
      <c r="E619">
        <v>312</v>
      </c>
      <c r="F619" s="2" t="s">
        <v>0</v>
      </c>
      <c r="G619">
        <v>58</v>
      </c>
      <c r="H619">
        <v>2</v>
      </c>
      <c r="I619">
        <v>2</v>
      </c>
      <c r="J619">
        <v>0</v>
      </c>
      <c r="K619">
        <v>4</v>
      </c>
      <c r="L619" s="2" t="s">
        <v>571</v>
      </c>
    </row>
    <row r="620" spans="1:12" x14ac:dyDescent="0.4">
      <c r="A620" s="1">
        <v>43908</v>
      </c>
      <c r="B620" s="7">
        <v>0.33333333333333331</v>
      </c>
      <c r="C620" s="2" t="s">
        <v>47</v>
      </c>
      <c r="D620">
        <v>0</v>
      </c>
      <c r="E620">
        <v>41</v>
      </c>
      <c r="F620" s="2" t="s">
        <v>0</v>
      </c>
      <c r="G620">
        <v>1</v>
      </c>
      <c r="H620">
        <v>0</v>
      </c>
      <c r="I620">
        <v>0</v>
      </c>
      <c r="J620">
        <v>5</v>
      </c>
      <c r="K620">
        <v>0</v>
      </c>
      <c r="L620" s="2" t="s">
        <v>572</v>
      </c>
    </row>
    <row r="621" spans="1:12" x14ac:dyDescent="0.4">
      <c r="A621" s="1">
        <v>43908</v>
      </c>
      <c r="B621" s="7">
        <v>0.60416666666666663</v>
      </c>
      <c r="C621" s="2" t="s">
        <v>14</v>
      </c>
      <c r="D621">
        <v>0</v>
      </c>
      <c r="E621">
        <v>569</v>
      </c>
      <c r="F621" s="2" t="s">
        <v>0</v>
      </c>
      <c r="G621">
        <v>0</v>
      </c>
      <c r="H621">
        <v>0</v>
      </c>
      <c r="I621">
        <v>0</v>
      </c>
      <c r="J621">
        <v>0</v>
      </c>
      <c r="K621">
        <v>1</v>
      </c>
      <c r="L621" s="2" t="s">
        <v>240</v>
      </c>
    </row>
    <row r="622" spans="1:12" x14ac:dyDescent="0.4">
      <c r="A622" s="1">
        <v>43908</v>
      </c>
      <c r="B622" s="7">
        <v>0</v>
      </c>
      <c r="C622" s="2" t="s">
        <v>12</v>
      </c>
      <c r="D622">
        <v>0</v>
      </c>
      <c r="E622">
        <v>28</v>
      </c>
      <c r="F622" s="2" t="s">
        <v>0</v>
      </c>
      <c r="G622">
        <v>0</v>
      </c>
      <c r="H622">
        <v>0</v>
      </c>
      <c r="I622">
        <v>0</v>
      </c>
      <c r="J622">
        <v>1</v>
      </c>
      <c r="K622">
        <v>0</v>
      </c>
      <c r="L622" s="2" t="s">
        <v>135</v>
      </c>
    </row>
    <row r="623" spans="1:12" x14ac:dyDescent="0.4">
      <c r="A623" s="1">
        <v>43909</v>
      </c>
      <c r="B623" s="7">
        <v>0.625</v>
      </c>
      <c r="C623" s="2" t="s">
        <v>25</v>
      </c>
      <c r="D623">
        <v>0</v>
      </c>
      <c r="E623">
        <v>118</v>
      </c>
      <c r="F623" s="2" t="s">
        <v>0</v>
      </c>
      <c r="G623">
        <v>17</v>
      </c>
      <c r="H623">
        <v>6</v>
      </c>
      <c r="I623">
        <v>3</v>
      </c>
      <c r="J623">
        <v>0</v>
      </c>
      <c r="K623">
        <v>0</v>
      </c>
      <c r="L623" s="2" t="s">
        <v>148</v>
      </c>
    </row>
    <row r="624" spans="1:12" x14ac:dyDescent="0.4">
      <c r="A624" s="1">
        <v>43909</v>
      </c>
      <c r="B624" s="7">
        <v>0</v>
      </c>
      <c r="C624" s="2" t="s">
        <v>113</v>
      </c>
      <c r="D624">
        <v>0</v>
      </c>
      <c r="E624">
        <v>6</v>
      </c>
      <c r="F624" s="2" t="s">
        <v>0</v>
      </c>
      <c r="G624">
        <v>1</v>
      </c>
      <c r="H624">
        <v>0</v>
      </c>
      <c r="I624">
        <v>0</v>
      </c>
      <c r="J624">
        <v>0</v>
      </c>
      <c r="K624">
        <v>0</v>
      </c>
      <c r="L624" s="2" t="s">
        <v>287</v>
      </c>
    </row>
    <row r="625" spans="1:12" x14ac:dyDescent="0.4">
      <c r="A625" s="1">
        <v>43909</v>
      </c>
      <c r="B625" s="7"/>
      <c r="C625" s="2" t="s">
        <v>59</v>
      </c>
      <c r="E625">
        <v>15</v>
      </c>
      <c r="F625" s="2" t="s">
        <v>0</v>
      </c>
      <c r="K625">
        <v>0</v>
      </c>
      <c r="L625" s="2" t="s">
        <v>0</v>
      </c>
    </row>
    <row r="626" spans="1:12" x14ac:dyDescent="0.4">
      <c r="A626" s="1">
        <v>43909</v>
      </c>
      <c r="B626" s="7">
        <v>0</v>
      </c>
      <c r="C626" s="2" t="s">
        <v>17</v>
      </c>
      <c r="D626">
        <v>0</v>
      </c>
      <c r="E626">
        <v>282</v>
      </c>
      <c r="F626" s="2" t="s">
        <v>0</v>
      </c>
      <c r="G626">
        <v>0</v>
      </c>
      <c r="H626">
        <v>0</v>
      </c>
      <c r="I626">
        <v>0</v>
      </c>
      <c r="J626">
        <v>0</v>
      </c>
      <c r="K626">
        <v>1</v>
      </c>
      <c r="L626" s="2" t="s">
        <v>123</v>
      </c>
    </row>
    <row r="627" spans="1:12" x14ac:dyDescent="0.4">
      <c r="A627" s="1">
        <v>43909</v>
      </c>
      <c r="B627" s="7">
        <v>0</v>
      </c>
      <c r="C627" s="2" t="s">
        <v>19</v>
      </c>
      <c r="D627">
        <v>0</v>
      </c>
      <c r="E627">
        <v>134</v>
      </c>
      <c r="F627" s="2" t="s">
        <v>0</v>
      </c>
      <c r="G627">
        <v>19</v>
      </c>
      <c r="H627">
        <v>2</v>
      </c>
      <c r="I627">
        <v>0</v>
      </c>
      <c r="J627">
        <v>16</v>
      </c>
      <c r="K627">
        <v>2</v>
      </c>
      <c r="L627" s="2" t="s">
        <v>145</v>
      </c>
    </row>
    <row r="628" spans="1:12" x14ac:dyDescent="0.4">
      <c r="A628" s="1">
        <v>43909</v>
      </c>
      <c r="B628" s="7">
        <v>0.45833333333333331</v>
      </c>
      <c r="C628" s="2" t="s">
        <v>15</v>
      </c>
      <c r="D628">
        <v>0</v>
      </c>
      <c r="E628">
        <v>220</v>
      </c>
      <c r="F628" s="2" t="s">
        <v>0</v>
      </c>
      <c r="G628">
        <v>40</v>
      </c>
      <c r="H628">
        <v>0</v>
      </c>
      <c r="I628">
        <v>0</v>
      </c>
      <c r="J628">
        <v>44</v>
      </c>
      <c r="K628">
        <v>4</v>
      </c>
      <c r="L628" s="2" t="s">
        <v>147</v>
      </c>
    </row>
    <row r="629" spans="1:12" x14ac:dyDescent="0.4">
      <c r="A629" s="1">
        <v>43909</v>
      </c>
      <c r="B629" s="7">
        <v>0</v>
      </c>
      <c r="C629" s="2" t="s">
        <v>30</v>
      </c>
      <c r="D629">
        <v>0</v>
      </c>
      <c r="E629">
        <v>111</v>
      </c>
      <c r="F629" s="2" t="s">
        <v>0</v>
      </c>
      <c r="G629">
        <v>12</v>
      </c>
      <c r="H629">
        <v>5</v>
      </c>
      <c r="I629">
        <v>0</v>
      </c>
      <c r="J629">
        <v>0</v>
      </c>
      <c r="K629">
        <v>1</v>
      </c>
      <c r="L629" s="2" t="s">
        <v>95</v>
      </c>
    </row>
    <row r="630" spans="1:12" x14ac:dyDescent="0.4">
      <c r="A630" s="1">
        <v>43909</v>
      </c>
      <c r="B630" s="7">
        <v>0</v>
      </c>
      <c r="C630" s="2" t="s">
        <v>8</v>
      </c>
      <c r="D630">
        <v>6302</v>
      </c>
      <c r="E630">
        <v>1026</v>
      </c>
      <c r="F630" s="2" t="s">
        <v>0</v>
      </c>
      <c r="G630">
        <v>92</v>
      </c>
      <c r="H630">
        <v>19</v>
      </c>
      <c r="I630">
        <v>18</v>
      </c>
      <c r="J630">
        <v>0</v>
      </c>
      <c r="K630">
        <v>7</v>
      </c>
      <c r="L630" s="2" t="s">
        <v>9</v>
      </c>
    </row>
    <row r="631" spans="1:12" x14ac:dyDescent="0.4">
      <c r="A631" s="1">
        <v>43909</v>
      </c>
      <c r="B631" s="7">
        <v>0</v>
      </c>
      <c r="C631" s="2" t="s">
        <v>32</v>
      </c>
      <c r="D631">
        <v>0</v>
      </c>
      <c r="E631">
        <v>16</v>
      </c>
      <c r="F631" s="2" t="s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 s="2" t="s">
        <v>573</v>
      </c>
    </row>
    <row r="632" spans="1:12" x14ac:dyDescent="0.4">
      <c r="A632" s="1">
        <v>43909</v>
      </c>
      <c r="B632" s="7">
        <v>0</v>
      </c>
      <c r="C632" s="2" t="s">
        <v>136</v>
      </c>
      <c r="D632">
        <v>0</v>
      </c>
      <c r="E632">
        <v>182</v>
      </c>
      <c r="F632" s="2" t="s">
        <v>0</v>
      </c>
      <c r="G632">
        <v>18</v>
      </c>
      <c r="H632">
        <v>0</v>
      </c>
      <c r="I632">
        <v>0</v>
      </c>
      <c r="J632">
        <v>0</v>
      </c>
      <c r="K632">
        <v>2</v>
      </c>
      <c r="L632" s="2" t="s">
        <v>137</v>
      </c>
    </row>
    <row r="633" spans="1:12" x14ac:dyDescent="0.4">
      <c r="A633" s="1">
        <v>43909</v>
      </c>
      <c r="B633" s="7">
        <v>0.66666666666666663</v>
      </c>
      <c r="C633" s="2" t="s">
        <v>44</v>
      </c>
      <c r="D633">
        <v>0</v>
      </c>
      <c r="E633">
        <v>36</v>
      </c>
      <c r="F633" s="2" t="s">
        <v>0</v>
      </c>
      <c r="G633">
        <v>12</v>
      </c>
      <c r="H633">
        <v>0</v>
      </c>
      <c r="I633">
        <v>0</v>
      </c>
      <c r="J633">
        <v>0</v>
      </c>
      <c r="K633">
        <v>0</v>
      </c>
      <c r="L633" s="2" t="s">
        <v>201</v>
      </c>
    </row>
    <row r="634" spans="1:12" x14ac:dyDescent="0.4">
      <c r="A634" s="1">
        <v>43909</v>
      </c>
      <c r="B634" s="7"/>
      <c r="C634" s="2" t="s">
        <v>57</v>
      </c>
      <c r="E634">
        <v>79</v>
      </c>
      <c r="F634" s="2" t="s">
        <v>0</v>
      </c>
      <c r="K634">
        <v>0</v>
      </c>
      <c r="L634" s="2" t="s">
        <v>0</v>
      </c>
    </row>
    <row r="635" spans="1:12" x14ac:dyDescent="0.4">
      <c r="A635" s="1">
        <v>43909</v>
      </c>
      <c r="B635" s="7">
        <v>0</v>
      </c>
      <c r="C635" s="2" t="s">
        <v>33</v>
      </c>
      <c r="D635">
        <v>0</v>
      </c>
      <c r="E635">
        <v>175</v>
      </c>
      <c r="F635" s="2" t="s">
        <v>0</v>
      </c>
      <c r="G635">
        <v>19</v>
      </c>
      <c r="H635">
        <v>3</v>
      </c>
      <c r="I635">
        <v>0</v>
      </c>
      <c r="J635">
        <v>0</v>
      </c>
      <c r="K635">
        <v>2</v>
      </c>
      <c r="L635" s="2" t="s">
        <v>34</v>
      </c>
    </row>
    <row r="636" spans="1:12" x14ac:dyDescent="0.4">
      <c r="A636" s="1">
        <v>43909</v>
      </c>
      <c r="B636" s="7">
        <v>0</v>
      </c>
      <c r="C636" s="2" t="s">
        <v>96</v>
      </c>
      <c r="D636">
        <v>0</v>
      </c>
      <c r="E636">
        <v>25</v>
      </c>
      <c r="F636" s="2" t="s">
        <v>0</v>
      </c>
      <c r="G636">
        <v>5</v>
      </c>
      <c r="H636">
        <v>0</v>
      </c>
      <c r="I636">
        <v>0</v>
      </c>
      <c r="J636">
        <v>0</v>
      </c>
      <c r="K636">
        <v>0</v>
      </c>
      <c r="L636" s="2" t="s">
        <v>475</v>
      </c>
    </row>
    <row r="637" spans="1:12" x14ac:dyDescent="0.4">
      <c r="A637" s="1">
        <v>43909</v>
      </c>
      <c r="B637" s="7"/>
      <c r="C637" s="2" t="s">
        <v>108</v>
      </c>
      <c r="E637">
        <v>18</v>
      </c>
      <c r="F637" s="2" t="s">
        <v>0</v>
      </c>
      <c r="K637">
        <v>0</v>
      </c>
      <c r="L637" s="2" t="s">
        <v>0</v>
      </c>
    </row>
    <row r="638" spans="1:12" x14ac:dyDescent="0.4">
      <c r="A638" s="1">
        <v>43909</v>
      </c>
      <c r="B638" s="7">
        <v>0</v>
      </c>
      <c r="C638" s="2" t="s">
        <v>38</v>
      </c>
      <c r="D638">
        <v>0</v>
      </c>
      <c r="E638">
        <v>85</v>
      </c>
      <c r="F638" s="2" t="s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 s="2" t="s">
        <v>101</v>
      </c>
    </row>
    <row r="639" spans="1:12" x14ac:dyDescent="0.4">
      <c r="A639" s="1">
        <v>43909</v>
      </c>
      <c r="B639" s="7">
        <v>0</v>
      </c>
      <c r="C639" s="2" t="s">
        <v>151</v>
      </c>
      <c r="D639">
        <v>0</v>
      </c>
      <c r="E639">
        <v>12</v>
      </c>
      <c r="F639" s="2" t="s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 s="2" t="s">
        <v>152</v>
      </c>
    </row>
    <row r="640" spans="1:12" x14ac:dyDescent="0.4">
      <c r="A640" s="1">
        <v>43909</v>
      </c>
      <c r="B640" s="7"/>
      <c r="C640" s="2" t="s">
        <v>70</v>
      </c>
      <c r="E640">
        <v>55</v>
      </c>
      <c r="F640" s="2" t="s">
        <v>0</v>
      </c>
      <c r="K640">
        <v>0</v>
      </c>
      <c r="L640" s="2" t="s">
        <v>0</v>
      </c>
    </row>
    <row r="641" spans="1:12" x14ac:dyDescent="0.4">
      <c r="A641" s="1">
        <v>43909</v>
      </c>
      <c r="B641" s="7"/>
      <c r="C641" s="2" t="s">
        <v>45</v>
      </c>
      <c r="E641">
        <v>44</v>
      </c>
      <c r="F641" s="2" t="s">
        <v>0</v>
      </c>
      <c r="K641">
        <v>0</v>
      </c>
      <c r="L641" s="2" t="s">
        <v>0</v>
      </c>
    </row>
    <row r="642" spans="1:12" x14ac:dyDescent="0.4">
      <c r="A642" s="1">
        <v>43909</v>
      </c>
      <c r="B642" s="7">
        <v>0</v>
      </c>
      <c r="C642" s="2" t="s">
        <v>125</v>
      </c>
      <c r="D642">
        <v>0</v>
      </c>
      <c r="E642">
        <v>36</v>
      </c>
      <c r="F642" s="2" t="s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 s="2" t="s">
        <v>139</v>
      </c>
    </row>
    <row r="643" spans="1:12" x14ac:dyDescent="0.4">
      <c r="A643" s="1">
        <v>43909</v>
      </c>
      <c r="B643" s="7">
        <v>0</v>
      </c>
      <c r="C643" s="2" t="s">
        <v>10</v>
      </c>
      <c r="D643">
        <v>0</v>
      </c>
      <c r="E643">
        <v>638</v>
      </c>
      <c r="F643" s="2" t="s">
        <v>0</v>
      </c>
      <c r="G643">
        <v>155</v>
      </c>
      <c r="H643">
        <v>33</v>
      </c>
      <c r="I643">
        <v>0</v>
      </c>
      <c r="J643">
        <v>0</v>
      </c>
      <c r="K643">
        <v>15</v>
      </c>
      <c r="L643" s="2" t="s">
        <v>0</v>
      </c>
    </row>
    <row r="644" spans="1:12" x14ac:dyDescent="0.4">
      <c r="A644" s="1">
        <v>43909</v>
      </c>
      <c r="B644" s="7">
        <v>0</v>
      </c>
      <c r="C644" s="2" t="s">
        <v>103</v>
      </c>
      <c r="D644">
        <v>0</v>
      </c>
      <c r="E644">
        <v>7</v>
      </c>
      <c r="F644" s="2" t="s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 s="2" t="s">
        <v>146</v>
      </c>
    </row>
    <row r="645" spans="1:12" x14ac:dyDescent="0.4">
      <c r="A645" s="1">
        <v>43909</v>
      </c>
      <c r="B645" s="7">
        <v>0</v>
      </c>
      <c r="C645" s="2" t="s">
        <v>21</v>
      </c>
      <c r="D645">
        <v>0</v>
      </c>
      <c r="E645">
        <v>1514</v>
      </c>
      <c r="F645" s="2" t="s">
        <v>0</v>
      </c>
      <c r="G645">
        <v>170</v>
      </c>
      <c r="H645">
        <v>23</v>
      </c>
      <c r="I645">
        <v>0</v>
      </c>
      <c r="J645">
        <v>0</v>
      </c>
      <c r="K645">
        <v>15</v>
      </c>
      <c r="L645" s="2" t="s">
        <v>197</v>
      </c>
    </row>
    <row r="646" spans="1:12" x14ac:dyDescent="0.4">
      <c r="A646" s="1">
        <v>43909</v>
      </c>
      <c r="B646" s="7">
        <v>0</v>
      </c>
      <c r="C646" s="2" t="s">
        <v>23</v>
      </c>
      <c r="D646">
        <v>0</v>
      </c>
      <c r="E646">
        <v>349</v>
      </c>
      <c r="F646" s="2" t="s">
        <v>0</v>
      </c>
      <c r="G646">
        <v>64</v>
      </c>
      <c r="H646">
        <v>5</v>
      </c>
      <c r="I646">
        <v>5</v>
      </c>
      <c r="J646">
        <v>0</v>
      </c>
      <c r="K646">
        <v>6</v>
      </c>
      <c r="L646" s="2" t="s">
        <v>571</v>
      </c>
    </row>
    <row r="647" spans="1:12" x14ac:dyDescent="0.4">
      <c r="A647" s="1">
        <v>43909</v>
      </c>
      <c r="B647" s="7">
        <v>0.33333333333333331</v>
      </c>
      <c r="C647" s="2" t="s">
        <v>47</v>
      </c>
      <c r="D647">
        <v>0</v>
      </c>
      <c r="E647">
        <v>47</v>
      </c>
      <c r="F647" s="2" t="s">
        <v>0</v>
      </c>
      <c r="G647">
        <v>1</v>
      </c>
      <c r="H647">
        <v>0</v>
      </c>
      <c r="I647">
        <v>0</v>
      </c>
      <c r="J647">
        <v>5</v>
      </c>
      <c r="K647">
        <v>0</v>
      </c>
      <c r="L647" s="2" t="s">
        <v>572</v>
      </c>
    </row>
    <row r="648" spans="1:12" x14ac:dyDescent="0.4">
      <c r="A648" s="1">
        <v>43909</v>
      </c>
      <c r="B648" s="7">
        <v>0.60416666666666663</v>
      </c>
      <c r="C648" s="2" t="s">
        <v>14</v>
      </c>
      <c r="D648">
        <v>0</v>
      </c>
      <c r="E648">
        <v>680</v>
      </c>
      <c r="F648" s="2" t="s">
        <v>0</v>
      </c>
      <c r="G648">
        <v>60</v>
      </c>
      <c r="H648">
        <v>0</v>
      </c>
      <c r="I648">
        <v>12</v>
      </c>
      <c r="J648">
        <v>0</v>
      </c>
      <c r="K648">
        <v>3</v>
      </c>
      <c r="L648" s="2" t="s">
        <v>240</v>
      </c>
    </row>
    <row r="649" spans="1:12" x14ac:dyDescent="0.4">
      <c r="A649" s="1">
        <v>43909</v>
      </c>
      <c r="B649" s="7"/>
      <c r="C649" s="2" t="s">
        <v>12</v>
      </c>
      <c r="E649">
        <v>33</v>
      </c>
      <c r="F649" s="2" t="s">
        <v>0</v>
      </c>
      <c r="K649">
        <v>0</v>
      </c>
      <c r="L649" s="2" t="s">
        <v>0</v>
      </c>
    </row>
    <row r="650" spans="1:12" x14ac:dyDescent="0.4">
      <c r="A650" s="1">
        <v>43910</v>
      </c>
      <c r="B650" s="7">
        <v>0.625</v>
      </c>
      <c r="C650" s="2" t="s">
        <v>25</v>
      </c>
      <c r="D650">
        <v>0</v>
      </c>
      <c r="E650">
        <v>168</v>
      </c>
      <c r="F650" s="2" t="s">
        <v>0</v>
      </c>
      <c r="G650">
        <v>25</v>
      </c>
      <c r="H650">
        <v>4</v>
      </c>
      <c r="I650">
        <v>2</v>
      </c>
      <c r="J650">
        <v>0</v>
      </c>
      <c r="K650">
        <v>1</v>
      </c>
      <c r="L650" s="2" t="s">
        <v>157</v>
      </c>
    </row>
    <row r="651" spans="1:12" x14ac:dyDescent="0.4">
      <c r="A651" s="1">
        <v>43910</v>
      </c>
      <c r="B651" s="7"/>
      <c r="C651" s="2" t="s">
        <v>113</v>
      </c>
      <c r="E651">
        <v>6</v>
      </c>
      <c r="F651" s="2" t="s">
        <v>0</v>
      </c>
      <c r="K651">
        <v>0</v>
      </c>
      <c r="L651" s="2" t="s">
        <v>0</v>
      </c>
    </row>
    <row r="652" spans="1:12" x14ac:dyDescent="0.4">
      <c r="A652" s="1">
        <v>43910</v>
      </c>
      <c r="B652" s="7"/>
      <c r="C652" s="2" t="s">
        <v>59</v>
      </c>
      <c r="E652">
        <v>19</v>
      </c>
      <c r="F652" s="2" t="s">
        <v>0</v>
      </c>
      <c r="K652">
        <v>0</v>
      </c>
      <c r="L652" s="2" t="s">
        <v>0</v>
      </c>
    </row>
    <row r="653" spans="1:12" x14ac:dyDescent="0.4">
      <c r="A653" s="1">
        <v>43910</v>
      </c>
      <c r="B653" s="7">
        <v>0</v>
      </c>
      <c r="C653" s="2" t="s">
        <v>17</v>
      </c>
      <c r="D653">
        <v>0</v>
      </c>
      <c r="E653">
        <v>377</v>
      </c>
      <c r="F653" s="2" t="s">
        <v>0</v>
      </c>
      <c r="G653">
        <v>0</v>
      </c>
      <c r="H653">
        <v>0</v>
      </c>
      <c r="I653">
        <v>0</v>
      </c>
      <c r="J653">
        <v>0</v>
      </c>
      <c r="K653">
        <v>2</v>
      </c>
      <c r="L653" s="2" t="s">
        <v>123</v>
      </c>
    </row>
    <row r="654" spans="1:12" x14ac:dyDescent="0.4">
      <c r="A654" s="1">
        <v>43910</v>
      </c>
      <c r="B654" s="7">
        <v>0</v>
      </c>
      <c r="C654" s="2" t="s">
        <v>19</v>
      </c>
      <c r="D654">
        <v>0</v>
      </c>
      <c r="E654">
        <v>184</v>
      </c>
      <c r="F654" s="2" t="s">
        <v>0</v>
      </c>
      <c r="G654">
        <v>27</v>
      </c>
      <c r="H654">
        <v>2</v>
      </c>
      <c r="I654">
        <v>0</v>
      </c>
      <c r="J654">
        <v>18</v>
      </c>
      <c r="K654">
        <v>3</v>
      </c>
      <c r="L654" s="2" t="s">
        <v>149</v>
      </c>
    </row>
    <row r="655" spans="1:12" x14ac:dyDescent="0.4">
      <c r="A655" s="1">
        <v>43910</v>
      </c>
      <c r="B655" s="7">
        <v>0.41666666666666669</v>
      </c>
      <c r="C655" s="2" t="s">
        <v>15</v>
      </c>
      <c r="D655">
        <v>0</v>
      </c>
      <c r="E655">
        <v>270</v>
      </c>
      <c r="F655" s="2" t="s">
        <v>0</v>
      </c>
      <c r="G655">
        <v>45</v>
      </c>
      <c r="H655">
        <v>0</v>
      </c>
      <c r="I655">
        <v>0</v>
      </c>
      <c r="J655">
        <v>46</v>
      </c>
      <c r="K655">
        <v>4</v>
      </c>
      <c r="L655" s="2" t="s">
        <v>155</v>
      </c>
    </row>
    <row r="656" spans="1:12" x14ac:dyDescent="0.4">
      <c r="A656" s="1">
        <v>43910</v>
      </c>
      <c r="B656" s="7">
        <v>0</v>
      </c>
      <c r="C656" s="2" t="s">
        <v>30</v>
      </c>
      <c r="D656">
        <v>0</v>
      </c>
      <c r="E656">
        <v>145</v>
      </c>
      <c r="F656" s="2" t="s">
        <v>0</v>
      </c>
      <c r="G656">
        <v>20</v>
      </c>
      <c r="H656">
        <v>6</v>
      </c>
      <c r="I656">
        <v>0</v>
      </c>
      <c r="J656">
        <v>0</v>
      </c>
      <c r="K656">
        <v>1</v>
      </c>
      <c r="L656" s="2" t="s">
        <v>95</v>
      </c>
    </row>
    <row r="657" spans="1:12" x14ac:dyDescent="0.4">
      <c r="A657" s="1">
        <v>43910</v>
      </c>
      <c r="B657" s="7">
        <v>0</v>
      </c>
      <c r="C657" s="2" t="s">
        <v>8</v>
      </c>
      <c r="D657">
        <v>6717</v>
      </c>
      <c r="E657">
        <v>1151</v>
      </c>
      <c r="F657" s="2" t="s">
        <v>0</v>
      </c>
      <c r="G657">
        <v>109</v>
      </c>
      <c r="H657">
        <v>22</v>
      </c>
      <c r="I657">
        <v>21</v>
      </c>
      <c r="J657">
        <v>0</v>
      </c>
      <c r="K657">
        <v>9</v>
      </c>
      <c r="L657" s="2" t="s">
        <v>9</v>
      </c>
    </row>
    <row r="658" spans="1:12" x14ac:dyDescent="0.4">
      <c r="A658" s="1">
        <v>43910</v>
      </c>
      <c r="B658" s="7">
        <v>0</v>
      </c>
      <c r="C658" s="2" t="s">
        <v>32</v>
      </c>
      <c r="D658">
        <v>0</v>
      </c>
      <c r="E658">
        <v>20</v>
      </c>
      <c r="F658" s="2" t="s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 s="2" t="s">
        <v>573</v>
      </c>
    </row>
    <row r="659" spans="1:12" x14ac:dyDescent="0.4">
      <c r="A659" s="1">
        <v>43910</v>
      </c>
      <c r="B659" s="7">
        <v>0</v>
      </c>
      <c r="C659" s="2" t="s">
        <v>136</v>
      </c>
      <c r="D659">
        <v>0</v>
      </c>
      <c r="E659">
        <v>226</v>
      </c>
      <c r="F659" s="2" t="s">
        <v>0</v>
      </c>
      <c r="G659">
        <v>24</v>
      </c>
      <c r="H659">
        <v>0</v>
      </c>
      <c r="I659">
        <v>0</v>
      </c>
      <c r="J659">
        <v>0</v>
      </c>
      <c r="K659">
        <v>3</v>
      </c>
      <c r="L659" s="2" t="s">
        <v>137</v>
      </c>
    </row>
    <row r="660" spans="1:12" x14ac:dyDescent="0.4">
      <c r="A660" s="1">
        <v>43910</v>
      </c>
      <c r="B660" s="7">
        <v>0.66666666666666663</v>
      </c>
      <c r="C660" s="2" t="s">
        <v>44</v>
      </c>
      <c r="D660">
        <v>0</v>
      </c>
      <c r="E660">
        <v>44</v>
      </c>
      <c r="F660" s="2" t="s">
        <v>0</v>
      </c>
      <c r="G660">
        <v>14</v>
      </c>
      <c r="H660">
        <v>1</v>
      </c>
      <c r="I660">
        <v>0</v>
      </c>
      <c r="J660">
        <v>0</v>
      </c>
      <c r="K660">
        <v>0</v>
      </c>
      <c r="L660" s="2" t="s">
        <v>201</v>
      </c>
    </row>
    <row r="661" spans="1:12" x14ac:dyDescent="0.4">
      <c r="A661" s="1">
        <v>43910</v>
      </c>
      <c r="B661" s="7">
        <v>0.40277777777777779</v>
      </c>
      <c r="C661" s="2" t="s">
        <v>57</v>
      </c>
      <c r="D661">
        <v>0</v>
      </c>
      <c r="E661">
        <v>92</v>
      </c>
      <c r="F661" s="2" t="s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 s="2" t="s">
        <v>154</v>
      </c>
    </row>
    <row r="662" spans="1:12" x14ac:dyDescent="0.4">
      <c r="A662" s="1">
        <v>43910</v>
      </c>
      <c r="B662" s="7">
        <v>0.66666666666666663</v>
      </c>
      <c r="C662" s="2" t="s">
        <v>33</v>
      </c>
      <c r="D662">
        <v>0</v>
      </c>
      <c r="E662">
        <v>189</v>
      </c>
      <c r="F662" s="2" t="s">
        <v>0</v>
      </c>
      <c r="G662">
        <v>21</v>
      </c>
      <c r="H662">
        <v>4</v>
      </c>
      <c r="I662">
        <v>0</v>
      </c>
      <c r="J662">
        <v>0</v>
      </c>
      <c r="K662">
        <v>3</v>
      </c>
      <c r="L662" s="2" t="s">
        <v>34</v>
      </c>
    </row>
    <row r="663" spans="1:12" x14ac:dyDescent="0.4">
      <c r="A663" s="1">
        <v>43910</v>
      </c>
      <c r="B663" s="7">
        <v>0</v>
      </c>
      <c r="C663" s="2" t="s">
        <v>96</v>
      </c>
      <c r="D663">
        <v>0</v>
      </c>
      <c r="E663">
        <v>28</v>
      </c>
      <c r="F663" s="2" t="s">
        <v>0</v>
      </c>
      <c r="G663">
        <v>5</v>
      </c>
      <c r="H663">
        <v>0</v>
      </c>
      <c r="I663">
        <v>0</v>
      </c>
      <c r="J663">
        <v>0</v>
      </c>
      <c r="K663">
        <v>0</v>
      </c>
      <c r="L663" s="2" t="s">
        <v>475</v>
      </c>
    </row>
    <row r="664" spans="1:12" x14ac:dyDescent="0.4">
      <c r="A664" s="1">
        <v>43910</v>
      </c>
      <c r="B664" s="7"/>
      <c r="C664" s="2" t="s">
        <v>108</v>
      </c>
      <c r="E664">
        <v>20</v>
      </c>
      <c r="F664" s="2" t="s">
        <v>0</v>
      </c>
      <c r="K664">
        <v>0</v>
      </c>
      <c r="L664" s="2" t="s">
        <v>0</v>
      </c>
    </row>
    <row r="665" spans="1:12" x14ac:dyDescent="0.4">
      <c r="A665" s="1">
        <v>43910</v>
      </c>
      <c r="B665" s="7">
        <v>0</v>
      </c>
      <c r="C665" s="2" t="s">
        <v>38</v>
      </c>
      <c r="D665">
        <v>0</v>
      </c>
      <c r="E665">
        <v>98</v>
      </c>
      <c r="F665" s="2" t="s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 s="2" t="s">
        <v>101</v>
      </c>
    </row>
    <row r="666" spans="1:12" x14ac:dyDescent="0.4">
      <c r="A666" s="1">
        <v>43910</v>
      </c>
      <c r="B666" s="7">
        <v>0</v>
      </c>
      <c r="C666" s="2" t="s">
        <v>151</v>
      </c>
      <c r="D666">
        <v>0</v>
      </c>
      <c r="E666">
        <v>17</v>
      </c>
      <c r="F666" s="2" t="s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 s="2" t="s">
        <v>152</v>
      </c>
    </row>
    <row r="667" spans="1:12" x14ac:dyDescent="0.4">
      <c r="A667" s="1">
        <v>43910</v>
      </c>
      <c r="B667" s="7">
        <v>0.73402777777777772</v>
      </c>
      <c r="C667" s="2" t="s">
        <v>70</v>
      </c>
      <c r="D667">
        <v>0</v>
      </c>
      <c r="E667">
        <v>66</v>
      </c>
      <c r="F667" s="2" t="s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 s="2" t="s">
        <v>158</v>
      </c>
    </row>
    <row r="668" spans="1:12" x14ac:dyDescent="0.4">
      <c r="A668" s="1">
        <v>43910</v>
      </c>
      <c r="B668" s="7"/>
      <c r="C668" s="2" t="s">
        <v>45</v>
      </c>
      <c r="E668">
        <v>52</v>
      </c>
      <c r="F668" s="2" t="s">
        <v>0</v>
      </c>
      <c r="K668">
        <v>0</v>
      </c>
      <c r="L668" s="2" t="s">
        <v>0</v>
      </c>
    </row>
    <row r="669" spans="1:12" x14ac:dyDescent="0.4">
      <c r="A669" s="1">
        <v>43910</v>
      </c>
      <c r="B669" s="7">
        <v>0</v>
      </c>
      <c r="C669" s="2" t="s">
        <v>125</v>
      </c>
      <c r="D669">
        <v>0</v>
      </c>
      <c r="E669">
        <v>49</v>
      </c>
      <c r="F669" s="2" t="s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 s="2" t="s">
        <v>139</v>
      </c>
    </row>
    <row r="670" spans="1:12" x14ac:dyDescent="0.4">
      <c r="A670" s="1">
        <v>43910</v>
      </c>
      <c r="B670" s="7">
        <v>0.33333333333333331</v>
      </c>
      <c r="C670" s="2" t="s">
        <v>10</v>
      </c>
      <c r="D670">
        <v>0</v>
      </c>
      <c r="E670">
        <v>834</v>
      </c>
      <c r="F670" s="2" t="s">
        <v>0</v>
      </c>
      <c r="G670">
        <v>168</v>
      </c>
      <c r="H670">
        <v>35</v>
      </c>
      <c r="I670">
        <v>0</v>
      </c>
      <c r="J670">
        <v>0</v>
      </c>
      <c r="K670">
        <v>22</v>
      </c>
      <c r="L670" s="2" t="s">
        <v>153</v>
      </c>
    </row>
    <row r="671" spans="1:12" x14ac:dyDescent="0.4">
      <c r="A671" s="1">
        <v>43910</v>
      </c>
      <c r="B671" s="7">
        <v>0.5</v>
      </c>
      <c r="C671" s="2" t="s">
        <v>103</v>
      </c>
      <c r="D671">
        <v>0</v>
      </c>
      <c r="E671">
        <v>7</v>
      </c>
      <c r="F671" s="2" t="s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 s="2" t="s">
        <v>156</v>
      </c>
    </row>
    <row r="672" spans="1:12" x14ac:dyDescent="0.4">
      <c r="A672" s="1">
        <v>43910</v>
      </c>
      <c r="B672" s="7">
        <v>0</v>
      </c>
      <c r="C672" s="2" t="s">
        <v>21</v>
      </c>
      <c r="D672">
        <v>0</v>
      </c>
      <c r="E672">
        <v>1756</v>
      </c>
      <c r="F672" s="2" t="s">
        <v>0</v>
      </c>
      <c r="G672">
        <v>182</v>
      </c>
      <c r="H672">
        <v>23</v>
      </c>
      <c r="I672">
        <v>0</v>
      </c>
      <c r="J672">
        <v>0</v>
      </c>
      <c r="K672">
        <v>19</v>
      </c>
      <c r="L672" s="2" t="s">
        <v>197</v>
      </c>
    </row>
    <row r="673" spans="1:12" x14ac:dyDescent="0.4">
      <c r="A673" s="1">
        <v>43910</v>
      </c>
      <c r="B673" s="7">
        <v>0</v>
      </c>
      <c r="C673" s="2" t="s">
        <v>23</v>
      </c>
      <c r="D673">
        <v>0</v>
      </c>
      <c r="E673">
        <v>436</v>
      </c>
      <c r="F673" s="2" t="s">
        <v>0</v>
      </c>
      <c r="G673">
        <v>73</v>
      </c>
      <c r="H673">
        <v>6</v>
      </c>
      <c r="I673">
        <v>5</v>
      </c>
      <c r="J673">
        <v>0</v>
      </c>
      <c r="K673">
        <v>7</v>
      </c>
      <c r="L673" s="2" t="s">
        <v>571</v>
      </c>
    </row>
    <row r="674" spans="1:12" x14ac:dyDescent="0.4">
      <c r="A674" s="1">
        <v>43910</v>
      </c>
      <c r="B674" s="7">
        <v>0.33333333333333331</v>
      </c>
      <c r="C674" s="2" t="s">
        <v>47</v>
      </c>
      <c r="D674">
        <v>0</v>
      </c>
      <c r="E674">
        <v>53</v>
      </c>
      <c r="F674" s="2" t="s">
        <v>0</v>
      </c>
      <c r="G674">
        <v>3</v>
      </c>
      <c r="H674">
        <v>0</v>
      </c>
      <c r="I674">
        <v>0</v>
      </c>
      <c r="J674">
        <v>5</v>
      </c>
      <c r="K674">
        <v>0</v>
      </c>
      <c r="L674" s="2" t="s">
        <v>572</v>
      </c>
    </row>
    <row r="675" spans="1:12" x14ac:dyDescent="0.4">
      <c r="A675" s="1">
        <v>43910</v>
      </c>
      <c r="B675" s="7">
        <v>0.60416666666666663</v>
      </c>
      <c r="C675" s="2" t="s">
        <v>14</v>
      </c>
      <c r="D675">
        <v>0</v>
      </c>
      <c r="E675">
        <v>712</v>
      </c>
      <c r="F675" s="2" t="s">
        <v>0</v>
      </c>
      <c r="G675">
        <v>78</v>
      </c>
      <c r="H675">
        <v>0</v>
      </c>
      <c r="I675">
        <v>15</v>
      </c>
      <c r="J675">
        <v>0</v>
      </c>
      <c r="K675">
        <v>4</v>
      </c>
      <c r="L675" s="2" t="s">
        <v>240</v>
      </c>
    </row>
    <row r="676" spans="1:12" x14ac:dyDescent="0.4">
      <c r="A676" s="1">
        <v>43910</v>
      </c>
      <c r="B676" s="7">
        <v>0</v>
      </c>
      <c r="C676" s="2" t="s">
        <v>12</v>
      </c>
      <c r="D676">
        <v>0</v>
      </c>
      <c r="E676">
        <v>37</v>
      </c>
      <c r="F676" s="2" t="s">
        <v>0</v>
      </c>
      <c r="G676">
        <v>0</v>
      </c>
      <c r="H676">
        <v>0</v>
      </c>
      <c r="I676">
        <v>0</v>
      </c>
      <c r="J676">
        <v>1</v>
      </c>
      <c r="K676">
        <v>0</v>
      </c>
      <c r="L676" s="2" t="s">
        <v>150</v>
      </c>
    </row>
    <row r="677" spans="1:12" x14ac:dyDescent="0.4">
      <c r="A677" s="1">
        <v>43911</v>
      </c>
      <c r="B677" s="7"/>
      <c r="C677" s="2" t="s">
        <v>25</v>
      </c>
      <c r="E677">
        <v>200</v>
      </c>
      <c r="F677" s="2" t="s">
        <v>0</v>
      </c>
      <c r="K677">
        <v>1</v>
      </c>
      <c r="L677" s="2" t="s">
        <v>0</v>
      </c>
    </row>
    <row r="678" spans="1:12" x14ac:dyDescent="0.4">
      <c r="A678" s="1">
        <v>43911</v>
      </c>
      <c r="B678" s="7"/>
      <c r="C678" s="2" t="s">
        <v>113</v>
      </c>
      <c r="E678">
        <v>7</v>
      </c>
      <c r="F678" s="2" t="s">
        <v>0</v>
      </c>
      <c r="K678">
        <v>0</v>
      </c>
      <c r="L678" s="2" t="s">
        <v>0</v>
      </c>
    </row>
    <row r="679" spans="1:12" x14ac:dyDescent="0.4">
      <c r="A679" s="1">
        <v>43911</v>
      </c>
      <c r="B679" s="7">
        <v>0</v>
      </c>
      <c r="C679" s="2" t="s">
        <v>59</v>
      </c>
      <c r="D679">
        <v>0</v>
      </c>
      <c r="E679">
        <v>22</v>
      </c>
      <c r="F679" s="2" t="s">
        <v>0</v>
      </c>
      <c r="G679">
        <v>0</v>
      </c>
      <c r="H679">
        <v>0</v>
      </c>
      <c r="I679">
        <v>0</v>
      </c>
      <c r="J679">
        <v>0</v>
      </c>
      <c r="K679">
        <v>1</v>
      </c>
      <c r="L679" s="2" t="s">
        <v>159</v>
      </c>
    </row>
    <row r="680" spans="1:12" x14ac:dyDescent="0.4">
      <c r="A680" s="1">
        <v>43911</v>
      </c>
      <c r="B680" s="7">
        <v>0</v>
      </c>
      <c r="C680" s="2" t="s">
        <v>17</v>
      </c>
      <c r="D680">
        <v>0</v>
      </c>
      <c r="E680">
        <v>418</v>
      </c>
      <c r="F680" s="2" t="s">
        <v>0</v>
      </c>
      <c r="G680">
        <v>0</v>
      </c>
      <c r="H680">
        <v>0</v>
      </c>
      <c r="I680">
        <v>0</v>
      </c>
      <c r="J680">
        <v>0</v>
      </c>
      <c r="K680">
        <v>3</v>
      </c>
      <c r="L680" s="2" t="s">
        <v>123</v>
      </c>
    </row>
    <row r="681" spans="1:12" x14ac:dyDescent="0.4">
      <c r="A681" s="1">
        <v>43911</v>
      </c>
      <c r="B681" s="7">
        <v>0</v>
      </c>
      <c r="C681" s="2" t="s">
        <v>19</v>
      </c>
      <c r="D681">
        <v>0</v>
      </c>
      <c r="E681">
        <v>282</v>
      </c>
      <c r="F681" s="2" t="s">
        <v>0</v>
      </c>
      <c r="G681">
        <v>30</v>
      </c>
      <c r="H681">
        <v>4</v>
      </c>
      <c r="I681">
        <v>0</v>
      </c>
      <c r="J681">
        <v>21</v>
      </c>
      <c r="K681">
        <v>3</v>
      </c>
      <c r="L681" s="2" t="s">
        <v>160</v>
      </c>
    </row>
    <row r="682" spans="1:12" x14ac:dyDescent="0.4">
      <c r="A682" s="1">
        <v>43911</v>
      </c>
      <c r="B682" s="7">
        <v>0.41666666666666669</v>
      </c>
      <c r="C682" s="2" t="s">
        <v>15</v>
      </c>
      <c r="D682">
        <v>0</v>
      </c>
      <c r="E682">
        <v>297</v>
      </c>
      <c r="F682" s="2" t="s">
        <v>0</v>
      </c>
      <c r="G682">
        <v>46</v>
      </c>
      <c r="H682">
        <v>0</v>
      </c>
      <c r="I682">
        <v>0</v>
      </c>
      <c r="J682">
        <v>57</v>
      </c>
      <c r="K682">
        <v>5</v>
      </c>
      <c r="L682" s="2" t="s">
        <v>163</v>
      </c>
    </row>
    <row r="683" spans="1:12" x14ac:dyDescent="0.4">
      <c r="A683" s="1">
        <v>43911</v>
      </c>
      <c r="B683" s="7">
        <v>0</v>
      </c>
      <c r="C683" s="2" t="s">
        <v>30</v>
      </c>
      <c r="D683">
        <v>0</v>
      </c>
      <c r="E683">
        <v>167</v>
      </c>
      <c r="F683" s="2" t="s">
        <v>0</v>
      </c>
      <c r="G683">
        <v>28</v>
      </c>
      <c r="H683">
        <v>6</v>
      </c>
      <c r="I683">
        <v>0</v>
      </c>
      <c r="J683">
        <v>0</v>
      </c>
      <c r="K683">
        <v>2</v>
      </c>
      <c r="L683" s="2" t="s">
        <v>95</v>
      </c>
    </row>
    <row r="684" spans="1:12" x14ac:dyDescent="0.4">
      <c r="A684" s="1">
        <v>43911</v>
      </c>
      <c r="B684" s="7">
        <v>0</v>
      </c>
      <c r="C684" s="2" t="s">
        <v>8</v>
      </c>
      <c r="D684">
        <v>7080</v>
      </c>
      <c r="E684">
        <v>1280</v>
      </c>
      <c r="F684" s="2" t="s">
        <v>0</v>
      </c>
      <c r="G684">
        <v>145</v>
      </c>
      <c r="H684">
        <v>25</v>
      </c>
      <c r="I684">
        <v>24</v>
      </c>
      <c r="J684">
        <v>0</v>
      </c>
      <c r="K684">
        <v>9</v>
      </c>
      <c r="L684" s="2" t="s">
        <v>9</v>
      </c>
    </row>
    <row r="685" spans="1:12" x14ac:dyDescent="0.4">
      <c r="A685" s="1">
        <v>43911</v>
      </c>
      <c r="B685" s="7">
        <v>0</v>
      </c>
      <c r="C685" s="2" t="s">
        <v>32</v>
      </c>
      <c r="D685">
        <v>0</v>
      </c>
      <c r="E685">
        <v>25</v>
      </c>
      <c r="F685" s="2" t="s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 s="2" t="s">
        <v>573</v>
      </c>
    </row>
    <row r="686" spans="1:12" x14ac:dyDescent="0.4">
      <c r="A686" s="1">
        <v>43911</v>
      </c>
      <c r="B686" s="7">
        <v>0</v>
      </c>
      <c r="C686" s="2" t="s">
        <v>136</v>
      </c>
      <c r="D686">
        <v>0</v>
      </c>
      <c r="E686">
        <v>258</v>
      </c>
      <c r="F686" s="2" t="s">
        <v>0</v>
      </c>
      <c r="G686">
        <v>24</v>
      </c>
      <c r="H686">
        <v>0</v>
      </c>
      <c r="I686">
        <v>0</v>
      </c>
      <c r="J686">
        <v>0</v>
      </c>
      <c r="K686">
        <v>4</v>
      </c>
      <c r="L686" s="2" t="s">
        <v>137</v>
      </c>
    </row>
    <row r="687" spans="1:12" x14ac:dyDescent="0.4">
      <c r="A687" s="1">
        <v>43911</v>
      </c>
      <c r="B687" s="7">
        <v>0.75</v>
      </c>
      <c r="C687" s="2" t="s">
        <v>44</v>
      </c>
      <c r="D687">
        <v>0</v>
      </c>
      <c r="E687">
        <v>54</v>
      </c>
      <c r="F687" s="2" t="s">
        <v>0</v>
      </c>
      <c r="G687">
        <v>13</v>
      </c>
      <c r="H687">
        <v>1</v>
      </c>
      <c r="I687">
        <v>0</v>
      </c>
      <c r="J687">
        <v>0</v>
      </c>
      <c r="K687">
        <v>0</v>
      </c>
      <c r="L687" s="2" t="s">
        <v>201</v>
      </c>
    </row>
    <row r="688" spans="1:12" x14ac:dyDescent="0.4">
      <c r="A688" s="1">
        <v>43911</v>
      </c>
      <c r="B688" s="7">
        <v>0.45833333333333331</v>
      </c>
      <c r="C688" s="2" t="s">
        <v>57</v>
      </c>
      <c r="D688">
        <v>0</v>
      </c>
      <c r="E688">
        <v>109</v>
      </c>
      <c r="F688" s="2" t="s">
        <v>0</v>
      </c>
      <c r="G688">
        <v>0</v>
      </c>
      <c r="H688">
        <v>0</v>
      </c>
      <c r="I688">
        <v>0</v>
      </c>
      <c r="J688">
        <v>0</v>
      </c>
      <c r="K688">
        <v>1</v>
      </c>
      <c r="L688" s="2" t="s">
        <v>154</v>
      </c>
    </row>
    <row r="689" spans="1:12" x14ac:dyDescent="0.4">
      <c r="A689" s="1">
        <v>43911</v>
      </c>
      <c r="B689" s="7">
        <v>0.64583333333333337</v>
      </c>
      <c r="C689" s="2" t="s">
        <v>33</v>
      </c>
      <c r="D689">
        <v>0</v>
      </c>
      <c r="E689">
        <v>200</v>
      </c>
      <c r="F689" s="2" t="s">
        <v>0</v>
      </c>
      <c r="G689">
        <v>20</v>
      </c>
      <c r="H689">
        <v>5</v>
      </c>
      <c r="I689">
        <v>0</v>
      </c>
      <c r="J689">
        <v>0</v>
      </c>
      <c r="K689">
        <v>4</v>
      </c>
      <c r="L689" s="2" t="s">
        <v>34</v>
      </c>
    </row>
    <row r="690" spans="1:12" x14ac:dyDescent="0.4">
      <c r="A690" s="1">
        <v>43911</v>
      </c>
      <c r="B690" s="7">
        <v>0</v>
      </c>
      <c r="C690" s="2" t="s">
        <v>96</v>
      </c>
      <c r="D690">
        <v>0</v>
      </c>
      <c r="E690">
        <v>33</v>
      </c>
      <c r="F690" s="2" t="s">
        <v>0</v>
      </c>
      <c r="G690">
        <v>5</v>
      </c>
      <c r="H690">
        <v>0</v>
      </c>
      <c r="I690">
        <v>0</v>
      </c>
      <c r="J690">
        <v>0</v>
      </c>
      <c r="K690">
        <v>0</v>
      </c>
      <c r="L690" s="2" t="s">
        <v>475</v>
      </c>
    </row>
    <row r="691" spans="1:12" x14ac:dyDescent="0.4">
      <c r="A691" s="1">
        <v>43911</v>
      </c>
      <c r="B691" s="7"/>
      <c r="C691" s="2" t="s">
        <v>108</v>
      </c>
      <c r="E691">
        <v>22</v>
      </c>
      <c r="F691" s="2" t="s">
        <v>0</v>
      </c>
      <c r="K691">
        <v>0</v>
      </c>
      <c r="L691" s="2" t="s">
        <v>0</v>
      </c>
    </row>
    <row r="692" spans="1:12" x14ac:dyDescent="0.4">
      <c r="A692" s="1">
        <v>43911</v>
      </c>
      <c r="B692" s="7"/>
      <c r="C692" s="2" t="s">
        <v>38</v>
      </c>
      <c r="E692">
        <v>141</v>
      </c>
      <c r="F692" s="2" t="s">
        <v>0</v>
      </c>
      <c r="K692">
        <v>0</v>
      </c>
      <c r="L692" s="2" t="s">
        <v>0</v>
      </c>
    </row>
    <row r="693" spans="1:12" x14ac:dyDescent="0.4">
      <c r="A693" s="1">
        <v>43911</v>
      </c>
      <c r="B693" s="7">
        <v>0</v>
      </c>
      <c r="C693" s="2" t="s">
        <v>151</v>
      </c>
      <c r="D693">
        <v>0</v>
      </c>
      <c r="E693">
        <v>22</v>
      </c>
      <c r="F693" s="2" t="s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 s="2" t="s">
        <v>152</v>
      </c>
    </row>
    <row r="694" spans="1:12" x14ac:dyDescent="0.4">
      <c r="A694" s="1">
        <v>43911</v>
      </c>
      <c r="B694" s="7"/>
      <c r="C694" s="2" t="s">
        <v>70</v>
      </c>
      <c r="E694">
        <v>76</v>
      </c>
      <c r="F694" s="2" t="s">
        <v>0</v>
      </c>
      <c r="K694">
        <v>0</v>
      </c>
      <c r="L694" s="2" t="s">
        <v>0</v>
      </c>
    </row>
    <row r="695" spans="1:12" x14ac:dyDescent="0.4">
      <c r="A695" s="1">
        <v>43911</v>
      </c>
      <c r="B695" s="7"/>
      <c r="C695" s="2" t="s">
        <v>45</v>
      </c>
      <c r="E695">
        <v>60</v>
      </c>
      <c r="F695" s="2" t="s">
        <v>0</v>
      </c>
      <c r="K695">
        <v>0</v>
      </c>
      <c r="L695" s="2" t="s">
        <v>0</v>
      </c>
    </row>
    <row r="696" spans="1:12" x14ac:dyDescent="0.4">
      <c r="A696" s="1">
        <v>43911</v>
      </c>
      <c r="B696" s="7">
        <v>0</v>
      </c>
      <c r="C696" s="2" t="s">
        <v>125</v>
      </c>
      <c r="D696">
        <v>0</v>
      </c>
      <c r="E696">
        <v>56</v>
      </c>
      <c r="F696" s="2" t="s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 s="2" t="s">
        <v>139</v>
      </c>
    </row>
    <row r="697" spans="1:12" x14ac:dyDescent="0.4">
      <c r="A697" s="1">
        <v>43911</v>
      </c>
      <c r="B697" s="7">
        <v>0.33333333333333331</v>
      </c>
      <c r="C697" s="2" t="s">
        <v>10</v>
      </c>
      <c r="D697">
        <v>0</v>
      </c>
      <c r="E697">
        <v>918</v>
      </c>
      <c r="F697" s="2" t="s">
        <v>0</v>
      </c>
      <c r="G697">
        <v>184</v>
      </c>
      <c r="H697">
        <v>40</v>
      </c>
      <c r="I697">
        <v>37</v>
      </c>
      <c r="J697">
        <v>0</v>
      </c>
      <c r="K697">
        <v>28</v>
      </c>
      <c r="L697" s="2" t="s">
        <v>162</v>
      </c>
    </row>
    <row r="698" spans="1:12" x14ac:dyDescent="0.4">
      <c r="A698" s="1">
        <v>43911</v>
      </c>
      <c r="B698" s="7">
        <v>0.33333333333333331</v>
      </c>
      <c r="C698" s="2" t="s">
        <v>103</v>
      </c>
      <c r="D698">
        <v>0</v>
      </c>
      <c r="E698">
        <v>12</v>
      </c>
      <c r="F698" s="2" t="s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 s="2" t="s">
        <v>156</v>
      </c>
    </row>
    <row r="699" spans="1:12" x14ac:dyDescent="0.4">
      <c r="A699" s="1">
        <v>43911</v>
      </c>
      <c r="B699" s="7">
        <v>0</v>
      </c>
      <c r="C699" s="2" t="s">
        <v>21</v>
      </c>
      <c r="D699">
        <v>0</v>
      </c>
      <c r="E699">
        <v>1875</v>
      </c>
      <c r="F699" s="2" t="s">
        <v>0</v>
      </c>
      <c r="G699">
        <v>210</v>
      </c>
      <c r="H699">
        <v>24</v>
      </c>
      <c r="I699">
        <v>0</v>
      </c>
      <c r="J699">
        <v>0</v>
      </c>
      <c r="K699">
        <v>22</v>
      </c>
      <c r="L699" s="2" t="s">
        <v>197</v>
      </c>
    </row>
    <row r="700" spans="1:12" x14ac:dyDescent="0.4">
      <c r="A700" s="1">
        <v>43911</v>
      </c>
      <c r="B700" s="7">
        <v>0</v>
      </c>
      <c r="C700" s="2" t="s">
        <v>23</v>
      </c>
      <c r="D700">
        <v>0</v>
      </c>
      <c r="E700">
        <v>498</v>
      </c>
      <c r="F700" s="2" t="s">
        <v>0</v>
      </c>
      <c r="G700">
        <v>83</v>
      </c>
      <c r="H700">
        <v>8</v>
      </c>
      <c r="I700">
        <v>6</v>
      </c>
      <c r="J700">
        <v>0</v>
      </c>
      <c r="K700">
        <v>10</v>
      </c>
      <c r="L700" s="2" t="s">
        <v>571</v>
      </c>
    </row>
    <row r="701" spans="1:12" x14ac:dyDescent="0.4">
      <c r="A701" s="1">
        <v>43911</v>
      </c>
      <c r="B701" s="7">
        <v>0.33333333333333331</v>
      </c>
      <c r="C701" s="2" t="s">
        <v>47</v>
      </c>
      <c r="D701">
        <v>0</v>
      </c>
      <c r="E701">
        <v>59</v>
      </c>
      <c r="F701" s="2" t="s">
        <v>0</v>
      </c>
      <c r="G701">
        <v>3</v>
      </c>
      <c r="H701">
        <v>0</v>
      </c>
      <c r="I701">
        <v>0</v>
      </c>
      <c r="J701">
        <v>5</v>
      </c>
      <c r="K701">
        <v>0</v>
      </c>
      <c r="L701" s="2" t="s">
        <v>572</v>
      </c>
    </row>
    <row r="702" spans="1:12" x14ac:dyDescent="0.4">
      <c r="A702" s="1">
        <v>43911</v>
      </c>
      <c r="B702" s="7">
        <v>0.60416666666666663</v>
      </c>
      <c r="C702" s="2" t="s">
        <v>14</v>
      </c>
      <c r="D702">
        <v>0</v>
      </c>
      <c r="E702">
        <v>833</v>
      </c>
      <c r="F702" s="2" t="s">
        <v>0</v>
      </c>
      <c r="G702">
        <v>83</v>
      </c>
      <c r="H702">
        <v>0</v>
      </c>
      <c r="I702">
        <v>23</v>
      </c>
      <c r="J702">
        <v>0</v>
      </c>
      <c r="K702">
        <v>4</v>
      </c>
      <c r="L702" s="2" t="s">
        <v>240</v>
      </c>
    </row>
    <row r="703" spans="1:12" x14ac:dyDescent="0.4">
      <c r="A703" s="1">
        <v>43911</v>
      </c>
      <c r="B703" s="7">
        <v>0</v>
      </c>
      <c r="C703" s="2" t="s">
        <v>12</v>
      </c>
      <c r="D703">
        <v>0</v>
      </c>
      <c r="E703">
        <v>44</v>
      </c>
      <c r="F703" s="2" t="s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 s="2" t="s">
        <v>161</v>
      </c>
    </row>
    <row r="704" spans="1:12" x14ac:dyDescent="0.4">
      <c r="A704" s="1">
        <v>43912</v>
      </c>
      <c r="B704" s="7">
        <v>0.5</v>
      </c>
      <c r="C704" s="2" t="s">
        <v>25</v>
      </c>
      <c r="D704">
        <v>0</v>
      </c>
      <c r="E704">
        <v>232</v>
      </c>
      <c r="F704" s="2" t="s">
        <v>0</v>
      </c>
      <c r="G704">
        <v>0</v>
      </c>
      <c r="H704">
        <v>0</v>
      </c>
      <c r="I704">
        <v>0</v>
      </c>
      <c r="J704">
        <v>0</v>
      </c>
      <c r="K704">
        <v>1</v>
      </c>
      <c r="L704" s="2" t="s">
        <v>169</v>
      </c>
    </row>
    <row r="705" spans="1:12" x14ac:dyDescent="0.4">
      <c r="A705" s="1">
        <v>43912</v>
      </c>
      <c r="B705" s="7"/>
      <c r="C705" s="2" t="s">
        <v>113</v>
      </c>
      <c r="E705">
        <v>7</v>
      </c>
      <c r="F705" s="2" t="s">
        <v>0</v>
      </c>
      <c r="K705">
        <v>0</v>
      </c>
      <c r="L705" s="2" t="s">
        <v>0</v>
      </c>
    </row>
    <row r="706" spans="1:12" x14ac:dyDescent="0.4">
      <c r="A706" s="1">
        <v>43912</v>
      </c>
      <c r="B706" s="7"/>
      <c r="C706" s="2" t="s">
        <v>59</v>
      </c>
      <c r="E706">
        <v>26</v>
      </c>
      <c r="F706" s="2" t="s">
        <v>0</v>
      </c>
      <c r="K706">
        <v>1</v>
      </c>
      <c r="L706" s="2" t="s">
        <v>0</v>
      </c>
    </row>
    <row r="707" spans="1:12" x14ac:dyDescent="0.4">
      <c r="A707" s="1">
        <v>43912</v>
      </c>
      <c r="B707" s="7"/>
      <c r="C707" s="2" t="s">
        <v>17</v>
      </c>
      <c r="E707">
        <v>444</v>
      </c>
      <c r="F707" s="2" t="s">
        <v>0</v>
      </c>
      <c r="K707">
        <v>4</v>
      </c>
      <c r="L707" s="2" t="s">
        <v>0</v>
      </c>
    </row>
    <row r="708" spans="1:12" x14ac:dyDescent="0.4">
      <c r="A708" s="1">
        <v>43912</v>
      </c>
      <c r="B708" s="7">
        <v>0</v>
      </c>
      <c r="C708" s="2" t="s">
        <v>19</v>
      </c>
      <c r="D708">
        <v>0</v>
      </c>
      <c r="E708">
        <v>289</v>
      </c>
      <c r="F708" s="2" t="s">
        <v>0</v>
      </c>
      <c r="G708">
        <v>40</v>
      </c>
      <c r="H708">
        <v>7</v>
      </c>
      <c r="I708">
        <v>0</v>
      </c>
      <c r="J708">
        <v>21</v>
      </c>
      <c r="K708">
        <v>3</v>
      </c>
      <c r="L708" s="2" t="s">
        <v>165</v>
      </c>
    </row>
    <row r="709" spans="1:12" x14ac:dyDescent="0.4">
      <c r="A709" s="1">
        <v>43912</v>
      </c>
      <c r="B709" s="7">
        <v>0.4375</v>
      </c>
      <c r="C709" s="2" t="s">
        <v>15</v>
      </c>
      <c r="D709">
        <v>0</v>
      </c>
      <c r="E709">
        <v>356</v>
      </c>
      <c r="F709" s="2" t="s">
        <v>0</v>
      </c>
      <c r="G709">
        <v>50</v>
      </c>
      <c r="H709">
        <v>0</v>
      </c>
      <c r="I709">
        <v>0</v>
      </c>
      <c r="J709">
        <v>73</v>
      </c>
      <c r="K709">
        <v>5</v>
      </c>
      <c r="L709" s="2" t="s">
        <v>168</v>
      </c>
    </row>
    <row r="710" spans="1:12" x14ac:dyDescent="0.4">
      <c r="A710" s="1">
        <v>43912</v>
      </c>
      <c r="B710" s="7">
        <v>0</v>
      </c>
      <c r="C710" s="2" t="s">
        <v>30</v>
      </c>
      <c r="D710">
        <v>0</v>
      </c>
      <c r="E710">
        <v>202</v>
      </c>
      <c r="F710" s="2" t="s">
        <v>0</v>
      </c>
      <c r="G710">
        <v>32</v>
      </c>
      <c r="H710">
        <v>8</v>
      </c>
      <c r="I710">
        <v>0</v>
      </c>
      <c r="J710">
        <v>0</v>
      </c>
      <c r="K710">
        <v>3</v>
      </c>
      <c r="L710" s="2" t="s">
        <v>95</v>
      </c>
    </row>
    <row r="711" spans="1:12" x14ac:dyDescent="0.4">
      <c r="A711" s="1">
        <v>43912</v>
      </c>
      <c r="B711" s="7">
        <v>0</v>
      </c>
      <c r="C711" s="2" t="s">
        <v>8</v>
      </c>
      <c r="D711">
        <v>7316</v>
      </c>
      <c r="E711">
        <v>1423</v>
      </c>
      <c r="F711" s="2" t="s">
        <v>0</v>
      </c>
      <c r="G711">
        <v>179</v>
      </c>
      <c r="H711">
        <v>36</v>
      </c>
      <c r="I711">
        <v>36</v>
      </c>
      <c r="J711">
        <v>0</v>
      </c>
      <c r="K711">
        <v>10</v>
      </c>
      <c r="L711" s="2" t="s">
        <v>9</v>
      </c>
    </row>
    <row r="712" spans="1:12" x14ac:dyDescent="0.4">
      <c r="A712" s="1">
        <v>43912</v>
      </c>
      <c r="B712" s="7">
        <v>0</v>
      </c>
      <c r="C712" s="2" t="s">
        <v>32</v>
      </c>
      <c r="D712">
        <v>0</v>
      </c>
      <c r="E712">
        <v>29</v>
      </c>
      <c r="F712" s="2" t="s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 s="2" t="s">
        <v>573</v>
      </c>
    </row>
    <row r="713" spans="1:12" x14ac:dyDescent="0.4">
      <c r="A713" s="1">
        <v>43912</v>
      </c>
      <c r="B713" s="7">
        <v>0</v>
      </c>
      <c r="C713" s="2" t="s">
        <v>136</v>
      </c>
      <c r="D713">
        <v>0</v>
      </c>
      <c r="E713">
        <v>284</v>
      </c>
      <c r="F713" s="2" t="s">
        <v>0</v>
      </c>
      <c r="G713">
        <v>27</v>
      </c>
      <c r="H713">
        <v>0</v>
      </c>
      <c r="I713">
        <v>0</v>
      </c>
      <c r="J713">
        <v>0</v>
      </c>
      <c r="K713">
        <v>4</v>
      </c>
      <c r="L713" s="2" t="s">
        <v>137</v>
      </c>
    </row>
    <row r="714" spans="1:12" x14ac:dyDescent="0.4">
      <c r="A714" s="1">
        <v>43912</v>
      </c>
      <c r="B714" s="7">
        <v>0.70833333333333337</v>
      </c>
      <c r="C714" s="2" t="s">
        <v>44</v>
      </c>
      <c r="D714">
        <v>0</v>
      </c>
      <c r="E714">
        <v>61</v>
      </c>
      <c r="F714" s="2" t="s">
        <v>0</v>
      </c>
      <c r="G714">
        <v>18</v>
      </c>
      <c r="H714">
        <v>2</v>
      </c>
      <c r="I714">
        <v>0</v>
      </c>
      <c r="J714">
        <v>0</v>
      </c>
      <c r="K714">
        <v>0</v>
      </c>
      <c r="L714" s="2" t="s">
        <v>201</v>
      </c>
    </row>
    <row r="715" spans="1:12" x14ac:dyDescent="0.4">
      <c r="A715" s="1">
        <v>43912</v>
      </c>
      <c r="B715" s="7">
        <v>0.45833333333333331</v>
      </c>
      <c r="C715" s="2" t="s">
        <v>57</v>
      </c>
      <c r="D715">
        <v>0</v>
      </c>
      <c r="E715">
        <v>131</v>
      </c>
      <c r="F715" s="2" t="s">
        <v>0</v>
      </c>
      <c r="G715">
        <v>0</v>
      </c>
      <c r="H715">
        <v>0</v>
      </c>
      <c r="I715">
        <v>0</v>
      </c>
      <c r="J715">
        <v>0</v>
      </c>
      <c r="K715">
        <v>1</v>
      </c>
      <c r="L715" s="2" t="s">
        <v>154</v>
      </c>
    </row>
    <row r="716" spans="1:12" x14ac:dyDescent="0.4">
      <c r="A716" s="1">
        <v>43912</v>
      </c>
      <c r="B716" s="7">
        <v>0.625</v>
      </c>
      <c r="C716" s="2" t="s">
        <v>33</v>
      </c>
      <c r="D716">
        <v>0</v>
      </c>
      <c r="E716">
        <v>216</v>
      </c>
      <c r="F716" s="2" t="s">
        <v>0</v>
      </c>
      <c r="G716">
        <v>28</v>
      </c>
      <c r="H716">
        <v>6</v>
      </c>
      <c r="I716">
        <v>0</v>
      </c>
      <c r="J716">
        <v>0</v>
      </c>
      <c r="K716">
        <v>4</v>
      </c>
      <c r="L716" s="2" t="s">
        <v>34</v>
      </c>
    </row>
    <row r="717" spans="1:12" x14ac:dyDescent="0.4">
      <c r="A717" s="1">
        <v>43912</v>
      </c>
      <c r="B717" s="7">
        <v>0</v>
      </c>
      <c r="C717" s="2" t="s">
        <v>96</v>
      </c>
      <c r="D717">
        <v>0</v>
      </c>
      <c r="E717">
        <v>36</v>
      </c>
      <c r="F717" s="2" t="s">
        <v>0</v>
      </c>
      <c r="G717">
        <v>5</v>
      </c>
      <c r="H717">
        <v>0</v>
      </c>
      <c r="I717">
        <v>0</v>
      </c>
      <c r="J717">
        <v>0</v>
      </c>
      <c r="K717">
        <v>0</v>
      </c>
      <c r="L717" s="2" t="s">
        <v>475</v>
      </c>
    </row>
    <row r="718" spans="1:12" x14ac:dyDescent="0.4">
      <c r="A718" s="1">
        <v>43912</v>
      </c>
      <c r="B718" s="7"/>
      <c r="C718" s="2" t="s">
        <v>108</v>
      </c>
      <c r="E718">
        <v>23</v>
      </c>
      <c r="F718" s="2" t="s">
        <v>0</v>
      </c>
      <c r="K718">
        <v>0</v>
      </c>
      <c r="L718" s="2" t="s">
        <v>0</v>
      </c>
    </row>
    <row r="719" spans="1:12" x14ac:dyDescent="0.4">
      <c r="A719" s="1">
        <v>43912</v>
      </c>
      <c r="B719" s="7"/>
      <c r="C719" s="2" t="s">
        <v>38</v>
      </c>
      <c r="E719">
        <v>185</v>
      </c>
      <c r="F719" s="2" t="s">
        <v>0</v>
      </c>
      <c r="K719">
        <v>0</v>
      </c>
      <c r="L719" s="2" t="s">
        <v>0</v>
      </c>
    </row>
    <row r="720" spans="1:12" x14ac:dyDescent="0.4">
      <c r="A720" s="1">
        <v>43912</v>
      </c>
      <c r="B720" s="7">
        <v>0</v>
      </c>
      <c r="C720" s="2" t="s">
        <v>151</v>
      </c>
      <c r="D720">
        <v>0</v>
      </c>
      <c r="E720">
        <v>27</v>
      </c>
      <c r="F720" s="2" t="s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 s="2" t="s">
        <v>152</v>
      </c>
    </row>
    <row r="721" spans="1:12" x14ac:dyDescent="0.4">
      <c r="A721" s="1">
        <v>43912</v>
      </c>
      <c r="B721" s="7"/>
      <c r="C721" s="2" t="s">
        <v>70</v>
      </c>
      <c r="E721">
        <v>85</v>
      </c>
      <c r="F721" s="2" t="s">
        <v>0</v>
      </c>
      <c r="K721">
        <v>0</v>
      </c>
      <c r="L721" s="2" t="s">
        <v>0</v>
      </c>
    </row>
    <row r="722" spans="1:12" x14ac:dyDescent="0.4">
      <c r="A722" s="1">
        <v>43912</v>
      </c>
      <c r="B722" s="7"/>
      <c r="C722" s="2" t="s">
        <v>45</v>
      </c>
      <c r="E722">
        <v>69</v>
      </c>
      <c r="F722" s="2" t="s">
        <v>0</v>
      </c>
      <c r="K722">
        <v>0</v>
      </c>
      <c r="L722" s="2" t="s">
        <v>0</v>
      </c>
    </row>
    <row r="723" spans="1:12" x14ac:dyDescent="0.4">
      <c r="A723" s="1">
        <v>43912</v>
      </c>
      <c r="B723" s="7">
        <v>0</v>
      </c>
      <c r="C723" s="2" t="s">
        <v>125</v>
      </c>
      <c r="D723">
        <v>0</v>
      </c>
      <c r="E723">
        <v>75</v>
      </c>
      <c r="F723" s="2" t="s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 s="2" t="s">
        <v>139</v>
      </c>
    </row>
    <row r="724" spans="1:12" x14ac:dyDescent="0.4">
      <c r="A724" s="1">
        <v>43912</v>
      </c>
      <c r="B724" s="7">
        <v>0.33333333333333331</v>
      </c>
      <c r="C724" s="2" t="s">
        <v>10</v>
      </c>
      <c r="D724">
        <v>0</v>
      </c>
      <c r="E724">
        <v>939</v>
      </c>
      <c r="F724" s="2" t="s">
        <v>0</v>
      </c>
      <c r="G724">
        <v>246</v>
      </c>
      <c r="H724">
        <v>46</v>
      </c>
      <c r="I724">
        <v>43</v>
      </c>
      <c r="J724">
        <v>0</v>
      </c>
      <c r="K724">
        <v>37</v>
      </c>
      <c r="L724" s="2" t="s">
        <v>167</v>
      </c>
    </row>
    <row r="725" spans="1:12" x14ac:dyDescent="0.4">
      <c r="A725" s="1">
        <v>43912</v>
      </c>
      <c r="B725" s="7"/>
      <c r="C725" s="2" t="s">
        <v>103</v>
      </c>
      <c r="E725">
        <v>17</v>
      </c>
      <c r="F725" s="2" t="s">
        <v>0</v>
      </c>
      <c r="K725">
        <v>0</v>
      </c>
      <c r="L725" s="2" t="s">
        <v>0</v>
      </c>
    </row>
    <row r="726" spans="1:12" x14ac:dyDescent="0.4">
      <c r="A726" s="1">
        <v>43912</v>
      </c>
      <c r="B726" s="7">
        <v>0</v>
      </c>
      <c r="C726" s="2" t="s">
        <v>21</v>
      </c>
      <c r="D726">
        <v>0</v>
      </c>
      <c r="E726">
        <v>1977</v>
      </c>
      <c r="F726" s="2" t="s">
        <v>0</v>
      </c>
      <c r="G726">
        <v>231</v>
      </c>
      <c r="H726">
        <v>31</v>
      </c>
      <c r="I726">
        <v>0</v>
      </c>
      <c r="J726">
        <v>0</v>
      </c>
      <c r="K726">
        <v>24</v>
      </c>
      <c r="L726" s="2" t="s">
        <v>197</v>
      </c>
    </row>
    <row r="727" spans="1:12" x14ac:dyDescent="0.4">
      <c r="A727" s="1">
        <v>43912</v>
      </c>
      <c r="B727" s="7">
        <v>0</v>
      </c>
      <c r="C727" s="2" t="s">
        <v>23</v>
      </c>
      <c r="D727">
        <v>0</v>
      </c>
      <c r="E727">
        <v>535</v>
      </c>
      <c r="F727" s="2" t="s">
        <v>0</v>
      </c>
      <c r="G727">
        <v>92</v>
      </c>
      <c r="H727">
        <v>11</v>
      </c>
      <c r="I727">
        <v>7</v>
      </c>
      <c r="J727">
        <v>0</v>
      </c>
      <c r="K727">
        <v>11</v>
      </c>
      <c r="L727" s="2" t="s">
        <v>571</v>
      </c>
    </row>
    <row r="728" spans="1:12" x14ac:dyDescent="0.4">
      <c r="A728" s="1">
        <v>43912</v>
      </c>
      <c r="B728" s="7">
        <v>0.33333333333333331</v>
      </c>
      <c r="C728" s="2" t="s">
        <v>47</v>
      </c>
      <c r="D728">
        <v>0</v>
      </c>
      <c r="E728">
        <v>66</v>
      </c>
      <c r="F728" s="2" t="s">
        <v>0</v>
      </c>
      <c r="G728">
        <v>3</v>
      </c>
      <c r="H728">
        <v>0</v>
      </c>
      <c r="I728">
        <v>0</v>
      </c>
      <c r="J728">
        <v>5</v>
      </c>
      <c r="K728">
        <v>0</v>
      </c>
      <c r="L728" s="2" t="s">
        <v>572</v>
      </c>
    </row>
    <row r="729" spans="1:12" x14ac:dyDescent="0.4">
      <c r="A729" s="1">
        <v>43912</v>
      </c>
      <c r="B729" s="7">
        <v>0.60416666666666663</v>
      </c>
      <c r="C729" s="2" t="s">
        <v>14</v>
      </c>
      <c r="D729">
        <v>0</v>
      </c>
      <c r="E729">
        <v>955</v>
      </c>
      <c r="F729" s="2" t="s">
        <v>0</v>
      </c>
      <c r="G729">
        <v>110</v>
      </c>
      <c r="H729">
        <v>0</v>
      </c>
      <c r="I729">
        <v>22</v>
      </c>
      <c r="J729">
        <v>0</v>
      </c>
      <c r="K729">
        <v>5</v>
      </c>
      <c r="L729" s="2" t="s">
        <v>240</v>
      </c>
    </row>
    <row r="730" spans="1:12" x14ac:dyDescent="0.4">
      <c r="A730" s="1">
        <v>43912</v>
      </c>
      <c r="B730" s="7">
        <v>0</v>
      </c>
      <c r="C730" s="2" t="s">
        <v>12</v>
      </c>
      <c r="D730">
        <v>0</v>
      </c>
      <c r="E730">
        <v>46</v>
      </c>
      <c r="F730" s="2" t="s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 s="2" t="s">
        <v>166</v>
      </c>
    </row>
    <row r="731" spans="1:12" x14ac:dyDescent="0.4">
      <c r="A731" s="1">
        <v>43913</v>
      </c>
      <c r="B731" s="7">
        <v>0.625</v>
      </c>
      <c r="C731" s="2" t="s">
        <v>25</v>
      </c>
      <c r="D731">
        <v>0</v>
      </c>
      <c r="E731">
        <v>241</v>
      </c>
      <c r="F731" s="2" t="s">
        <v>0</v>
      </c>
      <c r="G731">
        <v>10</v>
      </c>
      <c r="H731">
        <v>3</v>
      </c>
      <c r="I731">
        <v>2</v>
      </c>
      <c r="J731">
        <v>0</v>
      </c>
      <c r="K731">
        <v>1</v>
      </c>
      <c r="L731" s="2" t="s">
        <v>178</v>
      </c>
    </row>
    <row r="732" spans="1:12" x14ac:dyDescent="0.4">
      <c r="A732" s="1">
        <v>43913</v>
      </c>
      <c r="B732" s="7"/>
      <c r="C732" s="2" t="s">
        <v>113</v>
      </c>
      <c r="E732">
        <v>8</v>
      </c>
      <c r="F732" s="2" t="s">
        <v>0</v>
      </c>
      <c r="K732">
        <v>0</v>
      </c>
      <c r="L732" s="2" t="s">
        <v>0</v>
      </c>
    </row>
    <row r="733" spans="1:12" x14ac:dyDescent="0.4">
      <c r="A733" s="1">
        <v>43913</v>
      </c>
      <c r="B733" s="7">
        <v>0.41666666666666669</v>
      </c>
      <c r="C733" s="2" t="s">
        <v>59</v>
      </c>
      <c r="D733">
        <v>0</v>
      </c>
      <c r="E733">
        <v>30</v>
      </c>
      <c r="F733" s="2" t="s">
        <v>0</v>
      </c>
      <c r="G733">
        <v>7</v>
      </c>
      <c r="H733">
        <v>0</v>
      </c>
      <c r="I733">
        <v>0</v>
      </c>
      <c r="J733">
        <v>0</v>
      </c>
      <c r="K733">
        <v>1</v>
      </c>
      <c r="L733" s="2" t="s">
        <v>175</v>
      </c>
    </row>
    <row r="734" spans="1:12" x14ac:dyDescent="0.4">
      <c r="A734" s="1">
        <v>43913</v>
      </c>
      <c r="B734" s="7">
        <v>0</v>
      </c>
      <c r="C734" s="2" t="s">
        <v>17</v>
      </c>
      <c r="D734">
        <v>0</v>
      </c>
      <c r="E734">
        <v>470</v>
      </c>
      <c r="F734" s="2" t="s">
        <v>0</v>
      </c>
      <c r="G734">
        <v>0</v>
      </c>
      <c r="H734">
        <v>0</v>
      </c>
      <c r="I734">
        <v>0</v>
      </c>
      <c r="J734">
        <v>0</v>
      </c>
      <c r="K734">
        <v>5</v>
      </c>
      <c r="L734" s="2" t="s">
        <v>123</v>
      </c>
    </row>
    <row r="735" spans="1:12" x14ac:dyDescent="0.4">
      <c r="A735" s="1">
        <v>43913</v>
      </c>
      <c r="B735" s="7">
        <v>0</v>
      </c>
      <c r="C735" s="2" t="s">
        <v>19</v>
      </c>
      <c r="D735">
        <v>0</v>
      </c>
      <c r="E735">
        <v>302</v>
      </c>
      <c r="F735" s="2" t="s">
        <v>0</v>
      </c>
      <c r="G735">
        <v>51</v>
      </c>
      <c r="H735">
        <v>10</v>
      </c>
      <c r="I735">
        <v>0</v>
      </c>
      <c r="J735">
        <v>35</v>
      </c>
      <c r="K735">
        <v>3</v>
      </c>
      <c r="L735" s="2" t="s">
        <v>171</v>
      </c>
    </row>
    <row r="736" spans="1:12" x14ac:dyDescent="0.4">
      <c r="A736" s="1">
        <v>43913</v>
      </c>
      <c r="B736" s="7">
        <v>0.41666666666666669</v>
      </c>
      <c r="C736" s="2" t="s">
        <v>15</v>
      </c>
      <c r="D736">
        <v>0</v>
      </c>
      <c r="E736">
        <v>374</v>
      </c>
      <c r="F736" s="2" t="s">
        <v>0</v>
      </c>
      <c r="G736">
        <v>56</v>
      </c>
      <c r="H736">
        <v>0</v>
      </c>
      <c r="I736">
        <v>0</v>
      </c>
      <c r="J736">
        <v>78</v>
      </c>
      <c r="K736">
        <v>5</v>
      </c>
      <c r="L736" s="2" t="s">
        <v>176</v>
      </c>
    </row>
    <row r="737" spans="1:12" x14ac:dyDescent="0.4">
      <c r="A737" s="1">
        <v>43913</v>
      </c>
      <c r="B737" s="7">
        <v>0</v>
      </c>
      <c r="C737" s="2" t="s">
        <v>30</v>
      </c>
      <c r="D737">
        <v>0</v>
      </c>
      <c r="E737">
        <v>226</v>
      </c>
      <c r="F737" s="2" t="s">
        <v>0</v>
      </c>
      <c r="G737">
        <v>35</v>
      </c>
      <c r="H737">
        <v>7</v>
      </c>
      <c r="I737">
        <v>0</v>
      </c>
      <c r="J737">
        <v>0</v>
      </c>
      <c r="K737">
        <v>4</v>
      </c>
      <c r="L737" s="2" t="s">
        <v>95</v>
      </c>
    </row>
    <row r="738" spans="1:12" x14ac:dyDescent="0.4">
      <c r="A738" s="1">
        <v>43913</v>
      </c>
      <c r="B738" s="7">
        <v>0</v>
      </c>
      <c r="C738" s="2" t="s">
        <v>8</v>
      </c>
      <c r="D738">
        <v>7695</v>
      </c>
      <c r="E738">
        <v>1568</v>
      </c>
      <c r="F738" s="2" t="s">
        <v>0</v>
      </c>
      <c r="G738">
        <v>214</v>
      </c>
      <c r="H738">
        <v>43</v>
      </c>
      <c r="I738">
        <v>41</v>
      </c>
      <c r="J738">
        <v>0</v>
      </c>
      <c r="K738">
        <v>16</v>
      </c>
      <c r="L738" s="2" t="s">
        <v>9</v>
      </c>
    </row>
    <row r="739" spans="1:12" x14ac:dyDescent="0.4">
      <c r="A739" s="1">
        <v>43913</v>
      </c>
      <c r="B739" s="7">
        <v>0</v>
      </c>
      <c r="C739" s="2" t="s">
        <v>32</v>
      </c>
      <c r="D739">
        <v>0</v>
      </c>
      <c r="E739">
        <v>31</v>
      </c>
      <c r="F739" s="2" t="s">
        <v>0</v>
      </c>
      <c r="G739">
        <v>3</v>
      </c>
      <c r="H739">
        <v>0</v>
      </c>
      <c r="I739">
        <v>0</v>
      </c>
      <c r="J739">
        <v>0</v>
      </c>
      <c r="K739">
        <v>0</v>
      </c>
      <c r="L739" s="2" t="s">
        <v>573</v>
      </c>
    </row>
    <row r="740" spans="1:12" x14ac:dyDescent="0.4">
      <c r="A740" s="1">
        <v>43913</v>
      </c>
      <c r="B740" s="7">
        <v>0</v>
      </c>
      <c r="C740" s="2" t="s">
        <v>136</v>
      </c>
      <c r="D740">
        <v>0</v>
      </c>
      <c r="E740">
        <v>314</v>
      </c>
      <c r="F740" s="2" t="s">
        <v>0</v>
      </c>
      <c r="G740">
        <v>29</v>
      </c>
      <c r="H740">
        <v>0</v>
      </c>
      <c r="I740">
        <v>0</v>
      </c>
      <c r="J740">
        <v>0</v>
      </c>
      <c r="K740">
        <v>4</v>
      </c>
      <c r="L740" s="2" t="s">
        <v>137</v>
      </c>
    </row>
    <row r="741" spans="1:12" x14ac:dyDescent="0.4">
      <c r="A741" s="1">
        <v>43913</v>
      </c>
      <c r="B741" s="7">
        <v>0.75</v>
      </c>
      <c r="C741" s="2" t="s">
        <v>44</v>
      </c>
      <c r="D741">
        <v>0</v>
      </c>
      <c r="E741">
        <v>69</v>
      </c>
      <c r="F741" s="2" t="s">
        <v>0</v>
      </c>
      <c r="G741">
        <v>18</v>
      </c>
      <c r="H741">
        <v>3</v>
      </c>
      <c r="I741">
        <v>0</v>
      </c>
      <c r="J741">
        <v>0</v>
      </c>
      <c r="K741">
        <v>0</v>
      </c>
      <c r="L741" s="2" t="s">
        <v>201</v>
      </c>
    </row>
    <row r="742" spans="1:12" x14ac:dyDescent="0.4">
      <c r="A742" s="1">
        <v>43913</v>
      </c>
      <c r="B742" s="7">
        <v>0.45833333333333331</v>
      </c>
      <c r="C742" s="2" t="s">
        <v>57</v>
      </c>
      <c r="D742">
        <v>0</v>
      </c>
      <c r="E742">
        <v>156</v>
      </c>
      <c r="F742" s="2" t="s">
        <v>0</v>
      </c>
      <c r="G742">
        <v>0</v>
      </c>
      <c r="H742">
        <v>0</v>
      </c>
      <c r="I742">
        <v>0</v>
      </c>
      <c r="J742">
        <v>0</v>
      </c>
      <c r="K742">
        <v>1</v>
      </c>
      <c r="L742" s="2" t="s">
        <v>154</v>
      </c>
    </row>
    <row r="743" spans="1:12" x14ac:dyDescent="0.4">
      <c r="A743" s="1">
        <v>43913</v>
      </c>
      <c r="B743" s="7">
        <v>0.625</v>
      </c>
      <c r="C743" s="2" t="s">
        <v>33</v>
      </c>
      <c r="D743">
        <v>0</v>
      </c>
      <c r="E743">
        <v>247</v>
      </c>
      <c r="F743" s="2" t="s">
        <v>0</v>
      </c>
      <c r="G743">
        <v>33</v>
      </c>
      <c r="H743">
        <v>11</v>
      </c>
      <c r="I743">
        <v>6</v>
      </c>
      <c r="J743">
        <v>0</v>
      </c>
      <c r="K743">
        <v>5</v>
      </c>
      <c r="L743" s="2" t="s">
        <v>34</v>
      </c>
    </row>
    <row r="744" spans="1:12" x14ac:dyDescent="0.4">
      <c r="A744" s="1">
        <v>43913</v>
      </c>
      <c r="B744" s="7">
        <v>0</v>
      </c>
      <c r="C744" s="2" t="s">
        <v>96</v>
      </c>
      <c r="D744">
        <v>0</v>
      </c>
      <c r="E744">
        <v>39</v>
      </c>
      <c r="F744" s="2" t="s">
        <v>0</v>
      </c>
      <c r="G744">
        <v>5</v>
      </c>
      <c r="H744">
        <v>0</v>
      </c>
      <c r="I744">
        <v>0</v>
      </c>
      <c r="J744">
        <v>0</v>
      </c>
      <c r="K744">
        <v>0</v>
      </c>
      <c r="L744" s="2" t="s">
        <v>475</v>
      </c>
    </row>
    <row r="745" spans="1:12" x14ac:dyDescent="0.4">
      <c r="A745" s="1">
        <v>43913</v>
      </c>
      <c r="B745" s="7">
        <v>0</v>
      </c>
      <c r="C745" s="2" t="s">
        <v>108</v>
      </c>
      <c r="D745">
        <v>0</v>
      </c>
      <c r="E745">
        <v>25</v>
      </c>
      <c r="F745" s="2" t="s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 s="2" t="s">
        <v>172</v>
      </c>
    </row>
    <row r="746" spans="1:12" x14ac:dyDescent="0.4">
      <c r="A746" s="1">
        <v>43913</v>
      </c>
      <c r="B746" s="7">
        <v>0</v>
      </c>
      <c r="C746" s="2" t="s">
        <v>38</v>
      </c>
      <c r="D746">
        <v>0</v>
      </c>
      <c r="E746">
        <v>228</v>
      </c>
      <c r="F746" s="2" t="s">
        <v>0</v>
      </c>
      <c r="G746">
        <v>0</v>
      </c>
      <c r="H746">
        <v>0</v>
      </c>
      <c r="I746">
        <v>0</v>
      </c>
      <c r="J746">
        <v>0</v>
      </c>
      <c r="K746">
        <v>1</v>
      </c>
      <c r="L746" s="2" t="s">
        <v>101</v>
      </c>
    </row>
    <row r="747" spans="1:12" x14ac:dyDescent="0.4">
      <c r="A747" s="1">
        <v>43913</v>
      </c>
      <c r="B747" s="7">
        <v>0</v>
      </c>
      <c r="C747" s="2" t="s">
        <v>151</v>
      </c>
      <c r="D747">
        <v>0</v>
      </c>
      <c r="E747">
        <v>32</v>
      </c>
      <c r="F747" s="2" t="s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 s="2" t="s">
        <v>152</v>
      </c>
    </row>
    <row r="748" spans="1:12" x14ac:dyDescent="0.4">
      <c r="A748" s="1">
        <v>43913</v>
      </c>
      <c r="B748" s="7">
        <v>0.5</v>
      </c>
      <c r="C748" s="2" t="s">
        <v>70</v>
      </c>
      <c r="D748">
        <v>0</v>
      </c>
      <c r="E748">
        <v>95</v>
      </c>
      <c r="F748" s="2" t="s">
        <v>0</v>
      </c>
      <c r="G748">
        <v>0</v>
      </c>
      <c r="H748">
        <v>0</v>
      </c>
      <c r="I748">
        <v>0</v>
      </c>
      <c r="J748">
        <v>0</v>
      </c>
      <c r="K748">
        <v>1</v>
      </c>
      <c r="L748" s="2" t="s">
        <v>177</v>
      </c>
    </row>
    <row r="749" spans="1:12" x14ac:dyDescent="0.4">
      <c r="A749" s="1">
        <v>43913</v>
      </c>
      <c r="B749" s="7"/>
      <c r="C749" s="2" t="s">
        <v>45</v>
      </c>
      <c r="E749">
        <v>77</v>
      </c>
      <c r="F749" s="2" t="s">
        <v>0</v>
      </c>
      <c r="K749">
        <v>0</v>
      </c>
      <c r="L749" s="2" t="s">
        <v>0</v>
      </c>
    </row>
    <row r="750" spans="1:12" x14ac:dyDescent="0.4">
      <c r="A750" s="1">
        <v>43913</v>
      </c>
      <c r="B750" s="7">
        <v>0</v>
      </c>
      <c r="C750" s="2" t="s">
        <v>125</v>
      </c>
      <c r="D750">
        <v>0</v>
      </c>
      <c r="E750">
        <v>81</v>
      </c>
      <c r="F750" s="2" t="s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 s="2" t="s">
        <v>139</v>
      </c>
    </row>
    <row r="751" spans="1:12" x14ac:dyDescent="0.4">
      <c r="A751" s="1">
        <v>43913</v>
      </c>
      <c r="B751" s="7">
        <v>0.33333333333333331</v>
      </c>
      <c r="C751" s="2" t="s">
        <v>10</v>
      </c>
      <c r="D751">
        <v>0</v>
      </c>
      <c r="E751">
        <v>1165</v>
      </c>
      <c r="F751" s="2" t="s">
        <v>0</v>
      </c>
      <c r="G751">
        <v>261</v>
      </c>
      <c r="H751">
        <v>45</v>
      </c>
      <c r="I751">
        <v>43</v>
      </c>
      <c r="J751">
        <v>0</v>
      </c>
      <c r="K751">
        <v>48</v>
      </c>
      <c r="L751" s="2" t="s">
        <v>173</v>
      </c>
    </row>
    <row r="752" spans="1:12" x14ac:dyDescent="0.4">
      <c r="A752" s="1">
        <v>43913</v>
      </c>
      <c r="B752" s="7">
        <v>0</v>
      </c>
      <c r="C752" s="2" t="s">
        <v>103</v>
      </c>
      <c r="D752">
        <v>0</v>
      </c>
      <c r="E752">
        <v>22</v>
      </c>
      <c r="F752" s="2" t="s">
        <v>0</v>
      </c>
      <c r="G752">
        <v>1</v>
      </c>
      <c r="H752">
        <v>0</v>
      </c>
      <c r="I752">
        <v>0</v>
      </c>
      <c r="J752">
        <v>1</v>
      </c>
      <c r="K752">
        <v>0</v>
      </c>
      <c r="L752" s="2" t="s">
        <v>156</v>
      </c>
    </row>
    <row r="753" spans="1:12" x14ac:dyDescent="0.4">
      <c r="A753" s="1">
        <v>43913</v>
      </c>
      <c r="B753" s="7">
        <v>0</v>
      </c>
      <c r="C753" s="2" t="s">
        <v>21</v>
      </c>
      <c r="D753">
        <v>0</v>
      </c>
      <c r="E753">
        <v>2283</v>
      </c>
      <c r="F753" s="2" t="s">
        <v>0</v>
      </c>
      <c r="G753">
        <v>249</v>
      </c>
      <c r="H753">
        <v>40</v>
      </c>
      <c r="I753">
        <v>0</v>
      </c>
      <c r="J753">
        <v>0</v>
      </c>
      <c r="K753">
        <v>28</v>
      </c>
      <c r="L753" s="2" t="s">
        <v>197</v>
      </c>
    </row>
    <row r="754" spans="1:12" x14ac:dyDescent="0.4">
      <c r="A754" s="1">
        <v>43913</v>
      </c>
      <c r="B754" s="7">
        <v>0</v>
      </c>
      <c r="C754" s="2" t="s">
        <v>23</v>
      </c>
      <c r="D754">
        <v>0</v>
      </c>
      <c r="E754">
        <v>628</v>
      </c>
      <c r="F754" s="2" t="s">
        <v>0</v>
      </c>
      <c r="G754">
        <v>104</v>
      </c>
      <c r="H754">
        <v>12</v>
      </c>
      <c r="I754">
        <v>9</v>
      </c>
      <c r="J754">
        <v>0</v>
      </c>
      <c r="K754">
        <v>13</v>
      </c>
      <c r="L754" s="2" t="s">
        <v>571</v>
      </c>
    </row>
    <row r="755" spans="1:12" x14ac:dyDescent="0.4">
      <c r="A755" s="1">
        <v>43913</v>
      </c>
      <c r="B755" s="7">
        <v>0.33333333333333331</v>
      </c>
      <c r="C755" s="2" t="s">
        <v>47</v>
      </c>
      <c r="D755">
        <v>0</v>
      </c>
      <c r="E755">
        <v>72</v>
      </c>
      <c r="F755" s="2" t="s">
        <v>0</v>
      </c>
      <c r="G755">
        <v>6</v>
      </c>
      <c r="H755">
        <v>0</v>
      </c>
      <c r="I755">
        <v>0</v>
      </c>
      <c r="J755">
        <v>5</v>
      </c>
      <c r="K755">
        <v>0</v>
      </c>
      <c r="L755" s="2" t="s">
        <v>572</v>
      </c>
    </row>
    <row r="756" spans="1:12" x14ac:dyDescent="0.4">
      <c r="A756" s="1">
        <v>43913</v>
      </c>
      <c r="B756" s="7">
        <v>0.60416666666666663</v>
      </c>
      <c r="C756" s="2" t="s">
        <v>14</v>
      </c>
      <c r="D756">
        <v>0</v>
      </c>
      <c r="E756">
        <v>1076</v>
      </c>
      <c r="F756" s="2" t="s">
        <v>0</v>
      </c>
      <c r="G756">
        <v>127</v>
      </c>
      <c r="H756">
        <v>0</v>
      </c>
      <c r="I756">
        <v>27</v>
      </c>
      <c r="J756">
        <v>0</v>
      </c>
      <c r="K756">
        <v>6</v>
      </c>
      <c r="L756" s="2" t="s">
        <v>240</v>
      </c>
    </row>
    <row r="757" spans="1:12" x14ac:dyDescent="0.4">
      <c r="A757" s="1">
        <v>43913</v>
      </c>
      <c r="B757" s="7">
        <v>0.75</v>
      </c>
      <c r="C757" s="2" t="s">
        <v>12</v>
      </c>
      <c r="D757">
        <v>0</v>
      </c>
      <c r="E757">
        <v>51</v>
      </c>
      <c r="F757" s="2" t="s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 s="2" t="s">
        <v>179</v>
      </c>
    </row>
    <row r="758" spans="1:12" x14ac:dyDescent="0.4">
      <c r="A758" s="1">
        <v>43914</v>
      </c>
      <c r="B758" s="7">
        <v>0.625</v>
      </c>
      <c r="C758" s="2" t="s">
        <v>25</v>
      </c>
      <c r="D758">
        <v>0</v>
      </c>
      <c r="E758">
        <v>266</v>
      </c>
      <c r="F758" s="2" t="s">
        <v>0</v>
      </c>
      <c r="G758">
        <v>24</v>
      </c>
      <c r="H758">
        <v>2</v>
      </c>
      <c r="I758">
        <v>2</v>
      </c>
      <c r="J758">
        <v>0</v>
      </c>
      <c r="K758">
        <v>2</v>
      </c>
      <c r="L758" s="2" t="s">
        <v>185</v>
      </c>
    </row>
    <row r="759" spans="1:12" x14ac:dyDescent="0.4">
      <c r="A759" s="1">
        <v>43914</v>
      </c>
      <c r="B759" s="7">
        <v>0.70833333333333337</v>
      </c>
      <c r="C759" s="2" t="s">
        <v>113</v>
      </c>
      <c r="D759">
        <v>0</v>
      </c>
      <c r="E759">
        <v>8</v>
      </c>
      <c r="F759" s="2" t="s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 s="2" t="s">
        <v>186</v>
      </c>
    </row>
    <row r="760" spans="1:12" x14ac:dyDescent="0.4">
      <c r="A760" s="1">
        <v>43914</v>
      </c>
      <c r="B760" s="7">
        <v>0.41666666666666669</v>
      </c>
      <c r="C760" s="2" t="s">
        <v>59</v>
      </c>
      <c r="D760">
        <v>0</v>
      </c>
      <c r="E760">
        <v>33</v>
      </c>
      <c r="F760" s="2" t="s">
        <v>0</v>
      </c>
      <c r="G760">
        <v>6</v>
      </c>
      <c r="H760">
        <v>0</v>
      </c>
      <c r="I760">
        <v>0</v>
      </c>
      <c r="J760">
        <v>0</v>
      </c>
      <c r="K760">
        <v>2</v>
      </c>
      <c r="L760" s="2" t="s">
        <v>175</v>
      </c>
    </row>
    <row r="761" spans="1:12" x14ac:dyDescent="0.4">
      <c r="A761" s="1">
        <v>43914</v>
      </c>
      <c r="B761" s="7">
        <v>0</v>
      </c>
      <c r="C761" s="2" t="s">
        <v>17</v>
      </c>
      <c r="D761">
        <v>0</v>
      </c>
      <c r="E761">
        <v>532</v>
      </c>
      <c r="F761" s="2" t="s">
        <v>0</v>
      </c>
      <c r="G761">
        <v>0</v>
      </c>
      <c r="H761">
        <v>0</v>
      </c>
      <c r="I761">
        <v>0</v>
      </c>
      <c r="J761">
        <v>0</v>
      </c>
      <c r="K761">
        <v>6</v>
      </c>
      <c r="L761" s="2" t="s">
        <v>123</v>
      </c>
    </row>
    <row r="762" spans="1:12" x14ac:dyDescent="0.4">
      <c r="A762" s="1">
        <v>43914</v>
      </c>
      <c r="B762" s="7">
        <v>0</v>
      </c>
      <c r="C762" s="2" t="s">
        <v>19</v>
      </c>
      <c r="D762">
        <v>0</v>
      </c>
      <c r="E762">
        <v>306</v>
      </c>
      <c r="F762" s="2" t="s">
        <v>0</v>
      </c>
      <c r="G762">
        <v>66</v>
      </c>
      <c r="H762">
        <v>11</v>
      </c>
      <c r="I762">
        <v>0</v>
      </c>
      <c r="J762">
        <v>40</v>
      </c>
      <c r="K762">
        <v>4</v>
      </c>
      <c r="L762" s="2" t="s">
        <v>180</v>
      </c>
    </row>
    <row r="763" spans="1:12" x14ac:dyDescent="0.4">
      <c r="A763" s="1">
        <v>43914</v>
      </c>
      <c r="B763" s="7">
        <v>0.375</v>
      </c>
      <c r="C763" s="2" t="s">
        <v>15</v>
      </c>
      <c r="D763">
        <v>0</v>
      </c>
      <c r="E763">
        <v>410</v>
      </c>
      <c r="F763" s="2" t="s">
        <v>0</v>
      </c>
      <c r="G763">
        <v>58</v>
      </c>
      <c r="H763">
        <v>0</v>
      </c>
      <c r="I763">
        <v>0</v>
      </c>
      <c r="J763">
        <v>105</v>
      </c>
      <c r="K763">
        <v>5</v>
      </c>
      <c r="L763" s="2" t="s">
        <v>184</v>
      </c>
    </row>
    <row r="764" spans="1:12" x14ac:dyDescent="0.4">
      <c r="A764" s="1">
        <v>43914</v>
      </c>
      <c r="B764" s="7">
        <v>0</v>
      </c>
      <c r="C764" s="2" t="s">
        <v>30</v>
      </c>
      <c r="D764">
        <v>0</v>
      </c>
      <c r="E764">
        <v>255</v>
      </c>
      <c r="F764" s="2" t="s">
        <v>0</v>
      </c>
      <c r="G764">
        <v>35</v>
      </c>
      <c r="H764">
        <v>7</v>
      </c>
      <c r="I764">
        <v>0</v>
      </c>
      <c r="J764">
        <v>0</v>
      </c>
      <c r="K764">
        <v>5</v>
      </c>
      <c r="L764" s="2" t="s">
        <v>95</v>
      </c>
    </row>
    <row r="765" spans="1:12" x14ac:dyDescent="0.4">
      <c r="A765" s="1">
        <v>43914</v>
      </c>
      <c r="B765" s="7">
        <v>0</v>
      </c>
      <c r="C765" s="2" t="s">
        <v>8</v>
      </c>
      <c r="D765">
        <v>8040</v>
      </c>
      <c r="E765">
        <v>1668</v>
      </c>
      <c r="F765" s="2" t="s">
        <v>0</v>
      </c>
      <c r="G765">
        <v>238</v>
      </c>
      <c r="H765">
        <v>41</v>
      </c>
      <c r="I765">
        <v>41</v>
      </c>
      <c r="J765">
        <v>103</v>
      </c>
      <c r="K765">
        <v>17</v>
      </c>
      <c r="L765" s="2" t="s">
        <v>9</v>
      </c>
    </row>
    <row r="766" spans="1:12" x14ac:dyDescent="0.4">
      <c r="A766" s="1">
        <v>43914</v>
      </c>
      <c r="B766" s="7">
        <v>0</v>
      </c>
      <c r="C766" s="2" t="s">
        <v>32</v>
      </c>
      <c r="D766">
        <v>0</v>
      </c>
      <c r="E766">
        <v>33</v>
      </c>
      <c r="F766" s="2" t="s">
        <v>0</v>
      </c>
      <c r="G766">
        <v>3</v>
      </c>
      <c r="H766">
        <v>0</v>
      </c>
      <c r="I766">
        <v>0</v>
      </c>
      <c r="J766">
        <v>0</v>
      </c>
      <c r="K766">
        <v>0</v>
      </c>
      <c r="L766" s="2" t="s">
        <v>573</v>
      </c>
    </row>
    <row r="767" spans="1:12" x14ac:dyDescent="0.4">
      <c r="A767" s="1">
        <v>43914</v>
      </c>
      <c r="B767" s="7">
        <v>0</v>
      </c>
      <c r="C767" s="2" t="s">
        <v>136</v>
      </c>
      <c r="D767">
        <v>0</v>
      </c>
      <c r="E767">
        <v>343</v>
      </c>
      <c r="F767" s="2" t="s">
        <v>0</v>
      </c>
      <c r="G767">
        <v>43</v>
      </c>
      <c r="H767">
        <v>0</v>
      </c>
      <c r="I767">
        <v>0</v>
      </c>
      <c r="J767">
        <v>0</v>
      </c>
      <c r="K767">
        <v>6</v>
      </c>
      <c r="L767" s="2" t="s">
        <v>137</v>
      </c>
    </row>
    <row r="768" spans="1:12" x14ac:dyDescent="0.4">
      <c r="A768" s="1">
        <v>43914</v>
      </c>
      <c r="B768" s="7">
        <v>0.70833333333333337</v>
      </c>
      <c r="C768" s="2" t="s">
        <v>44</v>
      </c>
      <c r="D768">
        <v>0</v>
      </c>
      <c r="E768">
        <v>82</v>
      </c>
      <c r="F768" s="2" t="s">
        <v>0</v>
      </c>
      <c r="G768">
        <v>22</v>
      </c>
      <c r="H768">
        <v>4</v>
      </c>
      <c r="I768">
        <v>0</v>
      </c>
      <c r="J768">
        <v>0</v>
      </c>
      <c r="K768">
        <v>0</v>
      </c>
      <c r="L768" s="2" t="s">
        <v>201</v>
      </c>
    </row>
    <row r="769" spans="1:12" x14ac:dyDescent="0.4">
      <c r="A769" s="1">
        <v>43914</v>
      </c>
      <c r="B769" s="7">
        <v>0.45833333333333331</v>
      </c>
      <c r="C769" s="2" t="s">
        <v>57</v>
      </c>
      <c r="D769">
        <v>0</v>
      </c>
      <c r="E769">
        <v>205</v>
      </c>
      <c r="F769" s="2" t="s">
        <v>0</v>
      </c>
      <c r="G769">
        <v>0</v>
      </c>
      <c r="H769">
        <v>0</v>
      </c>
      <c r="I769">
        <v>0</v>
      </c>
      <c r="J769">
        <v>0</v>
      </c>
      <c r="K769">
        <v>2</v>
      </c>
      <c r="L769" s="2" t="s">
        <v>154</v>
      </c>
    </row>
    <row r="770" spans="1:12" x14ac:dyDescent="0.4">
      <c r="A770" s="1">
        <v>43914</v>
      </c>
      <c r="B770" s="7">
        <v>0.625</v>
      </c>
      <c r="C770" s="2" t="s">
        <v>33</v>
      </c>
      <c r="D770">
        <v>0</v>
      </c>
      <c r="E770">
        <v>265</v>
      </c>
      <c r="F770" s="2" t="s">
        <v>0</v>
      </c>
      <c r="G770">
        <v>32</v>
      </c>
      <c r="H770">
        <v>8</v>
      </c>
      <c r="I770">
        <v>6</v>
      </c>
      <c r="J770">
        <v>0</v>
      </c>
      <c r="K770">
        <v>6</v>
      </c>
      <c r="L770" s="2" t="s">
        <v>34</v>
      </c>
    </row>
    <row r="771" spans="1:12" x14ac:dyDescent="0.4">
      <c r="A771" s="1">
        <v>43914</v>
      </c>
      <c r="B771" s="7">
        <v>0</v>
      </c>
      <c r="C771" s="2" t="s">
        <v>96</v>
      </c>
      <c r="D771">
        <v>0</v>
      </c>
      <c r="E771">
        <v>42</v>
      </c>
      <c r="F771" s="2" t="s">
        <v>0</v>
      </c>
      <c r="G771">
        <v>4</v>
      </c>
      <c r="H771">
        <v>0</v>
      </c>
      <c r="I771">
        <v>0</v>
      </c>
      <c r="J771">
        <v>0</v>
      </c>
      <c r="K771">
        <v>0</v>
      </c>
      <c r="L771" s="2" t="s">
        <v>475</v>
      </c>
    </row>
    <row r="772" spans="1:12" x14ac:dyDescent="0.4">
      <c r="A772" s="1">
        <v>43914</v>
      </c>
      <c r="B772" s="7">
        <v>0</v>
      </c>
      <c r="C772" s="2" t="s">
        <v>108</v>
      </c>
      <c r="D772">
        <v>0</v>
      </c>
      <c r="E772">
        <v>25</v>
      </c>
      <c r="F772" s="2" t="s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 s="2" t="s">
        <v>172</v>
      </c>
    </row>
    <row r="773" spans="1:12" x14ac:dyDescent="0.4">
      <c r="A773" s="1">
        <v>43914</v>
      </c>
      <c r="B773" s="7"/>
      <c r="C773" s="2" t="s">
        <v>38</v>
      </c>
      <c r="E773">
        <v>228</v>
      </c>
      <c r="F773" s="2" t="s">
        <v>0</v>
      </c>
      <c r="K773">
        <v>1</v>
      </c>
      <c r="L773" s="2" t="s">
        <v>0</v>
      </c>
    </row>
    <row r="774" spans="1:12" x14ac:dyDescent="0.4">
      <c r="A774" s="1">
        <v>43914</v>
      </c>
      <c r="B774" s="7">
        <v>0</v>
      </c>
      <c r="C774" s="2" t="s">
        <v>151</v>
      </c>
      <c r="D774">
        <v>0</v>
      </c>
      <c r="E774">
        <v>34</v>
      </c>
      <c r="F774" s="2" t="s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 s="2" t="s">
        <v>152</v>
      </c>
    </row>
    <row r="775" spans="1:12" x14ac:dyDescent="0.4">
      <c r="A775" s="1">
        <v>43914</v>
      </c>
      <c r="B775" s="7">
        <v>0</v>
      </c>
      <c r="C775" s="2" t="s">
        <v>70</v>
      </c>
      <c r="D775">
        <v>0</v>
      </c>
      <c r="E775">
        <v>104</v>
      </c>
      <c r="F775" s="2" t="s">
        <v>0</v>
      </c>
      <c r="G775">
        <v>0</v>
      </c>
      <c r="H775">
        <v>0</v>
      </c>
      <c r="I775">
        <v>0</v>
      </c>
      <c r="J775">
        <v>0</v>
      </c>
      <c r="K775">
        <v>1</v>
      </c>
      <c r="L775" s="2" t="s">
        <v>177</v>
      </c>
    </row>
    <row r="776" spans="1:12" x14ac:dyDescent="0.4">
      <c r="A776" s="1">
        <v>43914</v>
      </c>
      <c r="B776" s="7">
        <v>0</v>
      </c>
      <c r="C776" s="2" t="s">
        <v>45</v>
      </c>
      <c r="D776">
        <v>0</v>
      </c>
      <c r="E776">
        <v>39</v>
      </c>
      <c r="F776" s="2" t="s">
        <v>0</v>
      </c>
      <c r="G776">
        <v>0</v>
      </c>
      <c r="H776">
        <v>0</v>
      </c>
      <c r="I776">
        <v>0</v>
      </c>
      <c r="J776">
        <v>10</v>
      </c>
      <c r="K776">
        <v>0</v>
      </c>
      <c r="L776" s="2" t="s">
        <v>464</v>
      </c>
    </row>
    <row r="777" spans="1:12" x14ac:dyDescent="0.4">
      <c r="A777" s="1">
        <v>43914</v>
      </c>
      <c r="B777" s="7">
        <v>0</v>
      </c>
      <c r="C777" s="2" t="s">
        <v>125</v>
      </c>
      <c r="D777">
        <v>0</v>
      </c>
      <c r="E777">
        <v>87</v>
      </c>
      <c r="F777" s="2" t="s">
        <v>0</v>
      </c>
      <c r="G777">
        <v>0</v>
      </c>
      <c r="H777">
        <v>0</v>
      </c>
      <c r="I777">
        <v>0</v>
      </c>
      <c r="J777">
        <v>0</v>
      </c>
      <c r="K777">
        <v>1</v>
      </c>
      <c r="L777" s="2" t="s">
        <v>182</v>
      </c>
    </row>
    <row r="778" spans="1:12" x14ac:dyDescent="0.4">
      <c r="A778" s="1">
        <v>43914</v>
      </c>
      <c r="B778" s="7">
        <v>0.33333333333333331</v>
      </c>
      <c r="C778" s="2" t="s">
        <v>10</v>
      </c>
      <c r="D778">
        <v>0</v>
      </c>
      <c r="E778">
        <v>1211</v>
      </c>
      <c r="F778" s="2" t="s">
        <v>0</v>
      </c>
      <c r="G778">
        <v>285</v>
      </c>
      <c r="H778">
        <v>50</v>
      </c>
      <c r="I778">
        <v>48</v>
      </c>
      <c r="J778">
        <v>0</v>
      </c>
      <c r="K778">
        <v>53</v>
      </c>
      <c r="L778" s="2" t="s">
        <v>183</v>
      </c>
    </row>
    <row r="779" spans="1:12" x14ac:dyDescent="0.4">
      <c r="A779" s="1">
        <v>43914</v>
      </c>
      <c r="B779" s="7">
        <v>0.5</v>
      </c>
      <c r="C779" s="2" t="s">
        <v>103</v>
      </c>
      <c r="D779">
        <v>0</v>
      </c>
      <c r="E779">
        <v>25</v>
      </c>
      <c r="F779" s="2" t="s">
        <v>0</v>
      </c>
      <c r="G779">
        <v>1</v>
      </c>
      <c r="H779">
        <v>0</v>
      </c>
      <c r="I779">
        <v>0</v>
      </c>
      <c r="J779">
        <v>1</v>
      </c>
      <c r="K779">
        <v>0</v>
      </c>
      <c r="L779" s="2" t="s">
        <v>156</v>
      </c>
    </row>
    <row r="780" spans="1:12" x14ac:dyDescent="0.4">
      <c r="A780" s="1">
        <v>43914</v>
      </c>
      <c r="B780" s="7">
        <v>0</v>
      </c>
      <c r="C780" s="2" t="s">
        <v>21</v>
      </c>
      <c r="D780">
        <v>0</v>
      </c>
      <c r="E780">
        <v>2548</v>
      </c>
      <c r="F780" s="2" t="s">
        <v>0</v>
      </c>
      <c r="G780">
        <v>285</v>
      </c>
      <c r="H780">
        <v>41</v>
      </c>
      <c r="I780">
        <v>0</v>
      </c>
      <c r="J780">
        <v>0</v>
      </c>
      <c r="K780">
        <v>32</v>
      </c>
      <c r="L780" s="2" t="s">
        <v>197</v>
      </c>
    </row>
    <row r="781" spans="1:12" x14ac:dyDescent="0.4">
      <c r="A781" s="1">
        <v>43914</v>
      </c>
      <c r="B781" s="7">
        <v>0.66666666666666663</v>
      </c>
      <c r="C781" s="2" t="s">
        <v>23</v>
      </c>
      <c r="D781">
        <v>0</v>
      </c>
      <c r="E781">
        <v>728</v>
      </c>
      <c r="F781" s="2" t="s">
        <v>0</v>
      </c>
      <c r="G781">
        <v>117</v>
      </c>
      <c r="H781">
        <v>13</v>
      </c>
      <c r="I781">
        <v>12</v>
      </c>
      <c r="J781">
        <v>0</v>
      </c>
      <c r="K781">
        <v>14</v>
      </c>
      <c r="L781" s="2" t="s">
        <v>571</v>
      </c>
    </row>
    <row r="782" spans="1:12" x14ac:dyDescent="0.4">
      <c r="A782" s="1">
        <v>43914</v>
      </c>
      <c r="B782" s="7">
        <v>0.33333333333333331</v>
      </c>
      <c r="C782" s="2" t="s">
        <v>47</v>
      </c>
      <c r="D782">
        <v>0</v>
      </c>
      <c r="E782">
        <v>80</v>
      </c>
      <c r="F782" s="2" t="s">
        <v>0</v>
      </c>
      <c r="G782">
        <v>9</v>
      </c>
      <c r="H782">
        <v>1</v>
      </c>
      <c r="I782">
        <v>0</v>
      </c>
      <c r="J782">
        <v>12</v>
      </c>
      <c r="K782">
        <v>0</v>
      </c>
      <c r="L782" s="2" t="s">
        <v>572</v>
      </c>
    </row>
    <row r="783" spans="1:12" x14ac:dyDescent="0.4">
      <c r="A783" s="1">
        <v>43914</v>
      </c>
      <c r="B783" s="7">
        <v>0.60416666666666663</v>
      </c>
      <c r="C783" s="2" t="s">
        <v>14</v>
      </c>
      <c r="D783">
        <v>0</v>
      </c>
      <c r="E783">
        <v>1224</v>
      </c>
      <c r="F783" s="2" t="s">
        <v>0</v>
      </c>
      <c r="G783">
        <v>138</v>
      </c>
      <c r="H783">
        <v>0</v>
      </c>
      <c r="I783">
        <v>26</v>
      </c>
      <c r="J783">
        <v>0</v>
      </c>
      <c r="K783">
        <v>8</v>
      </c>
      <c r="L783" s="2" t="s">
        <v>240</v>
      </c>
    </row>
    <row r="784" spans="1:12" x14ac:dyDescent="0.4">
      <c r="A784" s="1">
        <v>43914</v>
      </c>
      <c r="B784" s="7">
        <v>0</v>
      </c>
      <c r="C784" s="2" t="s">
        <v>12</v>
      </c>
      <c r="D784">
        <v>0</v>
      </c>
      <c r="E784">
        <v>51</v>
      </c>
      <c r="F784" s="2" t="s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 s="2" t="s">
        <v>181</v>
      </c>
    </row>
    <row r="785" spans="1:12" x14ac:dyDescent="0.4">
      <c r="A785" s="1">
        <v>43915</v>
      </c>
      <c r="B785" s="7">
        <v>0.625</v>
      </c>
      <c r="C785" s="2" t="s">
        <v>25</v>
      </c>
      <c r="D785">
        <v>0</v>
      </c>
      <c r="E785">
        <v>319</v>
      </c>
      <c r="F785" s="2" t="s">
        <v>0</v>
      </c>
      <c r="G785">
        <v>16</v>
      </c>
      <c r="H785">
        <v>5</v>
      </c>
      <c r="I785">
        <v>5</v>
      </c>
      <c r="J785">
        <v>0</v>
      </c>
      <c r="K785">
        <v>2</v>
      </c>
      <c r="L785" s="2" t="s">
        <v>190</v>
      </c>
    </row>
    <row r="786" spans="1:12" x14ac:dyDescent="0.4">
      <c r="A786" s="1">
        <v>43915</v>
      </c>
      <c r="B786" s="7">
        <v>0.70833333333333337</v>
      </c>
      <c r="C786" s="2" t="s">
        <v>113</v>
      </c>
      <c r="D786">
        <v>0</v>
      </c>
      <c r="E786">
        <v>9</v>
      </c>
      <c r="F786" s="2" t="s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 s="2" t="s">
        <v>186</v>
      </c>
    </row>
    <row r="787" spans="1:12" x14ac:dyDescent="0.4">
      <c r="A787" s="1">
        <v>43915</v>
      </c>
      <c r="B787" s="7">
        <v>0.33333333333333331</v>
      </c>
      <c r="C787" s="2" t="s">
        <v>59</v>
      </c>
      <c r="D787">
        <v>0</v>
      </c>
      <c r="E787">
        <v>34</v>
      </c>
      <c r="F787" s="2" t="s">
        <v>0</v>
      </c>
      <c r="G787">
        <v>0</v>
      </c>
      <c r="H787">
        <v>0</v>
      </c>
      <c r="I787">
        <v>0</v>
      </c>
      <c r="J787">
        <v>0</v>
      </c>
      <c r="K787">
        <v>2</v>
      </c>
      <c r="L787" s="2" t="s">
        <v>175</v>
      </c>
    </row>
    <row r="788" spans="1:12" x14ac:dyDescent="0.4">
      <c r="A788" s="1">
        <v>43915</v>
      </c>
      <c r="B788" s="7">
        <v>0</v>
      </c>
      <c r="C788" s="2" t="s">
        <v>17</v>
      </c>
      <c r="D788">
        <v>0</v>
      </c>
      <c r="E788">
        <v>624</v>
      </c>
      <c r="F788" s="2" t="s">
        <v>0</v>
      </c>
      <c r="G788">
        <v>0</v>
      </c>
      <c r="H788">
        <v>0</v>
      </c>
      <c r="I788">
        <v>0</v>
      </c>
      <c r="J788">
        <v>0</v>
      </c>
      <c r="K788">
        <v>6</v>
      </c>
      <c r="L788" s="2" t="s">
        <v>123</v>
      </c>
    </row>
    <row r="789" spans="1:12" x14ac:dyDescent="0.4">
      <c r="A789" s="1">
        <v>43915</v>
      </c>
      <c r="B789" s="7">
        <v>0</v>
      </c>
      <c r="C789" s="2" t="s">
        <v>19</v>
      </c>
      <c r="D789">
        <v>0</v>
      </c>
      <c r="E789">
        <v>341</v>
      </c>
      <c r="F789" s="2" t="s">
        <v>0</v>
      </c>
      <c r="G789">
        <v>68</v>
      </c>
      <c r="H789">
        <v>8</v>
      </c>
      <c r="I789">
        <v>0</v>
      </c>
      <c r="J789">
        <v>46</v>
      </c>
      <c r="K789">
        <v>5</v>
      </c>
      <c r="L789" s="2" t="s">
        <v>180</v>
      </c>
    </row>
    <row r="790" spans="1:12" x14ac:dyDescent="0.4">
      <c r="A790" s="1">
        <v>43915</v>
      </c>
      <c r="B790" s="7">
        <v>0.41666666666666669</v>
      </c>
      <c r="C790" s="2" t="s">
        <v>15</v>
      </c>
      <c r="D790">
        <v>0</v>
      </c>
      <c r="E790">
        <v>462</v>
      </c>
      <c r="F790" s="2" t="s">
        <v>0</v>
      </c>
      <c r="G790">
        <v>58</v>
      </c>
      <c r="H790">
        <v>0</v>
      </c>
      <c r="I790">
        <v>0</v>
      </c>
      <c r="J790">
        <v>128</v>
      </c>
      <c r="K790">
        <v>8</v>
      </c>
      <c r="L790" s="2" t="s">
        <v>189</v>
      </c>
    </row>
    <row r="791" spans="1:12" x14ac:dyDescent="0.4">
      <c r="A791" s="1">
        <v>43915</v>
      </c>
      <c r="B791" s="7">
        <v>0</v>
      </c>
      <c r="C791" s="2" t="s">
        <v>30</v>
      </c>
      <c r="D791">
        <v>0</v>
      </c>
      <c r="E791">
        <v>293</v>
      </c>
      <c r="F791" s="2" t="s">
        <v>0</v>
      </c>
      <c r="G791">
        <v>39</v>
      </c>
      <c r="H791">
        <v>7</v>
      </c>
      <c r="I791">
        <v>0</v>
      </c>
      <c r="J791">
        <v>0</v>
      </c>
      <c r="K791">
        <v>6</v>
      </c>
      <c r="L791" s="2" t="s">
        <v>95</v>
      </c>
    </row>
    <row r="792" spans="1:12" x14ac:dyDescent="0.4">
      <c r="A792" s="1">
        <v>43915</v>
      </c>
      <c r="B792" s="7">
        <v>0</v>
      </c>
      <c r="C792" s="2" t="s">
        <v>8</v>
      </c>
      <c r="D792">
        <v>8445</v>
      </c>
      <c r="E792">
        <v>1789</v>
      </c>
      <c r="F792" s="2" t="s">
        <v>0</v>
      </c>
      <c r="G792">
        <v>258</v>
      </c>
      <c r="H792">
        <v>50</v>
      </c>
      <c r="I792">
        <v>48</v>
      </c>
      <c r="J792">
        <v>122</v>
      </c>
      <c r="K792">
        <v>24</v>
      </c>
      <c r="L792" s="2" t="s">
        <v>9</v>
      </c>
    </row>
    <row r="793" spans="1:12" x14ac:dyDescent="0.4">
      <c r="A793" s="1">
        <v>43915</v>
      </c>
      <c r="B793" s="7">
        <v>0</v>
      </c>
      <c r="C793" s="2" t="s">
        <v>32</v>
      </c>
      <c r="D793">
        <v>0</v>
      </c>
      <c r="E793">
        <v>40</v>
      </c>
      <c r="F793" s="2" t="s">
        <v>0</v>
      </c>
      <c r="G793">
        <v>2</v>
      </c>
      <c r="H793">
        <v>0</v>
      </c>
      <c r="I793">
        <v>0</v>
      </c>
      <c r="J793">
        <v>0</v>
      </c>
      <c r="K793">
        <v>0</v>
      </c>
      <c r="L793" s="2" t="s">
        <v>573</v>
      </c>
    </row>
    <row r="794" spans="1:12" x14ac:dyDescent="0.4">
      <c r="A794" s="1">
        <v>43915</v>
      </c>
      <c r="B794" s="7">
        <v>0</v>
      </c>
      <c r="C794" s="2" t="s">
        <v>136</v>
      </c>
      <c r="D794">
        <v>0</v>
      </c>
      <c r="E794">
        <v>393</v>
      </c>
      <c r="F794" s="2" t="s">
        <v>0</v>
      </c>
      <c r="G794">
        <v>45</v>
      </c>
      <c r="H794">
        <v>0</v>
      </c>
      <c r="I794">
        <v>0</v>
      </c>
      <c r="J794">
        <v>0</v>
      </c>
      <c r="K794">
        <v>8</v>
      </c>
      <c r="L794" s="2" t="s">
        <v>137</v>
      </c>
    </row>
    <row r="795" spans="1:12" x14ac:dyDescent="0.4">
      <c r="A795" s="1">
        <v>43915</v>
      </c>
      <c r="B795" s="7">
        <v>0.75</v>
      </c>
      <c r="C795" s="2" t="s">
        <v>44</v>
      </c>
      <c r="D795">
        <v>0</v>
      </c>
      <c r="E795">
        <v>92</v>
      </c>
      <c r="F795" s="2" t="s">
        <v>0</v>
      </c>
      <c r="G795">
        <v>23</v>
      </c>
      <c r="H795">
        <v>4</v>
      </c>
      <c r="I795">
        <v>0</v>
      </c>
      <c r="J795">
        <v>0</v>
      </c>
      <c r="K795">
        <v>0</v>
      </c>
      <c r="L795" s="2" t="s">
        <v>201</v>
      </c>
    </row>
    <row r="796" spans="1:12" x14ac:dyDescent="0.4">
      <c r="A796" s="1">
        <v>43915</v>
      </c>
      <c r="B796" s="7">
        <v>0.45833333333333331</v>
      </c>
      <c r="C796" s="2" t="s">
        <v>57</v>
      </c>
      <c r="D796">
        <v>0</v>
      </c>
      <c r="E796">
        <v>228</v>
      </c>
      <c r="F796" s="2" t="s">
        <v>0</v>
      </c>
      <c r="G796">
        <v>0</v>
      </c>
      <c r="H796">
        <v>0</v>
      </c>
      <c r="I796">
        <v>0</v>
      </c>
      <c r="J796">
        <v>0</v>
      </c>
      <c r="K796">
        <v>2</v>
      </c>
      <c r="L796" s="2" t="s">
        <v>154</v>
      </c>
    </row>
    <row r="797" spans="1:12" x14ac:dyDescent="0.4">
      <c r="A797" s="1">
        <v>43915</v>
      </c>
      <c r="B797" s="7">
        <v>0.58333333333333337</v>
      </c>
      <c r="C797" s="2" t="s">
        <v>33</v>
      </c>
      <c r="D797">
        <v>0</v>
      </c>
      <c r="E797">
        <v>280</v>
      </c>
      <c r="F797" s="2" t="s">
        <v>0</v>
      </c>
      <c r="G797">
        <v>41</v>
      </c>
      <c r="H797">
        <v>10</v>
      </c>
      <c r="I797">
        <v>7</v>
      </c>
      <c r="J797">
        <v>0</v>
      </c>
      <c r="K797">
        <v>9</v>
      </c>
      <c r="L797" s="2" t="s">
        <v>34</v>
      </c>
    </row>
    <row r="798" spans="1:12" x14ac:dyDescent="0.4">
      <c r="A798" s="1">
        <v>43915</v>
      </c>
      <c r="B798" s="7">
        <v>0</v>
      </c>
      <c r="C798" s="2" t="s">
        <v>96</v>
      </c>
      <c r="D798">
        <v>0</v>
      </c>
      <c r="E798">
        <v>44</v>
      </c>
      <c r="F798" s="2" t="s">
        <v>0</v>
      </c>
      <c r="G798">
        <v>3</v>
      </c>
      <c r="H798">
        <v>0</v>
      </c>
      <c r="I798">
        <v>0</v>
      </c>
      <c r="J798">
        <v>0</v>
      </c>
      <c r="K798">
        <v>0</v>
      </c>
      <c r="L798" s="2" t="s">
        <v>475</v>
      </c>
    </row>
    <row r="799" spans="1:12" x14ac:dyDescent="0.4">
      <c r="A799" s="1">
        <v>43915</v>
      </c>
      <c r="B799" s="7">
        <v>0</v>
      </c>
      <c r="C799" s="2" t="s">
        <v>108</v>
      </c>
      <c r="D799">
        <v>0</v>
      </c>
      <c r="E799">
        <v>27</v>
      </c>
      <c r="F799" s="2" t="s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 s="2" t="s">
        <v>172</v>
      </c>
    </row>
    <row r="800" spans="1:12" x14ac:dyDescent="0.4">
      <c r="A800" s="1">
        <v>43915</v>
      </c>
      <c r="B800" s="7">
        <v>0</v>
      </c>
      <c r="C800" s="2" t="s">
        <v>38</v>
      </c>
      <c r="D800">
        <v>0</v>
      </c>
      <c r="E800">
        <v>228</v>
      </c>
      <c r="F800" s="2" t="s">
        <v>0</v>
      </c>
      <c r="G800">
        <v>0</v>
      </c>
      <c r="H800">
        <v>0</v>
      </c>
      <c r="I800">
        <v>0</v>
      </c>
      <c r="J800">
        <v>0</v>
      </c>
      <c r="K800">
        <v>1</v>
      </c>
      <c r="L800" s="2" t="s">
        <v>101</v>
      </c>
    </row>
    <row r="801" spans="1:12" x14ac:dyDescent="0.4">
      <c r="A801" s="1">
        <v>43915</v>
      </c>
      <c r="B801" s="7">
        <v>0</v>
      </c>
      <c r="C801" s="2" t="s">
        <v>151</v>
      </c>
      <c r="D801">
        <v>0</v>
      </c>
      <c r="E801">
        <v>35</v>
      </c>
      <c r="F801" s="2" t="s">
        <v>0</v>
      </c>
      <c r="G801">
        <v>10</v>
      </c>
      <c r="H801">
        <v>1</v>
      </c>
      <c r="I801">
        <v>0</v>
      </c>
      <c r="J801">
        <v>0</v>
      </c>
      <c r="K801">
        <v>0</v>
      </c>
      <c r="L801" s="2" t="s">
        <v>152</v>
      </c>
    </row>
    <row r="802" spans="1:12" x14ac:dyDescent="0.4">
      <c r="A802" s="1">
        <v>43915</v>
      </c>
      <c r="B802" s="7">
        <v>0</v>
      </c>
      <c r="C802" s="2" t="s">
        <v>70</v>
      </c>
      <c r="D802">
        <v>0</v>
      </c>
      <c r="E802">
        <v>129</v>
      </c>
      <c r="F802" s="2" t="s">
        <v>0</v>
      </c>
      <c r="G802">
        <v>0</v>
      </c>
      <c r="H802">
        <v>0</v>
      </c>
      <c r="I802">
        <v>0</v>
      </c>
      <c r="J802">
        <v>0</v>
      </c>
      <c r="K802">
        <v>1</v>
      </c>
      <c r="L802" s="2" t="s">
        <v>177</v>
      </c>
    </row>
    <row r="803" spans="1:12" x14ac:dyDescent="0.4">
      <c r="A803" s="1">
        <v>43915</v>
      </c>
      <c r="B803" s="7">
        <v>0</v>
      </c>
      <c r="C803" s="2" t="s">
        <v>45</v>
      </c>
      <c r="D803">
        <v>0</v>
      </c>
      <c r="E803">
        <v>0</v>
      </c>
      <c r="F803" s="2" t="s">
        <v>0</v>
      </c>
      <c r="G803">
        <v>0</v>
      </c>
      <c r="H803">
        <v>0</v>
      </c>
      <c r="I803">
        <v>0</v>
      </c>
      <c r="J803">
        <v>10</v>
      </c>
      <c r="K803">
        <v>0</v>
      </c>
      <c r="L803" s="2" t="s">
        <v>478</v>
      </c>
    </row>
    <row r="804" spans="1:12" x14ac:dyDescent="0.4">
      <c r="A804" s="1">
        <v>43915</v>
      </c>
      <c r="B804" s="7">
        <v>0</v>
      </c>
      <c r="C804" s="2" t="s">
        <v>125</v>
      </c>
      <c r="D804">
        <v>0</v>
      </c>
      <c r="E804">
        <v>96</v>
      </c>
      <c r="F804" s="2" t="s">
        <v>0</v>
      </c>
      <c r="G804">
        <v>0</v>
      </c>
      <c r="H804">
        <v>0</v>
      </c>
      <c r="I804">
        <v>0</v>
      </c>
      <c r="J804">
        <v>0</v>
      </c>
      <c r="K804">
        <v>1</v>
      </c>
      <c r="L804" s="2" t="s">
        <v>139</v>
      </c>
    </row>
    <row r="805" spans="1:12" x14ac:dyDescent="0.4">
      <c r="A805" s="1">
        <v>43915</v>
      </c>
      <c r="B805" s="7">
        <v>0.33333333333333331</v>
      </c>
      <c r="C805" s="2" t="s">
        <v>10</v>
      </c>
      <c r="D805">
        <v>0</v>
      </c>
      <c r="E805">
        <v>1354</v>
      </c>
      <c r="F805" s="2" t="s">
        <v>0</v>
      </c>
      <c r="G805">
        <v>306</v>
      </c>
      <c r="H805">
        <v>57</v>
      </c>
      <c r="I805">
        <v>55</v>
      </c>
      <c r="J805">
        <v>0</v>
      </c>
      <c r="K805">
        <v>60</v>
      </c>
      <c r="L805" s="2" t="s">
        <v>188</v>
      </c>
    </row>
    <row r="806" spans="1:12" x14ac:dyDescent="0.4">
      <c r="A806" s="1">
        <v>43915</v>
      </c>
      <c r="B806" s="7"/>
      <c r="C806" s="2" t="s">
        <v>103</v>
      </c>
      <c r="E806">
        <v>32</v>
      </c>
      <c r="F806" s="2" t="s">
        <v>0</v>
      </c>
      <c r="K806">
        <v>0</v>
      </c>
      <c r="L806" s="2" t="s">
        <v>0</v>
      </c>
    </row>
    <row r="807" spans="1:12" x14ac:dyDescent="0.4">
      <c r="A807" s="1">
        <v>43915</v>
      </c>
      <c r="B807" s="7">
        <v>0</v>
      </c>
      <c r="C807" s="2" t="s">
        <v>21</v>
      </c>
      <c r="D807">
        <v>0</v>
      </c>
      <c r="E807">
        <v>2740</v>
      </c>
      <c r="F807" s="2" t="s">
        <v>0</v>
      </c>
      <c r="G807">
        <v>314</v>
      </c>
      <c r="H807">
        <v>52</v>
      </c>
      <c r="I807">
        <v>0</v>
      </c>
      <c r="J807">
        <v>0</v>
      </c>
      <c r="K807">
        <v>40</v>
      </c>
      <c r="L807" s="2" t="s">
        <v>197</v>
      </c>
    </row>
    <row r="808" spans="1:12" x14ac:dyDescent="0.4">
      <c r="A808" s="1">
        <v>43915</v>
      </c>
      <c r="B808" s="7">
        <v>0.625</v>
      </c>
      <c r="C808" s="2" t="s">
        <v>23</v>
      </c>
      <c r="D808">
        <v>0</v>
      </c>
      <c r="E808">
        <v>794</v>
      </c>
      <c r="F808" s="2" t="s">
        <v>0</v>
      </c>
      <c r="G808">
        <v>118</v>
      </c>
      <c r="H808">
        <v>15</v>
      </c>
      <c r="I808">
        <v>14</v>
      </c>
      <c r="J808">
        <v>0</v>
      </c>
      <c r="K808">
        <v>15</v>
      </c>
      <c r="L808" s="2" t="s">
        <v>571</v>
      </c>
    </row>
    <row r="809" spans="1:12" x14ac:dyDescent="0.4">
      <c r="A809" s="1">
        <v>43915</v>
      </c>
      <c r="B809" s="7">
        <v>0.33333333333333331</v>
      </c>
      <c r="C809" s="2" t="s">
        <v>47</v>
      </c>
      <c r="D809">
        <v>0</v>
      </c>
      <c r="E809">
        <v>87</v>
      </c>
      <c r="F809" s="2" t="s">
        <v>0</v>
      </c>
      <c r="G809">
        <v>10</v>
      </c>
      <c r="H809">
        <v>1</v>
      </c>
      <c r="I809">
        <v>0</v>
      </c>
      <c r="J809">
        <v>12</v>
      </c>
      <c r="K809">
        <v>0</v>
      </c>
      <c r="L809" s="2" t="s">
        <v>572</v>
      </c>
    </row>
    <row r="810" spans="1:12" x14ac:dyDescent="0.4">
      <c r="A810" s="1">
        <v>43915</v>
      </c>
      <c r="B810" s="7">
        <v>0.60416666666666663</v>
      </c>
      <c r="C810" s="2" t="s">
        <v>14</v>
      </c>
      <c r="D810">
        <v>0</v>
      </c>
      <c r="E810">
        <v>1371</v>
      </c>
      <c r="F810" s="2" t="s">
        <v>0</v>
      </c>
      <c r="G810">
        <v>146</v>
      </c>
      <c r="H810">
        <v>0</v>
      </c>
      <c r="I810">
        <v>28</v>
      </c>
      <c r="J810">
        <v>0</v>
      </c>
      <c r="K810">
        <v>10</v>
      </c>
      <c r="L810" s="2" t="s">
        <v>240</v>
      </c>
    </row>
    <row r="811" spans="1:12" x14ac:dyDescent="0.4">
      <c r="A811" s="1">
        <v>43915</v>
      </c>
      <c r="B811" s="7">
        <v>0</v>
      </c>
      <c r="C811" s="2" t="s">
        <v>12</v>
      </c>
      <c r="D811">
        <v>0</v>
      </c>
      <c r="E811">
        <v>53</v>
      </c>
      <c r="F811" s="2" t="s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 s="2" t="s">
        <v>187</v>
      </c>
    </row>
    <row r="812" spans="1:12" x14ac:dyDescent="0.4">
      <c r="A812" s="1">
        <v>43916</v>
      </c>
      <c r="B812" s="7">
        <v>0.625</v>
      </c>
      <c r="C812" s="2" t="s">
        <v>25</v>
      </c>
      <c r="D812">
        <v>0</v>
      </c>
      <c r="E812">
        <v>349</v>
      </c>
      <c r="F812" s="2" t="s">
        <v>0</v>
      </c>
      <c r="G812">
        <v>38</v>
      </c>
      <c r="H812">
        <v>10</v>
      </c>
      <c r="I812">
        <v>9</v>
      </c>
      <c r="J812">
        <v>0</v>
      </c>
      <c r="K812">
        <v>2</v>
      </c>
      <c r="L812" s="2" t="s">
        <v>194</v>
      </c>
    </row>
    <row r="813" spans="1:12" x14ac:dyDescent="0.4">
      <c r="A813" s="1">
        <v>43916</v>
      </c>
      <c r="B813" s="7">
        <v>0.75</v>
      </c>
      <c r="C813" s="2" t="s">
        <v>113</v>
      </c>
      <c r="D813">
        <v>0</v>
      </c>
      <c r="E813">
        <v>11</v>
      </c>
      <c r="F813" s="2" t="s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 s="2" t="s">
        <v>186</v>
      </c>
    </row>
    <row r="814" spans="1:12" x14ac:dyDescent="0.4">
      <c r="A814" s="1">
        <v>43916</v>
      </c>
      <c r="B814" s="7">
        <v>0.66666666666666663</v>
      </c>
      <c r="C814" s="2" t="s">
        <v>59</v>
      </c>
      <c r="D814">
        <v>0</v>
      </c>
      <c r="E814">
        <v>42</v>
      </c>
      <c r="F814" s="2" t="s">
        <v>0</v>
      </c>
      <c r="G814">
        <v>0</v>
      </c>
      <c r="H814">
        <v>0</v>
      </c>
      <c r="I814">
        <v>0</v>
      </c>
      <c r="J814">
        <v>0</v>
      </c>
      <c r="K814">
        <v>2</v>
      </c>
      <c r="L814" s="2" t="s">
        <v>175</v>
      </c>
    </row>
    <row r="815" spans="1:12" x14ac:dyDescent="0.4">
      <c r="A815" s="1">
        <v>43916</v>
      </c>
      <c r="B815" s="7">
        <v>0</v>
      </c>
      <c r="C815" s="2" t="s">
        <v>17</v>
      </c>
      <c r="D815">
        <v>0</v>
      </c>
      <c r="E815">
        <v>660</v>
      </c>
      <c r="F815" s="2" t="s">
        <v>0</v>
      </c>
      <c r="G815">
        <v>0</v>
      </c>
      <c r="H815">
        <v>0</v>
      </c>
      <c r="I815">
        <v>0</v>
      </c>
      <c r="J815">
        <v>0</v>
      </c>
      <c r="K815">
        <v>7</v>
      </c>
      <c r="L815" s="2" t="s">
        <v>123</v>
      </c>
    </row>
    <row r="816" spans="1:12" x14ac:dyDescent="0.4">
      <c r="A816" s="1">
        <v>43916</v>
      </c>
      <c r="B816" s="7">
        <v>0</v>
      </c>
      <c r="C816" s="2" t="s">
        <v>19</v>
      </c>
      <c r="D816">
        <v>0</v>
      </c>
      <c r="E816">
        <v>422</v>
      </c>
      <c r="F816" s="2" t="s">
        <v>0</v>
      </c>
      <c r="G816">
        <v>68</v>
      </c>
      <c r="H816">
        <v>9</v>
      </c>
      <c r="I816">
        <v>0</v>
      </c>
      <c r="J816">
        <v>65</v>
      </c>
      <c r="K816">
        <v>5</v>
      </c>
      <c r="L816" s="2" t="s">
        <v>180</v>
      </c>
    </row>
    <row r="817" spans="1:12" x14ac:dyDescent="0.4">
      <c r="A817" s="1">
        <v>43916</v>
      </c>
      <c r="B817" s="7">
        <v>0.4375</v>
      </c>
      <c r="C817" s="2" t="s">
        <v>15</v>
      </c>
      <c r="D817">
        <v>0</v>
      </c>
      <c r="E817">
        <v>501</v>
      </c>
      <c r="F817" s="2" t="s">
        <v>0</v>
      </c>
      <c r="G817">
        <v>74</v>
      </c>
      <c r="H817">
        <v>8</v>
      </c>
      <c r="I817">
        <v>0</v>
      </c>
      <c r="J817">
        <v>155</v>
      </c>
      <c r="K817">
        <v>12</v>
      </c>
      <c r="L817" s="2" t="s">
        <v>193</v>
      </c>
    </row>
    <row r="818" spans="1:12" x14ac:dyDescent="0.4">
      <c r="A818" s="1">
        <v>43916</v>
      </c>
      <c r="B818" s="7">
        <v>0</v>
      </c>
      <c r="C818" s="2" t="s">
        <v>30</v>
      </c>
      <c r="D818">
        <v>0</v>
      </c>
      <c r="E818">
        <v>309</v>
      </c>
      <c r="F818" s="2" t="s">
        <v>0</v>
      </c>
      <c r="G818">
        <v>44</v>
      </c>
      <c r="H818">
        <v>5</v>
      </c>
      <c r="I818">
        <v>0</v>
      </c>
      <c r="J818">
        <v>0</v>
      </c>
      <c r="K818">
        <v>11</v>
      </c>
      <c r="L818" s="2" t="s">
        <v>95</v>
      </c>
    </row>
    <row r="819" spans="1:12" x14ac:dyDescent="0.4">
      <c r="A819" s="1">
        <v>43916</v>
      </c>
      <c r="B819" s="7">
        <v>0</v>
      </c>
      <c r="C819" s="2" t="s">
        <v>8</v>
      </c>
      <c r="D819">
        <v>8953</v>
      </c>
      <c r="E819">
        <v>2011</v>
      </c>
      <c r="F819" s="2" t="s">
        <v>0</v>
      </c>
      <c r="G819">
        <v>272</v>
      </c>
      <c r="H819">
        <v>52</v>
      </c>
      <c r="I819">
        <v>48</v>
      </c>
      <c r="J819">
        <v>144</v>
      </c>
      <c r="K819">
        <v>26</v>
      </c>
      <c r="L819" s="2" t="s">
        <v>9</v>
      </c>
    </row>
    <row r="820" spans="1:12" x14ac:dyDescent="0.4">
      <c r="A820" s="1">
        <v>43916</v>
      </c>
      <c r="B820" s="7">
        <v>0</v>
      </c>
      <c r="C820" s="2" t="s">
        <v>32</v>
      </c>
      <c r="D820">
        <v>0</v>
      </c>
      <c r="E820">
        <v>43</v>
      </c>
      <c r="F820" s="2" t="s">
        <v>0</v>
      </c>
      <c r="G820">
        <v>2</v>
      </c>
      <c r="H820">
        <v>0</v>
      </c>
      <c r="I820">
        <v>0</v>
      </c>
      <c r="J820">
        <v>0</v>
      </c>
      <c r="K820">
        <v>0</v>
      </c>
      <c r="L820" s="2" t="s">
        <v>573</v>
      </c>
    </row>
    <row r="821" spans="1:12" x14ac:dyDescent="0.4">
      <c r="A821" s="1">
        <v>43916</v>
      </c>
      <c r="B821" s="7">
        <v>0</v>
      </c>
      <c r="C821" s="2" t="s">
        <v>136</v>
      </c>
      <c r="D821">
        <v>0</v>
      </c>
      <c r="E821">
        <v>433</v>
      </c>
      <c r="F821" s="2" t="s">
        <v>0</v>
      </c>
      <c r="G821">
        <v>52</v>
      </c>
      <c r="H821">
        <v>0</v>
      </c>
      <c r="I821">
        <v>0</v>
      </c>
      <c r="J821">
        <v>0</v>
      </c>
      <c r="K821">
        <v>8</v>
      </c>
      <c r="L821" s="2" t="s">
        <v>137</v>
      </c>
    </row>
    <row r="822" spans="1:12" x14ac:dyDescent="0.4">
      <c r="A822" s="1">
        <v>43916</v>
      </c>
      <c r="B822" s="7">
        <v>0.66666666666666663</v>
      </c>
      <c r="C822" s="2" t="s">
        <v>44</v>
      </c>
      <c r="D822">
        <v>0</v>
      </c>
      <c r="E822">
        <v>100</v>
      </c>
      <c r="F822" s="2" t="s">
        <v>0</v>
      </c>
      <c r="G822">
        <v>22</v>
      </c>
      <c r="H822">
        <v>4</v>
      </c>
      <c r="I822">
        <v>0</v>
      </c>
      <c r="J822">
        <v>0</v>
      </c>
      <c r="K822">
        <v>0</v>
      </c>
      <c r="L822" s="2" t="s">
        <v>201</v>
      </c>
    </row>
    <row r="823" spans="1:12" x14ac:dyDescent="0.4">
      <c r="A823" s="1">
        <v>43916</v>
      </c>
      <c r="B823" s="7">
        <v>0.45833333333333331</v>
      </c>
      <c r="C823" s="2" t="s">
        <v>57</v>
      </c>
      <c r="D823">
        <v>0</v>
      </c>
      <c r="E823">
        <v>253</v>
      </c>
      <c r="F823" s="2" t="s">
        <v>0</v>
      </c>
      <c r="G823">
        <v>0</v>
      </c>
      <c r="H823">
        <v>0</v>
      </c>
      <c r="I823">
        <v>0</v>
      </c>
      <c r="J823">
        <v>0</v>
      </c>
      <c r="K823">
        <v>3</v>
      </c>
      <c r="L823" s="2" t="s">
        <v>154</v>
      </c>
    </row>
    <row r="824" spans="1:12" x14ac:dyDescent="0.4">
      <c r="A824" s="1">
        <v>43916</v>
      </c>
      <c r="B824" s="7">
        <v>0.60416666666666663</v>
      </c>
      <c r="C824" s="2" t="s">
        <v>33</v>
      </c>
      <c r="D824">
        <v>0</v>
      </c>
      <c r="E824">
        <v>299</v>
      </c>
      <c r="F824" s="2" t="s">
        <v>0</v>
      </c>
      <c r="G824">
        <v>42</v>
      </c>
      <c r="H824">
        <v>9</v>
      </c>
      <c r="I824">
        <v>7</v>
      </c>
      <c r="J824">
        <v>0</v>
      </c>
      <c r="K824">
        <v>12</v>
      </c>
      <c r="L824" s="2" t="s">
        <v>34</v>
      </c>
    </row>
    <row r="825" spans="1:12" x14ac:dyDescent="0.4">
      <c r="A825" s="1">
        <v>43916</v>
      </c>
      <c r="B825" s="7">
        <v>0</v>
      </c>
      <c r="C825" s="2" t="s">
        <v>96</v>
      </c>
      <c r="D825">
        <v>0</v>
      </c>
      <c r="E825">
        <v>48</v>
      </c>
      <c r="F825" s="2" t="s">
        <v>0</v>
      </c>
      <c r="G825">
        <v>2</v>
      </c>
      <c r="H825">
        <v>0</v>
      </c>
      <c r="I825">
        <v>0</v>
      </c>
      <c r="J825">
        <v>0</v>
      </c>
      <c r="K825">
        <v>0</v>
      </c>
      <c r="L825" s="2" t="s">
        <v>475</v>
      </c>
    </row>
    <row r="826" spans="1:12" x14ac:dyDescent="0.4">
      <c r="A826" s="1">
        <v>43916</v>
      </c>
      <c r="B826" s="7">
        <v>0</v>
      </c>
      <c r="C826" s="2" t="s">
        <v>108</v>
      </c>
      <c r="D826">
        <v>0</v>
      </c>
      <c r="E826">
        <v>30</v>
      </c>
      <c r="F826" s="2" t="s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 s="2" t="s">
        <v>172</v>
      </c>
    </row>
    <row r="827" spans="1:12" x14ac:dyDescent="0.4">
      <c r="A827" s="1">
        <v>43916</v>
      </c>
      <c r="B827" s="7">
        <v>0</v>
      </c>
      <c r="C827" s="2" t="s">
        <v>38</v>
      </c>
      <c r="D827">
        <v>0</v>
      </c>
      <c r="E827">
        <v>306</v>
      </c>
      <c r="F827" s="2" t="s">
        <v>0</v>
      </c>
      <c r="G827">
        <v>0</v>
      </c>
      <c r="H827">
        <v>0</v>
      </c>
      <c r="I827">
        <v>0</v>
      </c>
      <c r="J827">
        <v>0</v>
      </c>
      <c r="K827">
        <v>2</v>
      </c>
      <c r="L827" s="2" t="s">
        <v>101</v>
      </c>
    </row>
    <row r="828" spans="1:12" x14ac:dyDescent="0.4">
      <c r="A828" s="1">
        <v>43916</v>
      </c>
      <c r="B828" s="7">
        <v>0</v>
      </c>
      <c r="C828" s="2" t="s">
        <v>151</v>
      </c>
      <c r="D828">
        <v>0</v>
      </c>
      <c r="E828">
        <v>36</v>
      </c>
      <c r="F828" s="2" t="s">
        <v>0</v>
      </c>
      <c r="G828">
        <v>6</v>
      </c>
      <c r="H828">
        <v>1</v>
      </c>
      <c r="I828">
        <v>0</v>
      </c>
      <c r="J828">
        <v>0</v>
      </c>
      <c r="K828">
        <v>0</v>
      </c>
      <c r="L828" s="2" t="s">
        <v>152</v>
      </c>
    </row>
    <row r="829" spans="1:12" x14ac:dyDescent="0.4">
      <c r="A829" s="1">
        <v>43916</v>
      </c>
      <c r="B829" s="7">
        <v>0</v>
      </c>
      <c r="C829" s="2" t="s">
        <v>70</v>
      </c>
      <c r="D829">
        <v>0</v>
      </c>
      <c r="E829">
        <v>141</v>
      </c>
      <c r="F829" s="2" t="s">
        <v>0</v>
      </c>
      <c r="G829">
        <v>0</v>
      </c>
      <c r="H829">
        <v>0</v>
      </c>
      <c r="I829">
        <v>0</v>
      </c>
      <c r="J829">
        <v>0</v>
      </c>
      <c r="K829">
        <v>1</v>
      </c>
      <c r="L829" s="2" t="s">
        <v>177</v>
      </c>
    </row>
    <row r="830" spans="1:12" x14ac:dyDescent="0.4">
      <c r="A830" s="1">
        <v>43916</v>
      </c>
      <c r="B830" s="7">
        <v>0</v>
      </c>
      <c r="C830" s="2" t="s">
        <v>45</v>
      </c>
      <c r="D830">
        <v>0</v>
      </c>
      <c r="E830">
        <v>107</v>
      </c>
      <c r="F830" s="2" t="s">
        <v>0</v>
      </c>
      <c r="G830">
        <v>0</v>
      </c>
      <c r="H830">
        <v>0</v>
      </c>
      <c r="I830">
        <v>0</v>
      </c>
      <c r="J830">
        <v>20</v>
      </c>
      <c r="K830">
        <v>0</v>
      </c>
      <c r="L830" s="2" t="s">
        <v>509</v>
      </c>
    </row>
    <row r="831" spans="1:12" x14ac:dyDescent="0.4">
      <c r="A831" s="1">
        <v>43916</v>
      </c>
      <c r="B831" s="7">
        <v>0</v>
      </c>
      <c r="C831" s="2" t="s">
        <v>125</v>
      </c>
      <c r="D831">
        <v>0</v>
      </c>
      <c r="E831">
        <v>110</v>
      </c>
      <c r="F831" s="2" t="s">
        <v>0</v>
      </c>
      <c r="G831">
        <v>0</v>
      </c>
      <c r="H831">
        <v>0</v>
      </c>
      <c r="I831">
        <v>0</v>
      </c>
      <c r="J831">
        <v>0</v>
      </c>
      <c r="K831">
        <v>1</v>
      </c>
      <c r="L831" s="2" t="s">
        <v>139</v>
      </c>
    </row>
    <row r="832" spans="1:12" x14ac:dyDescent="0.4">
      <c r="A832" s="1">
        <v>43916</v>
      </c>
      <c r="B832" s="7">
        <v>0.33333333333333331</v>
      </c>
      <c r="C832" s="2" t="s">
        <v>10</v>
      </c>
      <c r="D832">
        <v>0</v>
      </c>
      <c r="E832">
        <v>1401</v>
      </c>
      <c r="F832" s="2" t="s">
        <v>0</v>
      </c>
      <c r="G832">
        <v>358</v>
      </c>
      <c r="H832">
        <v>60</v>
      </c>
      <c r="I832">
        <v>56</v>
      </c>
      <c r="J832">
        <v>0</v>
      </c>
      <c r="K832">
        <v>67</v>
      </c>
      <c r="L832" s="2" t="s">
        <v>192</v>
      </c>
    </row>
    <row r="833" spans="1:12" x14ac:dyDescent="0.4">
      <c r="A833" s="1">
        <v>43916</v>
      </c>
      <c r="B833" s="7">
        <v>0</v>
      </c>
      <c r="C833" s="2" t="s">
        <v>103</v>
      </c>
      <c r="D833">
        <v>0</v>
      </c>
      <c r="E833">
        <v>38</v>
      </c>
      <c r="F833" s="2" t="s">
        <v>0</v>
      </c>
      <c r="G833">
        <v>4</v>
      </c>
      <c r="H833">
        <v>0</v>
      </c>
      <c r="I833">
        <v>0</v>
      </c>
      <c r="J833">
        <v>2</v>
      </c>
      <c r="K833">
        <v>0</v>
      </c>
      <c r="L833" s="2" t="s">
        <v>156</v>
      </c>
    </row>
    <row r="834" spans="1:12" x14ac:dyDescent="0.4">
      <c r="A834" s="1">
        <v>43916</v>
      </c>
      <c r="B834" s="7">
        <v>0</v>
      </c>
      <c r="C834" s="2" t="s">
        <v>21</v>
      </c>
      <c r="D834">
        <v>0</v>
      </c>
      <c r="E834">
        <v>2945</v>
      </c>
      <c r="F834" s="2" t="s">
        <v>0</v>
      </c>
      <c r="G834">
        <v>326</v>
      </c>
      <c r="H834">
        <v>56</v>
      </c>
      <c r="I834">
        <v>0</v>
      </c>
      <c r="J834">
        <v>0</v>
      </c>
      <c r="K834">
        <v>57</v>
      </c>
      <c r="L834" s="2" t="s">
        <v>197</v>
      </c>
    </row>
    <row r="835" spans="1:12" x14ac:dyDescent="0.4">
      <c r="A835" s="1">
        <v>43916</v>
      </c>
      <c r="B835" s="7">
        <v>0.625</v>
      </c>
      <c r="C835" s="2" t="s">
        <v>23</v>
      </c>
      <c r="D835">
        <v>0</v>
      </c>
      <c r="E835">
        <v>875</v>
      </c>
      <c r="F835" s="2" t="s">
        <v>0</v>
      </c>
      <c r="G835">
        <v>128</v>
      </c>
      <c r="H835">
        <v>19</v>
      </c>
      <c r="I835">
        <v>17</v>
      </c>
      <c r="J835">
        <v>0</v>
      </c>
      <c r="K835">
        <v>17</v>
      </c>
      <c r="L835" s="2" t="s">
        <v>571</v>
      </c>
    </row>
    <row r="836" spans="1:12" x14ac:dyDescent="0.4">
      <c r="A836" s="1">
        <v>43916</v>
      </c>
      <c r="B836" s="7">
        <v>0.33333333333333331</v>
      </c>
      <c r="C836" s="2" t="s">
        <v>47</v>
      </c>
      <c r="D836">
        <v>0</v>
      </c>
      <c r="E836">
        <v>94</v>
      </c>
      <c r="F836" s="2" t="s">
        <v>0</v>
      </c>
      <c r="G836">
        <v>12</v>
      </c>
      <c r="H836">
        <v>5</v>
      </c>
      <c r="I836">
        <v>0</v>
      </c>
      <c r="J836">
        <v>15</v>
      </c>
      <c r="K836">
        <v>0</v>
      </c>
      <c r="L836" s="2" t="s">
        <v>572</v>
      </c>
    </row>
    <row r="837" spans="1:12" x14ac:dyDescent="0.4">
      <c r="A837" s="1">
        <v>43916</v>
      </c>
      <c r="B837" s="7">
        <v>0.60416666666666663</v>
      </c>
      <c r="C837" s="2" t="s">
        <v>14</v>
      </c>
      <c r="D837">
        <v>0</v>
      </c>
      <c r="E837">
        <v>1503</v>
      </c>
      <c r="F837" s="2" t="s">
        <v>0</v>
      </c>
      <c r="G837">
        <v>156</v>
      </c>
      <c r="H837">
        <v>0</v>
      </c>
      <c r="I837">
        <v>35</v>
      </c>
      <c r="J837">
        <v>0</v>
      </c>
      <c r="K837">
        <v>13</v>
      </c>
      <c r="L837" s="2" t="s">
        <v>240</v>
      </c>
    </row>
    <row r="838" spans="1:12" x14ac:dyDescent="0.4">
      <c r="A838" s="1">
        <v>43916</v>
      </c>
      <c r="B838" s="7">
        <v>0</v>
      </c>
      <c r="C838" s="2" t="s">
        <v>12</v>
      </c>
      <c r="D838">
        <v>900</v>
      </c>
      <c r="E838">
        <v>56</v>
      </c>
      <c r="F838" s="2" t="s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 s="2" t="s">
        <v>191</v>
      </c>
    </row>
    <row r="839" spans="1:12" x14ac:dyDescent="0.4">
      <c r="A839" s="1">
        <v>43917</v>
      </c>
      <c r="B839" s="7">
        <v>0.625</v>
      </c>
      <c r="C839" s="2" t="s">
        <v>25</v>
      </c>
      <c r="D839">
        <v>0</v>
      </c>
      <c r="E839">
        <v>364</v>
      </c>
      <c r="F839" s="2" t="s">
        <v>0</v>
      </c>
      <c r="G839">
        <v>50</v>
      </c>
      <c r="H839">
        <v>12</v>
      </c>
      <c r="I839">
        <v>10</v>
      </c>
      <c r="J839">
        <v>0</v>
      </c>
      <c r="K839">
        <v>3</v>
      </c>
      <c r="L839" s="2" t="s">
        <v>200</v>
      </c>
    </row>
    <row r="840" spans="1:12" x14ac:dyDescent="0.4">
      <c r="A840" s="1">
        <v>43917</v>
      </c>
      <c r="B840" s="7">
        <v>0.75</v>
      </c>
      <c r="C840" s="2" t="s">
        <v>113</v>
      </c>
      <c r="D840">
        <v>0</v>
      </c>
      <c r="E840">
        <v>12</v>
      </c>
      <c r="F840" s="2" t="s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 s="2" t="s">
        <v>186</v>
      </c>
    </row>
    <row r="841" spans="1:12" x14ac:dyDescent="0.4">
      <c r="A841" s="1">
        <v>43917</v>
      </c>
      <c r="B841" s="7">
        <v>0.54166666666666663</v>
      </c>
      <c r="C841" s="2" t="s">
        <v>59</v>
      </c>
      <c r="D841">
        <v>0</v>
      </c>
      <c r="E841">
        <v>44</v>
      </c>
      <c r="F841" s="2" t="s">
        <v>0</v>
      </c>
      <c r="G841">
        <v>0</v>
      </c>
      <c r="H841">
        <v>0</v>
      </c>
      <c r="I841">
        <v>0</v>
      </c>
      <c r="J841">
        <v>0</v>
      </c>
      <c r="K841">
        <v>2</v>
      </c>
      <c r="L841" s="2" t="s">
        <v>175</v>
      </c>
    </row>
    <row r="842" spans="1:12" x14ac:dyDescent="0.4">
      <c r="A842" s="1">
        <v>43917</v>
      </c>
      <c r="B842" s="7">
        <v>0</v>
      </c>
      <c r="C842" s="2" t="s">
        <v>17</v>
      </c>
      <c r="D842">
        <v>0</v>
      </c>
      <c r="E842">
        <v>718</v>
      </c>
      <c r="F842" s="2" t="s">
        <v>0</v>
      </c>
      <c r="G842">
        <v>0</v>
      </c>
      <c r="H842">
        <v>0</v>
      </c>
      <c r="I842">
        <v>0</v>
      </c>
      <c r="J842">
        <v>0</v>
      </c>
      <c r="K842">
        <v>8</v>
      </c>
      <c r="L842" s="2" t="s">
        <v>123</v>
      </c>
    </row>
    <row r="843" spans="1:12" x14ac:dyDescent="0.4">
      <c r="A843" s="1">
        <v>43917</v>
      </c>
      <c r="B843" s="7">
        <v>0</v>
      </c>
      <c r="C843" s="2" t="s">
        <v>19</v>
      </c>
      <c r="D843">
        <v>0</v>
      </c>
      <c r="E843">
        <v>466</v>
      </c>
      <c r="F843" s="2" t="s">
        <v>0</v>
      </c>
      <c r="G843">
        <v>79</v>
      </c>
      <c r="H843">
        <v>11</v>
      </c>
      <c r="I843">
        <v>0</v>
      </c>
      <c r="J843">
        <v>76</v>
      </c>
      <c r="K843">
        <v>5</v>
      </c>
      <c r="L843" s="2" t="s">
        <v>180</v>
      </c>
    </row>
    <row r="844" spans="1:12" x14ac:dyDescent="0.4">
      <c r="A844" s="1">
        <v>43917</v>
      </c>
      <c r="B844" s="7">
        <v>0.41666666666666669</v>
      </c>
      <c r="C844" s="2" t="s">
        <v>15</v>
      </c>
      <c r="D844">
        <v>0</v>
      </c>
      <c r="E844">
        <v>530</v>
      </c>
      <c r="F844" s="2" t="s">
        <v>0</v>
      </c>
      <c r="G844">
        <v>76</v>
      </c>
      <c r="H844">
        <v>8</v>
      </c>
      <c r="I844">
        <v>0</v>
      </c>
      <c r="J844">
        <v>191</v>
      </c>
      <c r="K844">
        <v>13</v>
      </c>
      <c r="L844" s="2" t="s">
        <v>199</v>
      </c>
    </row>
    <row r="845" spans="1:12" x14ac:dyDescent="0.4">
      <c r="A845" s="1">
        <v>43917</v>
      </c>
      <c r="B845" s="7">
        <v>0</v>
      </c>
      <c r="C845" s="2" t="s">
        <v>30</v>
      </c>
      <c r="D845">
        <v>0</v>
      </c>
      <c r="E845">
        <v>369</v>
      </c>
      <c r="F845" s="2" t="s">
        <v>0</v>
      </c>
      <c r="G845">
        <v>50</v>
      </c>
      <c r="H845">
        <v>8</v>
      </c>
      <c r="I845">
        <v>0</v>
      </c>
      <c r="J845">
        <v>0</v>
      </c>
      <c r="K845">
        <v>14</v>
      </c>
      <c r="L845" s="2" t="s">
        <v>95</v>
      </c>
    </row>
    <row r="846" spans="1:12" x14ac:dyDescent="0.4">
      <c r="A846" s="1">
        <v>43917</v>
      </c>
      <c r="B846" s="7">
        <v>0</v>
      </c>
      <c r="C846" s="2" t="s">
        <v>8</v>
      </c>
      <c r="D846">
        <v>9444</v>
      </c>
      <c r="E846">
        <v>2196</v>
      </c>
      <c r="F846" s="2" t="s">
        <v>0</v>
      </c>
      <c r="G846">
        <v>313</v>
      </c>
      <c r="H846">
        <v>54</v>
      </c>
      <c r="I846">
        <v>54</v>
      </c>
      <c r="J846">
        <v>153</v>
      </c>
      <c r="K846">
        <v>33</v>
      </c>
      <c r="L846" s="2" t="s">
        <v>9</v>
      </c>
    </row>
    <row r="847" spans="1:12" x14ac:dyDescent="0.4">
      <c r="A847" s="1">
        <v>43917</v>
      </c>
      <c r="B847" s="7">
        <v>0</v>
      </c>
      <c r="C847" s="2" t="s">
        <v>32</v>
      </c>
      <c r="D847">
        <v>0</v>
      </c>
      <c r="E847">
        <v>47</v>
      </c>
      <c r="F847" s="2" t="s">
        <v>0</v>
      </c>
      <c r="G847">
        <v>3</v>
      </c>
      <c r="H847">
        <v>0</v>
      </c>
      <c r="I847">
        <v>0</v>
      </c>
      <c r="J847">
        <v>0</v>
      </c>
      <c r="K847">
        <v>0</v>
      </c>
      <c r="L847" s="2" t="s">
        <v>573</v>
      </c>
    </row>
    <row r="848" spans="1:12" x14ac:dyDescent="0.4">
      <c r="A848" s="1">
        <v>43917</v>
      </c>
      <c r="B848" s="7">
        <v>0</v>
      </c>
      <c r="C848" s="2" t="s">
        <v>136</v>
      </c>
      <c r="D848">
        <v>0</v>
      </c>
      <c r="E848">
        <v>474</v>
      </c>
      <c r="F848" s="2" t="s">
        <v>0</v>
      </c>
      <c r="G848">
        <v>58</v>
      </c>
      <c r="H848">
        <v>0</v>
      </c>
      <c r="I848">
        <v>0</v>
      </c>
      <c r="J848">
        <v>0</v>
      </c>
      <c r="K848">
        <v>9</v>
      </c>
      <c r="L848" s="2" t="s">
        <v>137</v>
      </c>
    </row>
    <row r="849" spans="1:12" x14ac:dyDescent="0.4">
      <c r="A849" s="1">
        <v>43917</v>
      </c>
      <c r="B849" s="7">
        <v>0.66666666666666663</v>
      </c>
      <c r="C849" s="2" t="s">
        <v>44</v>
      </c>
      <c r="D849">
        <v>0</v>
      </c>
      <c r="E849">
        <v>114</v>
      </c>
      <c r="F849" s="2" t="s">
        <v>0</v>
      </c>
      <c r="G849">
        <v>25</v>
      </c>
      <c r="H849">
        <v>6</v>
      </c>
      <c r="I849">
        <v>0</v>
      </c>
      <c r="J849">
        <v>0</v>
      </c>
      <c r="K849">
        <v>0</v>
      </c>
      <c r="L849" s="2" t="s">
        <v>201</v>
      </c>
    </row>
    <row r="850" spans="1:12" x14ac:dyDescent="0.4">
      <c r="A850" s="1">
        <v>43917</v>
      </c>
      <c r="B850" s="7">
        <v>0.45833333333333331</v>
      </c>
      <c r="C850" s="2" t="s">
        <v>57</v>
      </c>
      <c r="D850">
        <v>0</v>
      </c>
      <c r="E850">
        <v>287</v>
      </c>
      <c r="F850" s="2" t="s">
        <v>0</v>
      </c>
      <c r="G850">
        <v>0</v>
      </c>
      <c r="H850">
        <v>0</v>
      </c>
      <c r="I850">
        <v>0</v>
      </c>
      <c r="J850">
        <v>0</v>
      </c>
      <c r="K850">
        <v>3</v>
      </c>
      <c r="L850" s="2" t="s">
        <v>154</v>
      </c>
    </row>
    <row r="851" spans="1:12" x14ac:dyDescent="0.4">
      <c r="A851" s="1">
        <v>43917</v>
      </c>
      <c r="B851" s="7">
        <v>0.58333333333333337</v>
      </c>
      <c r="C851" s="2" t="s">
        <v>33</v>
      </c>
      <c r="D851">
        <v>0</v>
      </c>
      <c r="E851">
        <v>316</v>
      </c>
      <c r="F851" s="2" t="s">
        <v>0</v>
      </c>
      <c r="G851">
        <v>45</v>
      </c>
      <c r="H851">
        <v>9</v>
      </c>
      <c r="I851">
        <v>7</v>
      </c>
      <c r="J851">
        <v>0</v>
      </c>
      <c r="K851">
        <v>13</v>
      </c>
      <c r="L851" s="2" t="s">
        <v>34</v>
      </c>
    </row>
    <row r="852" spans="1:12" x14ac:dyDescent="0.4">
      <c r="A852" s="1">
        <v>43917</v>
      </c>
      <c r="B852" s="7">
        <v>0</v>
      </c>
      <c r="C852" s="2" t="s">
        <v>96</v>
      </c>
      <c r="D852">
        <v>0</v>
      </c>
      <c r="E852">
        <v>54</v>
      </c>
      <c r="F852" s="2" t="s">
        <v>0</v>
      </c>
      <c r="G852">
        <v>3</v>
      </c>
      <c r="H852">
        <v>0</v>
      </c>
      <c r="I852">
        <v>0</v>
      </c>
      <c r="J852">
        <v>0</v>
      </c>
      <c r="K852">
        <v>0</v>
      </c>
      <c r="L852" s="2" t="s">
        <v>475</v>
      </c>
    </row>
    <row r="853" spans="1:12" x14ac:dyDescent="0.4">
      <c r="A853" s="1">
        <v>43917</v>
      </c>
      <c r="B853" s="7">
        <v>0</v>
      </c>
      <c r="C853" s="2" t="s">
        <v>108</v>
      </c>
      <c r="D853">
        <v>0</v>
      </c>
      <c r="E853">
        <v>37</v>
      </c>
      <c r="F853" s="2" t="s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 s="2" t="s">
        <v>172</v>
      </c>
    </row>
    <row r="854" spans="1:12" x14ac:dyDescent="0.4">
      <c r="A854" s="1">
        <v>43917</v>
      </c>
      <c r="B854" s="7"/>
      <c r="C854" s="2" t="s">
        <v>38</v>
      </c>
      <c r="E854">
        <v>323</v>
      </c>
      <c r="F854" s="2" t="s">
        <v>0</v>
      </c>
      <c r="K854">
        <v>4</v>
      </c>
      <c r="L854" s="2" t="s">
        <v>0</v>
      </c>
    </row>
    <row r="855" spans="1:12" x14ac:dyDescent="0.4">
      <c r="A855" s="1">
        <v>43917</v>
      </c>
      <c r="B855" s="7">
        <v>0</v>
      </c>
      <c r="C855" s="2" t="s">
        <v>151</v>
      </c>
      <c r="D855">
        <v>0</v>
      </c>
      <c r="E855">
        <v>37</v>
      </c>
      <c r="F855" s="2" t="s">
        <v>0</v>
      </c>
      <c r="G855">
        <v>10</v>
      </c>
      <c r="H855">
        <v>1</v>
      </c>
      <c r="I855">
        <v>0</v>
      </c>
      <c r="J855">
        <v>0</v>
      </c>
      <c r="K855">
        <v>0</v>
      </c>
      <c r="L855" s="2" t="s">
        <v>152</v>
      </c>
    </row>
    <row r="856" spans="1:12" x14ac:dyDescent="0.4">
      <c r="A856" s="1">
        <v>43917</v>
      </c>
      <c r="B856" s="7">
        <v>0</v>
      </c>
      <c r="C856" s="2" t="s">
        <v>70</v>
      </c>
      <c r="D856">
        <v>0</v>
      </c>
      <c r="E856">
        <v>157</v>
      </c>
      <c r="F856" s="2" t="s">
        <v>0</v>
      </c>
      <c r="G856">
        <v>0</v>
      </c>
      <c r="H856">
        <v>0</v>
      </c>
      <c r="I856">
        <v>0</v>
      </c>
      <c r="J856">
        <v>0</v>
      </c>
      <c r="K856">
        <v>1</v>
      </c>
      <c r="L856" s="2" t="s">
        <v>177</v>
      </c>
    </row>
    <row r="857" spans="1:12" x14ac:dyDescent="0.4">
      <c r="A857" s="1">
        <v>43917</v>
      </c>
      <c r="B857" s="7">
        <v>0</v>
      </c>
      <c r="C857" s="2" t="s">
        <v>45</v>
      </c>
      <c r="D857">
        <v>0</v>
      </c>
      <c r="E857">
        <v>119</v>
      </c>
      <c r="F857" s="2" t="s">
        <v>0</v>
      </c>
      <c r="G857">
        <v>0</v>
      </c>
      <c r="H857">
        <v>0</v>
      </c>
      <c r="I857">
        <v>0</v>
      </c>
      <c r="J857">
        <v>32</v>
      </c>
      <c r="K857">
        <v>1</v>
      </c>
      <c r="L857" s="2" t="s">
        <v>574</v>
      </c>
    </row>
    <row r="858" spans="1:12" x14ac:dyDescent="0.4">
      <c r="A858" s="1">
        <v>43917</v>
      </c>
      <c r="B858" s="7">
        <v>0</v>
      </c>
      <c r="C858" s="2" t="s">
        <v>125</v>
      </c>
      <c r="D858">
        <v>0</v>
      </c>
      <c r="E858">
        <v>117</v>
      </c>
      <c r="F858" s="2" t="s">
        <v>0</v>
      </c>
      <c r="G858">
        <v>0</v>
      </c>
      <c r="H858">
        <v>0</v>
      </c>
      <c r="I858">
        <v>0</v>
      </c>
      <c r="J858">
        <v>0</v>
      </c>
      <c r="K858">
        <v>2</v>
      </c>
      <c r="L858" s="2" t="s">
        <v>196</v>
      </c>
    </row>
    <row r="859" spans="1:12" x14ac:dyDescent="0.4">
      <c r="A859" s="1">
        <v>43917</v>
      </c>
      <c r="B859" s="7">
        <v>0.33333333333333331</v>
      </c>
      <c r="C859" s="2" t="s">
        <v>10</v>
      </c>
      <c r="D859">
        <v>0</v>
      </c>
      <c r="E859">
        <v>1688</v>
      </c>
      <c r="F859" s="2" t="s">
        <v>0</v>
      </c>
      <c r="G859">
        <v>386</v>
      </c>
      <c r="H859">
        <v>61</v>
      </c>
      <c r="I859">
        <v>51</v>
      </c>
      <c r="J859">
        <v>0</v>
      </c>
      <c r="K859">
        <v>76</v>
      </c>
      <c r="L859" s="2" t="s">
        <v>198</v>
      </c>
    </row>
    <row r="860" spans="1:12" x14ac:dyDescent="0.4">
      <c r="A860" s="1">
        <v>43917</v>
      </c>
      <c r="B860" s="7">
        <v>0</v>
      </c>
      <c r="C860" s="2" t="s">
        <v>103</v>
      </c>
      <c r="D860">
        <v>0</v>
      </c>
      <c r="E860">
        <v>40</v>
      </c>
      <c r="F860" s="2" t="s">
        <v>0</v>
      </c>
      <c r="G860">
        <v>7</v>
      </c>
      <c r="H860">
        <v>0</v>
      </c>
      <c r="I860">
        <v>0</v>
      </c>
      <c r="J860">
        <v>3</v>
      </c>
      <c r="K860">
        <v>0</v>
      </c>
      <c r="L860" s="2" t="s">
        <v>156</v>
      </c>
    </row>
    <row r="861" spans="1:12" x14ac:dyDescent="0.4">
      <c r="A861" s="1">
        <v>43917</v>
      </c>
      <c r="B861" s="7">
        <v>0</v>
      </c>
      <c r="C861" s="2" t="s">
        <v>21</v>
      </c>
      <c r="D861">
        <v>0</v>
      </c>
      <c r="E861">
        <v>3179</v>
      </c>
      <c r="F861" s="2" t="s">
        <v>0</v>
      </c>
      <c r="G861">
        <v>361</v>
      </c>
      <c r="H861">
        <v>60</v>
      </c>
      <c r="I861">
        <v>0</v>
      </c>
      <c r="J861">
        <v>0</v>
      </c>
      <c r="K861">
        <v>61</v>
      </c>
      <c r="L861" s="2" t="s">
        <v>197</v>
      </c>
    </row>
    <row r="862" spans="1:12" x14ac:dyDescent="0.4">
      <c r="A862" s="1">
        <v>43917</v>
      </c>
      <c r="B862" s="7">
        <v>0.625</v>
      </c>
      <c r="C862" s="2" t="s">
        <v>23</v>
      </c>
      <c r="D862">
        <v>0</v>
      </c>
      <c r="E862">
        <v>969</v>
      </c>
      <c r="F862" s="2" t="s">
        <v>0</v>
      </c>
      <c r="G862">
        <v>138</v>
      </c>
      <c r="H862">
        <v>20</v>
      </c>
      <c r="I862">
        <v>16</v>
      </c>
      <c r="J862">
        <v>0</v>
      </c>
      <c r="K862">
        <v>21</v>
      </c>
      <c r="L862" s="2" t="s">
        <v>571</v>
      </c>
    </row>
    <row r="863" spans="1:12" x14ac:dyDescent="0.4">
      <c r="A863" s="1">
        <v>43917</v>
      </c>
      <c r="B863" s="7">
        <v>0.33333333333333331</v>
      </c>
      <c r="C863" s="2" t="s">
        <v>47</v>
      </c>
      <c r="D863">
        <v>0</v>
      </c>
      <c r="E863">
        <v>101</v>
      </c>
      <c r="F863" s="2" t="s">
        <v>0</v>
      </c>
      <c r="G863">
        <v>12</v>
      </c>
      <c r="H863">
        <v>5</v>
      </c>
      <c r="I863">
        <v>0</v>
      </c>
      <c r="J863">
        <v>18</v>
      </c>
      <c r="K863">
        <v>1</v>
      </c>
      <c r="L863" s="2" t="s">
        <v>572</v>
      </c>
    </row>
    <row r="864" spans="1:12" x14ac:dyDescent="0.4">
      <c r="A864" s="1">
        <v>43917</v>
      </c>
      <c r="B864" s="7">
        <v>0.60416666666666663</v>
      </c>
      <c r="C864" s="2" t="s">
        <v>14</v>
      </c>
      <c r="D864">
        <v>0</v>
      </c>
      <c r="E864">
        <v>1630</v>
      </c>
      <c r="F864" s="2" t="s">
        <v>0</v>
      </c>
      <c r="G864">
        <v>171</v>
      </c>
      <c r="H864">
        <v>0</v>
      </c>
      <c r="I864">
        <v>38</v>
      </c>
      <c r="J864">
        <v>0</v>
      </c>
      <c r="K864">
        <v>15</v>
      </c>
      <c r="L864" s="2" t="s">
        <v>240</v>
      </c>
    </row>
    <row r="865" spans="1:12" x14ac:dyDescent="0.4">
      <c r="A865" s="1">
        <v>43917</v>
      </c>
      <c r="B865" s="7">
        <v>0</v>
      </c>
      <c r="C865" s="2" t="s">
        <v>12</v>
      </c>
      <c r="D865">
        <v>0</v>
      </c>
      <c r="E865">
        <v>60</v>
      </c>
      <c r="F865" s="2" t="s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 s="2" t="s">
        <v>195</v>
      </c>
    </row>
    <row r="866" spans="1:12" x14ac:dyDescent="0.4">
      <c r="A866" s="1">
        <v>43918</v>
      </c>
      <c r="B866" s="7"/>
      <c r="C866" s="2" t="s">
        <v>25</v>
      </c>
      <c r="E866">
        <v>403</v>
      </c>
      <c r="F866" s="2" t="s">
        <v>0</v>
      </c>
      <c r="K866">
        <v>5</v>
      </c>
      <c r="L866" s="2" t="s">
        <v>0</v>
      </c>
    </row>
    <row r="867" spans="1:12" x14ac:dyDescent="0.4">
      <c r="A867" s="1">
        <v>43918</v>
      </c>
      <c r="B867" s="7">
        <v>0.75</v>
      </c>
      <c r="C867" s="2" t="s">
        <v>113</v>
      </c>
      <c r="D867">
        <v>0</v>
      </c>
      <c r="E867">
        <v>13</v>
      </c>
      <c r="F867" s="2" t="s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 s="2" t="s">
        <v>186</v>
      </c>
    </row>
    <row r="868" spans="1:12" x14ac:dyDescent="0.4">
      <c r="A868" s="1">
        <v>43918</v>
      </c>
      <c r="B868" s="7">
        <v>0.33333333333333331</v>
      </c>
      <c r="C868" s="2" t="s">
        <v>59</v>
      </c>
      <c r="D868">
        <v>0</v>
      </c>
      <c r="E868">
        <v>45</v>
      </c>
      <c r="F868" s="2" t="s">
        <v>0</v>
      </c>
      <c r="G868">
        <v>0</v>
      </c>
      <c r="H868">
        <v>0</v>
      </c>
      <c r="I868">
        <v>0</v>
      </c>
      <c r="J868">
        <v>0</v>
      </c>
      <c r="K868">
        <v>2</v>
      </c>
      <c r="L868" s="2" t="s">
        <v>175</v>
      </c>
    </row>
    <row r="869" spans="1:12" x14ac:dyDescent="0.4">
      <c r="A869" s="1">
        <v>43918</v>
      </c>
      <c r="B869" s="7">
        <v>0</v>
      </c>
      <c r="C869" s="2" t="s">
        <v>17</v>
      </c>
      <c r="D869">
        <v>0</v>
      </c>
      <c r="E869">
        <v>767</v>
      </c>
      <c r="F869" s="2" t="s">
        <v>0</v>
      </c>
      <c r="G869">
        <v>0</v>
      </c>
      <c r="H869">
        <v>0</v>
      </c>
      <c r="I869">
        <v>0</v>
      </c>
      <c r="J869">
        <v>0</v>
      </c>
      <c r="K869">
        <v>9</v>
      </c>
      <c r="L869" s="2" t="s">
        <v>123</v>
      </c>
    </row>
    <row r="870" spans="1:12" x14ac:dyDescent="0.4">
      <c r="A870" s="1">
        <v>43918</v>
      </c>
      <c r="B870" s="7">
        <v>0</v>
      </c>
      <c r="C870" s="2" t="s">
        <v>19</v>
      </c>
      <c r="D870">
        <v>0</v>
      </c>
      <c r="E870">
        <v>502</v>
      </c>
      <c r="F870" s="2" t="s">
        <v>0</v>
      </c>
      <c r="G870">
        <v>75</v>
      </c>
      <c r="H870">
        <v>14</v>
      </c>
      <c r="I870">
        <v>13</v>
      </c>
      <c r="J870">
        <v>100</v>
      </c>
      <c r="K870">
        <v>6</v>
      </c>
      <c r="L870" s="2" t="s">
        <v>180</v>
      </c>
    </row>
    <row r="871" spans="1:12" x14ac:dyDescent="0.4">
      <c r="A871" s="1">
        <v>43918</v>
      </c>
      <c r="B871" s="7">
        <v>0.41666666666666669</v>
      </c>
      <c r="C871" s="2" t="s">
        <v>15</v>
      </c>
      <c r="D871">
        <v>0</v>
      </c>
      <c r="E871">
        <v>569</v>
      </c>
      <c r="F871" s="2" t="s">
        <v>0</v>
      </c>
      <c r="G871">
        <v>79</v>
      </c>
      <c r="H871">
        <v>11</v>
      </c>
      <c r="I871">
        <v>0</v>
      </c>
      <c r="J871">
        <v>211</v>
      </c>
      <c r="K871">
        <v>13</v>
      </c>
      <c r="L871" s="2" t="s">
        <v>204</v>
      </c>
    </row>
    <row r="872" spans="1:12" x14ac:dyDescent="0.4">
      <c r="A872" s="1">
        <v>43918</v>
      </c>
      <c r="B872" s="7">
        <v>0</v>
      </c>
      <c r="C872" s="2" t="s">
        <v>30</v>
      </c>
      <c r="D872">
        <v>0</v>
      </c>
      <c r="E872">
        <v>421</v>
      </c>
      <c r="F872" s="2" t="s">
        <v>0</v>
      </c>
      <c r="G872">
        <v>67</v>
      </c>
      <c r="H872">
        <v>12</v>
      </c>
      <c r="I872">
        <v>0</v>
      </c>
      <c r="J872">
        <v>0</v>
      </c>
      <c r="K872">
        <v>15</v>
      </c>
      <c r="L872" s="2" t="s">
        <v>95</v>
      </c>
    </row>
    <row r="873" spans="1:12" x14ac:dyDescent="0.4">
      <c r="A873" s="1">
        <v>43918</v>
      </c>
      <c r="B873" s="7">
        <v>0</v>
      </c>
      <c r="C873" s="2" t="s">
        <v>8</v>
      </c>
      <c r="D873">
        <v>10039</v>
      </c>
      <c r="E873">
        <v>2392</v>
      </c>
      <c r="F873" s="2" t="s">
        <v>0</v>
      </c>
      <c r="G873">
        <v>339</v>
      </c>
      <c r="H873">
        <v>59</v>
      </c>
      <c r="I873">
        <v>54</v>
      </c>
      <c r="J873">
        <v>175</v>
      </c>
      <c r="K873">
        <v>41</v>
      </c>
      <c r="L873" s="2" t="s">
        <v>9</v>
      </c>
    </row>
    <row r="874" spans="1:12" x14ac:dyDescent="0.4">
      <c r="A874" s="1">
        <v>43918</v>
      </c>
      <c r="B874" s="7">
        <v>0</v>
      </c>
      <c r="C874" s="2" t="s">
        <v>32</v>
      </c>
      <c r="D874">
        <v>0</v>
      </c>
      <c r="E874">
        <v>47</v>
      </c>
      <c r="F874" s="2" t="s">
        <v>0</v>
      </c>
      <c r="G874">
        <v>3</v>
      </c>
      <c r="H874">
        <v>0</v>
      </c>
      <c r="I874">
        <v>0</v>
      </c>
      <c r="J874">
        <v>0</v>
      </c>
      <c r="K874">
        <v>1</v>
      </c>
      <c r="L874" s="2" t="s">
        <v>573</v>
      </c>
    </row>
    <row r="875" spans="1:12" x14ac:dyDescent="0.4">
      <c r="A875" s="1">
        <v>43918</v>
      </c>
      <c r="B875" s="7">
        <v>0</v>
      </c>
      <c r="C875" s="2" t="s">
        <v>136</v>
      </c>
      <c r="D875">
        <v>0</v>
      </c>
      <c r="E875">
        <v>494</v>
      </c>
      <c r="F875" s="2" t="s">
        <v>0</v>
      </c>
      <c r="G875">
        <v>63</v>
      </c>
      <c r="H875">
        <v>0</v>
      </c>
      <c r="I875">
        <v>0</v>
      </c>
      <c r="J875">
        <v>0</v>
      </c>
      <c r="K875">
        <v>12</v>
      </c>
      <c r="L875" s="2" t="s">
        <v>137</v>
      </c>
    </row>
    <row r="876" spans="1:12" x14ac:dyDescent="0.4">
      <c r="A876" s="1">
        <v>43918</v>
      </c>
      <c r="B876" s="7">
        <v>0.66666666666666663</v>
      </c>
      <c r="C876" s="2" t="s">
        <v>44</v>
      </c>
      <c r="D876">
        <v>0</v>
      </c>
      <c r="E876">
        <v>119</v>
      </c>
      <c r="F876" s="2" t="s">
        <v>0</v>
      </c>
      <c r="G876">
        <v>27</v>
      </c>
      <c r="H876">
        <v>5</v>
      </c>
      <c r="I876">
        <v>0</v>
      </c>
      <c r="J876">
        <v>0</v>
      </c>
      <c r="K876">
        <v>0</v>
      </c>
      <c r="L876" s="2" t="s">
        <v>201</v>
      </c>
    </row>
    <row r="877" spans="1:12" x14ac:dyDescent="0.4">
      <c r="A877" s="1">
        <v>43918</v>
      </c>
      <c r="B877" s="7">
        <v>0.45833333333333331</v>
      </c>
      <c r="C877" s="2" t="s">
        <v>57</v>
      </c>
      <c r="D877">
        <v>0</v>
      </c>
      <c r="E877">
        <v>317</v>
      </c>
      <c r="F877" s="2" t="s">
        <v>0</v>
      </c>
      <c r="G877">
        <v>0</v>
      </c>
      <c r="H877">
        <v>0</v>
      </c>
      <c r="I877">
        <v>0</v>
      </c>
      <c r="J877">
        <v>0</v>
      </c>
      <c r="K877">
        <v>4</v>
      </c>
      <c r="L877" s="2" t="s">
        <v>154</v>
      </c>
    </row>
    <row r="878" spans="1:12" x14ac:dyDescent="0.4">
      <c r="A878" s="1">
        <v>43918</v>
      </c>
      <c r="B878" s="7">
        <v>0.58333333333333337</v>
      </c>
      <c r="C878" s="2" t="s">
        <v>33</v>
      </c>
      <c r="D878">
        <v>0</v>
      </c>
      <c r="E878">
        <v>337</v>
      </c>
      <c r="F878" s="2" t="s">
        <v>0</v>
      </c>
      <c r="G878">
        <v>50</v>
      </c>
      <c r="H878">
        <v>11</v>
      </c>
      <c r="I878">
        <v>8</v>
      </c>
      <c r="J878">
        <v>0</v>
      </c>
      <c r="K878">
        <v>15</v>
      </c>
      <c r="L878" s="2" t="s">
        <v>34</v>
      </c>
    </row>
    <row r="879" spans="1:12" x14ac:dyDescent="0.4">
      <c r="A879" s="1">
        <v>43918</v>
      </c>
      <c r="B879" s="7">
        <v>0</v>
      </c>
      <c r="C879" s="2" t="s">
        <v>96</v>
      </c>
      <c r="D879">
        <v>0</v>
      </c>
      <c r="E879">
        <v>55</v>
      </c>
      <c r="F879" s="2" t="s">
        <v>0</v>
      </c>
      <c r="G879">
        <v>4</v>
      </c>
      <c r="H879">
        <v>0</v>
      </c>
      <c r="I879">
        <v>0</v>
      </c>
      <c r="J879">
        <v>0</v>
      </c>
      <c r="K879">
        <v>0</v>
      </c>
      <c r="L879" s="2" t="s">
        <v>475</v>
      </c>
    </row>
    <row r="880" spans="1:12" x14ac:dyDescent="0.4">
      <c r="A880" s="1">
        <v>43918</v>
      </c>
      <c r="B880" s="7"/>
      <c r="C880" s="2" t="s">
        <v>108</v>
      </c>
      <c r="E880">
        <v>40</v>
      </c>
      <c r="F880" s="2" t="s">
        <v>0</v>
      </c>
      <c r="K880">
        <v>0</v>
      </c>
      <c r="L880" s="2" t="s">
        <v>0</v>
      </c>
    </row>
    <row r="881" spans="1:12" x14ac:dyDescent="0.4">
      <c r="A881" s="1">
        <v>43918</v>
      </c>
      <c r="B881" s="7">
        <v>0</v>
      </c>
      <c r="C881" s="2" t="s">
        <v>38</v>
      </c>
      <c r="D881">
        <v>0</v>
      </c>
      <c r="E881">
        <v>339</v>
      </c>
      <c r="F881" s="2" t="s">
        <v>0</v>
      </c>
      <c r="G881">
        <v>0</v>
      </c>
      <c r="H881">
        <v>0</v>
      </c>
      <c r="I881">
        <v>0</v>
      </c>
      <c r="J881">
        <v>0</v>
      </c>
      <c r="K881">
        <v>5</v>
      </c>
      <c r="L881" s="2" t="s">
        <v>101</v>
      </c>
    </row>
    <row r="882" spans="1:12" x14ac:dyDescent="0.4">
      <c r="A882" s="1">
        <v>43918</v>
      </c>
      <c r="B882" s="7">
        <v>0</v>
      </c>
      <c r="C882" s="2" t="s">
        <v>151</v>
      </c>
      <c r="D882">
        <v>0</v>
      </c>
      <c r="E882">
        <v>40</v>
      </c>
      <c r="F882" s="2" t="s">
        <v>0</v>
      </c>
      <c r="G882">
        <v>14</v>
      </c>
      <c r="H882">
        <v>1</v>
      </c>
      <c r="I882">
        <v>0</v>
      </c>
      <c r="J882">
        <v>0</v>
      </c>
      <c r="K882">
        <v>0</v>
      </c>
      <c r="L882" s="2" t="s">
        <v>152</v>
      </c>
    </row>
    <row r="883" spans="1:12" x14ac:dyDescent="0.4">
      <c r="A883" s="1">
        <v>43918</v>
      </c>
      <c r="B883" s="7">
        <v>0</v>
      </c>
      <c r="C883" s="2" t="s">
        <v>70</v>
      </c>
      <c r="D883">
        <v>0</v>
      </c>
      <c r="E883">
        <v>173</v>
      </c>
      <c r="F883" s="2" t="s">
        <v>0</v>
      </c>
      <c r="G883">
        <v>0</v>
      </c>
      <c r="H883">
        <v>0</v>
      </c>
      <c r="I883">
        <v>0</v>
      </c>
      <c r="J883">
        <v>0</v>
      </c>
      <c r="K883">
        <v>1</v>
      </c>
      <c r="L883" s="2" t="s">
        <v>177</v>
      </c>
    </row>
    <row r="884" spans="1:12" x14ac:dyDescent="0.4">
      <c r="A884" s="1">
        <v>43918</v>
      </c>
      <c r="B884" s="7">
        <v>0</v>
      </c>
      <c r="C884" s="2" t="s">
        <v>45</v>
      </c>
      <c r="D884">
        <v>0</v>
      </c>
      <c r="E884">
        <v>122</v>
      </c>
      <c r="F884" s="2" t="s">
        <v>0</v>
      </c>
      <c r="G884">
        <v>0</v>
      </c>
      <c r="H884">
        <v>0</v>
      </c>
      <c r="I884">
        <v>0</v>
      </c>
      <c r="J884">
        <v>33</v>
      </c>
      <c r="K884">
        <v>1</v>
      </c>
      <c r="L884" s="2" t="s">
        <v>575</v>
      </c>
    </row>
    <row r="885" spans="1:12" x14ac:dyDescent="0.4">
      <c r="A885" s="1">
        <v>43918</v>
      </c>
      <c r="B885" s="7">
        <v>0</v>
      </c>
      <c r="C885" s="2" t="s">
        <v>125</v>
      </c>
      <c r="D885">
        <v>0</v>
      </c>
      <c r="E885">
        <v>134</v>
      </c>
      <c r="F885" s="2" t="s">
        <v>0</v>
      </c>
      <c r="G885">
        <v>0</v>
      </c>
      <c r="H885">
        <v>0</v>
      </c>
      <c r="I885">
        <v>0</v>
      </c>
      <c r="J885">
        <v>0</v>
      </c>
      <c r="K885">
        <v>2</v>
      </c>
      <c r="L885" s="2" t="s">
        <v>139</v>
      </c>
    </row>
    <row r="886" spans="1:12" x14ac:dyDescent="0.4">
      <c r="A886" s="1">
        <v>43918</v>
      </c>
      <c r="B886" s="7">
        <v>0.33333333333333331</v>
      </c>
      <c r="C886" s="2" t="s">
        <v>10</v>
      </c>
      <c r="D886">
        <v>0</v>
      </c>
      <c r="E886">
        <v>1727</v>
      </c>
      <c r="F886" s="2" t="s">
        <v>0</v>
      </c>
      <c r="G886">
        <v>385</v>
      </c>
      <c r="H886">
        <v>69</v>
      </c>
      <c r="I886">
        <v>60</v>
      </c>
      <c r="J886">
        <v>0</v>
      </c>
      <c r="K886">
        <v>87</v>
      </c>
      <c r="L886" s="2" t="s">
        <v>203</v>
      </c>
    </row>
    <row r="887" spans="1:12" x14ac:dyDescent="0.4">
      <c r="A887" s="1">
        <v>43918</v>
      </c>
      <c r="B887" s="7">
        <v>0</v>
      </c>
      <c r="C887" s="2" t="s">
        <v>103</v>
      </c>
      <c r="D887">
        <v>0</v>
      </c>
      <c r="E887">
        <v>48</v>
      </c>
      <c r="F887" s="2" t="s">
        <v>0</v>
      </c>
      <c r="G887">
        <v>7</v>
      </c>
      <c r="H887">
        <v>0</v>
      </c>
      <c r="I887">
        <v>0</v>
      </c>
      <c r="J887">
        <v>3</v>
      </c>
      <c r="K887">
        <v>0</v>
      </c>
      <c r="L887" s="2" t="s">
        <v>156</v>
      </c>
    </row>
    <row r="888" spans="1:12" x14ac:dyDescent="0.4">
      <c r="A888" s="1">
        <v>43918</v>
      </c>
      <c r="B888" s="7">
        <v>0</v>
      </c>
      <c r="C888" s="2" t="s">
        <v>21</v>
      </c>
      <c r="D888">
        <v>0</v>
      </c>
      <c r="E888">
        <v>3310</v>
      </c>
      <c r="F888" s="2" t="s">
        <v>0</v>
      </c>
      <c r="G888">
        <v>370</v>
      </c>
      <c r="H888">
        <v>62</v>
      </c>
      <c r="I888">
        <v>0</v>
      </c>
      <c r="J888">
        <v>0</v>
      </c>
      <c r="K888">
        <v>72</v>
      </c>
      <c r="L888" s="2" t="s">
        <v>197</v>
      </c>
    </row>
    <row r="889" spans="1:12" x14ac:dyDescent="0.4">
      <c r="A889" s="1">
        <v>43918</v>
      </c>
      <c r="B889" s="7">
        <v>0.625</v>
      </c>
      <c r="C889" s="2" t="s">
        <v>23</v>
      </c>
      <c r="D889">
        <v>0</v>
      </c>
      <c r="E889">
        <v>1018</v>
      </c>
      <c r="F889" s="2" t="s">
        <v>0</v>
      </c>
      <c r="G889">
        <v>143</v>
      </c>
      <c r="H889">
        <v>21</v>
      </c>
      <c r="I889">
        <v>19</v>
      </c>
      <c r="J889">
        <v>0</v>
      </c>
      <c r="K889">
        <v>25</v>
      </c>
      <c r="L889" s="2" t="s">
        <v>571</v>
      </c>
    </row>
    <row r="890" spans="1:12" x14ac:dyDescent="0.4">
      <c r="A890" s="1">
        <v>43918</v>
      </c>
      <c r="B890" s="7">
        <v>0.33333333333333331</v>
      </c>
      <c r="C890" s="2" t="s">
        <v>47</v>
      </c>
      <c r="D890">
        <v>0</v>
      </c>
      <c r="E890">
        <v>105</v>
      </c>
      <c r="F890" s="2" t="s">
        <v>0</v>
      </c>
      <c r="G890">
        <v>12</v>
      </c>
      <c r="H890">
        <v>5</v>
      </c>
      <c r="I890">
        <v>0</v>
      </c>
      <c r="J890">
        <v>21</v>
      </c>
      <c r="K890">
        <v>1</v>
      </c>
      <c r="L890" s="2" t="s">
        <v>572</v>
      </c>
    </row>
    <row r="891" spans="1:12" x14ac:dyDescent="0.4">
      <c r="A891" s="1">
        <v>43918</v>
      </c>
      <c r="B891" s="7">
        <v>0.60416666666666663</v>
      </c>
      <c r="C891" s="2" t="s">
        <v>14</v>
      </c>
      <c r="D891">
        <v>0</v>
      </c>
      <c r="E891">
        <v>1704</v>
      </c>
      <c r="F891" s="2" t="s">
        <v>0</v>
      </c>
      <c r="G891">
        <v>187</v>
      </c>
      <c r="H891">
        <v>0</v>
      </c>
      <c r="I891">
        <v>42</v>
      </c>
      <c r="J891">
        <v>0</v>
      </c>
      <c r="K891">
        <v>19</v>
      </c>
      <c r="L891" s="2" t="s">
        <v>240</v>
      </c>
    </row>
    <row r="892" spans="1:12" x14ac:dyDescent="0.4">
      <c r="A892" s="1">
        <v>43918</v>
      </c>
      <c r="B892" s="7">
        <v>0</v>
      </c>
      <c r="C892" s="2" t="s">
        <v>12</v>
      </c>
      <c r="D892">
        <v>0</v>
      </c>
      <c r="E892">
        <v>61</v>
      </c>
      <c r="F892" s="2" t="s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 s="2" t="s">
        <v>202</v>
      </c>
    </row>
    <row r="893" spans="1:12" x14ac:dyDescent="0.4">
      <c r="A893" s="1">
        <v>43919</v>
      </c>
      <c r="B893" s="7"/>
      <c r="C893" s="2" t="s">
        <v>25</v>
      </c>
      <c r="E893">
        <v>442</v>
      </c>
      <c r="F893" s="2" t="s">
        <v>0</v>
      </c>
      <c r="K893">
        <v>6</v>
      </c>
      <c r="L893" s="2" t="s">
        <v>0</v>
      </c>
    </row>
    <row r="894" spans="1:12" x14ac:dyDescent="0.4">
      <c r="A894" s="1">
        <v>43919</v>
      </c>
      <c r="B894" s="7"/>
      <c r="C894" s="2" t="s">
        <v>113</v>
      </c>
      <c r="E894">
        <v>14</v>
      </c>
      <c r="F894" s="2" t="s">
        <v>0</v>
      </c>
      <c r="K894">
        <v>0</v>
      </c>
      <c r="L894" s="2" t="s">
        <v>0</v>
      </c>
    </row>
    <row r="895" spans="1:12" x14ac:dyDescent="0.4">
      <c r="A895" s="1">
        <v>43919</v>
      </c>
      <c r="B895" s="7">
        <v>0.33333333333333331</v>
      </c>
      <c r="C895" s="2" t="s">
        <v>59</v>
      </c>
      <c r="D895">
        <v>0</v>
      </c>
      <c r="E895">
        <v>48</v>
      </c>
      <c r="F895" s="2" t="s">
        <v>0</v>
      </c>
      <c r="G895">
        <v>0</v>
      </c>
      <c r="H895">
        <v>0</v>
      </c>
      <c r="I895">
        <v>0</v>
      </c>
      <c r="J895">
        <v>0</v>
      </c>
      <c r="K895">
        <v>2</v>
      </c>
      <c r="L895" s="2" t="s">
        <v>175</v>
      </c>
    </row>
    <row r="896" spans="1:12" x14ac:dyDescent="0.4">
      <c r="A896" s="1">
        <v>43919</v>
      </c>
      <c r="B896" s="7">
        <v>0</v>
      </c>
      <c r="C896" s="2" t="s">
        <v>17</v>
      </c>
      <c r="D896">
        <v>0</v>
      </c>
      <c r="E896">
        <v>798</v>
      </c>
      <c r="F896" s="2" t="s">
        <v>0</v>
      </c>
      <c r="G896">
        <v>0</v>
      </c>
      <c r="H896">
        <v>0</v>
      </c>
      <c r="I896">
        <v>0</v>
      </c>
      <c r="J896">
        <v>0</v>
      </c>
      <c r="K896">
        <v>10</v>
      </c>
      <c r="L896" s="2" t="s">
        <v>123</v>
      </c>
    </row>
    <row r="897" spans="1:12" x14ac:dyDescent="0.4">
      <c r="A897" s="1">
        <v>43919</v>
      </c>
      <c r="B897" s="7">
        <v>0</v>
      </c>
      <c r="C897" s="2" t="s">
        <v>19</v>
      </c>
      <c r="D897">
        <v>0</v>
      </c>
      <c r="E897">
        <v>511</v>
      </c>
      <c r="F897" s="2" t="s">
        <v>0</v>
      </c>
      <c r="G897">
        <v>99</v>
      </c>
      <c r="H897">
        <v>15</v>
      </c>
      <c r="I897">
        <v>14</v>
      </c>
      <c r="J897">
        <v>115</v>
      </c>
      <c r="K897">
        <v>6</v>
      </c>
      <c r="L897" s="2" t="s">
        <v>180</v>
      </c>
    </row>
    <row r="898" spans="1:12" x14ac:dyDescent="0.4">
      <c r="A898" s="1">
        <v>43919</v>
      </c>
      <c r="B898" s="7">
        <v>0.41666666666666669</v>
      </c>
      <c r="C898" s="2" t="s">
        <v>15</v>
      </c>
      <c r="D898">
        <v>0</v>
      </c>
      <c r="E898">
        <v>605</v>
      </c>
      <c r="F898" s="2" t="s">
        <v>0</v>
      </c>
      <c r="G898">
        <v>87</v>
      </c>
      <c r="H898">
        <v>12</v>
      </c>
      <c r="I898">
        <v>0</v>
      </c>
      <c r="J898">
        <v>228</v>
      </c>
      <c r="K898">
        <v>15</v>
      </c>
      <c r="L898" s="2" t="s">
        <v>207</v>
      </c>
    </row>
    <row r="899" spans="1:12" x14ac:dyDescent="0.4">
      <c r="A899" s="1">
        <v>43919</v>
      </c>
      <c r="B899" s="7">
        <v>0</v>
      </c>
      <c r="C899" s="2" t="s">
        <v>30</v>
      </c>
      <c r="D899">
        <v>0</v>
      </c>
      <c r="E899">
        <v>442</v>
      </c>
      <c r="F899" s="2" t="s">
        <v>0</v>
      </c>
      <c r="G899">
        <v>76</v>
      </c>
      <c r="H899">
        <v>13</v>
      </c>
      <c r="I899">
        <v>0</v>
      </c>
      <c r="J899">
        <v>0</v>
      </c>
      <c r="K899">
        <v>15</v>
      </c>
      <c r="L899" s="2" t="s">
        <v>95</v>
      </c>
    </row>
    <row r="900" spans="1:12" x14ac:dyDescent="0.4">
      <c r="A900" s="1">
        <v>43919</v>
      </c>
      <c r="B900" s="7">
        <v>0</v>
      </c>
      <c r="C900" s="2" t="s">
        <v>8</v>
      </c>
      <c r="D900">
        <v>10348</v>
      </c>
      <c r="E900">
        <v>2498</v>
      </c>
      <c r="F900" s="2" t="s">
        <v>0</v>
      </c>
      <c r="G900">
        <v>365</v>
      </c>
      <c r="H900">
        <v>59</v>
      </c>
      <c r="I900">
        <v>55</v>
      </c>
      <c r="J900">
        <v>193</v>
      </c>
      <c r="K900">
        <v>49</v>
      </c>
      <c r="L900" s="2" t="s">
        <v>9</v>
      </c>
    </row>
    <row r="901" spans="1:12" x14ac:dyDescent="0.4">
      <c r="A901" s="1">
        <v>43919</v>
      </c>
      <c r="B901" s="7">
        <v>0</v>
      </c>
      <c r="C901" s="2" t="s">
        <v>32</v>
      </c>
      <c r="D901">
        <v>0</v>
      </c>
      <c r="E901">
        <v>49</v>
      </c>
      <c r="F901" s="2" t="s">
        <v>0</v>
      </c>
      <c r="G901">
        <v>2</v>
      </c>
      <c r="H901">
        <v>0</v>
      </c>
      <c r="I901">
        <v>0</v>
      </c>
      <c r="J901">
        <v>0</v>
      </c>
      <c r="K901">
        <v>1</v>
      </c>
      <c r="L901" s="2" t="s">
        <v>573</v>
      </c>
    </row>
    <row r="902" spans="1:12" x14ac:dyDescent="0.4">
      <c r="A902" s="1">
        <v>43919</v>
      </c>
      <c r="B902" s="7">
        <v>0</v>
      </c>
      <c r="C902" s="2" t="s">
        <v>136</v>
      </c>
      <c r="D902">
        <v>0</v>
      </c>
      <c r="E902">
        <v>515</v>
      </c>
      <c r="F902" s="2" t="s">
        <v>0</v>
      </c>
      <c r="G902">
        <v>63</v>
      </c>
      <c r="H902">
        <v>0</v>
      </c>
      <c r="I902">
        <v>0</v>
      </c>
      <c r="J902">
        <v>0</v>
      </c>
      <c r="K902">
        <v>16</v>
      </c>
      <c r="L902" s="2" t="s">
        <v>137</v>
      </c>
    </row>
    <row r="903" spans="1:12" x14ac:dyDescent="0.4">
      <c r="A903" s="1">
        <v>43919</v>
      </c>
      <c r="B903" s="7">
        <v>0.66666666666666663</v>
      </c>
      <c r="C903" s="2" t="s">
        <v>44</v>
      </c>
      <c r="D903">
        <v>0</v>
      </c>
      <c r="E903">
        <v>127</v>
      </c>
      <c r="F903" s="2" t="s">
        <v>0</v>
      </c>
      <c r="G903">
        <v>28</v>
      </c>
      <c r="H903">
        <v>5</v>
      </c>
      <c r="I903">
        <v>0</v>
      </c>
      <c r="J903">
        <v>0</v>
      </c>
      <c r="K903">
        <v>0</v>
      </c>
      <c r="L903" s="2" t="s">
        <v>201</v>
      </c>
    </row>
    <row r="904" spans="1:12" x14ac:dyDescent="0.4">
      <c r="A904" s="1">
        <v>43919</v>
      </c>
      <c r="B904" s="7">
        <v>0.45833333333333331</v>
      </c>
      <c r="C904" s="2" t="s">
        <v>57</v>
      </c>
      <c r="D904">
        <v>0</v>
      </c>
      <c r="E904">
        <v>339</v>
      </c>
      <c r="F904" s="2" t="s">
        <v>0</v>
      </c>
      <c r="G904">
        <v>0</v>
      </c>
      <c r="H904">
        <v>0</v>
      </c>
      <c r="I904">
        <v>0</v>
      </c>
      <c r="J904">
        <v>0</v>
      </c>
      <c r="K904">
        <v>5</v>
      </c>
      <c r="L904" s="2" t="s">
        <v>154</v>
      </c>
    </row>
    <row r="905" spans="1:12" x14ac:dyDescent="0.4">
      <c r="A905" s="1">
        <v>43919</v>
      </c>
      <c r="B905" s="7">
        <v>0.58333333333333337</v>
      </c>
      <c r="C905" s="2" t="s">
        <v>33</v>
      </c>
      <c r="D905">
        <v>0</v>
      </c>
      <c r="E905">
        <v>346</v>
      </c>
      <c r="F905" s="2" t="s">
        <v>0</v>
      </c>
      <c r="G905">
        <v>60</v>
      </c>
      <c r="H905">
        <v>16</v>
      </c>
      <c r="I905">
        <v>6</v>
      </c>
      <c r="J905">
        <v>0</v>
      </c>
      <c r="K905">
        <v>18</v>
      </c>
      <c r="L905" s="2" t="s">
        <v>34</v>
      </c>
    </row>
    <row r="906" spans="1:12" x14ac:dyDescent="0.4">
      <c r="A906" s="1">
        <v>43919</v>
      </c>
      <c r="B906" s="7">
        <v>0</v>
      </c>
      <c r="C906" s="2" t="s">
        <v>96</v>
      </c>
      <c r="D906">
        <v>0</v>
      </c>
      <c r="E906">
        <v>59</v>
      </c>
      <c r="F906" s="2" t="s">
        <v>0</v>
      </c>
      <c r="G906">
        <v>4</v>
      </c>
      <c r="H906">
        <v>0</v>
      </c>
      <c r="I906">
        <v>0</v>
      </c>
      <c r="J906">
        <v>0</v>
      </c>
      <c r="K906">
        <v>0</v>
      </c>
      <c r="L906" s="2" t="s">
        <v>475</v>
      </c>
    </row>
    <row r="907" spans="1:12" x14ac:dyDescent="0.4">
      <c r="A907" s="1">
        <v>43919</v>
      </c>
      <c r="B907" s="7"/>
      <c r="C907" s="2" t="s">
        <v>108</v>
      </c>
      <c r="E907">
        <v>43</v>
      </c>
      <c r="F907" s="2" t="s">
        <v>0</v>
      </c>
      <c r="K907">
        <v>0</v>
      </c>
      <c r="L907" s="2" t="s">
        <v>0</v>
      </c>
    </row>
    <row r="908" spans="1:12" x14ac:dyDescent="0.4">
      <c r="A908" s="1">
        <v>43919</v>
      </c>
      <c r="B908" s="7">
        <v>0</v>
      </c>
      <c r="C908" s="2" t="s">
        <v>38</v>
      </c>
      <c r="D908">
        <v>0</v>
      </c>
      <c r="E908">
        <v>365</v>
      </c>
      <c r="F908" s="2" t="s">
        <v>0</v>
      </c>
      <c r="G908">
        <v>0</v>
      </c>
      <c r="H908">
        <v>0</v>
      </c>
      <c r="I908">
        <v>0</v>
      </c>
      <c r="J908">
        <v>0</v>
      </c>
      <c r="K908">
        <v>5</v>
      </c>
      <c r="L908" s="2" t="s">
        <v>101</v>
      </c>
    </row>
    <row r="909" spans="1:12" x14ac:dyDescent="0.4">
      <c r="A909" s="1">
        <v>43919</v>
      </c>
      <c r="B909" s="7">
        <v>0</v>
      </c>
      <c r="C909" s="2" t="s">
        <v>151</v>
      </c>
      <c r="D909">
        <v>0</v>
      </c>
      <c r="E909">
        <v>41</v>
      </c>
      <c r="F909" s="2" t="s">
        <v>0</v>
      </c>
      <c r="G909">
        <v>15</v>
      </c>
      <c r="H909">
        <v>1</v>
      </c>
      <c r="I909">
        <v>0</v>
      </c>
      <c r="J909">
        <v>0</v>
      </c>
      <c r="K909">
        <v>0</v>
      </c>
      <c r="L909" s="2" t="s">
        <v>152</v>
      </c>
    </row>
    <row r="910" spans="1:12" x14ac:dyDescent="0.4">
      <c r="A910" s="1">
        <v>43919</v>
      </c>
      <c r="B910" s="7">
        <v>0</v>
      </c>
      <c r="C910" s="2" t="s">
        <v>70</v>
      </c>
      <c r="D910">
        <v>0</v>
      </c>
      <c r="E910">
        <v>190</v>
      </c>
      <c r="F910" s="2" t="s">
        <v>0</v>
      </c>
      <c r="G910">
        <v>0</v>
      </c>
      <c r="H910">
        <v>0</v>
      </c>
      <c r="I910">
        <v>0</v>
      </c>
      <c r="J910">
        <v>0</v>
      </c>
      <c r="K910">
        <v>2</v>
      </c>
      <c r="L910" s="2" t="s">
        <v>177</v>
      </c>
    </row>
    <row r="911" spans="1:12" x14ac:dyDescent="0.4">
      <c r="A911" s="1">
        <v>43919</v>
      </c>
      <c r="B911" s="7">
        <v>0</v>
      </c>
      <c r="C911" s="2" t="s">
        <v>45</v>
      </c>
      <c r="D911">
        <v>0</v>
      </c>
      <c r="E911">
        <v>128</v>
      </c>
      <c r="F911" s="2" t="s">
        <v>0</v>
      </c>
      <c r="G911">
        <v>0</v>
      </c>
      <c r="H911">
        <v>0</v>
      </c>
      <c r="I911">
        <v>0</v>
      </c>
      <c r="J911">
        <v>33</v>
      </c>
      <c r="K911">
        <v>2</v>
      </c>
      <c r="L911" s="2" t="s">
        <v>279</v>
      </c>
    </row>
    <row r="912" spans="1:12" x14ac:dyDescent="0.4">
      <c r="A912" s="1">
        <v>43919</v>
      </c>
      <c r="B912" s="7">
        <v>0</v>
      </c>
      <c r="C912" s="2" t="s">
        <v>125</v>
      </c>
      <c r="D912">
        <v>0</v>
      </c>
      <c r="E912">
        <v>138</v>
      </c>
      <c r="F912" s="2" t="s">
        <v>0</v>
      </c>
      <c r="G912">
        <v>0</v>
      </c>
      <c r="H912">
        <v>0</v>
      </c>
      <c r="I912">
        <v>0</v>
      </c>
      <c r="J912">
        <v>0</v>
      </c>
      <c r="K912">
        <v>2</v>
      </c>
      <c r="L912" s="2" t="s">
        <v>139</v>
      </c>
    </row>
    <row r="913" spans="1:12" x14ac:dyDescent="0.4">
      <c r="A913" s="1">
        <v>43919</v>
      </c>
      <c r="B913" s="7">
        <v>0.33333333333333331</v>
      </c>
      <c r="C913" s="2" t="s">
        <v>10</v>
      </c>
      <c r="D913">
        <v>0</v>
      </c>
      <c r="E913">
        <v>1837</v>
      </c>
      <c r="F913" s="2" t="s">
        <v>0</v>
      </c>
      <c r="G913">
        <v>402</v>
      </c>
      <c r="H913">
        <v>69</v>
      </c>
      <c r="I913">
        <v>59</v>
      </c>
      <c r="J913">
        <v>0</v>
      </c>
      <c r="K913">
        <v>93</v>
      </c>
      <c r="L913" s="2" t="s">
        <v>206</v>
      </c>
    </row>
    <row r="914" spans="1:12" x14ac:dyDescent="0.4">
      <c r="A914" s="1">
        <v>43919</v>
      </c>
      <c r="B914" s="7">
        <v>0</v>
      </c>
      <c r="C914" s="2" t="s">
        <v>103</v>
      </c>
      <c r="D914">
        <v>0</v>
      </c>
      <c r="E914">
        <v>50</v>
      </c>
      <c r="F914" s="2" t="s">
        <v>0</v>
      </c>
      <c r="G914">
        <v>7</v>
      </c>
      <c r="H914">
        <v>0</v>
      </c>
      <c r="I914">
        <v>0</v>
      </c>
      <c r="J914">
        <v>3</v>
      </c>
      <c r="K914">
        <v>0</v>
      </c>
      <c r="L914" s="2" t="s">
        <v>156</v>
      </c>
    </row>
    <row r="915" spans="1:12" x14ac:dyDescent="0.4">
      <c r="A915" s="1">
        <v>43919</v>
      </c>
      <c r="B915" s="7">
        <v>0</v>
      </c>
      <c r="C915" s="2" t="s">
        <v>21</v>
      </c>
      <c r="D915">
        <v>0</v>
      </c>
      <c r="E915">
        <v>3395</v>
      </c>
      <c r="F915" s="2" t="s">
        <v>0</v>
      </c>
      <c r="G915">
        <v>373</v>
      </c>
      <c r="H915">
        <v>64</v>
      </c>
      <c r="I915">
        <v>0</v>
      </c>
      <c r="J915">
        <v>0</v>
      </c>
      <c r="K915">
        <v>81</v>
      </c>
      <c r="L915" s="2" t="s">
        <v>197</v>
      </c>
    </row>
    <row r="916" spans="1:12" x14ac:dyDescent="0.4">
      <c r="A916" s="1">
        <v>43919</v>
      </c>
      <c r="B916" s="7">
        <v>0.625</v>
      </c>
      <c r="C916" s="2" t="s">
        <v>23</v>
      </c>
      <c r="D916">
        <v>0</v>
      </c>
      <c r="E916">
        <v>1056</v>
      </c>
      <c r="F916" s="2" t="s">
        <v>0</v>
      </c>
      <c r="G916">
        <v>153</v>
      </c>
      <c r="H916">
        <v>22</v>
      </c>
      <c r="I916">
        <v>21</v>
      </c>
      <c r="J916">
        <v>0</v>
      </c>
      <c r="K916">
        <v>31</v>
      </c>
      <c r="L916" s="2" t="s">
        <v>571</v>
      </c>
    </row>
    <row r="917" spans="1:12" x14ac:dyDescent="0.4">
      <c r="A917" s="1">
        <v>43919</v>
      </c>
      <c r="B917" s="7">
        <v>0.33333333333333331</v>
      </c>
      <c r="C917" s="2" t="s">
        <v>47</v>
      </c>
      <c r="D917">
        <v>0</v>
      </c>
      <c r="E917">
        <v>110</v>
      </c>
      <c r="F917" s="2" t="s">
        <v>0</v>
      </c>
      <c r="G917">
        <v>13</v>
      </c>
      <c r="H917">
        <v>5</v>
      </c>
      <c r="I917">
        <v>0</v>
      </c>
      <c r="J917">
        <v>21</v>
      </c>
      <c r="K917">
        <v>1</v>
      </c>
      <c r="L917" s="2" t="s">
        <v>572</v>
      </c>
    </row>
    <row r="918" spans="1:12" x14ac:dyDescent="0.4">
      <c r="A918" s="1">
        <v>43919</v>
      </c>
      <c r="B918" s="7">
        <v>0.60416666666666663</v>
      </c>
      <c r="C918" s="2" t="s">
        <v>14</v>
      </c>
      <c r="D918">
        <v>0</v>
      </c>
      <c r="E918">
        <v>1736</v>
      </c>
      <c r="F918" s="2" t="s">
        <v>0</v>
      </c>
      <c r="G918">
        <v>194</v>
      </c>
      <c r="H918">
        <v>0</v>
      </c>
      <c r="I918">
        <v>46</v>
      </c>
      <c r="J918">
        <v>0</v>
      </c>
      <c r="K918">
        <v>22</v>
      </c>
      <c r="L918" s="2" t="s">
        <v>240</v>
      </c>
    </row>
    <row r="919" spans="1:12" x14ac:dyDescent="0.4">
      <c r="A919" s="1">
        <v>43919</v>
      </c>
      <c r="B919" s="7">
        <v>0</v>
      </c>
      <c r="C919" s="2" t="s">
        <v>12</v>
      </c>
      <c r="D919">
        <v>0</v>
      </c>
      <c r="E919">
        <v>62</v>
      </c>
      <c r="F919" s="2" t="s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 s="2" t="s">
        <v>205</v>
      </c>
    </row>
    <row r="920" spans="1:12" x14ac:dyDescent="0.4">
      <c r="A920" s="1">
        <v>43920</v>
      </c>
      <c r="B920" s="7">
        <v>0.625</v>
      </c>
      <c r="C920" s="2" t="s">
        <v>25</v>
      </c>
      <c r="D920">
        <v>0</v>
      </c>
      <c r="E920">
        <v>481</v>
      </c>
      <c r="F920" s="2" t="s">
        <v>0</v>
      </c>
      <c r="G920">
        <v>94</v>
      </c>
      <c r="H920">
        <v>25</v>
      </c>
      <c r="I920">
        <v>23</v>
      </c>
      <c r="J920">
        <v>0</v>
      </c>
      <c r="K920">
        <v>8</v>
      </c>
      <c r="L920" s="2" t="s">
        <v>211</v>
      </c>
    </row>
    <row r="921" spans="1:12" x14ac:dyDescent="0.4">
      <c r="A921" s="1">
        <v>43920</v>
      </c>
      <c r="B921" s="7">
        <v>0.5</v>
      </c>
      <c r="C921" s="2" t="s">
        <v>113</v>
      </c>
      <c r="D921">
        <v>0</v>
      </c>
      <c r="E921">
        <v>14</v>
      </c>
      <c r="F921" s="2" t="s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 s="2" t="s">
        <v>186</v>
      </c>
    </row>
    <row r="922" spans="1:12" x14ac:dyDescent="0.4">
      <c r="A922" s="1">
        <v>43920</v>
      </c>
      <c r="B922" s="7">
        <v>0.75</v>
      </c>
      <c r="C922" s="2" t="s">
        <v>59</v>
      </c>
      <c r="D922">
        <v>0</v>
      </c>
      <c r="E922">
        <v>50</v>
      </c>
      <c r="F922" s="2" t="s">
        <v>0</v>
      </c>
      <c r="G922">
        <v>0</v>
      </c>
      <c r="H922">
        <v>0</v>
      </c>
      <c r="I922">
        <v>0</v>
      </c>
      <c r="J922">
        <v>0</v>
      </c>
      <c r="K922">
        <v>2</v>
      </c>
      <c r="L922" s="2" t="s">
        <v>175</v>
      </c>
    </row>
    <row r="923" spans="1:12" x14ac:dyDescent="0.4">
      <c r="A923" s="1">
        <v>43920</v>
      </c>
      <c r="B923" s="7">
        <v>0.29166666666666669</v>
      </c>
      <c r="C923" s="2" t="s">
        <v>17</v>
      </c>
      <c r="D923">
        <v>0</v>
      </c>
      <c r="E923">
        <v>826</v>
      </c>
      <c r="F923" s="2" t="s">
        <v>0</v>
      </c>
      <c r="G923">
        <v>112</v>
      </c>
      <c r="H923">
        <v>21</v>
      </c>
      <c r="I923">
        <v>17</v>
      </c>
      <c r="J923">
        <v>0</v>
      </c>
      <c r="K923">
        <v>13</v>
      </c>
      <c r="L923" s="2" t="s">
        <v>123</v>
      </c>
    </row>
    <row r="924" spans="1:12" x14ac:dyDescent="0.4">
      <c r="A924" s="1">
        <v>43920</v>
      </c>
      <c r="B924" s="7">
        <v>0</v>
      </c>
      <c r="C924" s="2" t="s">
        <v>19</v>
      </c>
      <c r="D924">
        <v>0</v>
      </c>
      <c r="E924">
        <v>539</v>
      </c>
      <c r="F924" s="2" t="s">
        <v>0</v>
      </c>
      <c r="G924">
        <v>86</v>
      </c>
      <c r="H924">
        <v>17</v>
      </c>
      <c r="I924">
        <v>16</v>
      </c>
      <c r="J924">
        <v>158</v>
      </c>
      <c r="K924">
        <v>7</v>
      </c>
      <c r="L924" s="2" t="s">
        <v>180</v>
      </c>
    </row>
    <row r="925" spans="1:12" x14ac:dyDescent="0.4">
      <c r="A925" s="1">
        <v>43920</v>
      </c>
      <c r="B925" s="7">
        <v>0.41666666666666669</v>
      </c>
      <c r="C925" s="2" t="s">
        <v>15</v>
      </c>
      <c r="D925">
        <v>0</v>
      </c>
      <c r="E925">
        <v>617</v>
      </c>
      <c r="F925" s="2" t="s">
        <v>0</v>
      </c>
      <c r="G925">
        <v>90</v>
      </c>
      <c r="H925">
        <v>12</v>
      </c>
      <c r="I925">
        <v>0</v>
      </c>
      <c r="J925">
        <v>263</v>
      </c>
      <c r="K925">
        <v>15</v>
      </c>
      <c r="L925" s="2" t="s">
        <v>210</v>
      </c>
    </row>
    <row r="926" spans="1:12" x14ac:dyDescent="0.4">
      <c r="A926" s="1">
        <v>43920</v>
      </c>
      <c r="B926" s="7">
        <v>0</v>
      </c>
      <c r="C926" s="2" t="s">
        <v>30</v>
      </c>
      <c r="D926">
        <v>0</v>
      </c>
      <c r="E926">
        <v>477</v>
      </c>
      <c r="F926" s="2" t="s">
        <v>0</v>
      </c>
      <c r="G926">
        <v>77</v>
      </c>
      <c r="H926">
        <v>16</v>
      </c>
      <c r="I926">
        <v>0</v>
      </c>
      <c r="J926">
        <v>0</v>
      </c>
      <c r="K926">
        <v>17</v>
      </c>
      <c r="L926" s="2" t="s">
        <v>95</v>
      </c>
    </row>
    <row r="927" spans="1:12" x14ac:dyDescent="0.4">
      <c r="A927" s="1">
        <v>43920</v>
      </c>
      <c r="B927" s="7">
        <v>0</v>
      </c>
      <c r="C927" s="2" t="s">
        <v>8</v>
      </c>
      <c r="D927">
        <v>11019</v>
      </c>
      <c r="E927">
        <v>2705</v>
      </c>
      <c r="F927" s="2" t="s">
        <v>0</v>
      </c>
      <c r="G927">
        <v>382</v>
      </c>
      <c r="H927">
        <v>57</v>
      </c>
      <c r="I927">
        <v>54</v>
      </c>
      <c r="J927">
        <v>216</v>
      </c>
      <c r="K927">
        <v>58</v>
      </c>
      <c r="L927" s="2" t="s">
        <v>9</v>
      </c>
    </row>
    <row r="928" spans="1:12" x14ac:dyDescent="0.4">
      <c r="A928" s="1">
        <v>43920</v>
      </c>
      <c r="B928" s="7">
        <v>0</v>
      </c>
      <c r="C928" s="2" t="s">
        <v>32</v>
      </c>
      <c r="D928">
        <v>0</v>
      </c>
      <c r="E928">
        <v>51</v>
      </c>
      <c r="F928" s="2" t="s">
        <v>0</v>
      </c>
      <c r="G928">
        <v>3</v>
      </c>
      <c r="H928">
        <v>0</v>
      </c>
      <c r="I928">
        <v>0</v>
      </c>
      <c r="J928">
        <v>0</v>
      </c>
      <c r="K928">
        <v>2</v>
      </c>
      <c r="L928" s="2" t="s">
        <v>573</v>
      </c>
    </row>
    <row r="929" spans="1:12" x14ac:dyDescent="0.4">
      <c r="A929" s="1">
        <v>43920</v>
      </c>
      <c r="B929" s="7">
        <v>0</v>
      </c>
      <c r="C929" s="2" t="s">
        <v>136</v>
      </c>
      <c r="D929">
        <v>0</v>
      </c>
      <c r="E929">
        <v>535</v>
      </c>
      <c r="F929" s="2" t="s">
        <v>0</v>
      </c>
      <c r="G929">
        <v>58</v>
      </c>
      <c r="H929">
        <v>0</v>
      </c>
      <c r="I929">
        <v>0</v>
      </c>
      <c r="J929">
        <v>0</v>
      </c>
      <c r="K929">
        <v>19</v>
      </c>
      <c r="L929" s="2" t="s">
        <v>137</v>
      </c>
    </row>
    <row r="930" spans="1:12" x14ac:dyDescent="0.4">
      <c r="A930" s="1">
        <v>43920</v>
      </c>
      <c r="B930" s="7">
        <v>0.66666666666666663</v>
      </c>
      <c r="C930" s="2" t="s">
        <v>44</v>
      </c>
      <c r="D930">
        <v>0</v>
      </c>
      <c r="E930">
        <v>128</v>
      </c>
      <c r="F930" s="2" t="s">
        <v>0</v>
      </c>
      <c r="G930">
        <v>28</v>
      </c>
      <c r="H930">
        <v>5</v>
      </c>
      <c r="I930">
        <v>0</v>
      </c>
      <c r="J930">
        <v>0</v>
      </c>
      <c r="K930">
        <v>0</v>
      </c>
      <c r="L930" s="2" t="s">
        <v>201</v>
      </c>
    </row>
    <row r="931" spans="1:12" x14ac:dyDescent="0.4">
      <c r="A931" s="1">
        <v>43920</v>
      </c>
      <c r="B931" s="7">
        <v>0.45833333333333331</v>
      </c>
      <c r="C931" s="2" t="s">
        <v>57</v>
      </c>
      <c r="D931">
        <v>0</v>
      </c>
      <c r="E931">
        <v>351</v>
      </c>
      <c r="F931" s="2" t="s">
        <v>0</v>
      </c>
      <c r="G931">
        <v>0</v>
      </c>
      <c r="H931">
        <v>0</v>
      </c>
      <c r="I931">
        <v>0</v>
      </c>
      <c r="J931">
        <v>0</v>
      </c>
      <c r="K931">
        <v>6</v>
      </c>
      <c r="L931" s="2" t="s">
        <v>154</v>
      </c>
    </row>
    <row r="932" spans="1:12" x14ac:dyDescent="0.4">
      <c r="A932" s="1">
        <v>43920</v>
      </c>
      <c r="B932" s="7">
        <v>0.58333333333333337</v>
      </c>
      <c r="C932" s="2" t="s">
        <v>33</v>
      </c>
      <c r="D932">
        <v>0</v>
      </c>
      <c r="E932">
        <v>378</v>
      </c>
      <c r="F932" s="2" t="s">
        <v>0</v>
      </c>
      <c r="G932">
        <v>57</v>
      </c>
      <c r="H932">
        <v>12</v>
      </c>
      <c r="I932">
        <v>6</v>
      </c>
      <c r="J932">
        <v>0</v>
      </c>
      <c r="K932">
        <v>21</v>
      </c>
      <c r="L932" s="2" t="s">
        <v>34</v>
      </c>
    </row>
    <row r="933" spans="1:12" x14ac:dyDescent="0.4">
      <c r="A933" s="1">
        <v>43920</v>
      </c>
      <c r="B933" s="7">
        <v>0</v>
      </c>
      <c r="C933" s="2" t="s">
        <v>96</v>
      </c>
      <c r="D933">
        <v>0</v>
      </c>
      <c r="E933">
        <v>63</v>
      </c>
      <c r="F933" s="2" t="s">
        <v>0</v>
      </c>
      <c r="G933">
        <v>8</v>
      </c>
      <c r="H933">
        <v>0</v>
      </c>
      <c r="I933">
        <v>0</v>
      </c>
      <c r="J933">
        <v>0</v>
      </c>
      <c r="K933">
        <v>0</v>
      </c>
      <c r="L933" s="2" t="s">
        <v>475</v>
      </c>
    </row>
    <row r="934" spans="1:12" x14ac:dyDescent="0.4">
      <c r="A934" s="1">
        <v>43920</v>
      </c>
      <c r="B934" s="7">
        <v>0</v>
      </c>
      <c r="C934" s="2" t="s">
        <v>108</v>
      </c>
      <c r="D934">
        <v>0</v>
      </c>
      <c r="E934">
        <v>46</v>
      </c>
      <c r="F934" s="2" t="s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 s="2" t="s">
        <v>172</v>
      </c>
    </row>
    <row r="935" spans="1:12" x14ac:dyDescent="0.4">
      <c r="A935" s="1">
        <v>43920</v>
      </c>
      <c r="B935" s="7">
        <v>0</v>
      </c>
      <c r="C935" s="2" t="s">
        <v>38</v>
      </c>
      <c r="D935">
        <v>0</v>
      </c>
      <c r="E935">
        <v>389</v>
      </c>
      <c r="F935" s="2" t="s">
        <v>0</v>
      </c>
      <c r="G935">
        <v>0</v>
      </c>
      <c r="H935">
        <v>0</v>
      </c>
      <c r="I935">
        <v>0</v>
      </c>
      <c r="J935">
        <v>0</v>
      </c>
      <c r="K935">
        <v>5</v>
      </c>
      <c r="L935" s="2" t="s">
        <v>101</v>
      </c>
    </row>
    <row r="936" spans="1:12" x14ac:dyDescent="0.4">
      <c r="A936" s="1">
        <v>43920</v>
      </c>
      <c r="B936" s="7">
        <v>0</v>
      </c>
      <c r="C936" s="2" t="s">
        <v>151</v>
      </c>
      <c r="D936">
        <v>0</v>
      </c>
      <c r="E936">
        <v>42</v>
      </c>
      <c r="F936" s="2" t="s">
        <v>0</v>
      </c>
      <c r="G936">
        <v>19</v>
      </c>
      <c r="H936">
        <v>3</v>
      </c>
      <c r="I936">
        <v>0</v>
      </c>
      <c r="J936">
        <v>0</v>
      </c>
      <c r="K936">
        <v>0</v>
      </c>
      <c r="L936" s="2" t="s">
        <v>152</v>
      </c>
    </row>
    <row r="937" spans="1:12" x14ac:dyDescent="0.4">
      <c r="A937" s="1">
        <v>43920</v>
      </c>
      <c r="B937" s="7"/>
      <c r="C937" s="2" t="s">
        <v>70</v>
      </c>
      <c r="E937">
        <v>193</v>
      </c>
      <c r="F937" s="2" t="s">
        <v>0</v>
      </c>
      <c r="K937">
        <v>2</v>
      </c>
      <c r="L937" s="2" t="s">
        <v>0</v>
      </c>
    </row>
    <row r="938" spans="1:12" x14ac:dyDescent="0.4">
      <c r="A938" s="1">
        <v>43920</v>
      </c>
      <c r="B938" s="7">
        <v>0</v>
      </c>
      <c r="C938" s="2" t="s">
        <v>45</v>
      </c>
      <c r="D938">
        <v>0</v>
      </c>
      <c r="E938">
        <v>135</v>
      </c>
      <c r="F938" s="2" t="s">
        <v>0</v>
      </c>
      <c r="G938">
        <v>0</v>
      </c>
      <c r="H938">
        <v>0</v>
      </c>
      <c r="I938">
        <v>0</v>
      </c>
      <c r="J938">
        <v>33</v>
      </c>
      <c r="K938">
        <v>2</v>
      </c>
      <c r="L938" s="2" t="s">
        <v>284</v>
      </c>
    </row>
    <row r="939" spans="1:12" x14ac:dyDescent="0.4">
      <c r="A939" s="1">
        <v>43920</v>
      </c>
      <c r="B939" s="7">
        <v>0</v>
      </c>
      <c r="C939" s="2" t="s">
        <v>125</v>
      </c>
      <c r="D939">
        <v>0</v>
      </c>
      <c r="E939">
        <v>148</v>
      </c>
      <c r="F939" s="2" t="s">
        <v>0</v>
      </c>
      <c r="G939">
        <v>0</v>
      </c>
      <c r="H939">
        <v>0</v>
      </c>
      <c r="I939">
        <v>0</v>
      </c>
      <c r="J939">
        <v>0</v>
      </c>
      <c r="K939">
        <v>2</v>
      </c>
      <c r="L939" s="2" t="s">
        <v>139</v>
      </c>
    </row>
    <row r="940" spans="1:12" x14ac:dyDescent="0.4">
      <c r="A940" s="1">
        <v>43920</v>
      </c>
      <c r="B940" s="7">
        <v>0.33333333333333331</v>
      </c>
      <c r="C940" s="2" t="s">
        <v>10</v>
      </c>
      <c r="D940">
        <v>0</v>
      </c>
      <c r="E940">
        <v>1962</v>
      </c>
      <c r="F940" s="2" t="s">
        <v>0</v>
      </c>
      <c r="G940">
        <v>415</v>
      </c>
      <c r="H940">
        <v>75</v>
      </c>
      <c r="I940">
        <v>61</v>
      </c>
      <c r="J940">
        <v>0</v>
      </c>
      <c r="K940">
        <v>105</v>
      </c>
      <c r="L940" s="2" t="s">
        <v>209</v>
      </c>
    </row>
    <row r="941" spans="1:12" x14ac:dyDescent="0.4">
      <c r="A941" s="1">
        <v>43920</v>
      </c>
      <c r="B941" s="7">
        <v>0</v>
      </c>
      <c r="C941" s="2" t="s">
        <v>103</v>
      </c>
      <c r="D941">
        <v>0</v>
      </c>
      <c r="E941">
        <v>53</v>
      </c>
      <c r="F941" s="2" t="s">
        <v>0</v>
      </c>
      <c r="G941">
        <v>7</v>
      </c>
      <c r="H941">
        <v>0</v>
      </c>
      <c r="I941">
        <v>0</v>
      </c>
      <c r="J941">
        <v>9</v>
      </c>
      <c r="K941">
        <v>0</v>
      </c>
      <c r="L941" s="2" t="s">
        <v>156</v>
      </c>
    </row>
    <row r="942" spans="1:12" x14ac:dyDescent="0.4">
      <c r="A942" s="1">
        <v>43920</v>
      </c>
      <c r="B942" s="7">
        <v>0</v>
      </c>
      <c r="C942" s="2" t="s">
        <v>21</v>
      </c>
      <c r="D942">
        <v>0</v>
      </c>
      <c r="E942">
        <v>3607</v>
      </c>
      <c r="F942" s="2" t="s">
        <v>0</v>
      </c>
      <c r="G942">
        <v>376</v>
      </c>
      <c r="H942">
        <v>67</v>
      </c>
      <c r="I942">
        <v>0</v>
      </c>
      <c r="J942">
        <v>0</v>
      </c>
      <c r="K942">
        <v>92</v>
      </c>
      <c r="L942" s="2" t="s">
        <v>197</v>
      </c>
    </row>
    <row r="943" spans="1:12" x14ac:dyDescent="0.4">
      <c r="A943" s="1">
        <v>43920</v>
      </c>
      <c r="B943" s="7">
        <v>0.625</v>
      </c>
      <c r="C943" s="2" t="s">
        <v>23</v>
      </c>
      <c r="D943">
        <v>0</v>
      </c>
      <c r="E943">
        <v>1145</v>
      </c>
      <c r="F943" s="2" t="s">
        <v>0</v>
      </c>
      <c r="G943">
        <v>153</v>
      </c>
      <c r="H943">
        <v>25</v>
      </c>
      <c r="I943">
        <v>23</v>
      </c>
      <c r="J943">
        <v>0</v>
      </c>
      <c r="K943">
        <v>35</v>
      </c>
      <c r="L943" s="2" t="s">
        <v>571</v>
      </c>
    </row>
    <row r="944" spans="1:12" x14ac:dyDescent="0.4">
      <c r="A944" s="1">
        <v>43920</v>
      </c>
      <c r="B944" s="7">
        <v>0.33333333333333331</v>
      </c>
      <c r="C944" s="2" t="s">
        <v>47</v>
      </c>
      <c r="D944">
        <v>0</v>
      </c>
      <c r="E944">
        <v>114</v>
      </c>
      <c r="F944" s="2" t="s">
        <v>0</v>
      </c>
      <c r="G944">
        <v>14</v>
      </c>
      <c r="H944">
        <v>6</v>
      </c>
      <c r="I944">
        <v>0</v>
      </c>
      <c r="J944">
        <v>29</v>
      </c>
      <c r="K944">
        <v>1</v>
      </c>
      <c r="L944" s="2" t="s">
        <v>572</v>
      </c>
    </row>
    <row r="945" spans="1:12" x14ac:dyDescent="0.4">
      <c r="A945" s="1">
        <v>43920</v>
      </c>
      <c r="B945" s="7">
        <v>0.60416666666666663</v>
      </c>
      <c r="C945" s="2" t="s">
        <v>14</v>
      </c>
      <c r="D945">
        <v>0</v>
      </c>
      <c r="E945">
        <v>1862</v>
      </c>
      <c r="F945" s="2" t="s">
        <v>0</v>
      </c>
      <c r="G945">
        <v>197</v>
      </c>
      <c r="H945">
        <v>0</v>
      </c>
      <c r="I945">
        <v>46</v>
      </c>
      <c r="J945">
        <v>0</v>
      </c>
      <c r="K945">
        <v>24</v>
      </c>
      <c r="L945" s="2" t="s">
        <v>240</v>
      </c>
    </row>
    <row r="946" spans="1:12" x14ac:dyDescent="0.4">
      <c r="A946" s="1">
        <v>43920</v>
      </c>
      <c r="B946" s="7">
        <v>0</v>
      </c>
      <c r="C946" s="2" t="s">
        <v>12</v>
      </c>
      <c r="D946">
        <v>0</v>
      </c>
      <c r="E946">
        <v>64</v>
      </c>
      <c r="F946" s="2" t="s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 s="2" t="s">
        <v>208</v>
      </c>
    </row>
    <row r="947" spans="1:12" x14ac:dyDescent="0.4">
      <c r="A947" s="1">
        <v>43921</v>
      </c>
      <c r="B947" s="7">
        <v>0.625</v>
      </c>
      <c r="C947" s="2" t="s">
        <v>25</v>
      </c>
      <c r="D947">
        <v>0</v>
      </c>
      <c r="E947">
        <v>499</v>
      </c>
      <c r="F947" s="2" t="s">
        <v>0</v>
      </c>
      <c r="G947">
        <v>85</v>
      </c>
      <c r="H947">
        <v>25</v>
      </c>
      <c r="I947">
        <v>25</v>
      </c>
      <c r="J947">
        <v>0</v>
      </c>
      <c r="K947">
        <v>11</v>
      </c>
      <c r="L947" s="2" t="s">
        <v>215</v>
      </c>
    </row>
    <row r="948" spans="1:12" x14ac:dyDescent="0.4">
      <c r="A948" s="1">
        <v>43921</v>
      </c>
      <c r="B948" s="7">
        <v>0.5</v>
      </c>
      <c r="C948" s="2" t="s">
        <v>113</v>
      </c>
      <c r="D948">
        <v>0</v>
      </c>
      <c r="E948">
        <v>14</v>
      </c>
      <c r="F948" s="2" t="s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 s="2" t="s">
        <v>186</v>
      </c>
    </row>
    <row r="949" spans="1:12" x14ac:dyDescent="0.4">
      <c r="A949" s="1">
        <v>43921</v>
      </c>
      <c r="B949" s="7">
        <v>0.66666666666666663</v>
      </c>
      <c r="C949" s="2" t="s">
        <v>59</v>
      </c>
      <c r="D949">
        <v>0</v>
      </c>
      <c r="E949">
        <v>58</v>
      </c>
      <c r="F949" s="2" t="s">
        <v>0</v>
      </c>
      <c r="G949">
        <v>0</v>
      </c>
      <c r="H949">
        <v>0</v>
      </c>
      <c r="I949">
        <v>0</v>
      </c>
      <c r="J949">
        <v>0</v>
      </c>
      <c r="K949">
        <v>2</v>
      </c>
      <c r="L949" s="2" t="s">
        <v>175</v>
      </c>
    </row>
    <row r="950" spans="1:12" x14ac:dyDescent="0.4">
      <c r="A950" s="1">
        <v>43921</v>
      </c>
      <c r="B950" s="7">
        <v>0.33333333333333331</v>
      </c>
      <c r="C950" s="2" t="s">
        <v>17</v>
      </c>
      <c r="D950">
        <v>0</v>
      </c>
      <c r="E950">
        <v>856</v>
      </c>
      <c r="F950" s="2" t="s">
        <v>0</v>
      </c>
      <c r="G950">
        <v>111</v>
      </c>
      <c r="H950">
        <v>23</v>
      </c>
      <c r="I950">
        <v>18</v>
      </c>
      <c r="J950">
        <v>0</v>
      </c>
      <c r="K950">
        <v>16</v>
      </c>
      <c r="L950" s="2" t="s">
        <v>123</v>
      </c>
    </row>
    <row r="951" spans="1:12" x14ac:dyDescent="0.4">
      <c r="A951" s="1">
        <v>43921</v>
      </c>
      <c r="B951" s="7">
        <v>0</v>
      </c>
      <c r="C951" s="2" t="s">
        <v>19</v>
      </c>
      <c r="D951">
        <v>0</v>
      </c>
      <c r="E951">
        <v>561</v>
      </c>
      <c r="F951" s="2" t="s">
        <v>0</v>
      </c>
      <c r="G951">
        <v>88</v>
      </c>
      <c r="H951">
        <v>18</v>
      </c>
      <c r="I951">
        <v>16</v>
      </c>
      <c r="J951">
        <v>242</v>
      </c>
      <c r="K951">
        <v>10</v>
      </c>
      <c r="L951" s="2" t="s">
        <v>180</v>
      </c>
    </row>
    <row r="952" spans="1:12" x14ac:dyDescent="0.4">
      <c r="A952" s="1">
        <v>43921</v>
      </c>
      <c r="B952" s="7">
        <v>0.41666666666666669</v>
      </c>
      <c r="C952" s="2" t="s">
        <v>15</v>
      </c>
      <c r="D952">
        <v>0</v>
      </c>
      <c r="E952">
        <v>653</v>
      </c>
      <c r="F952" s="2" t="s">
        <v>0</v>
      </c>
      <c r="G952">
        <v>105</v>
      </c>
      <c r="H952">
        <v>15</v>
      </c>
      <c r="I952">
        <v>0</v>
      </c>
      <c r="J952">
        <v>292</v>
      </c>
      <c r="K952">
        <v>16</v>
      </c>
      <c r="L952" s="2" t="s">
        <v>214</v>
      </c>
    </row>
    <row r="953" spans="1:12" x14ac:dyDescent="0.4">
      <c r="A953" s="1">
        <v>43921</v>
      </c>
      <c r="B953" s="7">
        <v>0</v>
      </c>
      <c r="C953" s="2" t="s">
        <v>30</v>
      </c>
      <c r="D953">
        <v>0</v>
      </c>
      <c r="E953">
        <v>491</v>
      </c>
      <c r="F953" s="2" t="s">
        <v>0</v>
      </c>
      <c r="G953">
        <v>77</v>
      </c>
      <c r="H953">
        <v>20</v>
      </c>
      <c r="I953">
        <v>0</v>
      </c>
      <c r="J953">
        <v>0</v>
      </c>
      <c r="K953">
        <v>20</v>
      </c>
      <c r="L953" s="2" t="s">
        <v>95</v>
      </c>
    </row>
    <row r="954" spans="1:12" x14ac:dyDescent="0.4">
      <c r="A954" s="1">
        <v>43921</v>
      </c>
      <c r="B954" s="7">
        <v>0</v>
      </c>
      <c r="C954" s="2" t="s">
        <v>8</v>
      </c>
      <c r="D954">
        <v>11785</v>
      </c>
      <c r="E954">
        <v>2934</v>
      </c>
      <c r="F954" s="2" t="s">
        <v>0</v>
      </c>
      <c r="G954">
        <v>405</v>
      </c>
      <c r="H954">
        <v>64</v>
      </c>
      <c r="I954">
        <v>49</v>
      </c>
      <c r="J954">
        <v>241</v>
      </c>
      <c r="K954">
        <v>66</v>
      </c>
      <c r="L954" s="2" t="s">
        <v>9</v>
      </c>
    </row>
    <row r="955" spans="1:12" x14ac:dyDescent="0.4">
      <c r="A955" s="1">
        <v>43921</v>
      </c>
      <c r="B955" s="7">
        <v>0</v>
      </c>
      <c r="C955" s="2" t="s">
        <v>32</v>
      </c>
      <c r="D955">
        <v>0</v>
      </c>
      <c r="E955">
        <v>53</v>
      </c>
      <c r="F955" s="2" t="s">
        <v>0</v>
      </c>
      <c r="G955">
        <v>5</v>
      </c>
      <c r="H955">
        <v>0</v>
      </c>
      <c r="I955">
        <v>0</v>
      </c>
      <c r="J955">
        <v>0</v>
      </c>
      <c r="K955">
        <v>2</v>
      </c>
      <c r="L955" s="2" t="s">
        <v>573</v>
      </c>
    </row>
    <row r="956" spans="1:12" x14ac:dyDescent="0.4">
      <c r="A956" s="1">
        <v>43921</v>
      </c>
      <c r="B956" s="7">
        <v>0</v>
      </c>
      <c r="C956" s="2" t="s">
        <v>136</v>
      </c>
      <c r="D956">
        <v>0</v>
      </c>
      <c r="E956">
        <v>547</v>
      </c>
      <c r="F956" s="2" t="s">
        <v>0</v>
      </c>
      <c r="G956">
        <v>58</v>
      </c>
      <c r="H956">
        <v>0</v>
      </c>
      <c r="I956">
        <v>0</v>
      </c>
      <c r="J956">
        <v>0</v>
      </c>
      <c r="K956">
        <v>23</v>
      </c>
      <c r="L956" s="2" t="s">
        <v>137</v>
      </c>
    </row>
    <row r="957" spans="1:12" x14ac:dyDescent="0.4">
      <c r="A957" s="1">
        <v>43921</v>
      </c>
      <c r="B957" s="7">
        <v>0.66666666666666663</v>
      </c>
      <c r="C957" s="2" t="s">
        <v>44</v>
      </c>
      <c r="D957">
        <v>0</v>
      </c>
      <c r="E957">
        <v>140</v>
      </c>
      <c r="F957" s="2" t="s">
        <v>0</v>
      </c>
      <c r="G957">
        <v>29</v>
      </c>
      <c r="H957">
        <v>5</v>
      </c>
      <c r="I957">
        <v>0</v>
      </c>
      <c r="J957">
        <v>0</v>
      </c>
      <c r="K957">
        <v>0</v>
      </c>
      <c r="L957" s="2" t="s">
        <v>201</v>
      </c>
    </row>
    <row r="958" spans="1:12" x14ac:dyDescent="0.4">
      <c r="A958" s="1">
        <v>43921</v>
      </c>
      <c r="B958" s="7">
        <v>0.45833333333333331</v>
      </c>
      <c r="C958" s="2" t="s">
        <v>57</v>
      </c>
      <c r="D958">
        <v>0</v>
      </c>
      <c r="E958">
        <v>375</v>
      </c>
      <c r="F958" s="2" t="s">
        <v>0</v>
      </c>
      <c r="G958">
        <v>0</v>
      </c>
      <c r="H958">
        <v>0</v>
      </c>
      <c r="I958">
        <v>0</v>
      </c>
      <c r="J958">
        <v>0</v>
      </c>
      <c r="K958">
        <v>7</v>
      </c>
      <c r="L958" s="2" t="s">
        <v>154</v>
      </c>
    </row>
    <row r="959" spans="1:12" x14ac:dyDescent="0.4">
      <c r="A959" s="1">
        <v>43921</v>
      </c>
      <c r="B959" s="7">
        <v>0.66666666666666663</v>
      </c>
      <c r="C959" s="2" t="s">
        <v>33</v>
      </c>
      <c r="D959">
        <v>0</v>
      </c>
      <c r="E959">
        <v>402</v>
      </c>
      <c r="F959" s="2" t="s">
        <v>0</v>
      </c>
      <c r="G959">
        <v>59</v>
      </c>
      <c r="H959">
        <v>14</v>
      </c>
      <c r="I959">
        <v>8</v>
      </c>
      <c r="J959">
        <v>0</v>
      </c>
      <c r="K959">
        <v>23</v>
      </c>
      <c r="L959" s="2" t="s">
        <v>34</v>
      </c>
    </row>
    <row r="960" spans="1:12" x14ac:dyDescent="0.4">
      <c r="A960" s="1">
        <v>43921</v>
      </c>
      <c r="B960" s="7">
        <v>0</v>
      </c>
      <c r="C960" s="2" t="s">
        <v>96</v>
      </c>
      <c r="D960">
        <v>0</v>
      </c>
      <c r="E960">
        <v>70</v>
      </c>
      <c r="F960" s="2" t="s">
        <v>0</v>
      </c>
      <c r="G960">
        <v>7</v>
      </c>
      <c r="H960">
        <v>1</v>
      </c>
      <c r="I960">
        <v>0</v>
      </c>
      <c r="J960">
        <v>0</v>
      </c>
      <c r="K960">
        <v>0</v>
      </c>
      <c r="L960" s="2" t="s">
        <v>475</v>
      </c>
    </row>
    <row r="961" spans="1:12" x14ac:dyDescent="0.4">
      <c r="A961" s="1">
        <v>43921</v>
      </c>
      <c r="B961" s="7">
        <v>0</v>
      </c>
      <c r="C961" s="2" t="s">
        <v>108</v>
      </c>
      <c r="D961">
        <v>0</v>
      </c>
      <c r="E961">
        <v>46</v>
      </c>
      <c r="F961" s="2" t="s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 s="2" t="s">
        <v>172</v>
      </c>
    </row>
    <row r="962" spans="1:12" x14ac:dyDescent="0.4">
      <c r="A962" s="1">
        <v>43921</v>
      </c>
      <c r="B962" s="7">
        <v>0</v>
      </c>
      <c r="C962" s="2" t="s">
        <v>38</v>
      </c>
      <c r="D962">
        <v>0</v>
      </c>
      <c r="E962">
        <v>414</v>
      </c>
      <c r="F962" s="2" t="s">
        <v>0</v>
      </c>
      <c r="G962">
        <v>0</v>
      </c>
      <c r="H962">
        <v>0</v>
      </c>
      <c r="I962">
        <v>0</v>
      </c>
      <c r="J962">
        <v>0</v>
      </c>
      <c r="K962">
        <v>7</v>
      </c>
      <c r="L962" s="2" t="s">
        <v>101</v>
      </c>
    </row>
    <row r="963" spans="1:12" x14ac:dyDescent="0.4">
      <c r="A963" s="1">
        <v>43921</v>
      </c>
      <c r="B963" s="7">
        <v>0</v>
      </c>
      <c r="C963" s="2" t="s">
        <v>151</v>
      </c>
      <c r="D963">
        <v>0</v>
      </c>
      <c r="E963">
        <v>44</v>
      </c>
      <c r="F963" s="2" t="s">
        <v>0</v>
      </c>
      <c r="G963">
        <v>18</v>
      </c>
      <c r="H963">
        <v>3</v>
      </c>
      <c r="I963">
        <v>0</v>
      </c>
      <c r="J963">
        <v>0</v>
      </c>
      <c r="K963">
        <v>0</v>
      </c>
      <c r="L963" s="2" t="s">
        <v>152</v>
      </c>
    </row>
    <row r="964" spans="1:12" x14ac:dyDescent="0.4">
      <c r="A964" s="1">
        <v>43921</v>
      </c>
      <c r="B964" s="7">
        <v>0</v>
      </c>
      <c r="C964" s="2" t="s">
        <v>70</v>
      </c>
      <c r="D964">
        <v>0</v>
      </c>
      <c r="E964">
        <v>196</v>
      </c>
      <c r="F964" s="2" t="s">
        <v>0</v>
      </c>
      <c r="G964">
        <v>0</v>
      </c>
      <c r="H964">
        <v>0</v>
      </c>
      <c r="I964">
        <v>0</v>
      </c>
      <c r="J964">
        <v>0</v>
      </c>
      <c r="K964">
        <v>2</v>
      </c>
      <c r="L964" s="2" t="s">
        <v>576</v>
      </c>
    </row>
    <row r="965" spans="1:12" x14ac:dyDescent="0.4">
      <c r="A965" s="1">
        <v>43921</v>
      </c>
      <c r="B965" s="7">
        <v>0</v>
      </c>
      <c r="C965" s="2" t="s">
        <v>45</v>
      </c>
      <c r="D965">
        <v>0</v>
      </c>
      <c r="E965">
        <v>140</v>
      </c>
      <c r="F965" s="2" t="s">
        <v>0</v>
      </c>
      <c r="G965">
        <v>0</v>
      </c>
      <c r="H965">
        <v>0</v>
      </c>
      <c r="I965">
        <v>0</v>
      </c>
      <c r="J965">
        <v>48</v>
      </c>
      <c r="K965">
        <v>4</v>
      </c>
      <c r="L965" s="2" t="s">
        <v>453</v>
      </c>
    </row>
    <row r="966" spans="1:12" x14ac:dyDescent="0.4">
      <c r="A966" s="1">
        <v>43921</v>
      </c>
      <c r="B966" s="7">
        <v>0</v>
      </c>
      <c r="C966" s="2" t="s">
        <v>125</v>
      </c>
      <c r="D966">
        <v>0</v>
      </c>
      <c r="E966">
        <v>154</v>
      </c>
      <c r="F966" s="2" t="s">
        <v>0</v>
      </c>
      <c r="G966">
        <v>0</v>
      </c>
      <c r="H966">
        <v>0</v>
      </c>
      <c r="I966">
        <v>0</v>
      </c>
      <c r="J966">
        <v>0</v>
      </c>
      <c r="K966">
        <v>3</v>
      </c>
      <c r="L966" s="2" t="s">
        <v>139</v>
      </c>
    </row>
    <row r="967" spans="1:12" x14ac:dyDescent="0.4">
      <c r="A967" s="1">
        <v>43921</v>
      </c>
      <c r="B967" s="7">
        <v>0.33333333333333331</v>
      </c>
      <c r="C967" s="2" t="s">
        <v>10</v>
      </c>
      <c r="D967">
        <v>0</v>
      </c>
      <c r="E967">
        <v>2091</v>
      </c>
      <c r="F967" s="2" t="s">
        <v>0</v>
      </c>
      <c r="G967">
        <v>401</v>
      </c>
      <c r="H967">
        <v>74</v>
      </c>
      <c r="I967">
        <v>67</v>
      </c>
      <c r="J967">
        <v>202</v>
      </c>
      <c r="K967">
        <v>120</v>
      </c>
      <c r="L967" s="2" t="s">
        <v>213</v>
      </c>
    </row>
    <row r="968" spans="1:12" x14ac:dyDescent="0.4">
      <c r="A968" s="1">
        <v>43921</v>
      </c>
      <c r="B968" s="7">
        <v>0</v>
      </c>
      <c r="C968" s="2" t="s">
        <v>103</v>
      </c>
      <c r="D968">
        <v>0</v>
      </c>
      <c r="E968">
        <v>57</v>
      </c>
      <c r="F968" s="2" t="s">
        <v>0</v>
      </c>
      <c r="G968">
        <v>9</v>
      </c>
      <c r="H968">
        <v>0</v>
      </c>
      <c r="I968">
        <v>0</v>
      </c>
      <c r="J968">
        <v>11</v>
      </c>
      <c r="K968">
        <v>0</v>
      </c>
      <c r="L968" s="2" t="s">
        <v>156</v>
      </c>
    </row>
    <row r="969" spans="1:12" x14ac:dyDescent="0.4">
      <c r="A969" s="1">
        <v>43921</v>
      </c>
      <c r="B969" s="7">
        <v>0</v>
      </c>
      <c r="C969" s="2" t="s">
        <v>21</v>
      </c>
      <c r="D969">
        <v>0</v>
      </c>
      <c r="E969">
        <v>3766</v>
      </c>
      <c r="F969" s="2" t="s">
        <v>0</v>
      </c>
      <c r="G969">
        <v>384</v>
      </c>
      <c r="H969">
        <v>70</v>
      </c>
      <c r="I969">
        <v>0</v>
      </c>
      <c r="J969">
        <v>0</v>
      </c>
      <c r="K969">
        <v>104</v>
      </c>
      <c r="L969" s="2" t="s">
        <v>197</v>
      </c>
    </row>
    <row r="970" spans="1:12" x14ac:dyDescent="0.4">
      <c r="A970" s="1">
        <v>43921</v>
      </c>
      <c r="B970" s="7">
        <v>0.625</v>
      </c>
      <c r="C970" s="2" t="s">
        <v>23</v>
      </c>
      <c r="D970">
        <v>0</v>
      </c>
      <c r="E970">
        <v>1212</v>
      </c>
      <c r="F970" s="2" t="s">
        <v>0</v>
      </c>
      <c r="G970">
        <v>152</v>
      </c>
      <c r="H970">
        <v>24</v>
      </c>
      <c r="I970">
        <v>23</v>
      </c>
      <c r="J970">
        <v>0</v>
      </c>
      <c r="K970">
        <v>37</v>
      </c>
      <c r="L970" s="2" t="s">
        <v>571</v>
      </c>
    </row>
    <row r="971" spans="1:12" x14ac:dyDescent="0.4">
      <c r="A971" s="1">
        <v>43921</v>
      </c>
      <c r="B971" s="7">
        <v>0.33333333333333331</v>
      </c>
      <c r="C971" s="2" t="s">
        <v>47</v>
      </c>
      <c r="D971">
        <v>0</v>
      </c>
      <c r="E971">
        <v>125</v>
      </c>
      <c r="F971" s="2" t="s">
        <v>0</v>
      </c>
      <c r="G971">
        <v>13</v>
      </c>
      <c r="H971">
        <v>5</v>
      </c>
      <c r="I971">
        <v>0</v>
      </c>
      <c r="J971">
        <v>39</v>
      </c>
      <c r="K971">
        <v>1</v>
      </c>
      <c r="L971" s="2" t="s">
        <v>572</v>
      </c>
    </row>
    <row r="972" spans="1:12" x14ac:dyDescent="0.4">
      <c r="A972" s="1">
        <v>43921</v>
      </c>
      <c r="B972" s="7">
        <v>0.60416666666666663</v>
      </c>
      <c r="C972" s="2" t="s">
        <v>14</v>
      </c>
      <c r="D972">
        <v>0</v>
      </c>
      <c r="E972">
        <v>1953</v>
      </c>
      <c r="F972" s="2" t="s">
        <v>0</v>
      </c>
      <c r="G972">
        <v>196</v>
      </c>
      <c r="H972">
        <v>0</v>
      </c>
      <c r="I972">
        <v>50</v>
      </c>
      <c r="J972">
        <v>0</v>
      </c>
      <c r="K972">
        <v>27</v>
      </c>
      <c r="L972" s="2" t="s">
        <v>240</v>
      </c>
    </row>
    <row r="973" spans="1:12" x14ac:dyDescent="0.4">
      <c r="A973" s="1">
        <v>43921</v>
      </c>
      <c r="B973" s="7">
        <v>0</v>
      </c>
      <c r="C973" s="2" t="s">
        <v>12</v>
      </c>
      <c r="D973">
        <v>0</v>
      </c>
      <c r="E973">
        <v>68</v>
      </c>
      <c r="F973" s="2" t="s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 s="2" t="s">
        <v>212</v>
      </c>
    </row>
    <row r="974" spans="1:12" x14ac:dyDescent="0.4">
      <c r="A974" s="1">
        <v>43922</v>
      </c>
      <c r="B974" s="7">
        <v>0.625</v>
      </c>
      <c r="C974" s="2" t="s">
        <v>25</v>
      </c>
      <c r="D974">
        <v>0</v>
      </c>
      <c r="E974">
        <v>549</v>
      </c>
      <c r="F974" s="2" t="s">
        <v>0</v>
      </c>
      <c r="G974">
        <v>94</v>
      </c>
      <c r="H974">
        <v>27</v>
      </c>
      <c r="I974">
        <v>27</v>
      </c>
      <c r="J974">
        <v>0</v>
      </c>
      <c r="K974">
        <v>11</v>
      </c>
      <c r="L974" s="2" t="s">
        <v>219</v>
      </c>
    </row>
    <row r="975" spans="1:12" x14ac:dyDescent="0.4">
      <c r="A975" s="1">
        <v>43922</v>
      </c>
      <c r="B975" s="7"/>
      <c r="C975" s="2" t="s">
        <v>113</v>
      </c>
      <c r="E975">
        <v>17</v>
      </c>
      <c r="F975" s="2" t="s">
        <v>0</v>
      </c>
      <c r="K975">
        <v>0</v>
      </c>
      <c r="L975" s="2" t="s">
        <v>0</v>
      </c>
    </row>
    <row r="976" spans="1:12" x14ac:dyDescent="0.4">
      <c r="A976" s="1">
        <v>43922</v>
      </c>
      <c r="B976" s="7">
        <v>0.70833333333333337</v>
      </c>
      <c r="C976" s="2" t="s">
        <v>59</v>
      </c>
      <c r="D976">
        <v>0</v>
      </c>
      <c r="E976">
        <v>61</v>
      </c>
      <c r="F976" s="2" t="s">
        <v>0</v>
      </c>
      <c r="G976">
        <v>0</v>
      </c>
      <c r="H976">
        <v>0</v>
      </c>
      <c r="I976">
        <v>0</v>
      </c>
      <c r="J976">
        <v>0</v>
      </c>
      <c r="K976">
        <v>3</v>
      </c>
      <c r="L976" s="2" t="s">
        <v>175</v>
      </c>
    </row>
    <row r="977" spans="1:12" x14ac:dyDescent="0.4">
      <c r="A977" s="1">
        <v>43922</v>
      </c>
      <c r="B977" s="7">
        <v>0.33333333333333331</v>
      </c>
      <c r="C977" s="2" t="s">
        <v>17</v>
      </c>
      <c r="D977">
        <v>0</v>
      </c>
      <c r="E977">
        <v>909</v>
      </c>
      <c r="F977" s="2" t="s">
        <v>0</v>
      </c>
      <c r="G977">
        <v>115</v>
      </c>
      <c r="H977">
        <v>26</v>
      </c>
      <c r="I977">
        <v>21</v>
      </c>
      <c r="J977">
        <v>0</v>
      </c>
      <c r="K977">
        <v>20</v>
      </c>
      <c r="L977" s="2" t="s">
        <v>123</v>
      </c>
    </row>
    <row r="978" spans="1:12" x14ac:dyDescent="0.4">
      <c r="A978" s="1">
        <v>43922</v>
      </c>
      <c r="B978" s="7">
        <v>0</v>
      </c>
      <c r="C978" s="2" t="s">
        <v>19</v>
      </c>
      <c r="D978">
        <v>0</v>
      </c>
      <c r="E978">
        <v>588</v>
      </c>
      <c r="F978" s="2" t="s">
        <v>0</v>
      </c>
      <c r="G978">
        <v>86</v>
      </c>
      <c r="H978">
        <v>17</v>
      </c>
      <c r="I978">
        <v>17</v>
      </c>
      <c r="J978">
        <v>249</v>
      </c>
      <c r="K978">
        <v>11</v>
      </c>
      <c r="L978" s="2" t="s">
        <v>180</v>
      </c>
    </row>
    <row r="979" spans="1:12" x14ac:dyDescent="0.4">
      <c r="A979" s="1">
        <v>43922</v>
      </c>
      <c r="B979" s="7">
        <v>0.41666666666666669</v>
      </c>
      <c r="C979" s="2" t="s">
        <v>15</v>
      </c>
      <c r="D979">
        <v>0</v>
      </c>
      <c r="E979">
        <v>687</v>
      </c>
      <c r="F979" s="2" t="s">
        <v>0</v>
      </c>
      <c r="G979">
        <v>108</v>
      </c>
      <c r="H979">
        <v>16</v>
      </c>
      <c r="I979">
        <v>0</v>
      </c>
      <c r="J979">
        <v>323</v>
      </c>
      <c r="K979">
        <v>18</v>
      </c>
      <c r="L979" s="2" t="s">
        <v>218</v>
      </c>
    </row>
    <row r="980" spans="1:12" x14ac:dyDescent="0.4">
      <c r="A980" s="1">
        <v>43922</v>
      </c>
      <c r="B980" s="7">
        <v>0</v>
      </c>
      <c r="C980" s="2" t="s">
        <v>30</v>
      </c>
      <c r="D980">
        <v>0</v>
      </c>
      <c r="E980">
        <v>525</v>
      </c>
      <c r="F980" s="2" t="s">
        <v>0</v>
      </c>
      <c r="G980">
        <v>81</v>
      </c>
      <c r="H980">
        <v>23</v>
      </c>
      <c r="I980">
        <v>0</v>
      </c>
      <c r="J980">
        <v>0</v>
      </c>
      <c r="K980">
        <v>23</v>
      </c>
      <c r="L980" s="2" t="s">
        <v>95</v>
      </c>
    </row>
    <row r="981" spans="1:12" x14ac:dyDescent="0.4">
      <c r="A981" s="1">
        <v>43922</v>
      </c>
      <c r="B981" s="7">
        <v>0</v>
      </c>
      <c r="C981" s="2" t="s">
        <v>8</v>
      </c>
      <c r="D981">
        <v>12448</v>
      </c>
      <c r="E981">
        <v>3091</v>
      </c>
      <c r="F981" s="2" t="s">
        <v>0</v>
      </c>
      <c r="G981">
        <v>406</v>
      </c>
      <c r="H981">
        <v>64</v>
      </c>
      <c r="I981">
        <v>58</v>
      </c>
      <c r="J981">
        <v>260</v>
      </c>
      <c r="K981">
        <v>74</v>
      </c>
      <c r="L981" s="2" t="s">
        <v>9</v>
      </c>
    </row>
    <row r="982" spans="1:12" x14ac:dyDescent="0.4">
      <c r="A982" s="1">
        <v>43922</v>
      </c>
      <c r="B982" s="7">
        <v>0</v>
      </c>
      <c r="C982" s="2" t="s">
        <v>32</v>
      </c>
      <c r="D982">
        <v>0</v>
      </c>
      <c r="E982">
        <v>56</v>
      </c>
      <c r="F982" s="2" t="s">
        <v>0</v>
      </c>
      <c r="G982">
        <v>5</v>
      </c>
      <c r="H982">
        <v>0</v>
      </c>
      <c r="I982">
        <v>0</v>
      </c>
      <c r="J982">
        <v>0</v>
      </c>
      <c r="K982">
        <v>2</v>
      </c>
      <c r="L982" s="2" t="s">
        <v>573</v>
      </c>
    </row>
    <row r="983" spans="1:12" x14ac:dyDescent="0.4">
      <c r="A983" s="1">
        <v>43922</v>
      </c>
      <c r="B983" s="7">
        <v>0</v>
      </c>
      <c r="C983" s="2" t="s">
        <v>136</v>
      </c>
      <c r="D983">
        <v>0</v>
      </c>
      <c r="E983">
        <v>592</v>
      </c>
      <c r="F983" s="2" t="s">
        <v>0</v>
      </c>
      <c r="G983">
        <v>59</v>
      </c>
      <c r="H983">
        <v>0</v>
      </c>
      <c r="I983">
        <v>0</v>
      </c>
      <c r="J983">
        <v>0</v>
      </c>
      <c r="K983">
        <v>26</v>
      </c>
      <c r="L983" s="2" t="s">
        <v>137</v>
      </c>
    </row>
    <row r="984" spans="1:12" x14ac:dyDescent="0.4">
      <c r="A984" s="1">
        <v>43922</v>
      </c>
      <c r="B984" s="7">
        <v>0.66666666666666663</v>
      </c>
      <c r="C984" s="2" t="s">
        <v>44</v>
      </c>
      <c r="D984">
        <v>0</v>
      </c>
      <c r="E984">
        <v>145</v>
      </c>
      <c r="F984" s="2" t="s">
        <v>0</v>
      </c>
      <c r="G984">
        <v>29</v>
      </c>
      <c r="H984">
        <v>5</v>
      </c>
      <c r="I984">
        <v>0</v>
      </c>
      <c r="J984">
        <v>0</v>
      </c>
      <c r="K984">
        <v>0</v>
      </c>
      <c r="L984" s="2" t="s">
        <v>201</v>
      </c>
    </row>
    <row r="985" spans="1:12" x14ac:dyDescent="0.4">
      <c r="A985" s="1">
        <v>43922</v>
      </c>
      <c r="B985" s="7">
        <v>0.45833333333333331</v>
      </c>
      <c r="C985" s="2" t="s">
        <v>57</v>
      </c>
      <c r="D985">
        <v>0</v>
      </c>
      <c r="E985">
        <v>401</v>
      </c>
      <c r="F985" s="2" t="s">
        <v>0</v>
      </c>
      <c r="G985">
        <v>57</v>
      </c>
      <c r="H985">
        <v>12</v>
      </c>
      <c r="I985">
        <v>0</v>
      </c>
      <c r="J985">
        <v>0</v>
      </c>
      <c r="K985">
        <v>7</v>
      </c>
      <c r="L985" s="2" t="s">
        <v>154</v>
      </c>
    </row>
    <row r="986" spans="1:12" x14ac:dyDescent="0.4">
      <c r="A986" s="1">
        <v>43922</v>
      </c>
      <c r="B986" s="7">
        <v>0.25</v>
      </c>
      <c r="C986" s="2" t="s">
        <v>33</v>
      </c>
      <c r="D986">
        <v>0</v>
      </c>
      <c r="E986">
        <v>420</v>
      </c>
      <c r="F986" s="2" t="s">
        <v>0</v>
      </c>
      <c r="G986">
        <v>66</v>
      </c>
      <c r="H986">
        <v>14</v>
      </c>
      <c r="I986">
        <v>8</v>
      </c>
      <c r="J986">
        <v>0</v>
      </c>
      <c r="K986">
        <v>25</v>
      </c>
      <c r="L986" s="2" t="s">
        <v>34</v>
      </c>
    </row>
    <row r="987" spans="1:12" x14ac:dyDescent="0.4">
      <c r="A987" s="1">
        <v>43922</v>
      </c>
      <c r="B987" s="7">
        <v>0</v>
      </c>
      <c r="C987" s="2" t="s">
        <v>96</v>
      </c>
      <c r="D987">
        <v>0</v>
      </c>
      <c r="E987">
        <v>70</v>
      </c>
      <c r="F987" s="2" t="s">
        <v>0</v>
      </c>
      <c r="G987">
        <v>9</v>
      </c>
      <c r="H987">
        <v>2</v>
      </c>
      <c r="I987">
        <v>0</v>
      </c>
      <c r="J987">
        <v>0</v>
      </c>
      <c r="K987">
        <v>0</v>
      </c>
      <c r="L987" s="2" t="s">
        <v>475</v>
      </c>
    </row>
    <row r="988" spans="1:12" x14ac:dyDescent="0.4">
      <c r="A988" s="1">
        <v>43922</v>
      </c>
      <c r="B988" s="7">
        <v>0</v>
      </c>
      <c r="C988" s="2" t="s">
        <v>108</v>
      </c>
      <c r="D988">
        <v>0</v>
      </c>
      <c r="E988">
        <v>48</v>
      </c>
      <c r="F988" s="2" t="s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 s="2" t="s">
        <v>172</v>
      </c>
    </row>
    <row r="989" spans="1:12" x14ac:dyDescent="0.4">
      <c r="A989" s="1">
        <v>43922</v>
      </c>
      <c r="B989" s="7">
        <v>0</v>
      </c>
      <c r="C989" s="2" t="s">
        <v>38</v>
      </c>
      <c r="D989">
        <v>0</v>
      </c>
      <c r="E989">
        <v>414</v>
      </c>
      <c r="F989" s="2" t="s">
        <v>0</v>
      </c>
      <c r="G989">
        <v>0</v>
      </c>
      <c r="H989">
        <v>0</v>
      </c>
      <c r="I989">
        <v>0</v>
      </c>
      <c r="J989">
        <v>0</v>
      </c>
      <c r="K989">
        <v>7</v>
      </c>
      <c r="L989" s="2" t="s">
        <v>101</v>
      </c>
    </row>
    <row r="990" spans="1:12" x14ac:dyDescent="0.4">
      <c r="A990" s="1">
        <v>43922</v>
      </c>
      <c r="B990" s="7">
        <v>0</v>
      </c>
      <c r="C990" s="2" t="s">
        <v>151</v>
      </c>
      <c r="D990">
        <v>0</v>
      </c>
      <c r="E990">
        <v>44</v>
      </c>
      <c r="F990" s="2" t="s">
        <v>0</v>
      </c>
      <c r="G990">
        <v>10</v>
      </c>
      <c r="H990">
        <v>3</v>
      </c>
      <c r="I990">
        <v>0</v>
      </c>
      <c r="J990">
        <v>0</v>
      </c>
      <c r="K990">
        <v>1</v>
      </c>
      <c r="L990" s="2" t="s">
        <v>152</v>
      </c>
    </row>
    <row r="991" spans="1:12" x14ac:dyDescent="0.4">
      <c r="A991" s="1">
        <v>43922</v>
      </c>
      <c r="B991" s="7">
        <v>0</v>
      </c>
      <c r="C991" s="2" t="s">
        <v>70</v>
      </c>
      <c r="D991">
        <v>0</v>
      </c>
      <c r="E991">
        <v>216</v>
      </c>
      <c r="F991" s="2" t="s">
        <v>0</v>
      </c>
      <c r="G991">
        <v>0</v>
      </c>
      <c r="H991">
        <v>0</v>
      </c>
      <c r="I991">
        <v>0</v>
      </c>
      <c r="J991">
        <v>0</v>
      </c>
      <c r="K991">
        <v>3</v>
      </c>
      <c r="L991" s="2" t="s">
        <v>576</v>
      </c>
    </row>
    <row r="992" spans="1:12" x14ac:dyDescent="0.4">
      <c r="A992" s="1">
        <v>43922</v>
      </c>
      <c r="B992" s="7">
        <v>0</v>
      </c>
      <c r="C992" s="2" t="s">
        <v>45</v>
      </c>
      <c r="D992">
        <v>0</v>
      </c>
      <c r="E992">
        <v>146</v>
      </c>
      <c r="F992" s="2" t="s">
        <v>0</v>
      </c>
      <c r="G992">
        <v>0</v>
      </c>
      <c r="H992">
        <v>0</v>
      </c>
      <c r="I992">
        <v>0</v>
      </c>
      <c r="J992">
        <v>65</v>
      </c>
      <c r="K992">
        <v>4</v>
      </c>
      <c r="L992" s="2" t="s">
        <v>460</v>
      </c>
    </row>
    <row r="993" spans="1:12" x14ac:dyDescent="0.4">
      <c r="A993" s="1">
        <v>43922</v>
      </c>
      <c r="B993" s="7">
        <v>0</v>
      </c>
      <c r="C993" s="2" t="s">
        <v>125</v>
      </c>
      <c r="D993">
        <v>0</v>
      </c>
      <c r="E993">
        <v>166</v>
      </c>
      <c r="F993" s="2" t="s">
        <v>0</v>
      </c>
      <c r="G993">
        <v>0</v>
      </c>
      <c r="H993">
        <v>0</v>
      </c>
      <c r="I993">
        <v>0</v>
      </c>
      <c r="J993">
        <v>0</v>
      </c>
      <c r="K993">
        <v>4</v>
      </c>
      <c r="L993" s="2" t="s">
        <v>139</v>
      </c>
    </row>
    <row r="994" spans="1:12" x14ac:dyDescent="0.4">
      <c r="A994" s="1">
        <v>43922</v>
      </c>
      <c r="B994" s="7">
        <v>0.33333333333333331</v>
      </c>
      <c r="C994" s="2" t="s">
        <v>10</v>
      </c>
      <c r="D994">
        <v>0</v>
      </c>
      <c r="E994">
        <v>2195</v>
      </c>
      <c r="F994" s="2" t="s">
        <v>0</v>
      </c>
      <c r="G994">
        <v>396</v>
      </c>
      <c r="H994">
        <v>76</v>
      </c>
      <c r="I994">
        <v>72</v>
      </c>
      <c r="J994">
        <v>229</v>
      </c>
      <c r="K994">
        <v>132</v>
      </c>
      <c r="L994" s="2" t="s">
        <v>217</v>
      </c>
    </row>
    <row r="995" spans="1:12" x14ac:dyDescent="0.4">
      <c r="A995" s="1">
        <v>43922</v>
      </c>
      <c r="B995" s="7">
        <v>0</v>
      </c>
      <c r="C995" s="2" t="s">
        <v>103</v>
      </c>
      <c r="D995">
        <v>0</v>
      </c>
      <c r="E995">
        <v>59</v>
      </c>
      <c r="F995" s="2" t="s">
        <v>0</v>
      </c>
      <c r="G995">
        <v>10</v>
      </c>
      <c r="H995">
        <v>0</v>
      </c>
      <c r="I995">
        <v>0</v>
      </c>
      <c r="J995">
        <v>13</v>
      </c>
      <c r="K995">
        <v>1</v>
      </c>
      <c r="L995" s="2" t="s">
        <v>156</v>
      </c>
    </row>
    <row r="996" spans="1:12" x14ac:dyDescent="0.4">
      <c r="A996" s="1">
        <v>43922</v>
      </c>
      <c r="B996" s="7">
        <v>0</v>
      </c>
      <c r="C996" s="2" t="s">
        <v>21</v>
      </c>
      <c r="D996">
        <v>0</v>
      </c>
      <c r="E996">
        <v>3918</v>
      </c>
      <c r="F996" s="2" t="s">
        <v>0</v>
      </c>
      <c r="G996">
        <v>390</v>
      </c>
      <c r="H996">
        <v>73</v>
      </c>
      <c r="I996">
        <v>0</v>
      </c>
      <c r="J996">
        <v>0</v>
      </c>
      <c r="K996">
        <v>115</v>
      </c>
      <c r="L996" s="2" t="s">
        <v>197</v>
      </c>
    </row>
    <row r="997" spans="1:12" x14ac:dyDescent="0.4">
      <c r="A997" s="1">
        <v>43922</v>
      </c>
      <c r="B997" s="7">
        <v>0.625</v>
      </c>
      <c r="C997" s="2" t="s">
        <v>23</v>
      </c>
      <c r="D997">
        <v>0</v>
      </c>
      <c r="E997">
        <v>1282</v>
      </c>
      <c r="F997" s="2" t="s">
        <v>0</v>
      </c>
      <c r="G997">
        <v>147</v>
      </c>
      <c r="H997">
        <v>26</v>
      </c>
      <c r="I997">
        <v>25</v>
      </c>
      <c r="J997">
        <v>70</v>
      </c>
      <c r="K997">
        <v>40</v>
      </c>
      <c r="L997" s="2" t="s">
        <v>571</v>
      </c>
    </row>
    <row r="998" spans="1:12" x14ac:dyDescent="0.4">
      <c r="A998" s="1">
        <v>43922</v>
      </c>
      <c r="B998" s="7">
        <v>0.33333333333333331</v>
      </c>
      <c r="C998" s="2" t="s">
        <v>47</v>
      </c>
      <c r="D998">
        <v>0</v>
      </c>
      <c r="E998">
        <v>131</v>
      </c>
      <c r="F998" s="2" t="s">
        <v>0</v>
      </c>
      <c r="G998">
        <v>14</v>
      </c>
      <c r="H998">
        <v>5</v>
      </c>
      <c r="I998">
        <v>0</v>
      </c>
      <c r="J998">
        <v>40</v>
      </c>
      <c r="K998">
        <v>1</v>
      </c>
      <c r="L998" s="2" t="s">
        <v>572</v>
      </c>
    </row>
    <row r="999" spans="1:12" x14ac:dyDescent="0.4">
      <c r="A999" s="1">
        <v>43922</v>
      </c>
      <c r="B999" s="7">
        <v>0.60416666666666663</v>
      </c>
      <c r="C999" s="2" t="s">
        <v>14</v>
      </c>
      <c r="D999">
        <v>0</v>
      </c>
      <c r="E999">
        <v>2142</v>
      </c>
      <c r="F999" s="2" t="s">
        <v>0</v>
      </c>
      <c r="G999">
        <v>203</v>
      </c>
      <c r="H999">
        <v>0</v>
      </c>
      <c r="I999">
        <v>54</v>
      </c>
      <c r="J999">
        <v>0</v>
      </c>
      <c r="K999">
        <v>36</v>
      </c>
      <c r="L999" s="2" t="s">
        <v>240</v>
      </c>
    </row>
    <row r="1000" spans="1:12" x14ac:dyDescent="0.4">
      <c r="A1000" s="1">
        <v>43922</v>
      </c>
      <c r="B1000" s="7">
        <v>0</v>
      </c>
      <c r="C1000" s="2" t="s">
        <v>12</v>
      </c>
      <c r="D1000">
        <v>0</v>
      </c>
      <c r="E1000">
        <v>72</v>
      </c>
      <c r="F1000" s="2" t="s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 s="2" t="s">
        <v>216</v>
      </c>
    </row>
    <row r="1001" spans="1:12" x14ac:dyDescent="0.4">
      <c r="A1001" s="1">
        <v>43923</v>
      </c>
      <c r="B1001" s="7">
        <v>0.625</v>
      </c>
      <c r="C1001" s="2" t="s">
        <v>25</v>
      </c>
      <c r="D1001">
        <v>0</v>
      </c>
      <c r="E1001">
        <v>592</v>
      </c>
      <c r="F1001" s="2" t="s">
        <v>0</v>
      </c>
      <c r="G1001">
        <v>94</v>
      </c>
      <c r="H1001">
        <v>27</v>
      </c>
      <c r="I1001">
        <v>27</v>
      </c>
      <c r="J1001">
        <v>0</v>
      </c>
      <c r="K1001">
        <v>12</v>
      </c>
      <c r="L1001" s="2" t="s">
        <v>223</v>
      </c>
    </row>
    <row r="1002" spans="1:12" x14ac:dyDescent="0.4">
      <c r="A1002" s="1">
        <v>43923</v>
      </c>
      <c r="B1002" s="7">
        <v>0.70833333333333337</v>
      </c>
      <c r="C1002" s="2" t="s">
        <v>113</v>
      </c>
      <c r="D1002">
        <v>0</v>
      </c>
      <c r="E1002">
        <v>20</v>
      </c>
      <c r="F1002" s="2" t="s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 s="2" t="s">
        <v>186</v>
      </c>
    </row>
    <row r="1003" spans="1:12" x14ac:dyDescent="0.4">
      <c r="A1003" s="1">
        <v>43923</v>
      </c>
      <c r="B1003" s="7">
        <v>0.5</v>
      </c>
      <c r="C1003" s="2" t="s">
        <v>59</v>
      </c>
      <c r="D1003">
        <v>0</v>
      </c>
      <c r="E1003">
        <v>64</v>
      </c>
      <c r="F1003" s="2" t="s">
        <v>0</v>
      </c>
      <c r="G1003">
        <v>0</v>
      </c>
      <c r="H1003">
        <v>0</v>
      </c>
      <c r="I1003">
        <v>0</v>
      </c>
      <c r="J1003">
        <v>0</v>
      </c>
      <c r="K1003">
        <v>3</v>
      </c>
      <c r="L1003" s="2" t="s">
        <v>175</v>
      </c>
    </row>
    <row r="1004" spans="1:12" x14ac:dyDescent="0.4">
      <c r="A1004" s="1">
        <v>43923</v>
      </c>
      <c r="B1004" s="7">
        <v>0.33333333333333331</v>
      </c>
      <c r="C1004" s="2" t="s">
        <v>17</v>
      </c>
      <c r="D1004">
        <v>0</v>
      </c>
      <c r="E1004">
        <v>1003</v>
      </c>
      <c r="F1004" s="2" t="s">
        <v>0</v>
      </c>
      <c r="G1004">
        <v>104</v>
      </c>
      <c r="H1004">
        <v>24</v>
      </c>
      <c r="I1004">
        <v>20</v>
      </c>
      <c r="J1004">
        <v>0</v>
      </c>
      <c r="K1004">
        <v>23</v>
      </c>
      <c r="L1004" s="2" t="s">
        <v>123</v>
      </c>
    </row>
    <row r="1005" spans="1:12" x14ac:dyDescent="0.4">
      <c r="A1005" s="1">
        <v>43923</v>
      </c>
      <c r="B1005" s="7">
        <v>0</v>
      </c>
      <c r="C1005" s="2" t="s">
        <v>19</v>
      </c>
      <c r="D1005">
        <v>0</v>
      </c>
      <c r="E1005">
        <v>610</v>
      </c>
      <c r="F1005" s="2" t="s">
        <v>0</v>
      </c>
      <c r="G1005">
        <v>81</v>
      </c>
      <c r="H1005">
        <v>18</v>
      </c>
      <c r="I1005">
        <v>18</v>
      </c>
      <c r="J1005">
        <v>262</v>
      </c>
      <c r="K1005">
        <v>12</v>
      </c>
      <c r="L1005" s="2" t="s">
        <v>180</v>
      </c>
    </row>
    <row r="1006" spans="1:12" x14ac:dyDescent="0.4">
      <c r="A1006" s="1">
        <v>43923</v>
      </c>
      <c r="B1006" s="7">
        <v>0.41666666666666669</v>
      </c>
      <c r="C1006" s="2" t="s">
        <v>15</v>
      </c>
      <c r="D1006">
        <v>0</v>
      </c>
      <c r="E1006">
        <v>714</v>
      </c>
      <c r="F1006" s="2" t="s">
        <v>0</v>
      </c>
      <c r="G1006">
        <v>119</v>
      </c>
      <c r="H1006">
        <v>17</v>
      </c>
      <c r="I1006">
        <v>0</v>
      </c>
      <c r="J1006">
        <v>350</v>
      </c>
      <c r="K1006">
        <v>19</v>
      </c>
      <c r="L1006" s="2" t="s">
        <v>222</v>
      </c>
    </row>
    <row r="1007" spans="1:12" x14ac:dyDescent="0.4">
      <c r="A1007" s="1">
        <v>43923</v>
      </c>
      <c r="B1007" s="7">
        <v>0</v>
      </c>
      <c r="C1007" s="2" t="s">
        <v>30</v>
      </c>
      <c r="D1007">
        <v>0</v>
      </c>
      <c r="E1007">
        <v>550</v>
      </c>
      <c r="F1007" s="2" t="s">
        <v>0</v>
      </c>
      <c r="G1007">
        <v>80</v>
      </c>
      <c r="H1007">
        <v>23</v>
      </c>
      <c r="I1007">
        <v>0</v>
      </c>
      <c r="J1007">
        <v>46</v>
      </c>
      <c r="K1007">
        <v>26</v>
      </c>
      <c r="L1007" s="2" t="s">
        <v>95</v>
      </c>
    </row>
    <row r="1008" spans="1:12" x14ac:dyDescent="0.4">
      <c r="A1008" s="1">
        <v>43923</v>
      </c>
      <c r="B1008" s="7">
        <v>0</v>
      </c>
      <c r="C1008" s="2" t="s">
        <v>8</v>
      </c>
      <c r="D1008">
        <v>13399</v>
      </c>
      <c r="E1008">
        <v>3302</v>
      </c>
      <c r="F1008" s="2" t="s">
        <v>0</v>
      </c>
      <c r="G1008">
        <v>424</v>
      </c>
      <c r="H1008">
        <v>62</v>
      </c>
      <c r="I1008">
        <v>54</v>
      </c>
      <c r="J1008">
        <v>283</v>
      </c>
      <c r="K1008">
        <v>82</v>
      </c>
      <c r="L1008" s="2" t="s">
        <v>9</v>
      </c>
    </row>
    <row r="1009" spans="1:12" x14ac:dyDescent="0.4">
      <c r="A1009" s="1">
        <v>43923</v>
      </c>
      <c r="B1009" s="7">
        <v>0</v>
      </c>
      <c r="C1009" s="2" t="s">
        <v>32</v>
      </c>
      <c r="D1009">
        <v>0</v>
      </c>
      <c r="E1009">
        <v>58</v>
      </c>
      <c r="F1009" s="2" t="s">
        <v>0</v>
      </c>
      <c r="G1009">
        <v>5</v>
      </c>
      <c r="H1009">
        <v>0</v>
      </c>
      <c r="I1009">
        <v>0</v>
      </c>
      <c r="J1009">
        <v>0</v>
      </c>
      <c r="K1009">
        <v>2</v>
      </c>
      <c r="L1009" s="2" t="s">
        <v>573</v>
      </c>
    </row>
    <row r="1010" spans="1:12" x14ac:dyDescent="0.4">
      <c r="A1010" s="1">
        <v>43923</v>
      </c>
      <c r="B1010" s="7">
        <v>0</v>
      </c>
      <c r="C1010" s="2" t="s">
        <v>136</v>
      </c>
      <c r="D1010">
        <v>0</v>
      </c>
      <c r="E1010">
        <v>622</v>
      </c>
      <c r="F1010" s="2" t="s">
        <v>0</v>
      </c>
      <c r="G1010">
        <v>60</v>
      </c>
      <c r="H1010">
        <v>0</v>
      </c>
      <c r="I1010">
        <v>0</v>
      </c>
      <c r="J1010">
        <v>0</v>
      </c>
      <c r="K1010">
        <v>28</v>
      </c>
      <c r="L1010" s="2" t="s">
        <v>137</v>
      </c>
    </row>
    <row r="1011" spans="1:12" x14ac:dyDescent="0.4">
      <c r="A1011" s="1">
        <v>43923</v>
      </c>
      <c r="B1011" s="7">
        <v>0.66666666666666663</v>
      </c>
      <c r="C1011" s="2" t="s">
        <v>44</v>
      </c>
      <c r="D1011">
        <v>0</v>
      </c>
      <c r="E1011">
        <v>149</v>
      </c>
      <c r="F1011" s="2" t="s">
        <v>0</v>
      </c>
      <c r="G1011">
        <v>29</v>
      </c>
      <c r="H1011">
        <v>3</v>
      </c>
      <c r="I1011">
        <v>0</v>
      </c>
      <c r="J1011">
        <v>0</v>
      </c>
      <c r="K1011">
        <v>0</v>
      </c>
      <c r="L1011" s="2" t="s">
        <v>201</v>
      </c>
    </row>
    <row r="1012" spans="1:12" x14ac:dyDescent="0.4">
      <c r="A1012" s="1">
        <v>43923</v>
      </c>
      <c r="B1012" s="7">
        <v>0.45833333333333331</v>
      </c>
      <c r="C1012" s="2" t="s">
        <v>57</v>
      </c>
      <c r="D1012">
        <v>0</v>
      </c>
      <c r="E1012">
        <v>422</v>
      </c>
      <c r="F1012" s="2" t="s">
        <v>0</v>
      </c>
      <c r="G1012">
        <v>66</v>
      </c>
      <c r="H1012">
        <v>11</v>
      </c>
      <c r="I1012">
        <v>0</v>
      </c>
      <c r="J1012">
        <v>0</v>
      </c>
      <c r="K1012">
        <v>7</v>
      </c>
      <c r="L1012" s="2" t="s">
        <v>154</v>
      </c>
    </row>
    <row r="1013" spans="1:12" x14ac:dyDescent="0.4">
      <c r="A1013" s="1">
        <v>43923</v>
      </c>
      <c r="B1013" s="7">
        <v>0.5</v>
      </c>
      <c r="C1013" s="2" t="s">
        <v>33</v>
      </c>
      <c r="D1013">
        <v>0</v>
      </c>
      <c r="E1013">
        <v>430</v>
      </c>
      <c r="F1013" s="2" t="s">
        <v>0</v>
      </c>
      <c r="G1013">
        <v>61</v>
      </c>
      <c r="H1013">
        <v>12</v>
      </c>
      <c r="I1013">
        <v>10</v>
      </c>
      <c r="J1013">
        <v>0</v>
      </c>
      <c r="K1013">
        <v>28</v>
      </c>
      <c r="L1013" s="2" t="s">
        <v>34</v>
      </c>
    </row>
    <row r="1014" spans="1:12" x14ac:dyDescent="0.4">
      <c r="A1014" s="1">
        <v>43923</v>
      </c>
      <c r="B1014" s="7">
        <v>0</v>
      </c>
      <c r="C1014" s="2" t="s">
        <v>96</v>
      </c>
      <c r="D1014">
        <v>0</v>
      </c>
      <c r="E1014">
        <v>76</v>
      </c>
      <c r="F1014" s="2" t="s">
        <v>0</v>
      </c>
      <c r="G1014">
        <v>9</v>
      </c>
      <c r="H1014">
        <v>2</v>
      </c>
      <c r="I1014">
        <v>0</v>
      </c>
      <c r="J1014">
        <v>0</v>
      </c>
      <c r="K1014">
        <v>0</v>
      </c>
      <c r="L1014" s="2" t="s">
        <v>475</v>
      </c>
    </row>
    <row r="1015" spans="1:12" x14ac:dyDescent="0.4">
      <c r="A1015" s="1">
        <v>43923</v>
      </c>
      <c r="B1015" s="7">
        <v>0</v>
      </c>
      <c r="C1015" s="2" t="s">
        <v>108</v>
      </c>
      <c r="D1015">
        <v>0</v>
      </c>
      <c r="E1015">
        <v>51</v>
      </c>
      <c r="F1015" s="2" t="s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 s="2" t="s">
        <v>172</v>
      </c>
    </row>
    <row r="1016" spans="1:12" x14ac:dyDescent="0.4">
      <c r="A1016" s="1">
        <v>43923</v>
      </c>
      <c r="B1016" s="7">
        <v>0</v>
      </c>
      <c r="C1016" s="2" t="s">
        <v>38</v>
      </c>
      <c r="D1016">
        <v>0</v>
      </c>
      <c r="E1016">
        <v>480</v>
      </c>
      <c r="F1016" s="2" t="s">
        <v>0</v>
      </c>
      <c r="G1016">
        <v>64</v>
      </c>
      <c r="H1016">
        <v>11</v>
      </c>
      <c r="I1016">
        <v>0</v>
      </c>
      <c r="J1016">
        <v>49</v>
      </c>
      <c r="K1016">
        <v>8</v>
      </c>
      <c r="L1016" s="2" t="s">
        <v>101</v>
      </c>
    </row>
    <row r="1017" spans="1:12" x14ac:dyDescent="0.4">
      <c r="A1017" s="1">
        <v>43923</v>
      </c>
      <c r="B1017" s="7">
        <v>0</v>
      </c>
      <c r="C1017" s="2" t="s">
        <v>151</v>
      </c>
      <c r="D1017">
        <v>0</v>
      </c>
      <c r="E1017">
        <v>47</v>
      </c>
      <c r="F1017" s="2" t="s">
        <v>0</v>
      </c>
      <c r="G1017">
        <v>18</v>
      </c>
      <c r="H1017">
        <v>3</v>
      </c>
      <c r="I1017">
        <v>0</v>
      </c>
      <c r="J1017">
        <v>0</v>
      </c>
      <c r="K1017">
        <v>1</v>
      </c>
      <c r="L1017" s="2" t="s">
        <v>152</v>
      </c>
    </row>
    <row r="1018" spans="1:12" x14ac:dyDescent="0.4">
      <c r="A1018" s="1">
        <v>43923</v>
      </c>
      <c r="B1018" s="7">
        <v>0</v>
      </c>
      <c r="C1018" s="2" t="s">
        <v>70</v>
      </c>
      <c r="D1018">
        <v>0</v>
      </c>
      <c r="E1018">
        <v>227</v>
      </c>
      <c r="F1018" s="2" t="s">
        <v>0</v>
      </c>
      <c r="G1018">
        <v>14</v>
      </c>
      <c r="H1018">
        <v>0</v>
      </c>
      <c r="I1018">
        <v>0</v>
      </c>
      <c r="J1018">
        <v>0</v>
      </c>
      <c r="K1018">
        <v>3</v>
      </c>
      <c r="L1018" s="2" t="s">
        <v>576</v>
      </c>
    </row>
    <row r="1019" spans="1:12" x14ac:dyDescent="0.4">
      <c r="A1019" s="1">
        <v>43923</v>
      </c>
      <c r="B1019" s="7">
        <v>0</v>
      </c>
      <c r="C1019" s="2" t="s">
        <v>45</v>
      </c>
      <c r="D1019">
        <v>0</v>
      </c>
      <c r="E1019">
        <v>155</v>
      </c>
      <c r="F1019" s="2" t="s">
        <v>0</v>
      </c>
      <c r="G1019">
        <v>0</v>
      </c>
      <c r="H1019">
        <v>0</v>
      </c>
      <c r="I1019">
        <v>0</v>
      </c>
      <c r="J1019">
        <v>65</v>
      </c>
      <c r="K1019">
        <v>4</v>
      </c>
      <c r="L1019" s="2" t="s">
        <v>464</v>
      </c>
    </row>
    <row r="1020" spans="1:12" x14ac:dyDescent="0.4">
      <c r="A1020" s="1">
        <v>43923</v>
      </c>
      <c r="B1020" s="7">
        <v>0</v>
      </c>
      <c r="C1020" s="2" t="s">
        <v>125</v>
      </c>
      <c r="D1020">
        <v>0</v>
      </c>
      <c r="E1020">
        <v>179</v>
      </c>
      <c r="F1020" s="2" t="s">
        <v>0</v>
      </c>
      <c r="G1020">
        <v>0</v>
      </c>
      <c r="H1020">
        <v>0</v>
      </c>
      <c r="I1020">
        <v>0</v>
      </c>
      <c r="J1020">
        <v>0</v>
      </c>
      <c r="K1020">
        <v>4</v>
      </c>
      <c r="L1020" s="2" t="s">
        <v>139</v>
      </c>
    </row>
    <row r="1021" spans="1:12" x14ac:dyDescent="0.4">
      <c r="A1021" s="1">
        <v>43923</v>
      </c>
      <c r="B1021" s="7">
        <v>0.33333333333333331</v>
      </c>
      <c r="C1021" s="2" t="s">
        <v>10</v>
      </c>
      <c r="D1021">
        <v>0</v>
      </c>
      <c r="E1021">
        <v>2271</v>
      </c>
      <c r="F1021" s="2" t="s">
        <v>0</v>
      </c>
      <c r="G1021">
        <v>374</v>
      </c>
      <c r="H1021">
        <v>75</v>
      </c>
      <c r="I1021">
        <v>73</v>
      </c>
      <c r="J1021">
        <v>263</v>
      </c>
      <c r="K1021">
        <v>141</v>
      </c>
      <c r="L1021" s="2" t="s">
        <v>221</v>
      </c>
    </row>
    <row r="1022" spans="1:12" x14ac:dyDescent="0.4">
      <c r="A1022" s="1">
        <v>43923</v>
      </c>
      <c r="B1022" s="7">
        <v>0.58333333333333337</v>
      </c>
      <c r="C1022" s="2" t="s">
        <v>103</v>
      </c>
      <c r="D1022">
        <v>0</v>
      </c>
      <c r="E1022">
        <v>60</v>
      </c>
      <c r="F1022" s="2" t="s">
        <v>0</v>
      </c>
      <c r="G1022">
        <v>4</v>
      </c>
      <c r="H1022">
        <v>0</v>
      </c>
      <c r="I1022">
        <v>0</v>
      </c>
      <c r="J1022">
        <v>13</v>
      </c>
      <c r="K1022">
        <v>1</v>
      </c>
      <c r="L1022" s="2" t="s">
        <v>156</v>
      </c>
    </row>
    <row r="1023" spans="1:12" x14ac:dyDescent="0.4">
      <c r="A1023" s="1">
        <v>43923</v>
      </c>
      <c r="B1023" s="7">
        <v>0</v>
      </c>
      <c r="C1023" s="2" t="s">
        <v>21</v>
      </c>
      <c r="D1023">
        <v>0</v>
      </c>
      <c r="E1023">
        <v>4052</v>
      </c>
      <c r="F1023" s="2" t="s">
        <v>0</v>
      </c>
      <c r="G1023">
        <v>381</v>
      </c>
      <c r="H1023">
        <v>74</v>
      </c>
      <c r="I1023">
        <v>0</v>
      </c>
      <c r="J1023">
        <v>0</v>
      </c>
      <c r="K1023">
        <v>134</v>
      </c>
      <c r="L1023" s="2" t="s">
        <v>197</v>
      </c>
    </row>
    <row r="1024" spans="1:12" x14ac:dyDescent="0.4">
      <c r="A1024" s="1">
        <v>43923</v>
      </c>
      <c r="B1024" s="7">
        <v>0.625</v>
      </c>
      <c r="C1024" s="2" t="s">
        <v>23</v>
      </c>
      <c r="D1024">
        <v>0</v>
      </c>
      <c r="E1024">
        <v>1334</v>
      </c>
      <c r="F1024" s="2" t="s">
        <v>0</v>
      </c>
      <c r="G1024">
        <v>147</v>
      </c>
      <c r="H1024">
        <v>28</v>
      </c>
      <c r="I1024">
        <v>24</v>
      </c>
      <c r="J1024">
        <v>88</v>
      </c>
      <c r="K1024">
        <v>47</v>
      </c>
      <c r="L1024" s="2" t="s">
        <v>571</v>
      </c>
    </row>
    <row r="1025" spans="1:12" x14ac:dyDescent="0.4">
      <c r="A1025" s="1">
        <v>43923</v>
      </c>
      <c r="B1025" s="7">
        <v>0.33333333333333331</v>
      </c>
      <c r="C1025" s="2" t="s">
        <v>47</v>
      </c>
      <c r="D1025">
        <v>0</v>
      </c>
      <c r="E1025">
        <v>138</v>
      </c>
      <c r="F1025" s="2" t="s">
        <v>0</v>
      </c>
      <c r="G1025">
        <v>15</v>
      </c>
      <c r="H1025">
        <v>7</v>
      </c>
      <c r="I1025">
        <v>0</v>
      </c>
      <c r="J1025">
        <v>41</v>
      </c>
      <c r="K1025">
        <v>1</v>
      </c>
      <c r="L1025" s="2" t="s">
        <v>572</v>
      </c>
    </row>
    <row r="1026" spans="1:12" x14ac:dyDescent="0.4">
      <c r="A1026" s="1">
        <v>43923</v>
      </c>
      <c r="B1026" s="7">
        <v>0.60416666666666663</v>
      </c>
      <c r="C1026" s="2" t="s">
        <v>14</v>
      </c>
      <c r="D1026">
        <v>0</v>
      </c>
      <c r="E1026">
        <v>2306</v>
      </c>
      <c r="F1026" s="2" t="s">
        <v>0</v>
      </c>
      <c r="G1026">
        <v>200</v>
      </c>
      <c r="H1026">
        <v>0</v>
      </c>
      <c r="I1026">
        <v>53</v>
      </c>
      <c r="J1026">
        <v>0</v>
      </c>
      <c r="K1026">
        <v>39</v>
      </c>
      <c r="L1026" s="2" t="s">
        <v>240</v>
      </c>
    </row>
    <row r="1027" spans="1:12" x14ac:dyDescent="0.4">
      <c r="A1027" s="1">
        <v>43923</v>
      </c>
      <c r="B1027" s="7">
        <v>0</v>
      </c>
      <c r="C1027" s="2" t="s">
        <v>12</v>
      </c>
      <c r="D1027">
        <v>0</v>
      </c>
      <c r="E1027">
        <v>75</v>
      </c>
      <c r="F1027" s="2" t="s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 s="2" t="s">
        <v>220</v>
      </c>
    </row>
    <row r="1028" spans="1:12" x14ac:dyDescent="0.4">
      <c r="A1028" s="1">
        <v>43924</v>
      </c>
      <c r="B1028" s="7">
        <v>0.625</v>
      </c>
      <c r="C1028" s="2" t="s">
        <v>25</v>
      </c>
      <c r="D1028">
        <v>0</v>
      </c>
      <c r="E1028">
        <v>626</v>
      </c>
      <c r="F1028" s="2" t="s">
        <v>0</v>
      </c>
      <c r="G1028">
        <v>100</v>
      </c>
      <c r="H1028">
        <v>27</v>
      </c>
      <c r="I1028">
        <v>26</v>
      </c>
      <c r="J1028">
        <v>0</v>
      </c>
      <c r="K1028">
        <v>12</v>
      </c>
      <c r="L1028" s="2" t="s">
        <v>226</v>
      </c>
    </row>
    <row r="1029" spans="1:12" x14ac:dyDescent="0.4">
      <c r="A1029" s="1">
        <v>43924</v>
      </c>
      <c r="B1029" s="7">
        <v>0.45833333333333331</v>
      </c>
      <c r="C1029" s="2" t="s">
        <v>113</v>
      </c>
      <c r="D1029">
        <v>0</v>
      </c>
      <c r="E1029">
        <v>20</v>
      </c>
      <c r="F1029" s="2" t="s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 s="2" t="s">
        <v>186</v>
      </c>
    </row>
    <row r="1030" spans="1:12" x14ac:dyDescent="0.4">
      <c r="A1030" s="1">
        <v>43924</v>
      </c>
      <c r="B1030" s="7">
        <v>0.33333333333333331</v>
      </c>
      <c r="C1030" s="2" t="s">
        <v>59</v>
      </c>
      <c r="D1030">
        <v>0</v>
      </c>
      <c r="E1030">
        <v>65</v>
      </c>
      <c r="F1030" s="2" t="s">
        <v>0</v>
      </c>
      <c r="G1030">
        <v>0</v>
      </c>
      <c r="H1030">
        <v>0</v>
      </c>
      <c r="I1030">
        <v>0</v>
      </c>
      <c r="J1030">
        <v>0</v>
      </c>
      <c r="K1030">
        <v>3</v>
      </c>
      <c r="L1030" s="2" t="s">
        <v>175</v>
      </c>
    </row>
    <row r="1031" spans="1:12" x14ac:dyDescent="0.4">
      <c r="A1031" s="1">
        <v>43924</v>
      </c>
      <c r="B1031" s="7">
        <v>0.33333333333333331</v>
      </c>
      <c r="C1031" s="2" t="s">
        <v>17</v>
      </c>
      <c r="D1031">
        <v>0</v>
      </c>
      <c r="E1031">
        <v>1073</v>
      </c>
      <c r="F1031" s="2" t="s">
        <v>0</v>
      </c>
      <c r="G1031">
        <v>109</v>
      </c>
      <c r="H1031">
        <v>30</v>
      </c>
      <c r="I1031">
        <v>26</v>
      </c>
      <c r="J1031">
        <v>0</v>
      </c>
      <c r="K1031">
        <v>26</v>
      </c>
      <c r="L1031" s="2" t="s">
        <v>123</v>
      </c>
    </row>
    <row r="1032" spans="1:12" x14ac:dyDescent="0.4">
      <c r="A1032" s="1">
        <v>43924</v>
      </c>
      <c r="B1032" s="7">
        <v>0</v>
      </c>
      <c r="C1032" s="2" t="s">
        <v>19</v>
      </c>
      <c r="D1032">
        <v>0</v>
      </c>
      <c r="E1032">
        <v>625</v>
      </c>
      <c r="F1032" s="2" t="s">
        <v>0</v>
      </c>
      <c r="G1032">
        <v>82</v>
      </c>
      <c r="H1032">
        <v>18</v>
      </c>
      <c r="I1032">
        <v>18</v>
      </c>
      <c r="J1032">
        <v>266</v>
      </c>
      <c r="K1032">
        <v>14</v>
      </c>
      <c r="L1032" s="2" t="s">
        <v>180</v>
      </c>
    </row>
    <row r="1033" spans="1:12" x14ac:dyDescent="0.4">
      <c r="A1033" s="1">
        <v>43924</v>
      </c>
      <c r="B1033" s="7">
        <v>0.35416666666666669</v>
      </c>
      <c r="C1033" s="2" t="s">
        <v>15</v>
      </c>
      <c r="D1033">
        <v>0</v>
      </c>
      <c r="E1033">
        <v>754</v>
      </c>
      <c r="F1033" s="2" t="s">
        <v>0</v>
      </c>
      <c r="G1033">
        <v>115</v>
      </c>
      <c r="H1033">
        <v>17</v>
      </c>
      <c r="I1033">
        <v>0</v>
      </c>
      <c r="J1033">
        <v>397</v>
      </c>
      <c r="K1033">
        <v>21</v>
      </c>
      <c r="L1033" s="2" t="s">
        <v>225</v>
      </c>
    </row>
    <row r="1034" spans="1:12" x14ac:dyDescent="0.4">
      <c r="A1034" s="1">
        <v>43924</v>
      </c>
      <c r="B1034" s="7">
        <v>0</v>
      </c>
      <c r="C1034" s="2" t="s">
        <v>30</v>
      </c>
      <c r="D1034">
        <v>0</v>
      </c>
      <c r="E1034">
        <v>588</v>
      </c>
      <c r="F1034" s="2" t="s">
        <v>0</v>
      </c>
      <c r="G1034">
        <v>77</v>
      </c>
      <c r="H1034">
        <v>21</v>
      </c>
      <c r="I1034">
        <v>0</v>
      </c>
      <c r="J1034">
        <v>46</v>
      </c>
      <c r="K1034">
        <v>31</v>
      </c>
      <c r="L1034" s="2" t="s">
        <v>95</v>
      </c>
    </row>
    <row r="1035" spans="1:12" x14ac:dyDescent="0.4">
      <c r="A1035" s="1">
        <v>43924</v>
      </c>
      <c r="B1035" s="7">
        <v>0</v>
      </c>
      <c r="C1035" s="2" t="s">
        <v>8</v>
      </c>
      <c r="D1035">
        <v>14234</v>
      </c>
      <c r="E1035">
        <v>3488</v>
      </c>
      <c r="F1035" s="2" t="s">
        <v>0</v>
      </c>
      <c r="G1035">
        <v>424</v>
      </c>
      <c r="H1035">
        <v>65</v>
      </c>
      <c r="I1035">
        <v>58</v>
      </c>
      <c r="J1035">
        <v>284</v>
      </c>
      <c r="K1035">
        <v>88</v>
      </c>
      <c r="L1035" s="2" t="s">
        <v>9</v>
      </c>
    </row>
    <row r="1036" spans="1:12" x14ac:dyDescent="0.4">
      <c r="A1036" s="1">
        <v>43924</v>
      </c>
      <c r="B1036" s="7">
        <v>0</v>
      </c>
      <c r="C1036" s="2" t="s">
        <v>32</v>
      </c>
      <c r="D1036">
        <v>0</v>
      </c>
      <c r="E1036">
        <v>59</v>
      </c>
      <c r="F1036" s="2" t="s">
        <v>0</v>
      </c>
      <c r="G1036">
        <v>5</v>
      </c>
      <c r="H1036">
        <v>0</v>
      </c>
      <c r="I1036">
        <v>0</v>
      </c>
      <c r="J1036">
        <v>0</v>
      </c>
      <c r="K1036">
        <v>2</v>
      </c>
      <c r="L1036" s="2" t="s">
        <v>573</v>
      </c>
    </row>
    <row r="1037" spans="1:12" x14ac:dyDescent="0.4">
      <c r="A1037" s="1">
        <v>43924</v>
      </c>
      <c r="B1037" s="7">
        <v>0</v>
      </c>
      <c r="C1037" s="2" t="s">
        <v>136</v>
      </c>
      <c r="D1037">
        <v>0</v>
      </c>
      <c r="E1037">
        <v>649</v>
      </c>
      <c r="F1037" s="2" t="s">
        <v>0</v>
      </c>
      <c r="G1037">
        <v>51</v>
      </c>
      <c r="H1037">
        <v>0</v>
      </c>
      <c r="I1037">
        <v>0</v>
      </c>
      <c r="J1037">
        <v>0</v>
      </c>
      <c r="K1037">
        <v>30</v>
      </c>
      <c r="L1037" s="2" t="s">
        <v>137</v>
      </c>
    </row>
    <row r="1038" spans="1:12" x14ac:dyDescent="0.4">
      <c r="A1038" s="1">
        <v>43924</v>
      </c>
      <c r="B1038" s="7">
        <v>0.66666666666666663</v>
      </c>
      <c r="C1038" s="2" t="s">
        <v>44</v>
      </c>
      <c r="D1038">
        <v>0</v>
      </c>
      <c r="E1038">
        <v>149</v>
      </c>
      <c r="F1038" s="2" t="s">
        <v>0</v>
      </c>
      <c r="G1038">
        <v>28</v>
      </c>
      <c r="H1038">
        <v>3</v>
      </c>
      <c r="I1038">
        <v>0</v>
      </c>
      <c r="J1038">
        <v>0</v>
      </c>
      <c r="K1038">
        <v>0</v>
      </c>
      <c r="L1038" s="2" t="s">
        <v>201</v>
      </c>
    </row>
    <row r="1039" spans="1:12" x14ac:dyDescent="0.4">
      <c r="A1039" s="1">
        <v>43924</v>
      </c>
      <c r="B1039" s="7">
        <v>0.45833333333333331</v>
      </c>
      <c r="C1039" s="2" t="s">
        <v>57</v>
      </c>
      <c r="D1039">
        <v>0</v>
      </c>
      <c r="E1039">
        <v>449</v>
      </c>
      <c r="F1039" s="2" t="s">
        <v>0</v>
      </c>
      <c r="G1039">
        <v>49</v>
      </c>
      <c r="H1039">
        <v>12</v>
      </c>
      <c r="I1039">
        <v>0</v>
      </c>
      <c r="J1039">
        <v>0</v>
      </c>
      <c r="K1039">
        <v>7</v>
      </c>
      <c r="L1039" s="2" t="s">
        <v>154</v>
      </c>
    </row>
    <row r="1040" spans="1:12" x14ac:dyDescent="0.4">
      <c r="A1040" s="1">
        <v>43924</v>
      </c>
      <c r="B1040" s="7">
        <v>0.66666666666666663</v>
      </c>
      <c r="C1040" s="2" t="s">
        <v>33</v>
      </c>
      <c r="D1040">
        <v>0</v>
      </c>
      <c r="E1040">
        <v>444</v>
      </c>
      <c r="F1040" s="2" t="s">
        <v>0</v>
      </c>
      <c r="G1040">
        <v>61</v>
      </c>
      <c r="H1040">
        <v>11</v>
      </c>
      <c r="I1040">
        <v>9</v>
      </c>
      <c r="J1040">
        <v>0</v>
      </c>
      <c r="K1040">
        <v>29</v>
      </c>
      <c r="L1040" s="2" t="s">
        <v>34</v>
      </c>
    </row>
    <row r="1041" spans="1:12" x14ac:dyDescent="0.4">
      <c r="A1041" s="1">
        <v>43924</v>
      </c>
      <c r="B1041" s="7">
        <v>0</v>
      </c>
      <c r="C1041" s="2" t="s">
        <v>96</v>
      </c>
      <c r="D1041">
        <v>0</v>
      </c>
      <c r="E1041">
        <v>79</v>
      </c>
      <c r="F1041" s="2" t="s">
        <v>0</v>
      </c>
      <c r="G1041">
        <v>10</v>
      </c>
      <c r="H1041">
        <v>2</v>
      </c>
      <c r="I1041">
        <v>0</v>
      </c>
      <c r="J1041">
        <v>0</v>
      </c>
      <c r="K1041">
        <v>0</v>
      </c>
      <c r="L1041" s="2" t="s">
        <v>475</v>
      </c>
    </row>
    <row r="1042" spans="1:12" x14ac:dyDescent="0.4">
      <c r="A1042" s="1">
        <v>43924</v>
      </c>
      <c r="B1042" s="7">
        <v>0</v>
      </c>
      <c r="C1042" s="2" t="s">
        <v>108</v>
      </c>
      <c r="D1042">
        <v>0</v>
      </c>
      <c r="E1042">
        <v>56</v>
      </c>
      <c r="F1042" s="2" t="s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 s="2" t="s">
        <v>172</v>
      </c>
    </row>
    <row r="1043" spans="1:12" x14ac:dyDescent="0.4">
      <c r="A1043" s="1">
        <v>43924</v>
      </c>
      <c r="B1043" s="7">
        <v>0</v>
      </c>
      <c r="C1043" s="2" t="s">
        <v>38</v>
      </c>
      <c r="D1043">
        <v>0</v>
      </c>
      <c r="E1043">
        <v>480</v>
      </c>
      <c r="F1043" s="2" t="s">
        <v>0</v>
      </c>
      <c r="G1043">
        <v>75</v>
      </c>
      <c r="H1043">
        <v>12</v>
      </c>
      <c r="I1043">
        <v>0</v>
      </c>
      <c r="J1043">
        <v>50</v>
      </c>
      <c r="K1043">
        <v>8</v>
      </c>
      <c r="L1043" s="2" t="s">
        <v>101</v>
      </c>
    </row>
    <row r="1044" spans="1:12" x14ac:dyDescent="0.4">
      <c r="A1044" s="1">
        <v>43924</v>
      </c>
      <c r="B1044" s="7">
        <v>0</v>
      </c>
      <c r="C1044" s="2" t="s">
        <v>151</v>
      </c>
      <c r="D1044">
        <v>0</v>
      </c>
      <c r="E1044">
        <v>47</v>
      </c>
      <c r="F1044" s="2" t="s">
        <v>0</v>
      </c>
      <c r="G1044">
        <v>9</v>
      </c>
      <c r="H1044">
        <v>3</v>
      </c>
      <c r="I1044">
        <v>0</v>
      </c>
      <c r="J1044">
        <v>0</v>
      </c>
      <c r="K1044">
        <v>1</v>
      </c>
      <c r="L1044" s="2" t="s">
        <v>152</v>
      </c>
    </row>
    <row r="1045" spans="1:12" x14ac:dyDescent="0.4">
      <c r="A1045" s="1">
        <v>43924</v>
      </c>
      <c r="B1045" s="7">
        <v>0</v>
      </c>
      <c r="C1045" s="2" t="s">
        <v>70</v>
      </c>
      <c r="D1045">
        <v>0</v>
      </c>
      <c r="E1045">
        <v>237</v>
      </c>
      <c r="F1045" s="2" t="s">
        <v>0</v>
      </c>
      <c r="G1045">
        <v>17</v>
      </c>
      <c r="H1045">
        <v>0</v>
      </c>
      <c r="I1045">
        <v>0</v>
      </c>
      <c r="J1045">
        <v>0</v>
      </c>
      <c r="K1045">
        <v>3</v>
      </c>
      <c r="L1045" s="2" t="s">
        <v>576</v>
      </c>
    </row>
    <row r="1046" spans="1:12" x14ac:dyDescent="0.4">
      <c r="A1046" s="1">
        <v>43924</v>
      </c>
      <c r="B1046" s="7">
        <v>0</v>
      </c>
      <c r="C1046" s="2" t="s">
        <v>45</v>
      </c>
      <c r="D1046">
        <v>0</v>
      </c>
      <c r="E1046">
        <v>165</v>
      </c>
      <c r="F1046" s="2" t="s">
        <v>0</v>
      </c>
      <c r="G1046">
        <v>0</v>
      </c>
      <c r="H1046">
        <v>0</v>
      </c>
      <c r="I1046">
        <v>0</v>
      </c>
      <c r="J1046">
        <v>75</v>
      </c>
      <c r="K1046">
        <v>4</v>
      </c>
      <c r="L1046" s="2" t="s">
        <v>478</v>
      </c>
    </row>
    <row r="1047" spans="1:12" x14ac:dyDescent="0.4">
      <c r="A1047" s="1">
        <v>43924</v>
      </c>
      <c r="B1047" s="7">
        <v>0</v>
      </c>
      <c r="C1047" s="2" t="s">
        <v>125</v>
      </c>
      <c r="D1047">
        <v>0</v>
      </c>
      <c r="E1047">
        <v>198</v>
      </c>
      <c r="F1047" s="2" t="s">
        <v>0</v>
      </c>
      <c r="G1047">
        <v>0</v>
      </c>
      <c r="H1047">
        <v>0</v>
      </c>
      <c r="I1047">
        <v>0</v>
      </c>
      <c r="J1047">
        <v>0</v>
      </c>
      <c r="K1047">
        <v>5</v>
      </c>
      <c r="L1047" s="2" t="s">
        <v>139</v>
      </c>
    </row>
    <row r="1048" spans="1:12" x14ac:dyDescent="0.4">
      <c r="A1048" s="1">
        <v>43924</v>
      </c>
      <c r="B1048" s="7">
        <v>0.33333333333333331</v>
      </c>
      <c r="C1048" s="2" t="s">
        <v>10</v>
      </c>
      <c r="D1048">
        <v>0</v>
      </c>
      <c r="E1048">
        <v>2377</v>
      </c>
      <c r="F1048" s="2" t="s">
        <v>0</v>
      </c>
      <c r="G1048">
        <v>370</v>
      </c>
      <c r="H1048">
        <v>75</v>
      </c>
      <c r="I1048">
        <v>67</v>
      </c>
      <c r="J1048">
        <v>287</v>
      </c>
      <c r="K1048">
        <v>155</v>
      </c>
      <c r="L1048" s="2" t="s">
        <v>224</v>
      </c>
    </row>
    <row r="1049" spans="1:12" x14ac:dyDescent="0.4">
      <c r="A1049" s="1">
        <v>43924</v>
      </c>
      <c r="B1049" s="7">
        <v>0.58333333333333337</v>
      </c>
      <c r="C1049" s="2" t="s">
        <v>103</v>
      </c>
      <c r="D1049">
        <v>0</v>
      </c>
      <c r="E1049">
        <v>62</v>
      </c>
      <c r="F1049" s="2" t="s">
        <v>0</v>
      </c>
      <c r="G1049">
        <v>6</v>
      </c>
      <c r="H1049">
        <v>0</v>
      </c>
      <c r="I1049">
        <v>0</v>
      </c>
      <c r="J1049">
        <v>26</v>
      </c>
      <c r="K1049">
        <v>1</v>
      </c>
      <c r="L1049" s="2" t="s">
        <v>156</v>
      </c>
    </row>
    <row r="1050" spans="1:12" x14ac:dyDescent="0.4">
      <c r="A1050" s="1">
        <v>43924</v>
      </c>
      <c r="B1050" s="7">
        <v>0</v>
      </c>
      <c r="C1050" s="2" t="s">
        <v>21</v>
      </c>
      <c r="D1050">
        <v>0</v>
      </c>
      <c r="E1050">
        <v>4188</v>
      </c>
      <c r="F1050" s="2" t="s">
        <v>0</v>
      </c>
      <c r="G1050">
        <v>372</v>
      </c>
      <c r="H1050">
        <v>72</v>
      </c>
      <c r="I1050">
        <v>0</v>
      </c>
      <c r="J1050">
        <v>0</v>
      </c>
      <c r="K1050">
        <v>152</v>
      </c>
      <c r="L1050" s="2" t="s">
        <v>197</v>
      </c>
    </row>
    <row r="1051" spans="1:12" x14ac:dyDescent="0.4">
      <c r="A1051" s="1">
        <v>43924</v>
      </c>
      <c r="B1051" s="7">
        <v>0.625</v>
      </c>
      <c r="C1051" s="2" t="s">
        <v>23</v>
      </c>
      <c r="D1051">
        <v>0</v>
      </c>
      <c r="E1051">
        <v>1383</v>
      </c>
      <c r="F1051" s="2" t="s">
        <v>0</v>
      </c>
      <c r="G1051">
        <v>147</v>
      </c>
      <c r="H1051">
        <v>26</v>
      </c>
      <c r="I1051">
        <v>23</v>
      </c>
      <c r="J1051">
        <v>91</v>
      </c>
      <c r="K1051">
        <v>51</v>
      </c>
      <c r="L1051" s="2" t="s">
        <v>571</v>
      </c>
    </row>
    <row r="1052" spans="1:12" x14ac:dyDescent="0.4">
      <c r="A1052" s="1">
        <v>43924</v>
      </c>
      <c r="B1052" s="7">
        <v>0.33333333333333331</v>
      </c>
      <c r="C1052" s="2" t="s">
        <v>47</v>
      </c>
      <c r="D1052">
        <v>0</v>
      </c>
      <c r="E1052">
        <v>146</v>
      </c>
      <c r="F1052" s="2" t="s">
        <v>0</v>
      </c>
      <c r="G1052">
        <v>14</v>
      </c>
      <c r="H1052">
        <v>7</v>
      </c>
      <c r="I1052">
        <v>0</v>
      </c>
      <c r="J1052">
        <v>44</v>
      </c>
      <c r="K1052">
        <v>2</v>
      </c>
      <c r="L1052" s="2" t="s">
        <v>572</v>
      </c>
    </row>
    <row r="1053" spans="1:12" x14ac:dyDescent="0.4">
      <c r="A1053" s="1">
        <v>43924</v>
      </c>
      <c r="B1053" s="7">
        <v>0.60416666666666663</v>
      </c>
      <c r="C1053" s="2" t="s">
        <v>14</v>
      </c>
      <c r="D1053">
        <v>0</v>
      </c>
      <c r="E1053">
        <v>2434</v>
      </c>
      <c r="F1053" s="2" t="s">
        <v>0</v>
      </c>
      <c r="G1053">
        <v>207</v>
      </c>
      <c r="H1053">
        <v>0</v>
      </c>
      <c r="I1053">
        <v>57</v>
      </c>
      <c r="J1053">
        <v>0</v>
      </c>
      <c r="K1053">
        <v>41</v>
      </c>
      <c r="L1053" s="2" t="s">
        <v>240</v>
      </c>
    </row>
    <row r="1054" spans="1:12" x14ac:dyDescent="0.4">
      <c r="A1054" s="1">
        <v>43924</v>
      </c>
      <c r="B1054" s="7">
        <v>0</v>
      </c>
      <c r="C1054" s="2" t="s">
        <v>12</v>
      </c>
      <c r="D1054">
        <v>0</v>
      </c>
      <c r="E1054">
        <v>76</v>
      </c>
      <c r="F1054" s="2" t="s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 s="2" t="s">
        <v>220</v>
      </c>
    </row>
    <row r="1055" spans="1:12" x14ac:dyDescent="0.4">
      <c r="A1055" s="1">
        <v>43925</v>
      </c>
      <c r="B1055" s="7"/>
      <c r="C1055" s="2" t="s">
        <v>25</v>
      </c>
      <c r="E1055">
        <v>660</v>
      </c>
      <c r="F1055" s="2" t="s">
        <v>0</v>
      </c>
      <c r="K1055">
        <v>12</v>
      </c>
      <c r="L1055" s="2" t="s">
        <v>0</v>
      </c>
    </row>
    <row r="1056" spans="1:12" x14ac:dyDescent="0.4">
      <c r="A1056" s="1">
        <v>43925</v>
      </c>
      <c r="B1056" s="7">
        <v>0.45833333333333331</v>
      </c>
      <c r="C1056" s="2" t="s">
        <v>113</v>
      </c>
      <c r="D1056">
        <v>0</v>
      </c>
      <c r="E1056">
        <v>21</v>
      </c>
      <c r="F1056" s="2" t="s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 s="2" t="s">
        <v>186</v>
      </c>
    </row>
    <row r="1057" spans="1:12" x14ac:dyDescent="0.4">
      <c r="A1057" s="1">
        <v>43925</v>
      </c>
      <c r="B1057" s="7">
        <v>0.54166666666666663</v>
      </c>
      <c r="C1057" s="2" t="s">
        <v>59</v>
      </c>
      <c r="D1057">
        <v>0</v>
      </c>
      <c r="E1057">
        <v>66</v>
      </c>
      <c r="F1057" s="2" t="s">
        <v>0</v>
      </c>
      <c r="G1057">
        <v>0</v>
      </c>
      <c r="H1057">
        <v>0</v>
      </c>
      <c r="I1057">
        <v>0</v>
      </c>
      <c r="J1057">
        <v>0</v>
      </c>
      <c r="K1057">
        <v>3</v>
      </c>
      <c r="L1057" s="2" t="s">
        <v>175</v>
      </c>
    </row>
    <row r="1058" spans="1:12" x14ac:dyDescent="0.4">
      <c r="A1058" s="1">
        <v>43925</v>
      </c>
      <c r="B1058" s="7">
        <v>0.33333333333333331</v>
      </c>
      <c r="C1058" s="2" t="s">
        <v>17</v>
      </c>
      <c r="D1058">
        <v>0</v>
      </c>
      <c r="E1058">
        <v>1106</v>
      </c>
      <c r="F1058" s="2" t="s">
        <v>0</v>
      </c>
      <c r="G1058">
        <v>113</v>
      </c>
      <c r="H1058">
        <v>35</v>
      </c>
      <c r="I1058">
        <v>28</v>
      </c>
      <c r="J1058">
        <v>0</v>
      </c>
      <c r="K1058">
        <v>28</v>
      </c>
      <c r="L1058" s="2" t="s">
        <v>123</v>
      </c>
    </row>
    <row r="1059" spans="1:12" x14ac:dyDescent="0.4">
      <c r="A1059" s="1">
        <v>43925</v>
      </c>
      <c r="B1059" s="7">
        <v>0</v>
      </c>
      <c r="C1059" s="2" t="s">
        <v>19</v>
      </c>
      <c r="D1059">
        <v>0</v>
      </c>
      <c r="E1059">
        <v>656</v>
      </c>
      <c r="F1059" s="2" t="s">
        <v>0</v>
      </c>
      <c r="G1059">
        <v>73</v>
      </c>
      <c r="H1059">
        <v>19</v>
      </c>
      <c r="I1059">
        <v>17</v>
      </c>
      <c r="J1059">
        <v>298</v>
      </c>
      <c r="K1059">
        <v>19</v>
      </c>
      <c r="L1059" s="2" t="s">
        <v>180</v>
      </c>
    </row>
    <row r="1060" spans="1:12" x14ac:dyDescent="0.4">
      <c r="A1060" s="1">
        <v>43925</v>
      </c>
      <c r="B1060" s="7">
        <v>0.42708333333333331</v>
      </c>
      <c r="C1060" s="2" t="s">
        <v>15</v>
      </c>
      <c r="D1060">
        <v>0</v>
      </c>
      <c r="E1060">
        <v>767</v>
      </c>
      <c r="F1060" s="2" t="s">
        <v>0</v>
      </c>
      <c r="G1060">
        <v>112</v>
      </c>
      <c r="H1060">
        <v>16</v>
      </c>
      <c r="I1060">
        <v>0</v>
      </c>
      <c r="J1060">
        <v>434</v>
      </c>
      <c r="K1060">
        <v>24</v>
      </c>
      <c r="L1060" s="2" t="s">
        <v>229</v>
      </c>
    </row>
    <row r="1061" spans="1:12" x14ac:dyDescent="0.4">
      <c r="A1061" s="1">
        <v>43925</v>
      </c>
      <c r="B1061" s="7">
        <v>0</v>
      </c>
      <c r="C1061" s="2" t="s">
        <v>30</v>
      </c>
      <c r="D1061">
        <v>0</v>
      </c>
      <c r="E1061">
        <v>638</v>
      </c>
      <c r="F1061" s="2" t="s">
        <v>0</v>
      </c>
      <c r="G1061">
        <v>89</v>
      </c>
      <c r="H1061">
        <v>21</v>
      </c>
      <c r="I1061">
        <v>0</v>
      </c>
      <c r="J1061">
        <v>49</v>
      </c>
      <c r="K1061">
        <v>37</v>
      </c>
      <c r="L1061" s="2" t="s">
        <v>95</v>
      </c>
    </row>
    <row r="1062" spans="1:12" x14ac:dyDescent="0.4">
      <c r="A1062" s="1">
        <v>43925</v>
      </c>
      <c r="B1062" s="7">
        <v>0</v>
      </c>
      <c r="C1062" s="2" t="s">
        <v>8</v>
      </c>
      <c r="D1062">
        <v>14828</v>
      </c>
      <c r="E1062">
        <v>3615</v>
      </c>
      <c r="F1062" s="2" t="s">
        <v>0</v>
      </c>
      <c r="G1062">
        <v>421</v>
      </c>
      <c r="H1062">
        <v>61</v>
      </c>
      <c r="I1062">
        <v>51</v>
      </c>
      <c r="J1062">
        <v>305</v>
      </c>
      <c r="K1062">
        <v>101</v>
      </c>
      <c r="L1062" s="2" t="s">
        <v>9</v>
      </c>
    </row>
    <row r="1063" spans="1:12" x14ac:dyDescent="0.4">
      <c r="A1063" s="1">
        <v>43925</v>
      </c>
      <c r="B1063" s="7">
        <v>0</v>
      </c>
      <c r="C1063" s="2" t="s">
        <v>32</v>
      </c>
      <c r="D1063">
        <v>0</v>
      </c>
      <c r="E1063">
        <v>60</v>
      </c>
      <c r="F1063" s="2" t="s">
        <v>0</v>
      </c>
      <c r="G1063">
        <v>5</v>
      </c>
      <c r="H1063">
        <v>0</v>
      </c>
      <c r="I1063">
        <v>0</v>
      </c>
      <c r="J1063">
        <v>0</v>
      </c>
      <c r="K1063">
        <v>2</v>
      </c>
      <c r="L1063" s="2" t="s">
        <v>573</v>
      </c>
    </row>
    <row r="1064" spans="1:12" x14ac:dyDescent="0.4">
      <c r="A1064" s="1">
        <v>43925</v>
      </c>
      <c r="B1064" s="7">
        <v>0</v>
      </c>
      <c r="C1064" s="2" t="s">
        <v>136</v>
      </c>
      <c r="D1064">
        <v>0</v>
      </c>
      <c r="E1064">
        <v>659</v>
      </c>
      <c r="F1064" s="2" t="s">
        <v>0</v>
      </c>
      <c r="G1064">
        <v>52</v>
      </c>
      <c r="H1064">
        <v>0</v>
      </c>
      <c r="I1064">
        <v>0</v>
      </c>
      <c r="J1064">
        <v>0</v>
      </c>
      <c r="K1064">
        <v>32</v>
      </c>
      <c r="L1064" s="2" t="s">
        <v>137</v>
      </c>
    </row>
    <row r="1065" spans="1:12" x14ac:dyDescent="0.4">
      <c r="A1065" s="1">
        <v>43925</v>
      </c>
      <c r="B1065" s="7">
        <v>0.66666666666666663</v>
      </c>
      <c r="C1065" s="2" t="s">
        <v>44</v>
      </c>
      <c r="D1065">
        <v>0</v>
      </c>
      <c r="E1065">
        <v>154</v>
      </c>
      <c r="F1065" s="2" t="s">
        <v>0</v>
      </c>
      <c r="G1065">
        <v>27</v>
      </c>
      <c r="H1065">
        <v>3</v>
      </c>
      <c r="I1065">
        <v>0</v>
      </c>
      <c r="J1065">
        <v>0</v>
      </c>
      <c r="K1065">
        <v>0</v>
      </c>
      <c r="L1065" s="2" t="s">
        <v>201</v>
      </c>
    </row>
    <row r="1066" spans="1:12" x14ac:dyDescent="0.4">
      <c r="A1066" s="1">
        <v>43925</v>
      </c>
      <c r="B1066" s="7">
        <v>0.45833333333333331</v>
      </c>
      <c r="C1066" s="2" t="s">
        <v>57</v>
      </c>
      <c r="D1066">
        <v>0</v>
      </c>
      <c r="E1066">
        <v>469</v>
      </c>
      <c r="F1066" s="2" t="s">
        <v>0</v>
      </c>
      <c r="G1066">
        <v>49</v>
      </c>
      <c r="H1066">
        <v>12</v>
      </c>
      <c r="I1066">
        <v>0</v>
      </c>
      <c r="J1066">
        <v>0</v>
      </c>
      <c r="K1066">
        <v>7</v>
      </c>
      <c r="L1066" s="2" t="s">
        <v>154</v>
      </c>
    </row>
    <row r="1067" spans="1:12" x14ac:dyDescent="0.4">
      <c r="A1067" s="1">
        <v>43925</v>
      </c>
      <c r="B1067" s="7">
        <v>0.66666666666666663</v>
      </c>
      <c r="C1067" s="2" t="s">
        <v>33</v>
      </c>
      <c r="D1067">
        <v>0</v>
      </c>
      <c r="E1067">
        <v>454</v>
      </c>
      <c r="F1067" s="2" t="s">
        <v>0</v>
      </c>
      <c r="G1067">
        <v>59</v>
      </c>
      <c r="H1067">
        <v>10</v>
      </c>
      <c r="I1067">
        <v>9</v>
      </c>
      <c r="J1067">
        <v>0</v>
      </c>
      <c r="K1067">
        <v>31</v>
      </c>
      <c r="L1067" s="2" t="s">
        <v>34</v>
      </c>
    </row>
    <row r="1068" spans="1:12" x14ac:dyDescent="0.4">
      <c r="A1068" s="1">
        <v>43925</v>
      </c>
      <c r="B1068" s="7">
        <v>0</v>
      </c>
      <c r="C1068" s="2" t="s">
        <v>96</v>
      </c>
      <c r="D1068">
        <v>0</v>
      </c>
      <c r="E1068">
        <v>80</v>
      </c>
      <c r="F1068" s="2" t="s">
        <v>0</v>
      </c>
      <c r="G1068">
        <v>10</v>
      </c>
      <c r="H1068">
        <v>2</v>
      </c>
      <c r="I1068">
        <v>0</v>
      </c>
      <c r="J1068">
        <v>0</v>
      </c>
      <c r="K1068">
        <v>0</v>
      </c>
      <c r="L1068" s="2" t="s">
        <v>475</v>
      </c>
    </row>
    <row r="1069" spans="1:12" x14ac:dyDescent="0.4">
      <c r="A1069" s="1">
        <v>43925</v>
      </c>
      <c r="B1069" s="7"/>
      <c r="C1069" s="2" t="s">
        <v>108</v>
      </c>
      <c r="E1069">
        <v>57</v>
      </c>
      <c r="F1069" s="2" t="s">
        <v>0</v>
      </c>
      <c r="K1069">
        <v>0</v>
      </c>
      <c r="L1069" s="2" t="s">
        <v>0</v>
      </c>
    </row>
    <row r="1070" spans="1:12" x14ac:dyDescent="0.4">
      <c r="A1070" s="1">
        <v>43925</v>
      </c>
      <c r="B1070" s="7">
        <v>0</v>
      </c>
      <c r="C1070" s="2" t="s">
        <v>38</v>
      </c>
      <c r="D1070">
        <v>0</v>
      </c>
      <c r="E1070">
        <v>504</v>
      </c>
      <c r="F1070" s="2" t="s">
        <v>0</v>
      </c>
      <c r="G1070">
        <v>79</v>
      </c>
      <c r="H1070">
        <v>13</v>
      </c>
      <c r="I1070">
        <v>0</v>
      </c>
      <c r="J1070">
        <v>62</v>
      </c>
      <c r="K1070">
        <v>9</v>
      </c>
      <c r="L1070" s="2" t="s">
        <v>101</v>
      </c>
    </row>
    <row r="1071" spans="1:12" x14ac:dyDescent="0.4">
      <c r="A1071" s="1">
        <v>43925</v>
      </c>
      <c r="B1071" s="7">
        <v>0</v>
      </c>
      <c r="C1071" s="2" t="s">
        <v>151</v>
      </c>
      <c r="D1071">
        <v>0</v>
      </c>
      <c r="E1071">
        <v>47</v>
      </c>
      <c r="F1071" s="2" t="s">
        <v>0</v>
      </c>
      <c r="G1071">
        <v>12</v>
      </c>
      <c r="H1071">
        <v>3</v>
      </c>
      <c r="I1071">
        <v>0</v>
      </c>
      <c r="J1071">
        <v>0</v>
      </c>
      <c r="K1071">
        <v>1</v>
      </c>
      <c r="L1071" s="2" t="s">
        <v>152</v>
      </c>
    </row>
    <row r="1072" spans="1:12" x14ac:dyDescent="0.4">
      <c r="A1072" s="1">
        <v>43925</v>
      </c>
      <c r="B1072" s="7">
        <v>0</v>
      </c>
      <c r="C1072" s="2" t="s">
        <v>70</v>
      </c>
      <c r="D1072">
        <v>0</v>
      </c>
      <c r="E1072">
        <v>250</v>
      </c>
      <c r="F1072" s="2" t="s">
        <v>0</v>
      </c>
      <c r="G1072">
        <v>0</v>
      </c>
      <c r="H1072">
        <v>0</v>
      </c>
      <c r="I1072">
        <v>0</v>
      </c>
      <c r="J1072">
        <v>0</v>
      </c>
      <c r="K1072">
        <v>3</v>
      </c>
      <c r="L1072" s="2" t="s">
        <v>576</v>
      </c>
    </row>
    <row r="1073" spans="1:12" x14ac:dyDescent="0.4">
      <c r="A1073" s="1">
        <v>43925</v>
      </c>
      <c r="B1073" s="7">
        <v>0</v>
      </c>
      <c r="C1073" s="2" t="s">
        <v>45</v>
      </c>
      <c r="D1073">
        <v>0</v>
      </c>
      <c r="E1073">
        <v>168</v>
      </c>
      <c r="F1073" s="2" t="s">
        <v>0</v>
      </c>
      <c r="G1073">
        <v>0</v>
      </c>
      <c r="H1073">
        <v>0</v>
      </c>
      <c r="I1073">
        <v>0</v>
      </c>
      <c r="J1073">
        <v>92</v>
      </c>
      <c r="K1073">
        <v>5</v>
      </c>
      <c r="L1073" s="2" t="s">
        <v>509</v>
      </c>
    </row>
    <row r="1074" spans="1:12" x14ac:dyDescent="0.4">
      <c r="A1074" s="1">
        <v>43925</v>
      </c>
      <c r="B1074" s="7">
        <v>0</v>
      </c>
      <c r="C1074" s="2" t="s">
        <v>125</v>
      </c>
      <c r="D1074">
        <v>0</v>
      </c>
      <c r="E1074">
        <v>208</v>
      </c>
      <c r="F1074" s="2" t="s">
        <v>0</v>
      </c>
      <c r="G1074">
        <v>0</v>
      </c>
      <c r="H1074">
        <v>0</v>
      </c>
      <c r="I1074">
        <v>0</v>
      </c>
      <c r="J1074">
        <v>0</v>
      </c>
      <c r="K1074">
        <v>5</v>
      </c>
      <c r="L1074" s="2" t="s">
        <v>139</v>
      </c>
    </row>
    <row r="1075" spans="1:12" x14ac:dyDescent="0.4">
      <c r="A1075" s="1">
        <v>43925</v>
      </c>
      <c r="B1075" s="7">
        <v>0.33333333333333331</v>
      </c>
      <c r="C1075" s="2" t="s">
        <v>10</v>
      </c>
      <c r="D1075">
        <v>0</v>
      </c>
      <c r="E1075">
        <v>2442</v>
      </c>
      <c r="F1075" s="2" t="s">
        <v>0</v>
      </c>
      <c r="G1075">
        <v>363</v>
      </c>
      <c r="H1075">
        <v>72</v>
      </c>
      <c r="I1075">
        <v>67</v>
      </c>
      <c r="J1075">
        <v>314</v>
      </c>
      <c r="K1075">
        <v>165</v>
      </c>
      <c r="L1075" s="2" t="s">
        <v>228</v>
      </c>
    </row>
    <row r="1076" spans="1:12" x14ac:dyDescent="0.4">
      <c r="A1076" s="1">
        <v>43925</v>
      </c>
      <c r="B1076" s="7">
        <v>0.70833333333333337</v>
      </c>
      <c r="C1076" s="2" t="s">
        <v>103</v>
      </c>
      <c r="D1076">
        <v>0</v>
      </c>
      <c r="E1076">
        <v>66</v>
      </c>
      <c r="F1076" s="2" t="s">
        <v>0</v>
      </c>
      <c r="G1076">
        <v>6</v>
      </c>
      <c r="H1076">
        <v>0</v>
      </c>
      <c r="I1076">
        <v>0</v>
      </c>
      <c r="J1076">
        <v>26</v>
      </c>
      <c r="K1076">
        <v>1</v>
      </c>
      <c r="L1076" s="2" t="s">
        <v>156</v>
      </c>
    </row>
    <row r="1077" spans="1:12" x14ac:dyDescent="0.4">
      <c r="A1077" s="1">
        <v>43925</v>
      </c>
      <c r="B1077" s="7">
        <v>0</v>
      </c>
      <c r="C1077" s="2" t="s">
        <v>21</v>
      </c>
      <c r="D1077">
        <v>0</v>
      </c>
      <c r="E1077">
        <v>4260</v>
      </c>
      <c r="F1077" s="2" t="s">
        <v>0</v>
      </c>
      <c r="G1077">
        <v>372</v>
      </c>
      <c r="H1077">
        <v>72</v>
      </c>
      <c r="I1077">
        <v>0</v>
      </c>
      <c r="J1077">
        <v>0</v>
      </c>
      <c r="K1077">
        <v>162</v>
      </c>
      <c r="L1077" s="2" t="s">
        <v>197</v>
      </c>
    </row>
    <row r="1078" spans="1:12" x14ac:dyDescent="0.4">
      <c r="A1078" s="1">
        <v>43925</v>
      </c>
      <c r="B1078" s="7">
        <v>0.625</v>
      </c>
      <c r="C1078" s="2" t="s">
        <v>23</v>
      </c>
      <c r="D1078">
        <v>0</v>
      </c>
      <c r="E1078">
        <v>1416</v>
      </c>
      <c r="F1078" s="2" t="s">
        <v>0</v>
      </c>
      <c r="G1078">
        <v>150</v>
      </c>
      <c r="H1078">
        <v>28</v>
      </c>
      <c r="I1078">
        <v>23</v>
      </c>
      <c r="J1078">
        <v>95</v>
      </c>
      <c r="K1078">
        <v>53</v>
      </c>
      <c r="L1078" s="2" t="s">
        <v>571</v>
      </c>
    </row>
    <row r="1079" spans="1:12" x14ac:dyDescent="0.4">
      <c r="A1079" s="1">
        <v>43925</v>
      </c>
      <c r="B1079" s="7">
        <v>0.33333333333333331</v>
      </c>
      <c r="C1079" s="2" t="s">
        <v>47</v>
      </c>
      <c r="D1079">
        <v>0</v>
      </c>
      <c r="E1079">
        <v>146</v>
      </c>
      <c r="F1079" s="2" t="s">
        <v>0</v>
      </c>
      <c r="G1079">
        <v>14</v>
      </c>
      <c r="H1079">
        <v>7</v>
      </c>
      <c r="I1079">
        <v>0</v>
      </c>
      <c r="J1079">
        <v>46</v>
      </c>
      <c r="K1079">
        <v>2</v>
      </c>
      <c r="L1079" s="2" t="s">
        <v>572</v>
      </c>
    </row>
    <row r="1080" spans="1:12" x14ac:dyDescent="0.4">
      <c r="A1080" s="1">
        <v>43925</v>
      </c>
      <c r="B1080" s="7">
        <v>0.60416666666666663</v>
      </c>
      <c r="C1080" s="2" t="s">
        <v>14</v>
      </c>
      <c r="D1080">
        <v>0</v>
      </c>
      <c r="E1080">
        <v>2467</v>
      </c>
      <c r="F1080" s="2" t="s">
        <v>0</v>
      </c>
      <c r="G1080">
        <v>194</v>
      </c>
      <c r="H1080">
        <v>0</v>
      </c>
      <c r="I1080">
        <v>59</v>
      </c>
      <c r="J1080">
        <v>0</v>
      </c>
      <c r="K1080">
        <v>49</v>
      </c>
      <c r="L1080" s="2" t="s">
        <v>240</v>
      </c>
    </row>
    <row r="1081" spans="1:12" x14ac:dyDescent="0.4">
      <c r="A1081" s="1">
        <v>43925</v>
      </c>
      <c r="B1081" s="7">
        <v>0</v>
      </c>
      <c r="C1081" s="2" t="s">
        <v>12</v>
      </c>
      <c r="D1081">
        <v>0</v>
      </c>
      <c r="E1081">
        <v>77</v>
      </c>
      <c r="F1081" s="2" t="s">
        <v>0</v>
      </c>
      <c r="G1081">
        <v>0</v>
      </c>
      <c r="H1081">
        <v>0</v>
      </c>
      <c r="I1081">
        <v>0</v>
      </c>
      <c r="J1081">
        <v>0</v>
      </c>
      <c r="K1081">
        <v>1</v>
      </c>
      <c r="L1081" s="2" t="s">
        <v>227</v>
      </c>
    </row>
    <row r="1082" spans="1:12" x14ac:dyDescent="0.4">
      <c r="A1082" s="1">
        <v>43926</v>
      </c>
      <c r="B1082" s="7"/>
      <c r="C1082" s="2" t="s">
        <v>25</v>
      </c>
      <c r="E1082">
        <v>693</v>
      </c>
      <c r="F1082" s="2" t="s">
        <v>0</v>
      </c>
      <c r="K1082">
        <v>13</v>
      </c>
      <c r="L1082" s="2" t="s">
        <v>0</v>
      </c>
    </row>
    <row r="1083" spans="1:12" x14ac:dyDescent="0.4">
      <c r="A1083" s="1">
        <v>43926</v>
      </c>
      <c r="B1083" s="7"/>
      <c r="C1083" s="2" t="s">
        <v>113</v>
      </c>
      <c r="E1083">
        <v>21</v>
      </c>
      <c r="F1083" s="2" t="s">
        <v>0</v>
      </c>
      <c r="K1083">
        <v>0</v>
      </c>
      <c r="L1083" s="2" t="s">
        <v>0</v>
      </c>
    </row>
    <row r="1084" spans="1:12" x14ac:dyDescent="0.4">
      <c r="A1084" s="1">
        <v>43926</v>
      </c>
      <c r="B1084" s="7">
        <v>0.54166666666666663</v>
      </c>
      <c r="C1084" s="2" t="s">
        <v>59</v>
      </c>
      <c r="D1084">
        <v>0</v>
      </c>
      <c r="E1084">
        <v>67</v>
      </c>
      <c r="F1084" s="2" t="s">
        <v>0</v>
      </c>
      <c r="G1084">
        <v>0</v>
      </c>
      <c r="H1084">
        <v>0</v>
      </c>
      <c r="I1084">
        <v>0</v>
      </c>
      <c r="J1084">
        <v>0</v>
      </c>
      <c r="K1084">
        <v>3</v>
      </c>
      <c r="L1084" s="2" t="s">
        <v>175</v>
      </c>
    </row>
    <row r="1085" spans="1:12" x14ac:dyDescent="0.4">
      <c r="A1085" s="1">
        <v>43926</v>
      </c>
      <c r="B1085" s="7">
        <v>0.33333333333333331</v>
      </c>
      <c r="C1085" s="2" t="s">
        <v>17</v>
      </c>
      <c r="D1085">
        <v>0</v>
      </c>
      <c r="E1085">
        <v>1137</v>
      </c>
      <c r="F1085" s="2" t="s">
        <v>0</v>
      </c>
      <c r="G1085">
        <v>110</v>
      </c>
      <c r="H1085">
        <v>30</v>
      </c>
      <c r="I1085">
        <v>25</v>
      </c>
      <c r="J1085">
        <v>0</v>
      </c>
      <c r="K1085">
        <v>28</v>
      </c>
      <c r="L1085" s="2" t="s">
        <v>123</v>
      </c>
    </row>
    <row r="1086" spans="1:12" x14ac:dyDescent="0.4">
      <c r="A1086" s="1">
        <v>43926</v>
      </c>
      <c r="B1086" s="7">
        <v>0</v>
      </c>
      <c r="C1086" s="2" t="s">
        <v>19</v>
      </c>
      <c r="D1086">
        <v>0</v>
      </c>
      <c r="E1086">
        <v>670</v>
      </c>
      <c r="F1086" s="2" t="s">
        <v>0</v>
      </c>
      <c r="G1086">
        <v>73</v>
      </c>
      <c r="H1086">
        <v>19</v>
      </c>
      <c r="I1086">
        <v>17</v>
      </c>
      <c r="J1086">
        <v>369</v>
      </c>
      <c r="K1086">
        <v>19</v>
      </c>
      <c r="L1086" s="2" t="s">
        <v>180</v>
      </c>
    </row>
    <row r="1087" spans="1:12" x14ac:dyDescent="0.4">
      <c r="A1087" s="1">
        <v>43926</v>
      </c>
      <c r="B1087" s="7">
        <v>0.42708333333333331</v>
      </c>
      <c r="C1087" s="2" t="s">
        <v>15</v>
      </c>
      <c r="D1087">
        <v>0</v>
      </c>
      <c r="E1087">
        <v>789</v>
      </c>
      <c r="F1087" s="2" t="s">
        <v>0</v>
      </c>
      <c r="G1087">
        <v>106</v>
      </c>
      <c r="H1087">
        <v>15</v>
      </c>
      <c r="I1087">
        <v>0</v>
      </c>
      <c r="J1087">
        <v>460</v>
      </c>
      <c r="K1087">
        <v>26</v>
      </c>
      <c r="L1087" s="2" t="s">
        <v>230</v>
      </c>
    </row>
    <row r="1088" spans="1:12" x14ac:dyDescent="0.4">
      <c r="A1088" s="1">
        <v>43926</v>
      </c>
      <c r="B1088" s="7">
        <v>0</v>
      </c>
      <c r="C1088" s="2" t="s">
        <v>30</v>
      </c>
      <c r="D1088">
        <v>0</v>
      </c>
      <c r="E1088">
        <v>669</v>
      </c>
      <c r="F1088" s="2" t="s">
        <v>0</v>
      </c>
      <c r="G1088">
        <v>87</v>
      </c>
      <c r="H1088">
        <v>20</v>
      </c>
      <c r="I1088">
        <v>0</v>
      </c>
      <c r="J1088">
        <v>55</v>
      </c>
      <c r="K1088">
        <v>40</v>
      </c>
      <c r="L1088" s="2" t="s">
        <v>95</v>
      </c>
    </row>
    <row r="1089" spans="1:12" x14ac:dyDescent="0.4">
      <c r="A1089" s="1">
        <v>43926</v>
      </c>
      <c r="B1089" s="7">
        <v>0</v>
      </c>
      <c r="C1089" s="2" t="s">
        <v>8</v>
      </c>
      <c r="D1089">
        <v>15132</v>
      </c>
      <c r="E1089">
        <v>3680</v>
      </c>
      <c r="F1089" s="2" t="s">
        <v>0</v>
      </c>
      <c r="G1089">
        <v>424</v>
      </c>
      <c r="H1089">
        <v>56</v>
      </c>
      <c r="I1089">
        <v>50</v>
      </c>
      <c r="J1089">
        <v>327</v>
      </c>
      <c r="K1089">
        <v>108</v>
      </c>
      <c r="L1089" s="2" t="s">
        <v>9</v>
      </c>
    </row>
    <row r="1090" spans="1:12" x14ac:dyDescent="0.4">
      <c r="A1090" s="1">
        <v>43926</v>
      </c>
      <c r="B1090" s="7">
        <v>0</v>
      </c>
      <c r="C1090" s="2" t="s">
        <v>32</v>
      </c>
      <c r="D1090">
        <v>0</v>
      </c>
      <c r="E1090">
        <v>62</v>
      </c>
      <c r="F1090" s="2" t="s">
        <v>0</v>
      </c>
      <c r="G1090">
        <v>5</v>
      </c>
      <c r="H1090">
        <v>0</v>
      </c>
      <c r="I1090">
        <v>0</v>
      </c>
      <c r="J1090">
        <v>0</v>
      </c>
      <c r="K1090">
        <v>2</v>
      </c>
      <c r="L1090" s="2" t="s">
        <v>573</v>
      </c>
    </row>
    <row r="1091" spans="1:12" x14ac:dyDescent="0.4">
      <c r="A1091" s="1">
        <v>43926</v>
      </c>
      <c r="B1091" s="7">
        <v>0</v>
      </c>
      <c r="C1091" s="2" t="s">
        <v>136</v>
      </c>
      <c r="D1091">
        <v>0</v>
      </c>
      <c r="E1091">
        <v>668</v>
      </c>
      <c r="F1091" s="2" t="s">
        <v>0</v>
      </c>
      <c r="G1091">
        <v>49</v>
      </c>
      <c r="H1091">
        <v>0</v>
      </c>
      <c r="I1091">
        <v>0</v>
      </c>
      <c r="J1091">
        <v>0</v>
      </c>
      <c r="K1091">
        <v>33</v>
      </c>
      <c r="L1091" s="2" t="s">
        <v>137</v>
      </c>
    </row>
    <row r="1092" spans="1:12" x14ac:dyDescent="0.4">
      <c r="A1092" s="1">
        <v>43926</v>
      </c>
      <c r="B1092" s="7">
        <v>0.66666666666666663</v>
      </c>
      <c r="C1092" s="2" t="s">
        <v>44</v>
      </c>
      <c r="D1092">
        <v>0</v>
      </c>
      <c r="E1092">
        <v>160</v>
      </c>
      <c r="F1092" s="2" t="s">
        <v>0</v>
      </c>
      <c r="G1092">
        <v>29</v>
      </c>
      <c r="H1092">
        <v>4</v>
      </c>
      <c r="I1092">
        <v>0</v>
      </c>
      <c r="J1092">
        <v>0</v>
      </c>
      <c r="K1092">
        <v>0</v>
      </c>
      <c r="L1092" s="2" t="s">
        <v>201</v>
      </c>
    </row>
    <row r="1093" spans="1:12" x14ac:dyDescent="0.4">
      <c r="A1093" s="1">
        <v>43926</v>
      </c>
      <c r="B1093" s="7">
        <v>0.45833333333333331</v>
      </c>
      <c r="C1093" s="2" t="s">
        <v>57</v>
      </c>
      <c r="D1093">
        <v>0</v>
      </c>
      <c r="E1093">
        <v>478</v>
      </c>
      <c r="F1093" s="2" t="s">
        <v>0</v>
      </c>
      <c r="G1093">
        <v>49</v>
      </c>
      <c r="H1093">
        <v>12</v>
      </c>
      <c r="I1093">
        <v>0</v>
      </c>
      <c r="J1093">
        <v>0</v>
      </c>
      <c r="K1093">
        <v>9</v>
      </c>
      <c r="L1093" s="2" t="s">
        <v>154</v>
      </c>
    </row>
    <row r="1094" spans="1:12" x14ac:dyDescent="0.4">
      <c r="A1094" s="1">
        <v>43926</v>
      </c>
      <c r="B1094" s="7">
        <v>0.66666666666666663</v>
      </c>
      <c r="C1094" s="2" t="s">
        <v>33</v>
      </c>
      <c r="D1094">
        <v>0</v>
      </c>
      <c r="E1094">
        <v>464</v>
      </c>
      <c r="F1094" s="2" t="s">
        <v>0</v>
      </c>
      <c r="G1094">
        <v>58</v>
      </c>
      <c r="H1094">
        <v>12</v>
      </c>
      <c r="I1094">
        <v>8</v>
      </c>
      <c r="J1094">
        <v>0</v>
      </c>
      <c r="K1094">
        <v>31</v>
      </c>
      <c r="L1094" s="2" t="s">
        <v>34</v>
      </c>
    </row>
    <row r="1095" spans="1:12" x14ac:dyDescent="0.4">
      <c r="A1095" s="1">
        <v>43926</v>
      </c>
      <c r="B1095" s="7">
        <v>0</v>
      </c>
      <c r="C1095" s="2" t="s">
        <v>96</v>
      </c>
      <c r="D1095">
        <v>0</v>
      </c>
      <c r="E1095">
        <v>80</v>
      </c>
      <c r="F1095" s="2" t="s">
        <v>0</v>
      </c>
      <c r="G1095">
        <v>9</v>
      </c>
      <c r="H1095">
        <v>2</v>
      </c>
      <c r="I1095">
        <v>0</v>
      </c>
      <c r="J1095">
        <v>0</v>
      </c>
      <c r="K1095">
        <v>0</v>
      </c>
      <c r="L1095" s="2" t="s">
        <v>475</v>
      </c>
    </row>
    <row r="1096" spans="1:12" x14ac:dyDescent="0.4">
      <c r="A1096" s="1">
        <v>43926</v>
      </c>
      <c r="B1096" s="7"/>
      <c r="C1096" s="2" t="s">
        <v>108</v>
      </c>
      <c r="E1096">
        <v>59</v>
      </c>
      <c r="F1096" s="2" t="s">
        <v>0</v>
      </c>
      <c r="K1096">
        <v>0</v>
      </c>
      <c r="L1096" s="2" t="s">
        <v>0</v>
      </c>
    </row>
    <row r="1097" spans="1:12" x14ac:dyDescent="0.4">
      <c r="A1097" s="1">
        <v>43926</v>
      </c>
      <c r="B1097" s="7">
        <v>0</v>
      </c>
      <c r="C1097" s="2" t="s">
        <v>38</v>
      </c>
      <c r="D1097">
        <v>0</v>
      </c>
      <c r="E1097">
        <v>515</v>
      </c>
      <c r="F1097" s="2" t="s">
        <v>0</v>
      </c>
      <c r="G1097">
        <v>70</v>
      </c>
      <c r="H1097">
        <v>13</v>
      </c>
      <c r="I1097">
        <v>0</v>
      </c>
      <c r="J1097">
        <v>70</v>
      </c>
      <c r="K1097">
        <v>9</v>
      </c>
      <c r="L1097" s="2" t="s">
        <v>101</v>
      </c>
    </row>
    <row r="1098" spans="1:12" x14ac:dyDescent="0.4">
      <c r="A1098" s="1">
        <v>43926</v>
      </c>
      <c r="B1098" s="7">
        <v>0</v>
      </c>
      <c r="C1098" s="2" t="s">
        <v>151</v>
      </c>
      <c r="D1098">
        <v>0</v>
      </c>
      <c r="E1098">
        <v>49</v>
      </c>
      <c r="F1098" s="2" t="s">
        <v>0</v>
      </c>
      <c r="G1098">
        <v>12</v>
      </c>
      <c r="H1098">
        <v>3</v>
      </c>
      <c r="I1098">
        <v>0</v>
      </c>
      <c r="J1098">
        <v>0</v>
      </c>
      <c r="K1098">
        <v>1</v>
      </c>
      <c r="L1098" s="2" t="s">
        <v>152</v>
      </c>
    </row>
    <row r="1099" spans="1:12" x14ac:dyDescent="0.4">
      <c r="A1099" s="1">
        <v>43926</v>
      </c>
      <c r="B1099" s="7">
        <v>0</v>
      </c>
      <c r="C1099" s="2" t="s">
        <v>70</v>
      </c>
      <c r="D1099">
        <v>0</v>
      </c>
      <c r="E1099">
        <v>258</v>
      </c>
      <c r="F1099" s="2" t="s">
        <v>0</v>
      </c>
      <c r="G1099">
        <v>16</v>
      </c>
      <c r="H1099">
        <v>0</v>
      </c>
      <c r="I1099">
        <v>0</v>
      </c>
      <c r="J1099">
        <v>0</v>
      </c>
      <c r="K1099">
        <v>3</v>
      </c>
      <c r="L1099" s="2" t="s">
        <v>576</v>
      </c>
    </row>
    <row r="1100" spans="1:12" x14ac:dyDescent="0.4">
      <c r="A1100" s="1">
        <v>43926</v>
      </c>
      <c r="B1100" s="7">
        <v>0</v>
      </c>
      <c r="C1100" s="2" t="s">
        <v>45</v>
      </c>
      <c r="D1100">
        <v>0</v>
      </c>
      <c r="E1100">
        <v>170</v>
      </c>
      <c r="F1100" s="2" t="s">
        <v>0</v>
      </c>
      <c r="G1100">
        <v>0</v>
      </c>
      <c r="H1100">
        <v>0</v>
      </c>
      <c r="I1100">
        <v>0</v>
      </c>
      <c r="J1100">
        <v>93</v>
      </c>
      <c r="K1100">
        <v>5</v>
      </c>
      <c r="L1100" s="2" t="s">
        <v>574</v>
      </c>
    </row>
    <row r="1101" spans="1:12" x14ac:dyDescent="0.4">
      <c r="A1101" s="1">
        <v>43926</v>
      </c>
      <c r="B1101" s="7">
        <v>0</v>
      </c>
      <c r="C1101" s="2" t="s">
        <v>125</v>
      </c>
      <c r="D1101">
        <v>0</v>
      </c>
      <c r="E1101">
        <v>213</v>
      </c>
      <c r="F1101" s="2" t="s">
        <v>0</v>
      </c>
      <c r="G1101">
        <v>0</v>
      </c>
      <c r="H1101">
        <v>0</v>
      </c>
      <c r="I1101">
        <v>0</v>
      </c>
      <c r="J1101">
        <v>0</v>
      </c>
      <c r="K1101">
        <v>7</v>
      </c>
      <c r="L1101" s="2" t="s">
        <v>139</v>
      </c>
    </row>
    <row r="1102" spans="1:12" x14ac:dyDescent="0.4">
      <c r="A1102" s="1">
        <v>43926</v>
      </c>
      <c r="B1102" s="7">
        <v>0.33333333333333331</v>
      </c>
      <c r="C1102" s="2" t="s">
        <v>10</v>
      </c>
      <c r="D1102">
        <v>0</v>
      </c>
      <c r="E1102">
        <v>2508</v>
      </c>
      <c r="F1102" s="2" t="s">
        <v>0</v>
      </c>
      <c r="G1102">
        <v>362</v>
      </c>
      <c r="H1102">
        <v>74</v>
      </c>
      <c r="I1102">
        <v>61</v>
      </c>
      <c r="J1102">
        <v>340</v>
      </c>
      <c r="K1102">
        <v>177</v>
      </c>
      <c r="L1102" s="2" t="s">
        <v>233</v>
      </c>
    </row>
    <row r="1103" spans="1:12" x14ac:dyDescent="0.4">
      <c r="A1103" s="1">
        <v>43926</v>
      </c>
      <c r="B1103" s="7">
        <v>0.70833333333333337</v>
      </c>
      <c r="C1103" s="2" t="s">
        <v>103</v>
      </c>
      <c r="D1103">
        <v>0</v>
      </c>
      <c r="E1103">
        <v>67</v>
      </c>
      <c r="F1103" s="2" t="s">
        <v>0</v>
      </c>
      <c r="G1103">
        <v>5</v>
      </c>
      <c r="H1103">
        <v>0</v>
      </c>
      <c r="I1103">
        <v>0</v>
      </c>
      <c r="J1103">
        <v>26</v>
      </c>
      <c r="K1103">
        <v>2</v>
      </c>
      <c r="L1103" s="2" t="s">
        <v>156</v>
      </c>
    </row>
    <row r="1104" spans="1:12" x14ac:dyDescent="0.4">
      <c r="A1104" s="1">
        <v>43926</v>
      </c>
      <c r="B1104" s="7">
        <v>0</v>
      </c>
      <c r="C1104" s="2" t="s">
        <v>21</v>
      </c>
      <c r="D1104">
        <v>0</v>
      </c>
      <c r="E1104">
        <v>4299</v>
      </c>
      <c r="F1104" s="2" t="s">
        <v>0</v>
      </c>
      <c r="G1104">
        <v>383</v>
      </c>
      <c r="H1104">
        <v>70</v>
      </c>
      <c r="I1104">
        <v>0</v>
      </c>
      <c r="J1104">
        <v>0</v>
      </c>
      <c r="K1104">
        <v>174</v>
      </c>
      <c r="L1104" s="2" t="s">
        <v>197</v>
      </c>
    </row>
    <row r="1105" spans="1:12" x14ac:dyDescent="0.4">
      <c r="A1105" s="1">
        <v>43926</v>
      </c>
      <c r="B1105" s="7">
        <v>0.625</v>
      </c>
      <c r="C1105" s="2" t="s">
        <v>23</v>
      </c>
      <c r="D1105">
        <v>0</v>
      </c>
      <c r="E1105">
        <v>1431</v>
      </c>
      <c r="F1105" s="2" t="s">
        <v>0</v>
      </c>
      <c r="G1105">
        <v>147</v>
      </c>
      <c r="H1105">
        <v>26</v>
      </c>
      <c r="I1105">
        <v>23</v>
      </c>
      <c r="J1105">
        <v>0</v>
      </c>
      <c r="K1105">
        <v>57</v>
      </c>
      <c r="L1105" s="2" t="s">
        <v>571</v>
      </c>
    </row>
    <row r="1106" spans="1:12" x14ac:dyDescent="0.4">
      <c r="A1106" s="1">
        <v>43926</v>
      </c>
      <c r="B1106" s="7">
        <v>0.33333333333333331</v>
      </c>
      <c r="C1106" s="2" t="s">
        <v>47</v>
      </c>
      <c r="D1106">
        <v>0</v>
      </c>
      <c r="E1106">
        <v>152</v>
      </c>
      <c r="F1106" s="2" t="s">
        <v>0</v>
      </c>
      <c r="G1106">
        <v>14</v>
      </c>
      <c r="H1106">
        <v>8</v>
      </c>
      <c r="I1106">
        <v>0</v>
      </c>
      <c r="J1106">
        <v>46</v>
      </c>
      <c r="K1106">
        <v>2</v>
      </c>
      <c r="L1106" s="2" t="s">
        <v>572</v>
      </c>
    </row>
    <row r="1107" spans="1:12" x14ac:dyDescent="0.4">
      <c r="A1107" s="1">
        <v>43926</v>
      </c>
      <c r="B1107" s="7">
        <v>0.60416666666666663</v>
      </c>
      <c r="C1107" s="2" t="s">
        <v>14</v>
      </c>
      <c r="D1107">
        <v>0</v>
      </c>
      <c r="E1107">
        <v>2497</v>
      </c>
      <c r="F1107" s="2" t="s">
        <v>0</v>
      </c>
      <c r="G1107">
        <v>194</v>
      </c>
      <c r="H1107">
        <v>0</v>
      </c>
      <c r="I1107">
        <v>59</v>
      </c>
      <c r="J1107">
        <v>0</v>
      </c>
      <c r="K1107">
        <v>53</v>
      </c>
      <c r="L1107" s="2" t="s">
        <v>240</v>
      </c>
    </row>
    <row r="1108" spans="1:12" x14ac:dyDescent="0.4">
      <c r="A1108" s="1">
        <v>43926</v>
      </c>
      <c r="B1108" s="7">
        <v>0</v>
      </c>
      <c r="C1108" s="2" t="s">
        <v>12</v>
      </c>
      <c r="D1108">
        <v>0</v>
      </c>
      <c r="E1108">
        <v>77</v>
      </c>
      <c r="F1108" s="2" t="s">
        <v>0</v>
      </c>
      <c r="G1108">
        <v>0</v>
      </c>
      <c r="H1108">
        <v>0</v>
      </c>
      <c r="I1108">
        <v>0</v>
      </c>
      <c r="J1108">
        <v>0</v>
      </c>
      <c r="K1108">
        <v>1</v>
      </c>
      <c r="L1108" s="2" t="s">
        <v>232</v>
      </c>
    </row>
    <row r="1109" spans="1:12" x14ac:dyDescent="0.4">
      <c r="A1109" s="1">
        <v>43927</v>
      </c>
      <c r="B1109" s="7">
        <v>0.625</v>
      </c>
      <c r="C1109" s="2" t="s">
        <v>25</v>
      </c>
      <c r="D1109">
        <v>0</v>
      </c>
      <c r="E1109">
        <v>727</v>
      </c>
      <c r="F1109" s="2" t="s">
        <v>0</v>
      </c>
      <c r="G1109">
        <v>82</v>
      </c>
      <c r="H1109">
        <v>25</v>
      </c>
      <c r="I1109">
        <v>24</v>
      </c>
      <c r="J1109">
        <v>0</v>
      </c>
      <c r="K1109">
        <v>13</v>
      </c>
      <c r="L1109" s="2" t="s">
        <v>236</v>
      </c>
    </row>
    <row r="1110" spans="1:12" x14ac:dyDescent="0.4">
      <c r="A1110" s="1">
        <v>43927</v>
      </c>
      <c r="B1110" s="7">
        <v>0.45833333333333331</v>
      </c>
      <c r="C1110" s="2" t="s">
        <v>113</v>
      </c>
      <c r="D1110">
        <v>0</v>
      </c>
      <c r="E1110">
        <v>21</v>
      </c>
      <c r="F1110" s="2" t="s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 s="2" t="s">
        <v>186</v>
      </c>
    </row>
    <row r="1111" spans="1:12" x14ac:dyDescent="0.4">
      <c r="A1111" s="1">
        <v>43927</v>
      </c>
      <c r="B1111" s="7">
        <v>0.33333333333333331</v>
      </c>
      <c r="C1111" s="2" t="s">
        <v>59</v>
      </c>
      <c r="D1111">
        <v>0</v>
      </c>
      <c r="E1111">
        <v>69</v>
      </c>
      <c r="F1111" s="2" t="s">
        <v>0</v>
      </c>
      <c r="G1111">
        <v>0</v>
      </c>
      <c r="H1111">
        <v>0</v>
      </c>
      <c r="I1111">
        <v>0</v>
      </c>
      <c r="J1111">
        <v>0</v>
      </c>
      <c r="K1111">
        <v>3</v>
      </c>
      <c r="L1111" s="2" t="s">
        <v>175</v>
      </c>
    </row>
    <row r="1112" spans="1:12" x14ac:dyDescent="0.4">
      <c r="A1112" s="1">
        <v>43927</v>
      </c>
      <c r="B1112" s="7">
        <v>0.33333333333333331</v>
      </c>
      <c r="C1112" s="2" t="s">
        <v>17</v>
      </c>
      <c r="D1112">
        <v>0</v>
      </c>
      <c r="E1112">
        <v>1173</v>
      </c>
      <c r="F1112" s="2" t="s">
        <v>0</v>
      </c>
      <c r="G1112">
        <v>117</v>
      </c>
      <c r="H1112">
        <v>35</v>
      </c>
      <c r="I1112">
        <v>30</v>
      </c>
      <c r="J1112">
        <v>0</v>
      </c>
      <c r="K1112">
        <v>31</v>
      </c>
      <c r="L1112" s="2" t="s">
        <v>123</v>
      </c>
    </row>
    <row r="1113" spans="1:12" x14ac:dyDescent="0.4">
      <c r="A1113" s="1">
        <v>43927</v>
      </c>
      <c r="B1113" s="7">
        <v>0</v>
      </c>
      <c r="C1113" s="2" t="s">
        <v>19</v>
      </c>
      <c r="D1113">
        <v>0</v>
      </c>
      <c r="E1113">
        <v>682</v>
      </c>
      <c r="F1113" s="2" t="s">
        <v>0</v>
      </c>
      <c r="G1113">
        <v>67</v>
      </c>
      <c r="H1113">
        <v>17</v>
      </c>
      <c r="I1113">
        <v>17</v>
      </c>
      <c r="J1113">
        <v>412</v>
      </c>
      <c r="K1113">
        <v>19</v>
      </c>
      <c r="L1113" s="2" t="s">
        <v>180</v>
      </c>
    </row>
    <row r="1114" spans="1:12" x14ac:dyDescent="0.4">
      <c r="A1114" s="1">
        <v>43927</v>
      </c>
      <c r="B1114" s="7">
        <v>0.40625</v>
      </c>
      <c r="C1114" s="2" t="s">
        <v>15</v>
      </c>
      <c r="D1114">
        <v>0</v>
      </c>
      <c r="E1114">
        <v>798</v>
      </c>
      <c r="F1114" s="2" t="s">
        <v>0</v>
      </c>
      <c r="G1114">
        <v>99</v>
      </c>
      <c r="H1114">
        <v>13</v>
      </c>
      <c r="I1114">
        <v>0</v>
      </c>
      <c r="J1114">
        <v>481</v>
      </c>
      <c r="K1114">
        <v>26</v>
      </c>
      <c r="L1114" s="2" t="s">
        <v>235</v>
      </c>
    </row>
    <row r="1115" spans="1:12" x14ac:dyDescent="0.4">
      <c r="A1115" s="1">
        <v>43927</v>
      </c>
      <c r="B1115" s="7">
        <v>0</v>
      </c>
      <c r="C1115" s="2" t="s">
        <v>30</v>
      </c>
      <c r="D1115">
        <v>0</v>
      </c>
      <c r="E1115">
        <v>689</v>
      </c>
      <c r="F1115" s="2" t="s">
        <v>0</v>
      </c>
      <c r="G1115">
        <v>87</v>
      </c>
      <c r="H1115">
        <v>19</v>
      </c>
      <c r="I1115">
        <v>0</v>
      </c>
      <c r="J1115">
        <v>56</v>
      </c>
      <c r="K1115">
        <v>41</v>
      </c>
      <c r="L1115" s="2" t="s">
        <v>95</v>
      </c>
    </row>
    <row r="1116" spans="1:12" x14ac:dyDescent="0.4">
      <c r="A1116" s="1">
        <v>43927</v>
      </c>
      <c r="B1116" s="7">
        <v>0</v>
      </c>
      <c r="C1116" s="2" t="s">
        <v>8</v>
      </c>
      <c r="D1116">
        <v>15785</v>
      </c>
      <c r="E1116">
        <v>3799</v>
      </c>
      <c r="F1116" s="2" t="s">
        <v>0</v>
      </c>
      <c r="G1116">
        <v>418</v>
      </c>
      <c r="H1116">
        <v>56</v>
      </c>
      <c r="I1116">
        <v>50</v>
      </c>
      <c r="J1116">
        <v>345</v>
      </c>
      <c r="K1116">
        <v>119</v>
      </c>
      <c r="L1116" s="2" t="s">
        <v>9</v>
      </c>
    </row>
    <row r="1117" spans="1:12" x14ac:dyDescent="0.4">
      <c r="A1117" s="1">
        <v>43927</v>
      </c>
      <c r="B1117" s="7">
        <v>0</v>
      </c>
      <c r="C1117" s="2" t="s">
        <v>32</v>
      </c>
      <c r="D1117">
        <v>0</v>
      </c>
      <c r="E1117">
        <v>63</v>
      </c>
      <c r="F1117" s="2" t="s">
        <v>0</v>
      </c>
      <c r="G1117">
        <v>2</v>
      </c>
      <c r="H1117">
        <v>0</v>
      </c>
      <c r="I1117">
        <v>0</v>
      </c>
      <c r="J1117">
        <v>0</v>
      </c>
      <c r="K1117">
        <v>2</v>
      </c>
      <c r="L1117" s="2" t="s">
        <v>573</v>
      </c>
    </row>
    <row r="1118" spans="1:12" x14ac:dyDescent="0.4">
      <c r="A1118" s="1">
        <v>43927</v>
      </c>
      <c r="B1118" s="7">
        <v>0</v>
      </c>
      <c r="C1118" s="2" t="s">
        <v>136</v>
      </c>
      <c r="D1118">
        <v>0</v>
      </c>
      <c r="E1118">
        <v>679</v>
      </c>
      <c r="F1118" s="2" t="s">
        <v>0</v>
      </c>
      <c r="G1118">
        <v>52</v>
      </c>
      <c r="H1118">
        <v>0</v>
      </c>
      <c r="I1118">
        <v>0</v>
      </c>
      <c r="J1118">
        <v>0</v>
      </c>
      <c r="K1118">
        <v>34</v>
      </c>
      <c r="L1118" s="2" t="s">
        <v>137</v>
      </c>
    </row>
    <row r="1119" spans="1:12" x14ac:dyDescent="0.4">
      <c r="A1119" s="1">
        <v>43927</v>
      </c>
      <c r="B1119" s="7">
        <v>0.66666666666666663</v>
      </c>
      <c r="C1119" s="2" t="s">
        <v>44</v>
      </c>
      <c r="D1119">
        <v>0</v>
      </c>
      <c r="E1119">
        <v>164</v>
      </c>
      <c r="F1119" s="2" t="s">
        <v>0</v>
      </c>
      <c r="G1119">
        <v>27</v>
      </c>
      <c r="H1119">
        <v>4</v>
      </c>
      <c r="I1119">
        <v>0</v>
      </c>
      <c r="J1119">
        <v>0</v>
      </c>
      <c r="K1119">
        <v>0</v>
      </c>
      <c r="L1119" s="2" t="s">
        <v>201</v>
      </c>
    </row>
    <row r="1120" spans="1:12" x14ac:dyDescent="0.4">
      <c r="A1120" s="1">
        <v>43927</v>
      </c>
      <c r="B1120" s="7">
        <v>0.45833333333333331</v>
      </c>
      <c r="C1120" s="2" t="s">
        <v>57</v>
      </c>
      <c r="D1120">
        <v>0</v>
      </c>
      <c r="E1120">
        <v>497</v>
      </c>
      <c r="F1120" s="2" t="s">
        <v>0</v>
      </c>
      <c r="G1120">
        <v>61</v>
      </c>
      <c r="H1120">
        <v>6</v>
      </c>
      <c r="I1120">
        <v>0</v>
      </c>
      <c r="J1120">
        <v>0</v>
      </c>
      <c r="K1120">
        <v>9</v>
      </c>
      <c r="L1120" s="2" t="s">
        <v>154</v>
      </c>
    </row>
    <row r="1121" spans="1:12" x14ac:dyDescent="0.4">
      <c r="A1121" s="1">
        <v>43927</v>
      </c>
      <c r="B1121" s="7">
        <v>0.66666666666666663</v>
      </c>
      <c r="C1121" s="2" t="s">
        <v>33</v>
      </c>
      <c r="D1121">
        <v>0</v>
      </c>
      <c r="E1121">
        <v>488</v>
      </c>
      <c r="F1121" s="2" t="s">
        <v>0</v>
      </c>
      <c r="G1121">
        <v>59</v>
      </c>
      <c r="H1121">
        <v>10</v>
      </c>
      <c r="I1121">
        <v>8</v>
      </c>
      <c r="J1121">
        <v>0</v>
      </c>
      <c r="K1121">
        <v>34</v>
      </c>
      <c r="L1121" s="2" t="s">
        <v>34</v>
      </c>
    </row>
    <row r="1122" spans="1:12" x14ac:dyDescent="0.4">
      <c r="A1122" s="1">
        <v>43927</v>
      </c>
      <c r="B1122" s="7">
        <v>0</v>
      </c>
      <c r="C1122" s="2" t="s">
        <v>96</v>
      </c>
      <c r="D1122">
        <v>0</v>
      </c>
      <c r="E1122">
        <v>86</v>
      </c>
      <c r="F1122" s="2" t="s">
        <v>0</v>
      </c>
      <c r="G1122">
        <v>11</v>
      </c>
      <c r="H1122">
        <v>2</v>
      </c>
      <c r="I1122">
        <v>0</v>
      </c>
      <c r="J1122">
        <v>0</v>
      </c>
      <c r="K1122">
        <v>0</v>
      </c>
      <c r="L1122" s="2" t="s">
        <v>475</v>
      </c>
    </row>
    <row r="1123" spans="1:12" x14ac:dyDescent="0.4">
      <c r="A1123" s="1">
        <v>43927</v>
      </c>
      <c r="B1123" s="7">
        <v>0.625</v>
      </c>
      <c r="C1123" s="2" t="s">
        <v>108</v>
      </c>
      <c r="D1123">
        <v>0</v>
      </c>
      <c r="E1123">
        <v>60</v>
      </c>
      <c r="F1123" s="2" t="s">
        <v>0</v>
      </c>
      <c r="G1123">
        <v>0</v>
      </c>
      <c r="H1123">
        <v>0</v>
      </c>
      <c r="I1123">
        <v>0</v>
      </c>
      <c r="J1123">
        <v>1</v>
      </c>
      <c r="K1123">
        <v>0</v>
      </c>
      <c r="L1123" s="2" t="s">
        <v>172</v>
      </c>
    </row>
    <row r="1124" spans="1:12" x14ac:dyDescent="0.4">
      <c r="A1124" s="1">
        <v>43927</v>
      </c>
      <c r="B1124" s="7">
        <v>0</v>
      </c>
      <c r="C1124" s="2" t="s">
        <v>38</v>
      </c>
      <c r="D1124">
        <v>0</v>
      </c>
      <c r="E1124">
        <v>532</v>
      </c>
      <c r="F1124" s="2" t="s">
        <v>0</v>
      </c>
      <c r="G1124">
        <v>70</v>
      </c>
      <c r="H1124">
        <v>12</v>
      </c>
      <c r="I1124">
        <v>0</v>
      </c>
      <c r="J1124">
        <v>75</v>
      </c>
      <c r="K1124">
        <v>11</v>
      </c>
      <c r="L1124" s="2" t="s">
        <v>101</v>
      </c>
    </row>
    <row r="1125" spans="1:12" x14ac:dyDescent="0.4">
      <c r="A1125" s="1">
        <v>43927</v>
      </c>
      <c r="B1125" s="7">
        <v>0</v>
      </c>
      <c r="C1125" s="2" t="s">
        <v>151</v>
      </c>
      <c r="D1125">
        <v>0</v>
      </c>
      <c r="E1125">
        <v>50</v>
      </c>
      <c r="F1125" s="2" t="s">
        <v>0</v>
      </c>
      <c r="G1125">
        <v>15</v>
      </c>
      <c r="H1125">
        <v>3</v>
      </c>
      <c r="I1125">
        <v>0</v>
      </c>
      <c r="J1125">
        <v>0</v>
      </c>
      <c r="K1125">
        <v>1</v>
      </c>
      <c r="L1125" s="2" t="s">
        <v>152</v>
      </c>
    </row>
    <row r="1126" spans="1:12" x14ac:dyDescent="0.4">
      <c r="A1126" s="1">
        <v>43927</v>
      </c>
      <c r="B1126" s="7">
        <v>0</v>
      </c>
      <c r="C1126" s="2" t="s">
        <v>70</v>
      </c>
      <c r="D1126">
        <v>0</v>
      </c>
      <c r="E1126">
        <v>261</v>
      </c>
      <c r="F1126" s="2" t="s">
        <v>0</v>
      </c>
      <c r="G1126">
        <v>26</v>
      </c>
      <c r="H1126">
        <v>0</v>
      </c>
      <c r="I1126">
        <v>0</v>
      </c>
      <c r="J1126">
        <v>0</v>
      </c>
      <c r="K1126">
        <v>3</v>
      </c>
      <c r="L1126" s="2" t="s">
        <v>576</v>
      </c>
    </row>
    <row r="1127" spans="1:12" x14ac:dyDescent="0.4">
      <c r="A1127" s="1">
        <v>43927</v>
      </c>
      <c r="B1127" s="7">
        <v>0</v>
      </c>
      <c r="C1127" s="2" t="s">
        <v>45</v>
      </c>
      <c r="D1127">
        <v>0</v>
      </c>
      <c r="E1127">
        <v>178</v>
      </c>
      <c r="F1127" s="2" t="s">
        <v>0</v>
      </c>
      <c r="G1127">
        <v>0</v>
      </c>
      <c r="H1127">
        <v>0</v>
      </c>
      <c r="I1127">
        <v>0</v>
      </c>
      <c r="J1127">
        <v>93</v>
      </c>
      <c r="K1127">
        <v>6</v>
      </c>
      <c r="L1127" s="2" t="s">
        <v>575</v>
      </c>
    </row>
    <row r="1128" spans="1:12" x14ac:dyDescent="0.4">
      <c r="A1128" s="1">
        <v>43927</v>
      </c>
      <c r="B1128" s="7">
        <v>0</v>
      </c>
      <c r="C1128" s="2" t="s">
        <v>125</v>
      </c>
      <c r="D1128">
        <v>0</v>
      </c>
      <c r="E1128">
        <v>219</v>
      </c>
      <c r="F1128" s="2" t="s">
        <v>0</v>
      </c>
      <c r="G1128">
        <v>34</v>
      </c>
      <c r="H1128">
        <v>14</v>
      </c>
      <c r="I1128">
        <v>0</v>
      </c>
      <c r="J1128">
        <v>0</v>
      </c>
      <c r="K1128">
        <v>7</v>
      </c>
      <c r="L1128" s="2" t="s">
        <v>139</v>
      </c>
    </row>
    <row r="1129" spans="1:12" x14ac:dyDescent="0.4">
      <c r="A1129" s="1">
        <v>43927</v>
      </c>
      <c r="B1129" s="7">
        <v>0.33333333333333331</v>
      </c>
      <c r="C1129" s="2" t="s">
        <v>10</v>
      </c>
      <c r="D1129">
        <v>0</v>
      </c>
      <c r="E1129">
        <v>2546</v>
      </c>
      <c r="F1129" s="2" t="s">
        <v>0</v>
      </c>
      <c r="G1129">
        <v>357</v>
      </c>
      <c r="H1129">
        <v>72</v>
      </c>
      <c r="I1129">
        <v>62</v>
      </c>
      <c r="J1129">
        <v>350</v>
      </c>
      <c r="K1129">
        <v>189</v>
      </c>
      <c r="L1129" s="2" t="s">
        <v>234</v>
      </c>
    </row>
    <row r="1130" spans="1:12" x14ac:dyDescent="0.4">
      <c r="A1130" s="1">
        <v>43927</v>
      </c>
      <c r="B1130" s="7">
        <v>0.58333333333333337</v>
      </c>
      <c r="C1130" s="2" t="s">
        <v>103</v>
      </c>
      <c r="D1130">
        <v>0</v>
      </c>
      <c r="E1130">
        <v>67</v>
      </c>
      <c r="F1130" s="2" t="s">
        <v>0</v>
      </c>
      <c r="G1130">
        <v>9</v>
      </c>
      <c r="H1130">
        <v>0</v>
      </c>
      <c r="I1130">
        <v>0</v>
      </c>
      <c r="J1130">
        <v>34</v>
      </c>
      <c r="K1130">
        <v>2</v>
      </c>
      <c r="L1130" s="2" t="s">
        <v>156</v>
      </c>
    </row>
    <row r="1131" spans="1:12" x14ac:dyDescent="0.4">
      <c r="A1131" s="1">
        <v>43927</v>
      </c>
      <c r="B1131" s="7">
        <v>0</v>
      </c>
      <c r="C1131" s="2" t="s">
        <v>21</v>
      </c>
      <c r="D1131">
        <v>0</v>
      </c>
      <c r="E1131">
        <v>4417</v>
      </c>
      <c r="F1131" s="2" t="s">
        <v>0</v>
      </c>
      <c r="G1131">
        <v>367</v>
      </c>
      <c r="H1131">
        <v>68</v>
      </c>
      <c r="I1131">
        <v>0</v>
      </c>
      <c r="J1131">
        <v>0</v>
      </c>
      <c r="K1131">
        <v>190</v>
      </c>
      <c r="L1131" s="2" t="s">
        <v>197</v>
      </c>
    </row>
    <row r="1132" spans="1:12" x14ac:dyDescent="0.4">
      <c r="A1132" s="1">
        <v>43927</v>
      </c>
      <c r="B1132" s="7">
        <v>0.625</v>
      </c>
      <c r="C1132" s="2" t="s">
        <v>23</v>
      </c>
      <c r="D1132">
        <v>0</v>
      </c>
      <c r="E1132">
        <v>1497</v>
      </c>
      <c r="F1132" s="2" t="s">
        <v>0</v>
      </c>
      <c r="G1132">
        <v>134</v>
      </c>
      <c r="H1132">
        <v>26</v>
      </c>
      <c r="I1132">
        <v>22</v>
      </c>
      <c r="J1132">
        <v>105</v>
      </c>
      <c r="K1132">
        <v>60</v>
      </c>
      <c r="L1132" s="2" t="s">
        <v>571</v>
      </c>
    </row>
    <row r="1133" spans="1:12" x14ac:dyDescent="0.4">
      <c r="A1133" s="1">
        <v>43927</v>
      </c>
      <c r="B1133" s="7">
        <v>0.33333333333333331</v>
      </c>
      <c r="C1133" s="2" t="s">
        <v>47</v>
      </c>
      <c r="D1133">
        <v>0</v>
      </c>
      <c r="E1133">
        <v>157</v>
      </c>
      <c r="F1133" s="2" t="s">
        <v>0</v>
      </c>
      <c r="G1133">
        <v>15</v>
      </c>
      <c r="H1133">
        <v>8</v>
      </c>
      <c r="I1133">
        <v>0</v>
      </c>
      <c r="J1133">
        <v>52</v>
      </c>
      <c r="K1133">
        <v>3</v>
      </c>
      <c r="L1133" s="2" t="s">
        <v>572</v>
      </c>
    </row>
    <row r="1134" spans="1:12" x14ac:dyDescent="0.4">
      <c r="A1134" s="1">
        <v>43927</v>
      </c>
      <c r="B1134" s="7">
        <v>0.60416666666666663</v>
      </c>
      <c r="C1134" s="2" t="s">
        <v>14</v>
      </c>
      <c r="D1134">
        <v>0</v>
      </c>
      <c r="E1134">
        <v>2611</v>
      </c>
      <c r="F1134" s="2" t="s">
        <v>0</v>
      </c>
      <c r="G1134">
        <v>198</v>
      </c>
      <c r="H1134">
        <v>0</v>
      </c>
      <c r="I1134">
        <v>58</v>
      </c>
      <c r="J1134">
        <v>0</v>
      </c>
      <c r="K1134">
        <v>55</v>
      </c>
      <c r="L1134" s="2" t="s">
        <v>240</v>
      </c>
    </row>
    <row r="1135" spans="1:12" x14ac:dyDescent="0.4">
      <c r="A1135" s="1">
        <v>43927</v>
      </c>
      <c r="B1135" s="7"/>
      <c r="C1135" s="2" t="s">
        <v>12</v>
      </c>
      <c r="E1135">
        <v>77</v>
      </c>
      <c r="F1135" s="2" t="s">
        <v>0</v>
      </c>
      <c r="K1135">
        <v>1</v>
      </c>
      <c r="L1135" s="2" t="s">
        <v>0</v>
      </c>
    </row>
    <row r="1136" spans="1:12" x14ac:dyDescent="0.4">
      <c r="A1136" s="1">
        <v>43928</v>
      </c>
      <c r="B1136" s="7">
        <v>0.61458333333333337</v>
      </c>
      <c r="C1136" s="2" t="s">
        <v>25</v>
      </c>
      <c r="D1136">
        <v>0</v>
      </c>
      <c r="E1136">
        <v>760</v>
      </c>
      <c r="F1136" s="2" t="s">
        <v>0</v>
      </c>
      <c r="G1136">
        <v>84</v>
      </c>
      <c r="H1136">
        <v>25</v>
      </c>
      <c r="I1136">
        <v>25</v>
      </c>
      <c r="J1136">
        <v>170</v>
      </c>
      <c r="K1136">
        <v>16</v>
      </c>
      <c r="L1136" s="2" t="s">
        <v>239</v>
      </c>
    </row>
    <row r="1137" spans="1:12" x14ac:dyDescent="0.4">
      <c r="A1137" s="1">
        <v>43928</v>
      </c>
      <c r="B1137" s="7">
        <v>0.45833333333333331</v>
      </c>
      <c r="C1137" s="2" t="s">
        <v>113</v>
      </c>
      <c r="D1137">
        <v>0</v>
      </c>
      <c r="E1137">
        <v>21</v>
      </c>
      <c r="F1137" s="2" t="s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 s="2" t="s">
        <v>186</v>
      </c>
    </row>
    <row r="1138" spans="1:12" x14ac:dyDescent="0.4">
      <c r="A1138" s="1">
        <v>43928</v>
      </c>
      <c r="B1138" s="7">
        <v>0.33333333333333331</v>
      </c>
      <c r="C1138" s="2" t="s">
        <v>59</v>
      </c>
      <c r="D1138">
        <v>0</v>
      </c>
      <c r="E1138">
        <v>69</v>
      </c>
      <c r="F1138" s="2" t="s">
        <v>0</v>
      </c>
      <c r="G1138">
        <v>0</v>
      </c>
      <c r="H1138">
        <v>0</v>
      </c>
      <c r="I1138">
        <v>0</v>
      </c>
      <c r="J1138">
        <v>0</v>
      </c>
      <c r="K1138">
        <v>3</v>
      </c>
      <c r="L1138" s="2" t="s">
        <v>175</v>
      </c>
    </row>
    <row r="1139" spans="1:12" x14ac:dyDescent="0.4">
      <c r="A1139" s="1">
        <v>43928</v>
      </c>
      <c r="B1139" s="7">
        <v>0.33333333333333331</v>
      </c>
      <c r="C1139" s="2" t="s">
        <v>17</v>
      </c>
      <c r="D1139">
        <v>0</v>
      </c>
      <c r="E1139">
        <v>1228</v>
      </c>
      <c r="F1139" s="2" t="s">
        <v>0</v>
      </c>
      <c r="G1139">
        <v>122</v>
      </c>
      <c r="H1139">
        <v>34</v>
      </c>
      <c r="I1139">
        <v>26</v>
      </c>
      <c r="J1139">
        <v>0</v>
      </c>
      <c r="K1139">
        <v>33</v>
      </c>
      <c r="L1139" s="2" t="s">
        <v>123</v>
      </c>
    </row>
    <row r="1140" spans="1:12" x14ac:dyDescent="0.4">
      <c r="A1140" s="1">
        <v>43928</v>
      </c>
      <c r="B1140" s="7">
        <v>0</v>
      </c>
      <c r="C1140" s="2" t="s">
        <v>19</v>
      </c>
      <c r="D1140">
        <v>0</v>
      </c>
      <c r="E1140">
        <v>690</v>
      </c>
      <c r="F1140" s="2" t="s">
        <v>0</v>
      </c>
      <c r="G1140">
        <v>66</v>
      </c>
      <c r="H1140">
        <v>18</v>
      </c>
      <c r="I1140">
        <v>17</v>
      </c>
      <c r="J1140">
        <v>452</v>
      </c>
      <c r="K1140">
        <v>19</v>
      </c>
      <c r="L1140" s="2" t="s">
        <v>180</v>
      </c>
    </row>
    <row r="1141" spans="1:12" x14ac:dyDescent="0.4">
      <c r="A1141" s="1">
        <v>43928</v>
      </c>
      <c r="B1141" s="7">
        <v>0.39583333333333331</v>
      </c>
      <c r="C1141" s="2" t="s">
        <v>15</v>
      </c>
      <c r="D1141">
        <v>0</v>
      </c>
      <c r="E1141">
        <v>808</v>
      </c>
      <c r="F1141" s="2" t="s">
        <v>0</v>
      </c>
      <c r="G1141">
        <v>101</v>
      </c>
      <c r="H1141">
        <v>13</v>
      </c>
      <c r="I1141">
        <v>0</v>
      </c>
      <c r="J1141">
        <v>508</v>
      </c>
      <c r="K1141">
        <v>28</v>
      </c>
      <c r="L1141" s="2" t="s">
        <v>238</v>
      </c>
    </row>
    <row r="1142" spans="1:12" x14ac:dyDescent="0.4">
      <c r="A1142" s="1">
        <v>43928</v>
      </c>
      <c r="B1142" s="7">
        <v>0</v>
      </c>
      <c r="C1142" s="2" t="s">
        <v>30</v>
      </c>
      <c r="D1142">
        <v>0</v>
      </c>
      <c r="E1142">
        <v>729</v>
      </c>
      <c r="F1142" s="2" t="s">
        <v>0</v>
      </c>
      <c r="G1142">
        <v>78</v>
      </c>
      <c r="H1142">
        <v>22</v>
      </c>
      <c r="I1142">
        <v>0</v>
      </c>
      <c r="J1142">
        <v>73</v>
      </c>
      <c r="K1142">
        <v>44</v>
      </c>
      <c r="L1142" s="2" t="s">
        <v>95</v>
      </c>
    </row>
    <row r="1143" spans="1:12" x14ac:dyDescent="0.4">
      <c r="A1143" s="1">
        <v>43928</v>
      </c>
      <c r="B1143" s="7">
        <v>0</v>
      </c>
      <c r="C1143" s="2" t="s">
        <v>8</v>
      </c>
      <c r="D1143">
        <v>16635</v>
      </c>
      <c r="E1143">
        <v>3959</v>
      </c>
      <c r="F1143" s="2" t="s">
        <v>0</v>
      </c>
      <c r="G1143">
        <v>412</v>
      </c>
      <c r="H1143">
        <v>51</v>
      </c>
      <c r="I1143">
        <v>48</v>
      </c>
      <c r="J1143">
        <v>374</v>
      </c>
      <c r="K1143">
        <v>130</v>
      </c>
      <c r="L1143" s="2" t="s">
        <v>9</v>
      </c>
    </row>
    <row r="1144" spans="1:12" x14ac:dyDescent="0.4">
      <c r="A1144" s="1">
        <v>43928</v>
      </c>
      <c r="B1144" s="7">
        <v>0</v>
      </c>
      <c r="C1144" s="2" t="s">
        <v>32</v>
      </c>
      <c r="D1144">
        <v>0</v>
      </c>
      <c r="E1144">
        <v>63</v>
      </c>
      <c r="F1144" s="2" t="s">
        <v>0</v>
      </c>
      <c r="G1144">
        <v>2</v>
      </c>
      <c r="H1144">
        <v>0</v>
      </c>
      <c r="I1144">
        <v>0</v>
      </c>
      <c r="J1144">
        <v>0</v>
      </c>
      <c r="K1144">
        <v>2</v>
      </c>
      <c r="L1144" s="2" t="s">
        <v>573</v>
      </c>
    </row>
    <row r="1145" spans="1:12" x14ac:dyDescent="0.4">
      <c r="A1145" s="1">
        <v>43928</v>
      </c>
      <c r="B1145" s="7">
        <v>0</v>
      </c>
      <c r="C1145" s="2" t="s">
        <v>136</v>
      </c>
      <c r="D1145">
        <v>0</v>
      </c>
      <c r="E1145">
        <v>684</v>
      </c>
      <c r="F1145" s="2" t="s">
        <v>0</v>
      </c>
      <c r="G1145">
        <v>49</v>
      </c>
      <c r="H1145">
        <v>0</v>
      </c>
      <c r="I1145">
        <v>0</v>
      </c>
      <c r="J1145">
        <v>0</v>
      </c>
      <c r="K1145">
        <v>35</v>
      </c>
      <c r="L1145" s="2" t="s">
        <v>137</v>
      </c>
    </row>
    <row r="1146" spans="1:12" x14ac:dyDescent="0.4">
      <c r="A1146" s="1">
        <v>43928</v>
      </c>
      <c r="B1146" s="7">
        <v>0.66666666666666663</v>
      </c>
      <c r="C1146" s="2" t="s">
        <v>44</v>
      </c>
      <c r="D1146">
        <v>0</v>
      </c>
      <c r="E1146">
        <v>171</v>
      </c>
      <c r="F1146" s="2" t="s">
        <v>0</v>
      </c>
      <c r="G1146">
        <v>28</v>
      </c>
      <c r="H1146">
        <v>4</v>
      </c>
      <c r="I1146">
        <v>0</v>
      </c>
      <c r="J1146">
        <v>0</v>
      </c>
      <c r="K1146">
        <v>0</v>
      </c>
      <c r="L1146" s="2" t="s">
        <v>201</v>
      </c>
    </row>
    <row r="1147" spans="1:12" x14ac:dyDescent="0.4">
      <c r="A1147" s="1">
        <v>43928</v>
      </c>
      <c r="B1147" s="7">
        <v>0.45833333333333331</v>
      </c>
      <c r="C1147" s="2" t="s">
        <v>57</v>
      </c>
      <c r="D1147">
        <v>0</v>
      </c>
      <c r="E1147">
        <v>509</v>
      </c>
      <c r="F1147" s="2" t="s">
        <v>0</v>
      </c>
      <c r="G1147">
        <v>57</v>
      </c>
      <c r="H1147">
        <v>6</v>
      </c>
      <c r="I1147">
        <v>0</v>
      </c>
      <c r="J1147">
        <v>0</v>
      </c>
      <c r="K1147">
        <v>9</v>
      </c>
      <c r="L1147" s="2" t="s">
        <v>154</v>
      </c>
    </row>
    <row r="1148" spans="1:12" x14ac:dyDescent="0.4">
      <c r="A1148" s="1">
        <v>43928</v>
      </c>
      <c r="B1148" s="7">
        <v>0.66666666666666663</v>
      </c>
      <c r="C1148" s="2" t="s">
        <v>33</v>
      </c>
      <c r="D1148">
        <v>0</v>
      </c>
      <c r="E1148">
        <v>513</v>
      </c>
      <c r="F1148" s="2" t="s">
        <v>0</v>
      </c>
      <c r="G1148">
        <v>64</v>
      </c>
      <c r="H1148">
        <v>10</v>
      </c>
      <c r="I1148">
        <v>5</v>
      </c>
      <c r="J1148">
        <v>0</v>
      </c>
      <c r="K1148">
        <v>36</v>
      </c>
      <c r="L1148" s="2" t="s">
        <v>34</v>
      </c>
    </row>
    <row r="1149" spans="1:12" x14ac:dyDescent="0.4">
      <c r="A1149" s="1">
        <v>43928</v>
      </c>
      <c r="B1149" s="7">
        <v>0</v>
      </c>
      <c r="C1149" s="2" t="s">
        <v>96</v>
      </c>
      <c r="D1149">
        <v>0</v>
      </c>
      <c r="E1149">
        <v>87</v>
      </c>
      <c r="F1149" s="2" t="s">
        <v>0</v>
      </c>
      <c r="G1149">
        <v>9</v>
      </c>
      <c r="H1149">
        <v>2</v>
      </c>
      <c r="I1149">
        <v>0</v>
      </c>
      <c r="J1149">
        <v>0</v>
      </c>
      <c r="K1149">
        <v>0</v>
      </c>
      <c r="L1149" s="2" t="s">
        <v>475</v>
      </c>
    </row>
    <row r="1150" spans="1:12" x14ac:dyDescent="0.4">
      <c r="A1150" s="1">
        <v>43928</v>
      </c>
      <c r="B1150" s="7">
        <v>0.60416666666666663</v>
      </c>
      <c r="C1150" s="2" t="s">
        <v>108</v>
      </c>
      <c r="D1150">
        <v>0</v>
      </c>
      <c r="E1150">
        <v>60</v>
      </c>
      <c r="F1150" s="2" t="s">
        <v>0</v>
      </c>
      <c r="G1150">
        <v>2</v>
      </c>
      <c r="H1150">
        <v>0</v>
      </c>
      <c r="I1150">
        <v>0</v>
      </c>
      <c r="J1150">
        <v>0</v>
      </c>
      <c r="K1150">
        <v>0</v>
      </c>
      <c r="L1150" s="2" t="s">
        <v>172</v>
      </c>
    </row>
    <row r="1151" spans="1:12" x14ac:dyDescent="0.4">
      <c r="A1151" s="1">
        <v>43928</v>
      </c>
      <c r="B1151" s="7">
        <v>0</v>
      </c>
      <c r="C1151" s="2" t="s">
        <v>38</v>
      </c>
      <c r="D1151">
        <v>0</v>
      </c>
      <c r="E1151">
        <v>557</v>
      </c>
      <c r="F1151" s="2" t="s">
        <v>0</v>
      </c>
      <c r="G1151">
        <v>65</v>
      </c>
      <c r="H1151">
        <v>9</v>
      </c>
      <c r="I1151">
        <v>0</v>
      </c>
      <c r="J1151">
        <v>79</v>
      </c>
      <c r="K1151">
        <v>13</v>
      </c>
      <c r="L1151" s="2" t="s">
        <v>101</v>
      </c>
    </row>
    <row r="1152" spans="1:12" x14ac:dyDescent="0.4">
      <c r="A1152" s="1">
        <v>43928</v>
      </c>
      <c r="B1152" s="7">
        <v>0.39583333333333331</v>
      </c>
      <c r="C1152" s="2" t="s">
        <v>151</v>
      </c>
      <c r="D1152">
        <v>0</v>
      </c>
      <c r="E1152">
        <v>50</v>
      </c>
      <c r="F1152" s="2" t="s">
        <v>0</v>
      </c>
      <c r="G1152">
        <v>14</v>
      </c>
      <c r="H1152">
        <v>3</v>
      </c>
      <c r="I1152">
        <v>0</v>
      </c>
      <c r="J1152">
        <v>0</v>
      </c>
      <c r="K1152">
        <v>1</v>
      </c>
      <c r="L1152" s="2" t="s">
        <v>152</v>
      </c>
    </row>
    <row r="1153" spans="1:12" x14ac:dyDescent="0.4">
      <c r="A1153" s="1">
        <v>43928</v>
      </c>
      <c r="B1153" s="7">
        <v>0</v>
      </c>
      <c r="C1153" s="2" t="s">
        <v>70</v>
      </c>
      <c r="D1153">
        <v>0</v>
      </c>
      <c r="E1153">
        <v>264</v>
      </c>
      <c r="F1153" s="2" t="s">
        <v>0</v>
      </c>
      <c r="G1153">
        <v>29</v>
      </c>
      <c r="H1153">
        <v>0</v>
      </c>
      <c r="I1153">
        <v>0</v>
      </c>
      <c r="J1153">
        <v>0</v>
      </c>
      <c r="K1153">
        <v>3</v>
      </c>
      <c r="L1153" s="2" t="s">
        <v>576</v>
      </c>
    </row>
    <row r="1154" spans="1:12" x14ac:dyDescent="0.4">
      <c r="A1154" s="1">
        <v>43928</v>
      </c>
      <c r="B1154" s="7">
        <v>0</v>
      </c>
      <c r="C1154" s="2" t="s">
        <v>45</v>
      </c>
      <c r="D1154">
        <v>0</v>
      </c>
      <c r="E1154">
        <v>185</v>
      </c>
      <c r="F1154" s="2" t="s">
        <v>0</v>
      </c>
      <c r="G1154">
        <v>0</v>
      </c>
      <c r="H1154">
        <v>0</v>
      </c>
      <c r="I1154">
        <v>0</v>
      </c>
      <c r="J1154">
        <v>105</v>
      </c>
      <c r="K1154">
        <v>7</v>
      </c>
      <c r="L1154" s="2" t="s">
        <v>279</v>
      </c>
    </row>
    <row r="1155" spans="1:12" x14ac:dyDescent="0.4">
      <c r="A1155" s="1">
        <v>43928</v>
      </c>
      <c r="B1155" s="7">
        <v>0</v>
      </c>
      <c r="C1155" s="2" t="s">
        <v>125</v>
      </c>
      <c r="D1155">
        <v>0</v>
      </c>
      <c r="E1155">
        <v>221</v>
      </c>
      <c r="F1155" s="2" t="s">
        <v>0</v>
      </c>
      <c r="G1155">
        <v>33</v>
      </c>
      <c r="H1155">
        <v>13</v>
      </c>
      <c r="I1155">
        <v>0</v>
      </c>
      <c r="J1155">
        <v>0</v>
      </c>
      <c r="K1155">
        <v>8</v>
      </c>
      <c r="L1155" s="2" t="s">
        <v>139</v>
      </c>
    </row>
    <row r="1156" spans="1:12" x14ac:dyDescent="0.4">
      <c r="A1156" s="1">
        <v>43928</v>
      </c>
      <c r="B1156" s="7">
        <v>0.33333333333333331</v>
      </c>
      <c r="C1156" s="2" t="s">
        <v>10</v>
      </c>
      <c r="D1156">
        <v>0</v>
      </c>
      <c r="E1156">
        <v>2599</v>
      </c>
      <c r="F1156" s="2" t="s">
        <v>0</v>
      </c>
      <c r="G1156">
        <v>357</v>
      </c>
      <c r="H1156">
        <v>72</v>
      </c>
      <c r="I1156">
        <v>62</v>
      </c>
      <c r="J1156">
        <v>350</v>
      </c>
      <c r="K1156">
        <v>198</v>
      </c>
      <c r="L1156" s="2" t="s">
        <v>237</v>
      </c>
    </row>
    <row r="1157" spans="1:12" x14ac:dyDescent="0.4">
      <c r="A1157" s="1">
        <v>43928</v>
      </c>
      <c r="B1157" s="7">
        <v>0.58333333333333337</v>
      </c>
      <c r="C1157" s="2" t="s">
        <v>103</v>
      </c>
      <c r="D1157">
        <v>0</v>
      </c>
      <c r="E1157">
        <v>68</v>
      </c>
      <c r="F1157" s="2" t="s">
        <v>0</v>
      </c>
      <c r="G1157">
        <v>7</v>
      </c>
      <c r="H1157">
        <v>0</v>
      </c>
      <c r="I1157">
        <v>0</v>
      </c>
      <c r="J1157">
        <v>42</v>
      </c>
      <c r="K1157">
        <v>2</v>
      </c>
      <c r="L1157" s="2" t="s">
        <v>156</v>
      </c>
    </row>
    <row r="1158" spans="1:12" x14ac:dyDescent="0.4">
      <c r="A1158" s="1">
        <v>43928</v>
      </c>
      <c r="B1158" s="7">
        <v>0</v>
      </c>
      <c r="C1158" s="2" t="s">
        <v>21</v>
      </c>
      <c r="D1158">
        <v>0</v>
      </c>
      <c r="E1158">
        <v>4493</v>
      </c>
      <c r="F1158" s="2" t="s">
        <v>0</v>
      </c>
      <c r="G1158">
        <v>340</v>
      </c>
      <c r="H1158">
        <v>67</v>
      </c>
      <c r="I1158">
        <v>0</v>
      </c>
      <c r="J1158">
        <v>0</v>
      </c>
      <c r="K1158">
        <v>202</v>
      </c>
      <c r="L1158" s="2" t="s">
        <v>197</v>
      </c>
    </row>
    <row r="1159" spans="1:12" x14ac:dyDescent="0.4">
      <c r="A1159" s="1">
        <v>43928</v>
      </c>
      <c r="B1159" s="7">
        <v>0.625</v>
      </c>
      <c r="C1159" s="2" t="s">
        <v>23</v>
      </c>
      <c r="D1159">
        <v>0</v>
      </c>
      <c r="E1159">
        <v>1536</v>
      </c>
      <c r="F1159" s="2" t="s">
        <v>0</v>
      </c>
      <c r="G1159">
        <v>131</v>
      </c>
      <c r="H1159">
        <v>25</v>
      </c>
      <c r="I1159">
        <v>20</v>
      </c>
      <c r="J1159">
        <v>123</v>
      </c>
      <c r="K1159">
        <v>68</v>
      </c>
      <c r="L1159" s="2" t="s">
        <v>571</v>
      </c>
    </row>
    <row r="1160" spans="1:12" x14ac:dyDescent="0.4">
      <c r="A1160" s="1">
        <v>43928</v>
      </c>
      <c r="B1160" s="7">
        <v>0.33333333333333331</v>
      </c>
      <c r="C1160" s="2" t="s">
        <v>47</v>
      </c>
      <c r="D1160">
        <v>0</v>
      </c>
      <c r="E1160">
        <v>162</v>
      </c>
      <c r="F1160" s="2" t="s">
        <v>0</v>
      </c>
      <c r="G1160">
        <v>12</v>
      </c>
      <c r="H1160">
        <v>9</v>
      </c>
      <c r="I1160">
        <v>0</v>
      </c>
      <c r="J1160">
        <v>54</v>
      </c>
      <c r="K1160">
        <v>3</v>
      </c>
      <c r="L1160" s="2" t="s">
        <v>572</v>
      </c>
    </row>
    <row r="1161" spans="1:12" x14ac:dyDescent="0.4">
      <c r="A1161" s="1">
        <v>43928</v>
      </c>
      <c r="B1161" s="7">
        <v>0.60416666666666663</v>
      </c>
      <c r="C1161" s="2" t="s">
        <v>14</v>
      </c>
      <c r="D1161">
        <v>0</v>
      </c>
      <c r="E1161">
        <v>2695</v>
      </c>
      <c r="F1161" s="2" t="s">
        <v>0</v>
      </c>
      <c r="G1161">
        <v>181</v>
      </c>
      <c r="H1161">
        <v>0</v>
      </c>
      <c r="I1161">
        <v>60</v>
      </c>
      <c r="J1161">
        <v>0</v>
      </c>
      <c r="K1161">
        <v>57</v>
      </c>
      <c r="L1161" s="2" t="s">
        <v>240</v>
      </c>
    </row>
    <row r="1162" spans="1:12" x14ac:dyDescent="0.4">
      <c r="A1162" s="1">
        <v>43928</v>
      </c>
      <c r="B1162" s="7">
        <v>0</v>
      </c>
      <c r="C1162" s="2" t="s">
        <v>12</v>
      </c>
      <c r="D1162">
        <v>0</v>
      </c>
      <c r="E1162">
        <v>78</v>
      </c>
      <c r="F1162" s="2" t="s">
        <v>0</v>
      </c>
      <c r="G1162">
        <v>0</v>
      </c>
      <c r="H1162">
        <v>0</v>
      </c>
      <c r="I1162">
        <v>0</v>
      </c>
      <c r="J1162">
        <v>0</v>
      </c>
      <c r="K1162">
        <v>1</v>
      </c>
      <c r="L1162" s="2" t="s">
        <v>269</v>
      </c>
    </row>
    <row r="1163" spans="1:12" x14ac:dyDescent="0.4">
      <c r="A1163" s="1">
        <v>43929</v>
      </c>
      <c r="B1163" s="7">
        <v>0.61458333333333337</v>
      </c>
      <c r="C1163" s="2" t="s">
        <v>25</v>
      </c>
      <c r="D1163">
        <v>0</v>
      </c>
      <c r="E1163">
        <v>788</v>
      </c>
      <c r="F1163" s="2" t="s">
        <v>0</v>
      </c>
      <c r="G1163">
        <v>79</v>
      </c>
      <c r="H1163">
        <v>23</v>
      </c>
      <c r="I1163">
        <v>23</v>
      </c>
      <c r="J1163">
        <v>220</v>
      </c>
      <c r="K1163">
        <v>16</v>
      </c>
      <c r="L1163" s="2" t="s">
        <v>243</v>
      </c>
    </row>
    <row r="1164" spans="1:12" x14ac:dyDescent="0.4">
      <c r="A1164" s="1">
        <v>43929</v>
      </c>
      <c r="B1164" s="7">
        <v>0.45833333333333331</v>
      </c>
      <c r="C1164" s="2" t="s">
        <v>113</v>
      </c>
      <c r="D1164">
        <v>0</v>
      </c>
      <c r="E1164">
        <v>23</v>
      </c>
      <c r="F1164" s="2" t="s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 s="2" t="s">
        <v>186</v>
      </c>
    </row>
    <row r="1165" spans="1:12" x14ac:dyDescent="0.4">
      <c r="A1165" s="1">
        <v>43929</v>
      </c>
      <c r="B1165" s="7">
        <v>0.33333333333333331</v>
      </c>
      <c r="C1165" s="2" t="s">
        <v>59</v>
      </c>
      <c r="D1165">
        <v>0</v>
      </c>
      <c r="E1165">
        <v>72</v>
      </c>
      <c r="F1165" s="2" t="s">
        <v>0</v>
      </c>
      <c r="G1165">
        <v>0</v>
      </c>
      <c r="H1165">
        <v>0</v>
      </c>
      <c r="I1165">
        <v>0</v>
      </c>
      <c r="J1165">
        <v>0</v>
      </c>
      <c r="K1165">
        <v>3</v>
      </c>
      <c r="L1165" s="2" t="s">
        <v>175</v>
      </c>
    </row>
    <row r="1166" spans="1:12" x14ac:dyDescent="0.4">
      <c r="A1166" s="1">
        <v>43929</v>
      </c>
      <c r="B1166" s="7">
        <v>0.33333333333333331</v>
      </c>
      <c r="C1166" s="2" t="s">
        <v>17</v>
      </c>
      <c r="D1166">
        <v>0</v>
      </c>
      <c r="E1166">
        <v>1286</v>
      </c>
      <c r="F1166" s="2" t="s">
        <v>0</v>
      </c>
      <c r="G1166">
        <v>127</v>
      </c>
      <c r="H1166">
        <v>35</v>
      </c>
      <c r="I1166">
        <v>27</v>
      </c>
      <c r="J1166">
        <v>0</v>
      </c>
      <c r="K1166">
        <v>37</v>
      </c>
      <c r="L1166" s="2" t="s">
        <v>123</v>
      </c>
    </row>
    <row r="1167" spans="1:12" x14ac:dyDescent="0.4">
      <c r="A1167" s="1">
        <v>43929</v>
      </c>
      <c r="B1167" s="7">
        <v>0</v>
      </c>
      <c r="C1167" s="2" t="s">
        <v>19</v>
      </c>
      <c r="D1167">
        <v>0</v>
      </c>
      <c r="E1167">
        <v>694</v>
      </c>
      <c r="F1167" s="2" t="s">
        <v>0</v>
      </c>
      <c r="G1167">
        <v>65</v>
      </c>
      <c r="H1167">
        <v>18</v>
      </c>
      <c r="I1167">
        <v>17</v>
      </c>
      <c r="J1167">
        <v>461</v>
      </c>
      <c r="K1167">
        <v>21</v>
      </c>
      <c r="L1167" s="2" t="s">
        <v>180</v>
      </c>
    </row>
    <row r="1168" spans="1:12" x14ac:dyDescent="0.4">
      <c r="A1168" s="1">
        <v>43929</v>
      </c>
      <c r="B1168" s="7">
        <v>0.41666666666666669</v>
      </c>
      <c r="C1168" s="2" t="s">
        <v>15</v>
      </c>
      <c r="D1168">
        <v>0</v>
      </c>
      <c r="E1168">
        <v>829</v>
      </c>
      <c r="F1168" s="2" t="s">
        <v>0</v>
      </c>
      <c r="G1168">
        <v>99</v>
      </c>
      <c r="H1168">
        <v>14</v>
      </c>
      <c r="I1168">
        <v>0</v>
      </c>
      <c r="J1168">
        <v>535</v>
      </c>
      <c r="K1168">
        <v>31</v>
      </c>
      <c r="L1168" s="2" t="s">
        <v>241</v>
      </c>
    </row>
    <row r="1169" spans="1:12" x14ac:dyDescent="0.4">
      <c r="A1169" s="1">
        <v>43929</v>
      </c>
      <c r="B1169" s="7">
        <v>0</v>
      </c>
      <c r="C1169" s="2" t="s">
        <v>30</v>
      </c>
      <c r="D1169">
        <v>0</v>
      </c>
      <c r="E1169">
        <v>756</v>
      </c>
      <c r="F1169" s="2" t="s">
        <v>0</v>
      </c>
      <c r="G1169">
        <v>80</v>
      </c>
      <c r="H1169">
        <v>22</v>
      </c>
      <c r="I1169">
        <v>0</v>
      </c>
      <c r="J1169">
        <v>78</v>
      </c>
      <c r="K1169">
        <v>45</v>
      </c>
      <c r="L1169" s="2" t="s">
        <v>95</v>
      </c>
    </row>
    <row r="1170" spans="1:12" x14ac:dyDescent="0.4">
      <c r="A1170" s="1">
        <v>43929</v>
      </c>
      <c r="B1170" s="7">
        <v>0</v>
      </c>
      <c r="C1170" s="2" t="s">
        <v>8</v>
      </c>
      <c r="D1170">
        <v>17452</v>
      </c>
      <c r="E1170">
        <v>4090</v>
      </c>
      <c r="F1170" s="2" t="s">
        <v>0</v>
      </c>
      <c r="G1170">
        <v>402</v>
      </c>
      <c r="H1170">
        <v>49</v>
      </c>
      <c r="I1170">
        <v>47</v>
      </c>
      <c r="J1170">
        <v>442</v>
      </c>
      <c r="K1170">
        <v>143</v>
      </c>
      <c r="L1170" s="2" t="s">
        <v>9</v>
      </c>
    </row>
    <row r="1171" spans="1:12" x14ac:dyDescent="0.4">
      <c r="A1171" s="1">
        <v>43929</v>
      </c>
      <c r="B1171" s="7">
        <v>0</v>
      </c>
      <c r="C1171" s="2" t="s">
        <v>32</v>
      </c>
      <c r="D1171">
        <v>0</v>
      </c>
      <c r="E1171">
        <v>64</v>
      </c>
      <c r="F1171" s="2" t="s">
        <v>0</v>
      </c>
      <c r="G1171">
        <v>2</v>
      </c>
      <c r="H1171">
        <v>0</v>
      </c>
      <c r="I1171">
        <v>0</v>
      </c>
      <c r="J1171">
        <v>0</v>
      </c>
      <c r="K1171">
        <v>2</v>
      </c>
      <c r="L1171" s="2" t="s">
        <v>573</v>
      </c>
    </row>
    <row r="1172" spans="1:12" x14ac:dyDescent="0.4">
      <c r="A1172" s="1">
        <v>43929</v>
      </c>
      <c r="B1172" s="7">
        <v>0</v>
      </c>
      <c r="C1172" s="2" t="s">
        <v>136</v>
      </c>
      <c r="D1172">
        <v>0</v>
      </c>
      <c r="E1172">
        <v>698</v>
      </c>
      <c r="F1172" s="2" t="s">
        <v>0</v>
      </c>
      <c r="G1172">
        <v>38</v>
      </c>
      <c r="H1172">
        <v>0</v>
      </c>
      <c r="I1172">
        <v>0</v>
      </c>
      <c r="J1172">
        <v>0</v>
      </c>
      <c r="K1172">
        <v>35</v>
      </c>
      <c r="L1172" s="2" t="s">
        <v>137</v>
      </c>
    </row>
    <row r="1173" spans="1:12" x14ac:dyDescent="0.4">
      <c r="A1173" s="1">
        <v>43929</v>
      </c>
      <c r="B1173" s="7">
        <v>0.66666666666666663</v>
      </c>
      <c r="C1173" s="2" t="s">
        <v>44</v>
      </c>
      <c r="D1173">
        <v>0</v>
      </c>
      <c r="E1173">
        <v>174</v>
      </c>
      <c r="F1173" s="2" t="s">
        <v>0</v>
      </c>
      <c r="G1173">
        <v>31</v>
      </c>
      <c r="H1173">
        <v>4</v>
      </c>
      <c r="I1173">
        <v>0</v>
      </c>
      <c r="J1173">
        <v>0</v>
      </c>
      <c r="K1173">
        <v>1</v>
      </c>
      <c r="L1173" s="2" t="s">
        <v>201</v>
      </c>
    </row>
    <row r="1174" spans="1:12" x14ac:dyDescent="0.4">
      <c r="A1174" s="1">
        <v>43929</v>
      </c>
      <c r="B1174" s="7">
        <v>0.45833333333333331</v>
      </c>
      <c r="C1174" s="2" t="s">
        <v>57</v>
      </c>
      <c r="D1174">
        <v>0</v>
      </c>
      <c r="E1174">
        <v>527</v>
      </c>
      <c r="F1174" s="2" t="s">
        <v>0</v>
      </c>
      <c r="G1174">
        <v>0</v>
      </c>
      <c r="H1174">
        <v>0</v>
      </c>
      <c r="I1174">
        <v>0</v>
      </c>
      <c r="J1174">
        <v>0</v>
      </c>
      <c r="K1174">
        <v>9</v>
      </c>
      <c r="L1174" s="2" t="s">
        <v>154</v>
      </c>
    </row>
    <row r="1175" spans="1:12" x14ac:dyDescent="0.4">
      <c r="A1175" s="1">
        <v>43929</v>
      </c>
      <c r="B1175" s="7">
        <v>0.66666666666666663</v>
      </c>
      <c r="C1175" s="2" t="s">
        <v>33</v>
      </c>
      <c r="D1175">
        <v>0</v>
      </c>
      <c r="E1175">
        <v>518</v>
      </c>
      <c r="F1175" s="2" t="s">
        <v>0</v>
      </c>
      <c r="G1175">
        <v>63</v>
      </c>
      <c r="H1175">
        <v>10</v>
      </c>
      <c r="I1175">
        <v>7</v>
      </c>
      <c r="J1175">
        <v>0</v>
      </c>
      <c r="K1175">
        <v>39</v>
      </c>
      <c r="L1175" s="2" t="s">
        <v>34</v>
      </c>
    </row>
    <row r="1176" spans="1:12" x14ac:dyDescent="0.4">
      <c r="A1176" s="1">
        <v>43929</v>
      </c>
      <c r="B1176" s="7">
        <v>0</v>
      </c>
      <c r="C1176" s="2" t="s">
        <v>96</v>
      </c>
      <c r="D1176">
        <v>0</v>
      </c>
      <c r="E1176">
        <v>93</v>
      </c>
      <c r="F1176" s="2" t="s">
        <v>0</v>
      </c>
      <c r="G1176">
        <v>9</v>
      </c>
      <c r="H1176">
        <v>1</v>
      </c>
      <c r="I1176">
        <v>0</v>
      </c>
      <c r="J1176">
        <v>0</v>
      </c>
      <c r="K1176">
        <v>0</v>
      </c>
      <c r="L1176" s="2" t="s">
        <v>475</v>
      </c>
    </row>
    <row r="1177" spans="1:12" x14ac:dyDescent="0.4">
      <c r="A1177" s="1">
        <v>43929</v>
      </c>
      <c r="B1177" s="7">
        <v>0.625</v>
      </c>
      <c r="C1177" s="2" t="s">
        <v>108</v>
      </c>
      <c r="D1177">
        <v>0</v>
      </c>
      <c r="E1177">
        <v>61</v>
      </c>
      <c r="F1177" s="2" t="s">
        <v>0</v>
      </c>
      <c r="G1177">
        <v>2</v>
      </c>
      <c r="H1177">
        <v>0</v>
      </c>
      <c r="I1177">
        <v>0</v>
      </c>
      <c r="J1177">
        <v>0</v>
      </c>
      <c r="K1177">
        <v>0</v>
      </c>
      <c r="L1177" s="2" t="s">
        <v>172</v>
      </c>
    </row>
    <row r="1178" spans="1:12" x14ac:dyDescent="0.4">
      <c r="A1178" s="1">
        <v>43929</v>
      </c>
      <c r="B1178" s="7">
        <v>0</v>
      </c>
      <c r="C1178" s="2" t="s">
        <v>38</v>
      </c>
      <c r="D1178">
        <v>0</v>
      </c>
      <c r="E1178">
        <v>578</v>
      </c>
      <c r="F1178" s="2" t="s">
        <v>0</v>
      </c>
      <c r="G1178">
        <v>52</v>
      </c>
      <c r="H1178">
        <v>12</v>
      </c>
      <c r="I1178">
        <v>0</v>
      </c>
      <c r="J1178">
        <v>89</v>
      </c>
      <c r="K1178">
        <v>15</v>
      </c>
      <c r="L1178" s="2" t="s">
        <v>101</v>
      </c>
    </row>
    <row r="1179" spans="1:12" x14ac:dyDescent="0.4">
      <c r="A1179" s="1">
        <v>43929</v>
      </c>
      <c r="B1179" s="7">
        <v>0.39583333333333331</v>
      </c>
      <c r="C1179" s="2" t="s">
        <v>151</v>
      </c>
      <c r="D1179">
        <v>0</v>
      </c>
      <c r="E1179">
        <v>50</v>
      </c>
      <c r="F1179" s="2" t="s">
        <v>0</v>
      </c>
      <c r="G1179">
        <v>15</v>
      </c>
      <c r="H1179">
        <v>2</v>
      </c>
      <c r="I1179">
        <v>0</v>
      </c>
      <c r="J1179">
        <v>0</v>
      </c>
      <c r="K1179">
        <v>1</v>
      </c>
      <c r="L1179" s="2" t="s">
        <v>152</v>
      </c>
    </row>
    <row r="1180" spans="1:12" x14ac:dyDescent="0.4">
      <c r="A1180" s="1">
        <v>43929</v>
      </c>
      <c r="B1180" s="7">
        <v>0</v>
      </c>
      <c r="C1180" s="2" t="s">
        <v>70</v>
      </c>
      <c r="D1180">
        <v>0</v>
      </c>
      <c r="E1180">
        <v>276</v>
      </c>
      <c r="F1180" s="2" t="s">
        <v>0</v>
      </c>
      <c r="G1180">
        <v>22</v>
      </c>
      <c r="H1180">
        <v>0</v>
      </c>
      <c r="I1180">
        <v>0</v>
      </c>
      <c r="J1180">
        <v>0</v>
      </c>
      <c r="K1180">
        <v>3</v>
      </c>
      <c r="L1180" s="2" t="s">
        <v>576</v>
      </c>
    </row>
    <row r="1181" spans="1:12" x14ac:dyDescent="0.4">
      <c r="A1181" s="1">
        <v>43929</v>
      </c>
      <c r="B1181" s="7">
        <v>0</v>
      </c>
      <c r="C1181" s="2" t="s">
        <v>45</v>
      </c>
      <c r="D1181">
        <v>0</v>
      </c>
      <c r="E1181">
        <v>196</v>
      </c>
      <c r="F1181" s="2" t="s">
        <v>0</v>
      </c>
      <c r="G1181">
        <v>0</v>
      </c>
      <c r="H1181">
        <v>0</v>
      </c>
      <c r="I1181">
        <v>0</v>
      </c>
      <c r="J1181">
        <v>107</v>
      </c>
      <c r="K1181">
        <v>7</v>
      </c>
      <c r="L1181" s="2" t="s">
        <v>284</v>
      </c>
    </row>
    <row r="1182" spans="1:12" x14ac:dyDescent="0.4">
      <c r="A1182" s="1">
        <v>43929</v>
      </c>
      <c r="B1182" s="7">
        <v>0</v>
      </c>
      <c r="C1182" s="2" t="s">
        <v>125</v>
      </c>
      <c r="D1182">
        <v>0</v>
      </c>
      <c r="E1182">
        <v>236</v>
      </c>
      <c r="F1182" s="2" t="s">
        <v>0</v>
      </c>
      <c r="G1182">
        <v>30</v>
      </c>
      <c r="H1182">
        <v>15</v>
      </c>
      <c r="I1182">
        <v>0</v>
      </c>
      <c r="J1182">
        <v>0</v>
      </c>
      <c r="K1182">
        <v>8</v>
      </c>
      <c r="L1182" s="2" t="s">
        <v>139</v>
      </c>
    </row>
    <row r="1183" spans="1:12" x14ac:dyDescent="0.4">
      <c r="A1183" s="1">
        <v>43929</v>
      </c>
      <c r="B1183" s="7">
        <v>0.33333333333333331</v>
      </c>
      <c r="C1183" s="2" t="s">
        <v>10</v>
      </c>
      <c r="D1183">
        <v>0</v>
      </c>
      <c r="E1183">
        <v>2659</v>
      </c>
      <c r="F1183" s="2" t="s">
        <v>0</v>
      </c>
      <c r="G1183">
        <v>319</v>
      </c>
      <c r="H1183">
        <v>71</v>
      </c>
      <c r="I1183">
        <v>64</v>
      </c>
      <c r="J1183">
        <v>420</v>
      </c>
      <c r="K1183">
        <v>211</v>
      </c>
      <c r="L1183" s="2" t="s">
        <v>244</v>
      </c>
    </row>
    <row r="1184" spans="1:12" x14ac:dyDescent="0.4">
      <c r="A1184" s="1">
        <v>43929</v>
      </c>
      <c r="B1184" s="7">
        <v>0.58333333333333337</v>
      </c>
      <c r="C1184" s="2" t="s">
        <v>103</v>
      </c>
      <c r="D1184">
        <v>0</v>
      </c>
      <c r="E1184">
        <v>72</v>
      </c>
      <c r="F1184" s="2" t="s">
        <v>0</v>
      </c>
      <c r="G1184">
        <v>5</v>
      </c>
      <c r="H1184">
        <v>0</v>
      </c>
      <c r="I1184">
        <v>0</v>
      </c>
      <c r="J1184">
        <v>42</v>
      </c>
      <c r="K1184">
        <v>4</v>
      </c>
      <c r="L1184" s="2" t="s">
        <v>242</v>
      </c>
    </row>
    <row r="1185" spans="1:12" x14ac:dyDescent="0.4">
      <c r="A1185" s="1">
        <v>43929</v>
      </c>
      <c r="B1185" s="7">
        <v>0</v>
      </c>
      <c r="C1185" s="2" t="s">
        <v>21</v>
      </c>
      <c r="D1185">
        <v>0</v>
      </c>
      <c r="E1185">
        <v>4584</v>
      </c>
      <c r="F1185" s="2" t="s">
        <v>0</v>
      </c>
      <c r="G1185">
        <v>333</v>
      </c>
      <c r="H1185">
        <v>66</v>
      </c>
      <c r="I1185">
        <v>0</v>
      </c>
      <c r="J1185">
        <v>0</v>
      </c>
      <c r="K1185">
        <v>214</v>
      </c>
      <c r="L1185" s="2" t="s">
        <v>197</v>
      </c>
    </row>
    <row r="1186" spans="1:12" x14ac:dyDescent="0.4">
      <c r="A1186" s="1">
        <v>43929</v>
      </c>
      <c r="B1186" s="7">
        <v>0.625</v>
      </c>
      <c r="C1186" s="2" t="s">
        <v>23</v>
      </c>
      <c r="D1186">
        <v>0</v>
      </c>
      <c r="E1186">
        <v>1570</v>
      </c>
      <c r="F1186" s="2" t="s">
        <v>0</v>
      </c>
      <c r="G1186">
        <v>124</v>
      </c>
      <c r="H1186">
        <v>26</v>
      </c>
      <c r="I1186">
        <v>20</v>
      </c>
      <c r="J1186">
        <v>130</v>
      </c>
      <c r="K1186">
        <v>71</v>
      </c>
      <c r="L1186" s="2" t="s">
        <v>571</v>
      </c>
    </row>
    <row r="1187" spans="1:12" x14ac:dyDescent="0.4">
      <c r="A1187" s="1">
        <v>43929</v>
      </c>
      <c r="B1187" s="7">
        <v>0.33333333333333331</v>
      </c>
      <c r="C1187" s="2" t="s">
        <v>47</v>
      </c>
      <c r="D1187">
        <v>0</v>
      </c>
      <c r="E1187">
        <v>165</v>
      </c>
      <c r="F1187" s="2" t="s">
        <v>0</v>
      </c>
      <c r="G1187">
        <v>13</v>
      </c>
      <c r="H1187">
        <v>9</v>
      </c>
      <c r="I1187">
        <v>0</v>
      </c>
      <c r="J1187">
        <v>61</v>
      </c>
      <c r="K1187">
        <v>3</v>
      </c>
      <c r="L1187" s="2" t="s">
        <v>572</v>
      </c>
    </row>
    <row r="1188" spans="1:12" x14ac:dyDescent="0.4">
      <c r="A1188" s="1">
        <v>43929</v>
      </c>
      <c r="B1188" s="7">
        <v>0.60416666666666663</v>
      </c>
      <c r="C1188" s="2" t="s">
        <v>14</v>
      </c>
      <c r="D1188">
        <v>0</v>
      </c>
      <c r="E1188">
        <v>2790</v>
      </c>
      <c r="F1188" s="2" t="s">
        <v>0</v>
      </c>
      <c r="G1188">
        <v>170</v>
      </c>
      <c r="H1188">
        <v>0</v>
      </c>
      <c r="I1188">
        <v>56</v>
      </c>
      <c r="J1188">
        <v>0</v>
      </c>
      <c r="K1188">
        <v>65</v>
      </c>
      <c r="L1188" s="2" t="s">
        <v>240</v>
      </c>
    </row>
    <row r="1189" spans="1:12" x14ac:dyDescent="0.4">
      <c r="A1189" s="1">
        <v>43929</v>
      </c>
      <c r="B1189" s="7"/>
      <c r="C1189" s="2" t="s">
        <v>12</v>
      </c>
      <c r="E1189">
        <v>78</v>
      </c>
      <c r="F1189" s="2" t="s">
        <v>0</v>
      </c>
      <c r="K1189">
        <v>1</v>
      </c>
      <c r="L1189" s="2" t="s">
        <v>0</v>
      </c>
    </row>
    <row r="1190" spans="1:12" x14ac:dyDescent="0.4">
      <c r="A1190" s="1">
        <v>43930</v>
      </c>
      <c r="B1190" s="7">
        <v>0.61458333333333337</v>
      </c>
      <c r="C1190" s="2" t="s">
        <v>25</v>
      </c>
      <c r="D1190">
        <v>0</v>
      </c>
      <c r="E1190">
        <v>822</v>
      </c>
      <c r="F1190" s="2" t="s">
        <v>0</v>
      </c>
      <c r="G1190">
        <v>87</v>
      </c>
      <c r="H1190">
        <v>22</v>
      </c>
      <c r="I1190">
        <v>21</v>
      </c>
      <c r="J1190">
        <v>250</v>
      </c>
      <c r="K1190">
        <v>17</v>
      </c>
      <c r="L1190" s="2" t="s">
        <v>246</v>
      </c>
    </row>
    <row r="1191" spans="1:12" x14ac:dyDescent="0.4">
      <c r="A1191" s="1">
        <v>43930</v>
      </c>
      <c r="B1191" s="7">
        <v>0.45833333333333331</v>
      </c>
      <c r="C1191" s="2" t="s">
        <v>113</v>
      </c>
      <c r="D1191">
        <v>0</v>
      </c>
      <c r="E1191">
        <v>24</v>
      </c>
      <c r="F1191" s="2" t="s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 s="2" t="s">
        <v>186</v>
      </c>
    </row>
    <row r="1192" spans="1:12" x14ac:dyDescent="0.4">
      <c r="A1192" s="1">
        <v>43930</v>
      </c>
      <c r="B1192" s="7">
        <v>0.33333333333333331</v>
      </c>
      <c r="C1192" s="2" t="s">
        <v>59</v>
      </c>
      <c r="D1192">
        <v>0</v>
      </c>
      <c r="E1192">
        <v>74</v>
      </c>
      <c r="F1192" s="2" t="s">
        <v>0</v>
      </c>
      <c r="G1192">
        <v>0</v>
      </c>
      <c r="H1192">
        <v>0</v>
      </c>
      <c r="I1192">
        <v>0</v>
      </c>
      <c r="J1192">
        <v>0</v>
      </c>
      <c r="K1192">
        <v>3</v>
      </c>
      <c r="L1192" s="2" t="s">
        <v>175</v>
      </c>
    </row>
    <row r="1193" spans="1:12" x14ac:dyDescent="0.4">
      <c r="A1193" s="1">
        <v>43930</v>
      </c>
      <c r="B1193" s="7">
        <v>0.33333333333333331</v>
      </c>
      <c r="C1193" s="2" t="s">
        <v>17</v>
      </c>
      <c r="D1193">
        <v>0</v>
      </c>
      <c r="E1193">
        <v>1335</v>
      </c>
      <c r="F1193" s="2" t="s">
        <v>0</v>
      </c>
      <c r="G1193">
        <v>117</v>
      </c>
      <c r="H1193">
        <v>36</v>
      </c>
      <c r="I1193">
        <v>27</v>
      </c>
      <c r="J1193">
        <v>0</v>
      </c>
      <c r="K1193">
        <v>38</v>
      </c>
      <c r="L1193" s="2" t="s">
        <v>123</v>
      </c>
    </row>
    <row r="1194" spans="1:12" x14ac:dyDescent="0.4">
      <c r="A1194" s="1">
        <v>43930</v>
      </c>
      <c r="B1194" s="7">
        <v>0</v>
      </c>
      <c r="C1194" s="2" t="s">
        <v>19</v>
      </c>
      <c r="D1194">
        <v>0</v>
      </c>
      <c r="E1194">
        <v>711</v>
      </c>
      <c r="F1194" s="2" t="s">
        <v>0</v>
      </c>
      <c r="G1194">
        <v>62</v>
      </c>
      <c r="H1194">
        <v>18</v>
      </c>
      <c r="I1194">
        <v>16</v>
      </c>
      <c r="J1194">
        <v>485</v>
      </c>
      <c r="K1194">
        <v>21</v>
      </c>
      <c r="L1194" s="2" t="s">
        <v>180</v>
      </c>
    </row>
    <row r="1195" spans="1:12" x14ac:dyDescent="0.4">
      <c r="A1195" s="1">
        <v>43930</v>
      </c>
      <c r="B1195" s="7">
        <v>0.41666666666666669</v>
      </c>
      <c r="C1195" s="2" t="s">
        <v>15</v>
      </c>
      <c r="D1195">
        <v>0</v>
      </c>
      <c r="E1195">
        <v>841</v>
      </c>
      <c r="F1195" s="2" t="s">
        <v>0</v>
      </c>
      <c r="G1195">
        <v>93</v>
      </c>
      <c r="H1195">
        <v>13</v>
      </c>
      <c r="I1195">
        <v>0</v>
      </c>
      <c r="J1195">
        <v>572</v>
      </c>
      <c r="K1195">
        <v>33</v>
      </c>
      <c r="L1195" s="2" t="s">
        <v>245</v>
      </c>
    </row>
    <row r="1196" spans="1:12" x14ac:dyDescent="0.4">
      <c r="A1196" s="1">
        <v>43930</v>
      </c>
      <c r="B1196" s="7">
        <v>0</v>
      </c>
      <c r="C1196" s="2" t="s">
        <v>30</v>
      </c>
      <c r="D1196">
        <v>0</v>
      </c>
      <c r="E1196">
        <v>786</v>
      </c>
      <c r="F1196" s="2" t="s">
        <v>0</v>
      </c>
      <c r="G1196">
        <v>80</v>
      </c>
      <c r="H1196">
        <v>20</v>
      </c>
      <c r="I1196">
        <v>0</v>
      </c>
      <c r="J1196">
        <v>84</v>
      </c>
      <c r="K1196">
        <v>46</v>
      </c>
      <c r="L1196" s="2" t="s">
        <v>95</v>
      </c>
    </row>
    <row r="1197" spans="1:12" x14ac:dyDescent="0.4">
      <c r="A1197" s="1">
        <v>43930</v>
      </c>
      <c r="B1197" s="7">
        <v>0</v>
      </c>
      <c r="C1197" s="2" t="s">
        <v>8</v>
      </c>
      <c r="D1197">
        <v>17974</v>
      </c>
      <c r="E1197">
        <v>4183</v>
      </c>
      <c r="F1197" s="2" t="s">
        <v>0</v>
      </c>
      <c r="G1197">
        <v>393</v>
      </c>
      <c r="H1197">
        <v>47</v>
      </c>
      <c r="I1197">
        <v>45</v>
      </c>
      <c r="J1197">
        <v>0</v>
      </c>
      <c r="K1197">
        <v>152</v>
      </c>
      <c r="L1197" s="2" t="s">
        <v>9</v>
      </c>
    </row>
    <row r="1198" spans="1:12" x14ac:dyDescent="0.4">
      <c r="A1198" s="1">
        <v>43930</v>
      </c>
      <c r="B1198" s="7">
        <v>0</v>
      </c>
      <c r="C1198" s="2" t="s">
        <v>32</v>
      </c>
      <c r="D1198">
        <v>0</v>
      </c>
      <c r="E1198">
        <v>67</v>
      </c>
      <c r="F1198" s="2" t="s">
        <v>0</v>
      </c>
      <c r="G1198">
        <v>2</v>
      </c>
      <c r="H1198">
        <v>0</v>
      </c>
      <c r="I1198">
        <v>0</v>
      </c>
      <c r="J1198">
        <v>0</v>
      </c>
      <c r="K1198">
        <v>2</v>
      </c>
      <c r="L1198" s="2" t="s">
        <v>573</v>
      </c>
    </row>
    <row r="1199" spans="1:12" x14ac:dyDescent="0.4">
      <c r="A1199" s="1">
        <v>43930</v>
      </c>
      <c r="B1199" s="7">
        <v>0</v>
      </c>
      <c r="C1199" s="2" t="s">
        <v>136</v>
      </c>
      <c r="D1199">
        <v>0</v>
      </c>
      <c r="E1199">
        <v>719</v>
      </c>
      <c r="F1199" s="2" t="s">
        <v>0</v>
      </c>
      <c r="G1199">
        <v>39</v>
      </c>
      <c r="H1199">
        <v>0</v>
      </c>
      <c r="I1199">
        <v>0</v>
      </c>
      <c r="J1199">
        <v>0</v>
      </c>
      <c r="K1199">
        <v>36</v>
      </c>
      <c r="L1199" s="2" t="s">
        <v>137</v>
      </c>
    </row>
    <row r="1200" spans="1:12" x14ac:dyDescent="0.4">
      <c r="A1200" s="1">
        <v>43930</v>
      </c>
      <c r="B1200" s="7">
        <v>0.66666666666666663</v>
      </c>
      <c r="C1200" s="2" t="s">
        <v>44</v>
      </c>
      <c r="D1200">
        <v>0</v>
      </c>
      <c r="E1200">
        <v>179</v>
      </c>
      <c r="F1200" s="2" t="s">
        <v>0</v>
      </c>
      <c r="G1200">
        <v>28</v>
      </c>
      <c r="H1200">
        <v>5</v>
      </c>
      <c r="I1200">
        <v>0</v>
      </c>
      <c r="J1200">
        <v>0</v>
      </c>
      <c r="K1200">
        <v>2</v>
      </c>
      <c r="L1200" s="2" t="s">
        <v>201</v>
      </c>
    </row>
    <row r="1201" spans="1:12" x14ac:dyDescent="0.4">
      <c r="A1201" s="1">
        <v>43930</v>
      </c>
      <c r="B1201" s="7">
        <v>0.54166666666666663</v>
      </c>
      <c r="C1201" s="2" t="s">
        <v>57</v>
      </c>
      <c r="D1201">
        <v>0</v>
      </c>
      <c r="E1201">
        <v>542</v>
      </c>
      <c r="F1201" s="2" t="s">
        <v>0</v>
      </c>
      <c r="G1201">
        <v>62</v>
      </c>
      <c r="H1201">
        <v>6</v>
      </c>
      <c r="I1201">
        <v>0</v>
      </c>
      <c r="J1201">
        <v>0</v>
      </c>
      <c r="K1201">
        <v>9</v>
      </c>
      <c r="L1201" s="2" t="s">
        <v>154</v>
      </c>
    </row>
    <row r="1202" spans="1:12" x14ac:dyDescent="0.4">
      <c r="A1202" s="1">
        <v>43930</v>
      </c>
      <c r="B1202" s="7">
        <v>0.66666666666666663</v>
      </c>
      <c r="C1202" s="2" t="s">
        <v>33</v>
      </c>
      <c r="D1202">
        <v>0</v>
      </c>
      <c r="E1202">
        <v>550</v>
      </c>
      <c r="F1202" s="2" t="s">
        <v>0</v>
      </c>
      <c r="G1202">
        <v>58</v>
      </c>
      <c r="H1202">
        <v>10</v>
      </c>
      <c r="I1202">
        <v>7</v>
      </c>
      <c r="J1202">
        <v>0</v>
      </c>
      <c r="K1202">
        <v>40</v>
      </c>
      <c r="L1202" s="2" t="s">
        <v>34</v>
      </c>
    </row>
    <row r="1203" spans="1:12" x14ac:dyDescent="0.4">
      <c r="A1203" s="1">
        <v>43930</v>
      </c>
      <c r="B1203" s="7">
        <v>0</v>
      </c>
      <c r="C1203" s="2" t="s">
        <v>96</v>
      </c>
      <c r="D1203">
        <v>0</v>
      </c>
      <c r="E1203">
        <v>96</v>
      </c>
      <c r="F1203" s="2" t="s">
        <v>0</v>
      </c>
      <c r="G1203">
        <v>9</v>
      </c>
      <c r="H1203">
        <v>1</v>
      </c>
      <c r="I1203">
        <v>0</v>
      </c>
      <c r="J1203">
        <v>0</v>
      </c>
      <c r="K1203">
        <v>0</v>
      </c>
      <c r="L1203" s="2" t="s">
        <v>475</v>
      </c>
    </row>
    <row r="1204" spans="1:12" x14ac:dyDescent="0.4">
      <c r="A1204" s="1">
        <v>43930</v>
      </c>
      <c r="B1204" s="7">
        <v>0.625</v>
      </c>
      <c r="C1204" s="2" t="s">
        <v>108</v>
      </c>
      <c r="D1204">
        <v>0</v>
      </c>
      <c r="E1204">
        <v>62</v>
      </c>
      <c r="F1204" s="2" t="s">
        <v>0</v>
      </c>
      <c r="G1204">
        <v>1</v>
      </c>
      <c r="H1204">
        <v>0</v>
      </c>
      <c r="I1204">
        <v>0</v>
      </c>
      <c r="J1204">
        <v>0</v>
      </c>
      <c r="K1204">
        <v>0</v>
      </c>
      <c r="L1204" s="2" t="s">
        <v>172</v>
      </c>
    </row>
    <row r="1205" spans="1:12" x14ac:dyDescent="0.4">
      <c r="A1205" s="1">
        <v>43930</v>
      </c>
      <c r="B1205" s="7">
        <v>0</v>
      </c>
      <c r="C1205" s="2" t="s">
        <v>38</v>
      </c>
      <c r="D1205">
        <v>0</v>
      </c>
      <c r="E1205">
        <v>604</v>
      </c>
      <c r="F1205" s="2" t="s">
        <v>0</v>
      </c>
      <c r="G1205">
        <v>52</v>
      </c>
      <c r="H1205">
        <v>13</v>
      </c>
      <c r="I1205">
        <v>0</v>
      </c>
      <c r="J1205">
        <v>92</v>
      </c>
      <c r="K1205">
        <v>16</v>
      </c>
      <c r="L1205" s="2" t="s">
        <v>101</v>
      </c>
    </row>
    <row r="1206" spans="1:12" x14ac:dyDescent="0.4">
      <c r="A1206" s="1">
        <v>43930</v>
      </c>
      <c r="B1206" s="7">
        <v>0.39583333333333331</v>
      </c>
      <c r="C1206" s="2" t="s">
        <v>151</v>
      </c>
      <c r="D1206">
        <v>0</v>
      </c>
      <c r="E1206">
        <v>52</v>
      </c>
      <c r="F1206" s="2" t="s">
        <v>0</v>
      </c>
      <c r="G1206">
        <v>17</v>
      </c>
      <c r="H1206">
        <v>2</v>
      </c>
      <c r="I1206">
        <v>0</v>
      </c>
      <c r="J1206">
        <v>0</v>
      </c>
      <c r="K1206">
        <v>1</v>
      </c>
      <c r="L1206" s="2" t="s">
        <v>152</v>
      </c>
    </row>
    <row r="1207" spans="1:12" x14ac:dyDescent="0.4">
      <c r="A1207" s="1">
        <v>43930</v>
      </c>
      <c r="B1207" s="7">
        <v>0</v>
      </c>
      <c r="C1207" s="2" t="s">
        <v>70</v>
      </c>
      <c r="D1207">
        <v>0</v>
      </c>
      <c r="E1207">
        <v>282</v>
      </c>
      <c r="F1207" s="2" t="s">
        <v>0</v>
      </c>
      <c r="G1207">
        <v>23</v>
      </c>
      <c r="H1207">
        <v>0</v>
      </c>
      <c r="I1207">
        <v>0</v>
      </c>
      <c r="J1207">
        <v>0</v>
      </c>
      <c r="K1207">
        <v>5</v>
      </c>
      <c r="L1207" s="2" t="s">
        <v>576</v>
      </c>
    </row>
    <row r="1208" spans="1:12" x14ac:dyDescent="0.4">
      <c r="A1208" s="1">
        <v>43930</v>
      </c>
      <c r="B1208" s="7">
        <v>0</v>
      </c>
      <c r="C1208" s="2" t="s">
        <v>45</v>
      </c>
      <c r="D1208">
        <v>0</v>
      </c>
      <c r="E1208">
        <v>213</v>
      </c>
      <c r="F1208" s="2" t="s">
        <v>0</v>
      </c>
      <c r="G1208">
        <v>0</v>
      </c>
      <c r="H1208">
        <v>0</v>
      </c>
      <c r="I1208">
        <v>0</v>
      </c>
      <c r="J1208">
        <v>113</v>
      </c>
      <c r="K1208">
        <v>9</v>
      </c>
      <c r="L1208" s="2" t="s">
        <v>453</v>
      </c>
    </row>
    <row r="1209" spans="1:12" x14ac:dyDescent="0.4">
      <c r="A1209" s="1">
        <v>43930</v>
      </c>
      <c r="B1209" s="7">
        <v>0</v>
      </c>
      <c r="C1209" s="2" t="s">
        <v>125</v>
      </c>
      <c r="D1209">
        <v>0</v>
      </c>
      <c r="E1209">
        <v>255</v>
      </c>
      <c r="F1209" s="2" t="s">
        <v>0</v>
      </c>
      <c r="G1209">
        <v>27</v>
      </c>
      <c r="H1209">
        <v>12</v>
      </c>
      <c r="I1209">
        <v>0</v>
      </c>
      <c r="J1209">
        <v>0</v>
      </c>
      <c r="K1209">
        <v>8</v>
      </c>
      <c r="L1209" s="2" t="s">
        <v>139</v>
      </c>
    </row>
    <row r="1210" spans="1:12" x14ac:dyDescent="0.4">
      <c r="A1210" s="1">
        <v>43930</v>
      </c>
      <c r="B1210" s="7">
        <v>0.33333333333333331</v>
      </c>
      <c r="C1210" s="2" t="s">
        <v>10</v>
      </c>
      <c r="D1210">
        <v>0</v>
      </c>
      <c r="E1210">
        <v>2714</v>
      </c>
      <c r="F1210" s="2" t="s">
        <v>0</v>
      </c>
      <c r="G1210">
        <v>301</v>
      </c>
      <c r="H1210">
        <v>72</v>
      </c>
      <c r="I1210">
        <v>68</v>
      </c>
      <c r="J1210">
        <v>447</v>
      </c>
      <c r="K1210">
        <v>219</v>
      </c>
      <c r="L1210" s="2" t="s">
        <v>247</v>
      </c>
    </row>
    <row r="1211" spans="1:12" x14ac:dyDescent="0.4">
      <c r="A1211" s="1">
        <v>43930</v>
      </c>
      <c r="B1211" s="7">
        <v>0.58333333333333337</v>
      </c>
      <c r="C1211" s="2" t="s">
        <v>103</v>
      </c>
      <c r="D1211">
        <v>0</v>
      </c>
      <c r="E1211">
        <v>72</v>
      </c>
      <c r="F1211" s="2" t="s">
        <v>0</v>
      </c>
      <c r="G1211">
        <v>4</v>
      </c>
      <c r="H1211">
        <v>0</v>
      </c>
      <c r="I1211">
        <v>0</v>
      </c>
      <c r="J1211">
        <v>45</v>
      </c>
      <c r="K1211">
        <v>4</v>
      </c>
      <c r="L1211" s="2" t="s">
        <v>242</v>
      </c>
    </row>
    <row r="1212" spans="1:12" x14ac:dyDescent="0.4">
      <c r="A1212" s="1">
        <v>43930</v>
      </c>
      <c r="B1212" s="7">
        <v>0</v>
      </c>
      <c r="C1212" s="2" t="s">
        <v>21</v>
      </c>
      <c r="D1212">
        <v>0</v>
      </c>
      <c r="E1212">
        <v>4681</v>
      </c>
      <c r="F1212" s="2" t="s">
        <v>0</v>
      </c>
      <c r="G1212">
        <v>316</v>
      </c>
      <c r="H1212">
        <v>66</v>
      </c>
      <c r="I1212">
        <v>0</v>
      </c>
      <c r="J1212">
        <v>0</v>
      </c>
      <c r="K1212">
        <v>228</v>
      </c>
      <c r="L1212" s="2" t="s">
        <v>197</v>
      </c>
    </row>
    <row r="1213" spans="1:12" x14ac:dyDescent="0.4">
      <c r="A1213" s="1">
        <v>43930</v>
      </c>
      <c r="B1213" s="7">
        <v>0.625</v>
      </c>
      <c r="C1213" s="2" t="s">
        <v>23</v>
      </c>
      <c r="D1213">
        <v>0</v>
      </c>
      <c r="E1213">
        <v>1598</v>
      </c>
      <c r="F1213" s="2" t="s">
        <v>0</v>
      </c>
      <c r="G1213">
        <v>118</v>
      </c>
      <c r="H1213">
        <v>24</v>
      </c>
      <c r="I1213">
        <v>19</v>
      </c>
      <c r="J1213">
        <v>136</v>
      </c>
      <c r="K1213">
        <v>77</v>
      </c>
      <c r="L1213" s="2" t="s">
        <v>571</v>
      </c>
    </row>
    <row r="1214" spans="1:12" x14ac:dyDescent="0.4">
      <c r="A1214" s="1">
        <v>43930</v>
      </c>
      <c r="B1214" s="7">
        <v>0.33333333333333331</v>
      </c>
      <c r="C1214" s="2" t="s">
        <v>47</v>
      </c>
      <c r="D1214">
        <v>0</v>
      </c>
      <c r="E1214">
        <v>168</v>
      </c>
      <c r="F1214" s="2" t="s">
        <v>0</v>
      </c>
      <c r="G1214">
        <v>15</v>
      </c>
      <c r="H1214">
        <v>9</v>
      </c>
      <c r="I1214">
        <v>0</v>
      </c>
      <c r="J1214">
        <v>69</v>
      </c>
      <c r="K1214">
        <v>3</v>
      </c>
      <c r="L1214" s="2" t="s">
        <v>572</v>
      </c>
    </row>
    <row r="1215" spans="1:12" x14ac:dyDescent="0.4">
      <c r="A1215" s="1">
        <v>43930</v>
      </c>
      <c r="B1215" s="7">
        <v>0.60416666666666663</v>
      </c>
      <c r="C1215" s="2" t="s">
        <v>14</v>
      </c>
      <c r="D1215">
        <v>0</v>
      </c>
      <c r="E1215">
        <v>2887</v>
      </c>
      <c r="F1215" s="2" t="s">
        <v>0</v>
      </c>
      <c r="G1215">
        <v>165</v>
      </c>
      <c r="H1215">
        <v>0</v>
      </c>
      <c r="I1215">
        <v>55</v>
      </c>
      <c r="J1215">
        <v>0</v>
      </c>
      <c r="K1215">
        <v>66</v>
      </c>
      <c r="L1215" s="2" t="s">
        <v>240</v>
      </c>
    </row>
    <row r="1216" spans="1:12" x14ac:dyDescent="0.4">
      <c r="A1216" s="1">
        <v>43930</v>
      </c>
      <c r="B1216" s="7"/>
      <c r="C1216" s="2" t="s">
        <v>12</v>
      </c>
      <c r="E1216">
        <v>79</v>
      </c>
      <c r="F1216" s="2" t="s">
        <v>0</v>
      </c>
      <c r="K1216">
        <v>1</v>
      </c>
      <c r="L1216" s="2" t="s">
        <v>0</v>
      </c>
    </row>
    <row r="1217" spans="1:12" x14ac:dyDescent="0.4">
      <c r="A1217" s="1">
        <v>43931</v>
      </c>
      <c r="B1217" s="7">
        <v>0.61458333333333337</v>
      </c>
      <c r="C1217" s="2" t="s">
        <v>25</v>
      </c>
      <c r="D1217">
        <v>0</v>
      </c>
      <c r="E1217">
        <v>850</v>
      </c>
      <c r="F1217" s="2" t="s">
        <v>0</v>
      </c>
      <c r="G1217">
        <v>0</v>
      </c>
      <c r="H1217">
        <v>0</v>
      </c>
      <c r="I1217">
        <v>0</v>
      </c>
      <c r="J1217">
        <v>0</v>
      </c>
      <c r="K1217">
        <v>18</v>
      </c>
      <c r="L1217" s="2" t="s">
        <v>260</v>
      </c>
    </row>
    <row r="1218" spans="1:12" x14ac:dyDescent="0.4">
      <c r="A1218" s="1">
        <v>43931</v>
      </c>
      <c r="B1218" s="7"/>
      <c r="C1218" s="2" t="s">
        <v>113</v>
      </c>
      <c r="E1218">
        <v>24</v>
      </c>
      <c r="F1218" s="2" t="s">
        <v>0</v>
      </c>
      <c r="K1218">
        <v>0</v>
      </c>
      <c r="L1218" s="2" t="s">
        <v>0</v>
      </c>
    </row>
    <row r="1219" spans="1:12" x14ac:dyDescent="0.4">
      <c r="A1219" s="1">
        <v>43931</v>
      </c>
      <c r="B1219" s="7">
        <v>0.33333333333333331</v>
      </c>
      <c r="C1219" s="2" t="s">
        <v>59</v>
      </c>
      <c r="D1219">
        <v>0</v>
      </c>
      <c r="E1219">
        <v>77</v>
      </c>
      <c r="F1219" s="2" t="s">
        <v>0</v>
      </c>
      <c r="G1219">
        <v>0</v>
      </c>
      <c r="H1219">
        <v>0</v>
      </c>
      <c r="I1219">
        <v>0</v>
      </c>
      <c r="J1219">
        <v>0</v>
      </c>
      <c r="K1219">
        <v>3</v>
      </c>
      <c r="L1219" s="2" t="s">
        <v>175</v>
      </c>
    </row>
    <row r="1220" spans="1:12" x14ac:dyDescent="0.4">
      <c r="A1220" s="1">
        <v>43931</v>
      </c>
      <c r="B1220" s="7">
        <v>0.33333333333333331</v>
      </c>
      <c r="C1220" s="2" t="s">
        <v>17</v>
      </c>
      <c r="D1220">
        <v>0</v>
      </c>
      <c r="E1220">
        <v>1375</v>
      </c>
      <c r="F1220" s="2" t="s">
        <v>0</v>
      </c>
      <c r="G1220">
        <v>107</v>
      </c>
      <c r="H1220">
        <v>33</v>
      </c>
      <c r="I1220">
        <v>25</v>
      </c>
      <c r="J1220">
        <v>0</v>
      </c>
      <c r="K1220">
        <v>42</v>
      </c>
      <c r="L1220" s="2" t="s">
        <v>123</v>
      </c>
    </row>
    <row r="1221" spans="1:12" x14ac:dyDescent="0.4">
      <c r="A1221" s="1">
        <v>43931</v>
      </c>
      <c r="B1221" s="7">
        <v>0</v>
      </c>
      <c r="C1221" s="2" t="s">
        <v>19</v>
      </c>
      <c r="D1221">
        <v>0</v>
      </c>
      <c r="E1221">
        <v>722</v>
      </c>
      <c r="F1221" s="2" t="s">
        <v>0</v>
      </c>
      <c r="G1221">
        <v>54</v>
      </c>
      <c r="H1221">
        <v>17</v>
      </c>
      <c r="I1221">
        <v>15</v>
      </c>
      <c r="J1221">
        <v>502</v>
      </c>
      <c r="K1221">
        <v>22</v>
      </c>
      <c r="L1221" s="2" t="s">
        <v>180</v>
      </c>
    </row>
    <row r="1222" spans="1:12" x14ac:dyDescent="0.4">
      <c r="A1222" s="1">
        <v>43931</v>
      </c>
      <c r="B1222" s="7">
        <v>0.41666666666666669</v>
      </c>
      <c r="C1222" s="2" t="s">
        <v>15</v>
      </c>
      <c r="D1222">
        <v>0</v>
      </c>
      <c r="E1222">
        <v>854</v>
      </c>
      <c r="F1222" s="2" t="s">
        <v>0</v>
      </c>
      <c r="G1222">
        <v>87</v>
      </c>
      <c r="H1222">
        <v>13</v>
      </c>
      <c r="I1222">
        <v>0</v>
      </c>
      <c r="J1222">
        <v>593</v>
      </c>
      <c r="K1222">
        <v>33</v>
      </c>
      <c r="L1222" s="2" t="s">
        <v>252</v>
      </c>
    </row>
    <row r="1223" spans="1:12" x14ac:dyDescent="0.4">
      <c r="A1223" s="1">
        <v>43931</v>
      </c>
      <c r="B1223" s="7">
        <v>0</v>
      </c>
      <c r="C1223" s="2" t="s">
        <v>30</v>
      </c>
      <c r="D1223">
        <v>0</v>
      </c>
      <c r="E1223">
        <v>796</v>
      </c>
      <c r="F1223" s="2" t="s">
        <v>0</v>
      </c>
      <c r="G1223">
        <v>73</v>
      </c>
      <c r="H1223">
        <v>19</v>
      </c>
      <c r="I1223">
        <v>0</v>
      </c>
      <c r="J1223">
        <v>88</v>
      </c>
      <c r="K1223">
        <v>49</v>
      </c>
      <c r="L1223" s="2" t="s">
        <v>95</v>
      </c>
    </row>
    <row r="1224" spans="1:12" x14ac:dyDescent="0.4">
      <c r="A1224" s="1">
        <v>43931</v>
      </c>
      <c r="B1224" s="7">
        <v>0</v>
      </c>
      <c r="C1224" s="2" t="s">
        <v>8</v>
      </c>
      <c r="D1224">
        <v>18393</v>
      </c>
      <c r="E1224">
        <v>4225</v>
      </c>
      <c r="F1224" s="2" t="s">
        <v>0</v>
      </c>
      <c r="G1224">
        <v>379</v>
      </c>
      <c r="H1224">
        <v>47</v>
      </c>
      <c r="I1224">
        <v>47</v>
      </c>
      <c r="J1224">
        <v>448</v>
      </c>
      <c r="K1224">
        <v>162</v>
      </c>
      <c r="L1224" s="2" t="s">
        <v>9</v>
      </c>
    </row>
    <row r="1225" spans="1:12" x14ac:dyDescent="0.4">
      <c r="A1225" s="1">
        <v>43931</v>
      </c>
      <c r="B1225" s="7">
        <v>0</v>
      </c>
      <c r="C1225" s="2" t="s">
        <v>32</v>
      </c>
      <c r="D1225">
        <v>0</v>
      </c>
      <c r="E1225">
        <v>79</v>
      </c>
      <c r="F1225" s="2" t="s">
        <v>0</v>
      </c>
      <c r="G1225">
        <v>2</v>
      </c>
      <c r="H1225">
        <v>0</v>
      </c>
      <c r="I1225">
        <v>0</v>
      </c>
      <c r="J1225">
        <v>0</v>
      </c>
      <c r="K1225">
        <v>2</v>
      </c>
      <c r="L1225" s="2" t="s">
        <v>573</v>
      </c>
    </row>
    <row r="1226" spans="1:12" x14ac:dyDescent="0.4">
      <c r="A1226" s="1">
        <v>43931</v>
      </c>
      <c r="B1226" s="7">
        <v>0</v>
      </c>
      <c r="C1226" s="2" t="s">
        <v>136</v>
      </c>
      <c r="D1226">
        <v>0</v>
      </c>
      <c r="E1226">
        <v>730</v>
      </c>
      <c r="F1226" s="2" t="s">
        <v>0</v>
      </c>
      <c r="G1226">
        <v>35</v>
      </c>
      <c r="H1226">
        <v>0</v>
      </c>
      <c r="I1226">
        <v>0</v>
      </c>
      <c r="J1226">
        <v>0</v>
      </c>
      <c r="K1226">
        <v>36</v>
      </c>
      <c r="L1226" s="2" t="s">
        <v>137</v>
      </c>
    </row>
    <row r="1227" spans="1:12" x14ac:dyDescent="0.4">
      <c r="A1227" s="1">
        <v>43931</v>
      </c>
      <c r="B1227" s="7">
        <v>0.66666666666666663</v>
      </c>
      <c r="C1227" s="2" t="s">
        <v>44</v>
      </c>
      <c r="D1227">
        <v>0</v>
      </c>
      <c r="E1227">
        <v>182</v>
      </c>
      <c r="F1227" s="2" t="s">
        <v>0</v>
      </c>
      <c r="G1227">
        <v>25</v>
      </c>
      <c r="H1227">
        <v>5</v>
      </c>
      <c r="I1227">
        <v>0</v>
      </c>
      <c r="J1227">
        <v>0</v>
      </c>
      <c r="K1227">
        <v>3</v>
      </c>
      <c r="L1227" s="2" t="s">
        <v>201</v>
      </c>
    </row>
    <row r="1228" spans="1:12" x14ac:dyDescent="0.4">
      <c r="A1228" s="1">
        <v>43931</v>
      </c>
      <c r="B1228" s="7">
        <v>0.54166666666666663</v>
      </c>
      <c r="C1228" s="2" t="s">
        <v>57</v>
      </c>
      <c r="D1228">
        <v>0</v>
      </c>
      <c r="E1228">
        <v>560</v>
      </c>
      <c r="F1228" s="2" t="s">
        <v>0</v>
      </c>
      <c r="G1228">
        <v>69</v>
      </c>
      <c r="H1228">
        <v>6</v>
      </c>
      <c r="I1228">
        <v>0</v>
      </c>
      <c r="J1228">
        <v>0</v>
      </c>
      <c r="K1228">
        <v>9</v>
      </c>
      <c r="L1228" s="2" t="s">
        <v>154</v>
      </c>
    </row>
    <row r="1229" spans="1:12" x14ac:dyDescent="0.4">
      <c r="A1229" s="1">
        <v>43931</v>
      </c>
      <c r="B1229" s="7">
        <v>0.66666666666666663</v>
      </c>
      <c r="C1229" s="2" t="s">
        <v>33</v>
      </c>
      <c r="D1229">
        <v>0</v>
      </c>
      <c r="E1229">
        <v>570</v>
      </c>
      <c r="F1229" s="2" t="s">
        <v>0</v>
      </c>
      <c r="G1229">
        <v>63</v>
      </c>
      <c r="H1229">
        <v>11</v>
      </c>
      <c r="I1229">
        <v>8</v>
      </c>
      <c r="J1229">
        <v>0</v>
      </c>
      <c r="K1229">
        <v>41</v>
      </c>
      <c r="L1229" s="2" t="s">
        <v>34</v>
      </c>
    </row>
    <row r="1230" spans="1:12" x14ac:dyDescent="0.4">
      <c r="A1230" s="1">
        <v>43931</v>
      </c>
      <c r="B1230" s="7">
        <v>0</v>
      </c>
      <c r="C1230" s="2" t="s">
        <v>96</v>
      </c>
      <c r="D1230">
        <v>0</v>
      </c>
      <c r="E1230">
        <v>100</v>
      </c>
      <c r="F1230" s="2" t="s">
        <v>0</v>
      </c>
      <c r="G1230">
        <v>7</v>
      </c>
      <c r="H1230">
        <v>1</v>
      </c>
      <c r="I1230">
        <v>0</v>
      </c>
      <c r="J1230">
        <v>0</v>
      </c>
      <c r="K1230">
        <v>0</v>
      </c>
      <c r="L1230" s="2" t="s">
        <v>475</v>
      </c>
    </row>
    <row r="1231" spans="1:12" x14ac:dyDescent="0.4">
      <c r="A1231" s="1">
        <v>43931</v>
      </c>
      <c r="B1231" s="7"/>
      <c r="C1231" s="2" t="s">
        <v>108</v>
      </c>
      <c r="E1231">
        <v>62</v>
      </c>
      <c r="F1231" s="2" t="s">
        <v>0</v>
      </c>
      <c r="K1231">
        <v>0</v>
      </c>
      <c r="L1231" s="2" t="s">
        <v>0</v>
      </c>
    </row>
    <row r="1232" spans="1:12" x14ac:dyDescent="0.4">
      <c r="A1232" s="1">
        <v>43931</v>
      </c>
      <c r="B1232" s="7">
        <v>0</v>
      </c>
      <c r="C1232" s="2" t="s">
        <v>38</v>
      </c>
      <c r="D1232">
        <v>0</v>
      </c>
      <c r="E1232">
        <v>632</v>
      </c>
      <c r="F1232" s="2" t="s">
        <v>0</v>
      </c>
      <c r="G1232">
        <v>60</v>
      </c>
      <c r="H1232">
        <v>11</v>
      </c>
      <c r="I1232">
        <v>0</v>
      </c>
      <c r="J1232">
        <v>93</v>
      </c>
      <c r="K1232">
        <v>17</v>
      </c>
      <c r="L1232" s="2" t="s">
        <v>101</v>
      </c>
    </row>
    <row r="1233" spans="1:12" x14ac:dyDescent="0.4">
      <c r="A1233" s="1">
        <v>43931</v>
      </c>
      <c r="B1233" s="7">
        <v>0.39583333333333331</v>
      </c>
      <c r="C1233" s="2" t="s">
        <v>151</v>
      </c>
      <c r="D1233">
        <v>0</v>
      </c>
      <c r="E1233">
        <v>53</v>
      </c>
      <c r="F1233" s="2" t="s">
        <v>0</v>
      </c>
      <c r="G1233">
        <v>13</v>
      </c>
      <c r="H1233">
        <v>2</v>
      </c>
      <c r="I1233">
        <v>0</v>
      </c>
      <c r="J1233">
        <v>0</v>
      </c>
      <c r="K1233">
        <v>1</v>
      </c>
      <c r="L1233" s="2" t="s">
        <v>152</v>
      </c>
    </row>
    <row r="1234" spans="1:12" x14ac:dyDescent="0.4">
      <c r="A1234" s="1">
        <v>43931</v>
      </c>
      <c r="B1234" s="7">
        <v>0</v>
      </c>
      <c r="C1234" s="2" t="s">
        <v>70</v>
      </c>
      <c r="D1234">
        <v>0</v>
      </c>
      <c r="E1234">
        <v>294</v>
      </c>
      <c r="F1234" s="2" t="s">
        <v>0</v>
      </c>
      <c r="G1234">
        <v>22</v>
      </c>
      <c r="H1234">
        <v>0</v>
      </c>
      <c r="I1234">
        <v>0</v>
      </c>
      <c r="J1234">
        <v>0</v>
      </c>
      <c r="K1234">
        <v>5</v>
      </c>
      <c r="L1234" s="2" t="s">
        <v>576</v>
      </c>
    </row>
    <row r="1235" spans="1:12" x14ac:dyDescent="0.4">
      <c r="A1235" s="1">
        <v>43931</v>
      </c>
      <c r="B1235" s="7">
        <v>0</v>
      </c>
      <c r="C1235" s="2" t="s">
        <v>45</v>
      </c>
      <c r="D1235">
        <v>0</v>
      </c>
      <c r="E1235">
        <v>215</v>
      </c>
      <c r="F1235" s="2" t="s">
        <v>0</v>
      </c>
      <c r="G1235">
        <v>0</v>
      </c>
      <c r="H1235">
        <v>0</v>
      </c>
      <c r="I1235">
        <v>0</v>
      </c>
      <c r="J1235">
        <v>118</v>
      </c>
      <c r="K1235">
        <v>10</v>
      </c>
      <c r="L1235" s="2" t="s">
        <v>460</v>
      </c>
    </row>
    <row r="1236" spans="1:12" x14ac:dyDescent="0.4">
      <c r="A1236" s="1">
        <v>43931</v>
      </c>
      <c r="B1236" s="7">
        <v>0</v>
      </c>
      <c r="C1236" s="2" t="s">
        <v>125</v>
      </c>
      <c r="D1236">
        <v>0</v>
      </c>
      <c r="E1236">
        <v>264</v>
      </c>
      <c r="F1236" s="2" t="s">
        <v>0</v>
      </c>
      <c r="G1236">
        <v>32</v>
      </c>
      <c r="H1236">
        <v>13</v>
      </c>
      <c r="I1236">
        <v>0</v>
      </c>
      <c r="J1236">
        <v>0</v>
      </c>
      <c r="K1236">
        <v>8</v>
      </c>
      <c r="L1236" s="2" t="s">
        <v>139</v>
      </c>
    </row>
    <row r="1237" spans="1:12" x14ac:dyDescent="0.4">
      <c r="A1237" s="1">
        <v>43931</v>
      </c>
      <c r="B1237" s="7">
        <v>0.33333333333333331</v>
      </c>
      <c r="C1237" s="2" t="s">
        <v>10</v>
      </c>
      <c r="D1237">
        <v>0</v>
      </c>
      <c r="E1237">
        <v>2776</v>
      </c>
      <c r="F1237" s="2" t="s">
        <v>0</v>
      </c>
      <c r="G1237">
        <v>297</v>
      </c>
      <c r="H1237">
        <v>68</v>
      </c>
      <c r="I1237">
        <v>62</v>
      </c>
      <c r="J1237">
        <v>466</v>
      </c>
      <c r="K1237">
        <v>227</v>
      </c>
      <c r="L1237" s="2" t="s">
        <v>254</v>
      </c>
    </row>
    <row r="1238" spans="1:12" x14ac:dyDescent="0.4">
      <c r="A1238" s="1">
        <v>43931</v>
      </c>
      <c r="B1238" s="7">
        <v>0.66666666666666663</v>
      </c>
      <c r="C1238" s="2" t="s">
        <v>103</v>
      </c>
      <c r="D1238">
        <v>0</v>
      </c>
      <c r="E1238">
        <v>74</v>
      </c>
      <c r="F1238" s="2" t="s">
        <v>0</v>
      </c>
      <c r="G1238">
        <v>4</v>
      </c>
      <c r="H1238">
        <v>0</v>
      </c>
      <c r="I1238">
        <v>0</v>
      </c>
      <c r="J1238">
        <v>49</v>
      </c>
      <c r="K1238">
        <v>4</v>
      </c>
      <c r="L1238" s="2" t="s">
        <v>242</v>
      </c>
    </row>
    <row r="1239" spans="1:12" x14ac:dyDescent="0.4">
      <c r="A1239" s="1">
        <v>43931</v>
      </c>
      <c r="B1239" s="7">
        <v>0</v>
      </c>
      <c r="C1239" s="2" t="s">
        <v>21</v>
      </c>
      <c r="D1239">
        <v>0</v>
      </c>
      <c r="E1239">
        <v>4730</v>
      </c>
      <c r="F1239" s="2" t="s">
        <v>0</v>
      </c>
      <c r="G1239">
        <v>307</v>
      </c>
      <c r="H1239">
        <v>68</v>
      </c>
      <c r="I1239">
        <v>0</v>
      </c>
      <c r="J1239">
        <v>0</v>
      </c>
      <c r="K1239">
        <v>235</v>
      </c>
      <c r="L1239" s="2" t="s">
        <v>197</v>
      </c>
    </row>
    <row r="1240" spans="1:12" x14ac:dyDescent="0.4">
      <c r="A1240" s="1">
        <v>43931</v>
      </c>
      <c r="B1240" s="7">
        <v>0.625</v>
      </c>
      <c r="C1240" s="2" t="s">
        <v>23</v>
      </c>
      <c r="D1240">
        <v>0</v>
      </c>
      <c r="E1240">
        <v>1627</v>
      </c>
      <c r="F1240" s="2" t="s">
        <v>0</v>
      </c>
      <c r="G1240">
        <v>116</v>
      </c>
      <c r="H1240">
        <v>24</v>
      </c>
      <c r="I1240">
        <v>18</v>
      </c>
      <c r="J1240">
        <v>136</v>
      </c>
      <c r="K1240">
        <v>83</v>
      </c>
      <c r="L1240" s="2" t="s">
        <v>571</v>
      </c>
    </row>
    <row r="1241" spans="1:12" x14ac:dyDescent="0.4">
      <c r="A1241" s="1">
        <v>43931</v>
      </c>
      <c r="B1241" s="7">
        <v>0.33333333333333331</v>
      </c>
      <c r="C1241" s="2" t="s">
        <v>47</v>
      </c>
      <c r="D1241">
        <v>0</v>
      </c>
      <c r="E1241">
        <v>168</v>
      </c>
      <c r="F1241" s="2" t="s">
        <v>0</v>
      </c>
      <c r="G1241">
        <v>14</v>
      </c>
      <c r="H1241">
        <v>9</v>
      </c>
      <c r="I1241">
        <v>0</v>
      </c>
      <c r="J1241">
        <v>76</v>
      </c>
      <c r="K1241">
        <v>4</v>
      </c>
      <c r="L1241" s="2" t="s">
        <v>572</v>
      </c>
    </row>
    <row r="1242" spans="1:12" x14ac:dyDescent="0.4">
      <c r="A1242" s="1">
        <v>43931</v>
      </c>
      <c r="B1242" s="7">
        <v>0.60416666666666663</v>
      </c>
      <c r="C1242" s="2" t="s">
        <v>14</v>
      </c>
      <c r="D1242">
        <v>0</v>
      </c>
      <c r="E1242">
        <v>2927</v>
      </c>
      <c r="F1242" s="2" t="s">
        <v>0</v>
      </c>
      <c r="G1242">
        <v>152</v>
      </c>
      <c r="H1242">
        <v>0</v>
      </c>
      <c r="I1242">
        <v>50</v>
      </c>
      <c r="J1242">
        <v>0</v>
      </c>
      <c r="K1242">
        <v>71</v>
      </c>
      <c r="L1242" s="2" t="s">
        <v>240</v>
      </c>
    </row>
    <row r="1243" spans="1:12" x14ac:dyDescent="0.4">
      <c r="A1243" s="1">
        <v>43931</v>
      </c>
      <c r="B1243" s="7">
        <v>0</v>
      </c>
      <c r="C1243" s="2" t="s">
        <v>12</v>
      </c>
      <c r="D1243">
        <v>0</v>
      </c>
      <c r="E1243">
        <v>79</v>
      </c>
      <c r="F1243" s="2" t="s">
        <v>0</v>
      </c>
      <c r="G1243">
        <v>0</v>
      </c>
      <c r="H1243">
        <v>0</v>
      </c>
      <c r="I1243">
        <v>0</v>
      </c>
      <c r="J1243">
        <v>0</v>
      </c>
      <c r="K1243">
        <v>1</v>
      </c>
      <c r="L1243" s="2" t="s">
        <v>259</v>
      </c>
    </row>
    <row r="1244" spans="1:12" x14ac:dyDescent="0.4">
      <c r="A1244" s="1">
        <v>43932</v>
      </c>
      <c r="B1244" s="7">
        <v>0.70833333333333337</v>
      </c>
      <c r="C1244" s="2" t="s">
        <v>25</v>
      </c>
      <c r="D1244">
        <v>0</v>
      </c>
      <c r="E1244">
        <v>878</v>
      </c>
      <c r="F1244" s="2" t="s">
        <v>0</v>
      </c>
      <c r="G1244">
        <v>76</v>
      </c>
      <c r="H1244">
        <v>23</v>
      </c>
      <c r="I1244">
        <v>21</v>
      </c>
      <c r="J1244">
        <v>300</v>
      </c>
      <c r="K1244">
        <v>18</v>
      </c>
      <c r="L1244" s="2" t="s">
        <v>260</v>
      </c>
    </row>
    <row r="1245" spans="1:12" x14ac:dyDescent="0.4">
      <c r="A1245" s="1">
        <v>43932</v>
      </c>
      <c r="B1245" s="7">
        <v>0.45833333333333331</v>
      </c>
      <c r="C1245" s="2" t="s">
        <v>113</v>
      </c>
      <c r="D1245">
        <v>0</v>
      </c>
      <c r="E1245">
        <v>24</v>
      </c>
      <c r="F1245" s="2" t="s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 s="2" t="s">
        <v>186</v>
      </c>
    </row>
    <row r="1246" spans="1:12" x14ac:dyDescent="0.4">
      <c r="A1246" s="1">
        <v>43932</v>
      </c>
      <c r="B1246" s="7">
        <v>0.41666666666666669</v>
      </c>
      <c r="C1246" s="2" t="s">
        <v>59</v>
      </c>
      <c r="D1246">
        <v>0</v>
      </c>
      <c r="E1246">
        <v>77</v>
      </c>
      <c r="F1246" s="2" t="s">
        <v>0</v>
      </c>
      <c r="G1246">
        <v>0</v>
      </c>
      <c r="H1246">
        <v>0</v>
      </c>
      <c r="I1246">
        <v>0</v>
      </c>
      <c r="J1246">
        <v>0</v>
      </c>
      <c r="K1246">
        <v>3</v>
      </c>
      <c r="L1246" s="2" t="s">
        <v>175</v>
      </c>
    </row>
    <row r="1247" spans="1:12" x14ac:dyDescent="0.4">
      <c r="A1247" s="1">
        <v>43932</v>
      </c>
      <c r="B1247" s="7">
        <v>0.33333333333333331</v>
      </c>
      <c r="C1247" s="2" t="s">
        <v>17</v>
      </c>
      <c r="D1247">
        <v>0</v>
      </c>
      <c r="E1247">
        <v>1419</v>
      </c>
      <c r="F1247" s="2" t="s">
        <v>0</v>
      </c>
      <c r="G1247">
        <v>99</v>
      </c>
      <c r="H1247">
        <v>33</v>
      </c>
      <c r="I1247">
        <v>24</v>
      </c>
      <c r="J1247">
        <v>0</v>
      </c>
      <c r="K1247">
        <v>44</v>
      </c>
      <c r="L1247" s="2" t="s">
        <v>123</v>
      </c>
    </row>
    <row r="1248" spans="1:12" x14ac:dyDescent="0.4">
      <c r="A1248" s="1">
        <v>43932</v>
      </c>
      <c r="B1248" s="7">
        <v>0</v>
      </c>
      <c r="C1248" s="2" t="s">
        <v>19</v>
      </c>
      <c r="D1248">
        <v>0</v>
      </c>
      <c r="E1248">
        <v>736</v>
      </c>
      <c r="F1248" s="2" t="s">
        <v>0</v>
      </c>
      <c r="G1248">
        <v>50</v>
      </c>
      <c r="H1248">
        <v>16</v>
      </c>
      <c r="I1248">
        <v>15</v>
      </c>
      <c r="J1248">
        <v>527</v>
      </c>
      <c r="K1248">
        <v>22</v>
      </c>
      <c r="L1248" s="2" t="s">
        <v>180</v>
      </c>
    </row>
    <row r="1249" spans="1:12" x14ac:dyDescent="0.4">
      <c r="A1249" s="1">
        <v>43932</v>
      </c>
      <c r="B1249" s="7">
        <v>0.39583333333333331</v>
      </c>
      <c r="C1249" s="2" t="s">
        <v>15</v>
      </c>
      <c r="D1249">
        <v>0</v>
      </c>
      <c r="E1249">
        <v>861</v>
      </c>
      <c r="F1249" s="2" t="s">
        <v>0</v>
      </c>
      <c r="G1249">
        <v>0</v>
      </c>
      <c r="H1249">
        <v>0</v>
      </c>
      <c r="I1249">
        <v>0</v>
      </c>
      <c r="J1249">
        <v>612</v>
      </c>
      <c r="K1249">
        <v>33</v>
      </c>
      <c r="L1249" s="2" t="s">
        <v>257</v>
      </c>
    </row>
    <row r="1250" spans="1:12" x14ac:dyDescent="0.4">
      <c r="A1250" s="1">
        <v>43932</v>
      </c>
      <c r="B1250" s="7">
        <v>0</v>
      </c>
      <c r="C1250" s="2" t="s">
        <v>30</v>
      </c>
      <c r="D1250">
        <v>0</v>
      </c>
      <c r="E1250">
        <v>834</v>
      </c>
      <c r="F1250" s="2" t="s">
        <v>0</v>
      </c>
      <c r="G1250">
        <v>68</v>
      </c>
      <c r="H1250">
        <v>20</v>
      </c>
      <c r="I1250">
        <v>0</v>
      </c>
      <c r="J1250">
        <v>93</v>
      </c>
      <c r="K1250">
        <v>53</v>
      </c>
      <c r="L1250" s="2" t="s">
        <v>95</v>
      </c>
    </row>
    <row r="1251" spans="1:12" x14ac:dyDescent="0.4">
      <c r="A1251" s="1">
        <v>43932</v>
      </c>
      <c r="B1251" s="7">
        <v>0</v>
      </c>
      <c r="C1251" s="2" t="s">
        <v>8</v>
      </c>
      <c r="D1251">
        <v>18761</v>
      </c>
      <c r="E1251">
        <v>4274</v>
      </c>
      <c r="F1251" s="2" t="s">
        <v>0</v>
      </c>
      <c r="G1251">
        <v>364</v>
      </c>
      <c r="H1251">
        <v>48</v>
      </c>
      <c r="I1251">
        <v>44</v>
      </c>
      <c r="J1251">
        <v>463</v>
      </c>
      <c r="K1251">
        <v>170</v>
      </c>
      <c r="L1251" s="2" t="s">
        <v>9</v>
      </c>
    </row>
    <row r="1252" spans="1:12" x14ac:dyDescent="0.4">
      <c r="A1252" s="1">
        <v>43932</v>
      </c>
      <c r="B1252" s="7">
        <v>0</v>
      </c>
      <c r="C1252" s="2" t="s">
        <v>32</v>
      </c>
      <c r="D1252">
        <v>0</v>
      </c>
      <c r="E1252">
        <v>91</v>
      </c>
      <c r="F1252" s="2" t="s">
        <v>0</v>
      </c>
      <c r="G1252">
        <v>2</v>
      </c>
      <c r="H1252">
        <v>0</v>
      </c>
      <c r="I1252">
        <v>0</v>
      </c>
      <c r="J1252">
        <v>0</v>
      </c>
      <c r="K1252">
        <v>2</v>
      </c>
      <c r="L1252" s="2" t="s">
        <v>573</v>
      </c>
    </row>
    <row r="1253" spans="1:12" x14ac:dyDescent="0.4">
      <c r="A1253" s="1">
        <v>43932</v>
      </c>
      <c r="B1253" s="7">
        <v>0</v>
      </c>
      <c r="C1253" s="2" t="s">
        <v>136</v>
      </c>
      <c r="D1253">
        <v>0</v>
      </c>
      <c r="E1253">
        <v>743</v>
      </c>
      <c r="F1253" s="2" t="s">
        <v>0</v>
      </c>
      <c r="G1253">
        <v>35</v>
      </c>
      <c r="H1253">
        <v>0</v>
      </c>
      <c r="I1253">
        <v>0</v>
      </c>
      <c r="J1253">
        <v>0</v>
      </c>
      <c r="K1253">
        <v>36</v>
      </c>
      <c r="L1253" s="2" t="s">
        <v>137</v>
      </c>
    </row>
    <row r="1254" spans="1:12" x14ac:dyDescent="0.4">
      <c r="A1254" s="1">
        <v>43932</v>
      </c>
      <c r="B1254" s="7">
        <v>0.66666666666666663</v>
      </c>
      <c r="C1254" s="2" t="s">
        <v>44</v>
      </c>
      <c r="D1254">
        <v>0</v>
      </c>
      <c r="E1254">
        <v>183</v>
      </c>
      <c r="F1254" s="2" t="s">
        <v>0</v>
      </c>
      <c r="G1254">
        <v>23</v>
      </c>
      <c r="H1254">
        <v>5</v>
      </c>
      <c r="I1254">
        <v>0</v>
      </c>
      <c r="J1254">
        <v>0</v>
      </c>
      <c r="K1254">
        <v>3</v>
      </c>
      <c r="L1254" s="2" t="s">
        <v>201</v>
      </c>
    </row>
    <row r="1255" spans="1:12" x14ac:dyDescent="0.4">
      <c r="A1255" s="1">
        <v>43932</v>
      </c>
      <c r="B1255" s="7">
        <v>0.45833333333333331</v>
      </c>
      <c r="C1255" s="2" t="s">
        <v>57</v>
      </c>
      <c r="D1255">
        <v>0</v>
      </c>
      <c r="E1255">
        <v>568</v>
      </c>
      <c r="F1255" s="2" t="s">
        <v>0</v>
      </c>
      <c r="G1255">
        <v>0</v>
      </c>
      <c r="H1255">
        <v>0</v>
      </c>
      <c r="I1255">
        <v>0</v>
      </c>
      <c r="J1255">
        <v>0</v>
      </c>
      <c r="K1255">
        <v>10</v>
      </c>
      <c r="L1255" s="2" t="s">
        <v>154</v>
      </c>
    </row>
    <row r="1256" spans="1:12" x14ac:dyDescent="0.4">
      <c r="A1256" s="1">
        <v>43932</v>
      </c>
      <c r="B1256" s="7">
        <v>0.66666666666666663</v>
      </c>
      <c r="C1256" s="2" t="s">
        <v>33</v>
      </c>
      <c r="D1256">
        <v>0</v>
      </c>
      <c r="E1256">
        <v>579</v>
      </c>
      <c r="F1256" s="2" t="s">
        <v>0</v>
      </c>
      <c r="G1256">
        <v>64</v>
      </c>
      <c r="H1256">
        <v>11</v>
      </c>
      <c r="I1256">
        <v>9</v>
      </c>
      <c r="J1256">
        <v>0</v>
      </c>
      <c r="K1256">
        <v>42</v>
      </c>
      <c r="L1256" s="2" t="s">
        <v>34</v>
      </c>
    </row>
    <row r="1257" spans="1:12" x14ac:dyDescent="0.4">
      <c r="A1257" s="1">
        <v>43932</v>
      </c>
      <c r="B1257" s="7">
        <v>0</v>
      </c>
      <c r="C1257" s="2" t="s">
        <v>96</v>
      </c>
      <c r="D1257">
        <v>0</v>
      </c>
      <c r="E1257">
        <v>103</v>
      </c>
      <c r="F1257" s="2" t="s">
        <v>0</v>
      </c>
      <c r="G1257">
        <v>8</v>
      </c>
      <c r="H1257">
        <v>2</v>
      </c>
      <c r="I1257">
        <v>0</v>
      </c>
      <c r="J1257">
        <v>0</v>
      </c>
      <c r="K1257">
        <v>0</v>
      </c>
      <c r="L1257" s="2" t="s">
        <v>475</v>
      </c>
    </row>
    <row r="1258" spans="1:12" x14ac:dyDescent="0.4">
      <c r="A1258" s="1">
        <v>43932</v>
      </c>
      <c r="B1258" s="7"/>
      <c r="C1258" s="2" t="s">
        <v>108</v>
      </c>
      <c r="E1258">
        <v>63</v>
      </c>
      <c r="F1258" s="2" t="s">
        <v>0</v>
      </c>
      <c r="K1258">
        <v>0</v>
      </c>
      <c r="L1258" s="2" t="s">
        <v>0</v>
      </c>
    </row>
    <row r="1259" spans="1:12" x14ac:dyDescent="0.4">
      <c r="A1259" s="1">
        <v>43932</v>
      </c>
      <c r="B1259" s="7">
        <v>0</v>
      </c>
      <c r="C1259" s="2" t="s">
        <v>38</v>
      </c>
      <c r="D1259">
        <v>0</v>
      </c>
      <c r="E1259">
        <v>641</v>
      </c>
      <c r="F1259" s="2" t="s">
        <v>0</v>
      </c>
      <c r="G1259">
        <v>60</v>
      </c>
      <c r="H1259">
        <v>11</v>
      </c>
      <c r="I1259">
        <v>0</v>
      </c>
      <c r="J1259">
        <v>102</v>
      </c>
      <c r="K1259">
        <v>18</v>
      </c>
      <c r="L1259" s="2" t="s">
        <v>101</v>
      </c>
    </row>
    <row r="1260" spans="1:12" x14ac:dyDescent="0.4">
      <c r="A1260" s="1">
        <v>43932</v>
      </c>
      <c r="B1260" s="7">
        <v>0.39583333333333331</v>
      </c>
      <c r="C1260" s="2" t="s">
        <v>151</v>
      </c>
      <c r="D1260">
        <v>0</v>
      </c>
      <c r="E1260">
        <v>55</v>
      </c>
      <c r="F1260" s="2" t="s">
        <v>0</v>
      </c>
      <c r="G1260">
        <v>13</v>
      </c>
      <c r="H1260">
        <v>2</v>
      </c>
      <c r="I1260">
        <v>0</v>
      </c>
      <c r="J1260">
        <v>0</v>
      </c>
      <c r="K1260">
        <v>1</v>
      </c>
      <c r="L1260" s="2" t="s">
        <v>152</v>
      </c>
    </row>
    <row r="1261" spans="1:12" x14ac:dyDescent="0.4">
      <c r="A1261" s="1">
        <v>43932</v>
      </c>
      <c r="B1261" s="7">
        <v>0</v>
      </c>
      <c r="C1261" s="2" t="s">
        <v>70</v>
      </c>
      <c r="D1261">
        <v>0</v>
      </c>
      <c r="E1261">
        <v>306</v>
      </c>
      <c r="F1261" s="2" t="s">
        <v>0</v>
      </c>
      <c r="G1261">
        <v>0</v>
      </c>
      <c r="H1261">
        <v>0</v>
      </c>
      <c r="I1261">
        <v>0</v>
      </c>
      <c r="J1261">
        <v>0</v>
      </c>
      <c r="K1261">
        <v>6</v>
      </c>
      <c r="L1261" s="2" t="s">
        <v>576</v>
      </c>
    </row>
    <row r="1262" spans="1:12" x14ac:dyDescent="0.4">
      <c r="A1262" s="1">
        <v>43932</v>
      </c>
      <c r="B1262" s="7">
        <v>0</v>
      </c>
      <c r="C1262" s="2" t="s">
        <v>45</v>
      </c>
      <c r="D1262">
        <v>0</v>
      </c>
      <c r="E1262">
        <v>249</v>
      </c>
      <c r="F1262" s="2" t="s">
        <v>0</v>
      </c>
      <c r="G1262">
        <v>0</v>
      </c>
      <c r="H1262">
        <v>0</v>
      </c>
      <c r="I1262">
        <v>0</v>
      </c>
      <c r="J1262">
        <v>118</v>
      </c>
      <c r="K1262">
        <v>10</v>
      </c>
      <c r="L1262" s="2" t="s">
        <v>464</v>
      </c>
    </row>
    <row r="1263" spans="1:12" x14ac:dyDescent="0.4">
      <c r="A1263" s="1">
        <v>43932</v>
      </c>
      <c r="B1263" s="7">
        <v>0</v>
      </c>
      <c r="C1263" s="2" t="s">
        <v>125</v>
      </c>
      <c r="D1263">
        <v>0</v>
      </c>
      <c r="E1263">
        <v>274</v>
      </c>
      <c r="F1263" s="2" t="s">
        <v>0</v>
      </c>
      <c r="G1263">
        <v>32</v>
      </c>
      <c r="H1263">
        <v>14</v>
      </c>
      <c r="I1263">
        <v>0</v>
      </c>
      <c r="J1263">
        <v>0</v>
      </c>
      <c r="K1263">
        <v>8</v>
      </c>
      <c r="L1263" s="2" t="s">
        <v>139</v>
      </c>
    </row>
    <row r="1264" spans="1:12" x14ac:dyDescent="0.4">
      <c r="A1264" s="1">
        <v>43932</v>
      </c>
      <c r="B1264" s="7">
        <v>0.33333333333333331</v>
      </c>
      <c r="C1264" s="2" t="s">
        <v>10</v>
      </c>
      <c r="D1264">
        <v>0</v>
      </c>
      <c r="E1264">
        <v>2818</v>
      </c>
      <c r="F1264" s="2" t="s">
        <v>0</v>
      </c>
      <c r="G1264">
        <v>282</v>
      </c>
      <c r="H1264">
        <v>68</v>
      </c>
      <c r="I1264">
        <v>59</v>
      </c>
      <c r="J1264">
        <v>493</v>
      </c>
      <c r="K1264">
        <v>229</v>
      </c>
      <c r="L1264" s="2" t="s">
        <v>262</v>
      </c>
    </row>
    <row r="1265" spans="1:12" x14ac:dyDescent="0.4">
      <c r="A1265" s="1">
        <v>43932</v>
      </c>
      <c r="B1265" s="7">
        <v>0.66666666666666663</v>
      </c>
      <c r="C1265" s="2" t="s">
        <v>103</v>
      </c>
      <c r="D1265">
        <v>0</v>
      </c>
      <c r="E1265">
        <v>75</v>
      </c>
      <c r="F1265" s="2" t="s">
        <v>0</v>
      </c>
      <c r="G1265">
        <v>8</v>
      </c>
      <c r="H1265">
        <v>0</v>
      </c>
      <c r="I1265">
        <v>0</v>
      </c>
      <c r="J1265">
        <v>50</v>
      </c>
      <c r="K1265">
        <v>4</v>
      </c>
      <c r="L1265" s="2" t="s">
        <v>242</v>
      </c>
    </row>
    <row r="1266" spans="1:12" x14ac:dyDescent="0.4">
      <c r="A1266" s="1">
        <v>43932</v>
      </c>
      <c r="B1266" s="7">
        <v>0</v>
      </c>
      <c r="C1266" s="2" t="s">
        <v>21</v>
      </c>
      <c r="D1266">
        <v>0</v>
      </c>
      <c r="E1266">
        <v>4770</v>
      </c>
      <c r="F1266" s="2" t="s">
        <v>0</v>
      </c>
      <c r="G1266">
        <v>293</v>
      </c>
      <c r="H1266">
        <v>68</v>
      </c>
      <c r="I1266">
        <v>0</v>
      </c>
      <c r="J1266">
        <v>0</v>
      </c>
      <c r="K1266">
        <v>241</v>
      </c>
      <c r="L1266" s="2" t="s">
        <v>197</v>
      </c>
    </row>
    <row r="1267" spans="1:12" x14ac:dyDescent="0.4">
      <c r="A1267" s="1">
        <v>43932</v>
      </c>
      <c r="B1267" s="7">
        <v>0.625</v>
      </c>
      <c r="C1267" s="2" t="s">
        <v>23</v>
      </c>
      <c r="D1267">
        <v>0</v>
      </c>
      <c r="E1267">
        <v>1653</v>
      </c>
      <c r="F1267" s="2" t="s">
        <v>0</v>
      </c>
      <c r="G1267">
        <v>113</v>
      </c>
      <c r="H1267">
        <v>20</v>
      </c>
      <c r="I1267">
        <v>15</v>
      </c>
      <c r="J1267">
        <v>148</v>
      </c>
      <c r="K1267">
        <v>85</v>
      </c>
      <c r="L1267" s="2" t="s">
        <v>571</v>
      </c>
    </row>
    <row r="1268" spans="1:12" x14ac:dyDescent="0.4">
      <c r="A1268" s="1">
        <v>43932</v>
      </c>
      <c r="B1268" s="7">
        <v>0.33333333333333331</v>
      </c>
      <c r="C1268" s="2" t="s">
        <v>47</v>
      </c>
      <c r="D1268">
        <v>0</v>
      </c>
      <c r="E1268">
        <v>168</v>
      </c>
      <c r="F1268" s="2" t="s">
        <v>0</v>
      </c>
      <c r="G1268">
        <v>13</v>
      </c>
      <c r="H1268">
        <v>9</v>
      </c>
      <c r="I1268">
        <v>0</v>
      </c>
      <c r="J1268">
        <v>79</v>
      </c>
      <c r="K1268">
        <v>5</v>
      </c>
      <c r="L1268" s="2" t="s">
        <v>572</v>
      </c>
    </row>
    <row r="1269" spans="1:12" x14ac:dyDescent="0.4">
      <c r="A1269" s="1">
        <v>43932</v>
      </c>
      <c r="B1269" s="7">
        <v>0.60416666666666663</v>
      </c>
      <c r="C1269" s="2" t="s">
        <v>14</v>
      </c>
      <c r="D1269">
        <v>0</v>
      </c>
      <c r="E1269">
        <v>2985</v>
      </c>
      <c r="F1269" s="2" t="s">
        <v>0</v>
      </c>
      <c r="G1269">
        <v>149</v>
      </c>
      <c r="H1269">
        <v>0</v>
      </c>
      <c r="I1269">
        <v>50</v>
      </c>
      <c r="J1269">
        <v>0</v>
      </c>
      <c r="K1269">
        <v>77</v>
      </c>
      <c r="L1269" s="2" t="s">
        <v>240</v>
      </c>
    </row>
    <row r="1270" spans="1:12" x14ac:dyDescent="0.4">
      <c r="A1270" s="1">
        <v>43932</v>
      </c>
      <c r="B1270" s="7">
        <v>0</v>
      </c>
      <c r="C1270" s="2" t="s">
        <v>12</v>
      </c>
      <c r="D1270">
        <v>0</v>
      </c>
      <c r="E1270">
        <v>79</v>
      </c>
      <c r="F1270" s="2" t="s">
        <v>0</v>
      </c>
      <c r="G1270">
        <v>0</v>
      </c>
      <c r="H1270">
        <v>0</v>
      </c>
      <c r="I1270">
        <v>0</v>
      </c>
      <c r="J1270">
        <v>0</v>
      </c>
      <c r="K1270">
        <v>1</v>
      </c>
      <c r="L1270" s="2" t="s">
        <v>261</v>
      </c>
    </row>
    <row r="1271" spans="1:12" x14ac:dyDescent="0.4">
      <c r="A1271" s="1">
        <v>43933</v>
      </c>
      <c r="B1271" s="7">
        <v>0.61458333333333337</v>
      </c>
      <c r="C1271" s="2" t="s">
        <v>25</v>
      </c>
      <c r="D1271">
        <v>0</v>
      </c>
      <c r="E1271">
        <v>899</v>
      </c>
      <c r="F1271" s="2" t="s">
        <v>0</v>
      </c>
      <c r="G1271">
        <v>0</v>
      </c>
      <c r="H1271">
        <v>0</v>
      </c>
      <c r="I1271">
        <v>0</v>
      </c>
      <c r="J1271">
        <v>0</v>
      </c>
      <c r="K1271">
        <v>18</v>
      </c>
      <c r="L1271" s="2" t="s">
        <v>271</v>
      </c>
    </row>
    <row r="1272" spans="1:12" x14ac:dyDescent="0.4">
      <c r="A1272" s="1">
        <v>43933</v>
      </c>
      <c r="B1272" s="7"/>
      <c r="C1272" s="2" t="s">
        <v>113</v>
      </c>
      <c r="E1272">
        <v>24</v>
      </c>
      <c r="F1272" s="2" t="s">
        <v>0</v>
      </c>
      <c r="K1272">
        <v>0</v>
      </c>
      <c r="L1272" s="2" t="s">
        <v>0</v>
      </c>
    </row>
    <row r="1273" spans="1:12" x14ac:dyDescent="0.4">
      <c r="A1273" s="1">
        <v>43933</v>
      </c>
      <c r="B1273" s="7"/>
      <c r="C1273" s="2" t="s">
        <v>59</v>
      </c>
      <c r="E1273">
        <v>78</v>
      </c>
      <c r="F1273" s="2" t="s">
        <v>0</v>
      </c>
      <c r="K1273">
        <v>3</v>
      </c>
      <c r="L1273" s="2" t="s">
        <v>0</v>
      </c>
    </row>
    <row r="1274" spans="1:12" x14ac:dyDescent="0.4">
      <c r="A1274" s="1">
        <v>43933</v>
      </c>
      <c r="B1274" s="7">
        <v>0.33333333333333331</v>
      </c>
      <c r="C1274" s="2" t="s">
        <v>17</v>
      </c>
      <c r="D1274">
        <v>0</v>
      </c>
      <c r="E1274">
        <v>1441</v>
      </c>
      <c r="F1274" s="2" t="s">
        <v>0</v>
      </c>
      <c r="G1274">
        <v>95</v>
      </c>
      <c r="H1274">
        <v>33</v>
      </c>
      <c r="I1274">
        <v>22</v>
      </c>
      <c r="J1274">
        <v>0</v>
      </c>
      <c r="K1274">
        <v>49</v>
      </c>
      <c r="L1274" s="2" t="s">
        <v>123</v>
      </c>
    </row>
    <row r="1275" spans="1:12" x14ac:dyDescent="0.4">
      <c r="A1275" s="1">
        <v>43933</v>
      </c>
      <c r="B1275" s="7">
        <v>0</v>
      </c>
      <c r="C1275" s="2" t="s">
        <v>19</v>
      </c>
      <c r="D1275">
        <v>0</v>
      </c>
      <c r="E1275">
        <v>740</v>
      </c>
      <c r="F1275" s="2" t="s">
        <v>0</v>
      </c>
      <c r="G1275">
        <v>48</v>
      </c>
      <c r="H1275">
        <v>17</v>
      </c>
      <c r="I1275">
        <v>14</v>
      </c>
      <c r="J1275">
        <v>554</v>
      </c>
      <c r="K1275">
        <v>23</v>
      </c>
      <c r="L1275" s="2" t="s">
        <v>180</v>
      </c>
    </row>
    <row r="1276" spans="1:12" x14ac:dyDescent="0.4">
      <c r="A1276" s="1">
        <v>43933</v>
      </c>
      <c r="B1276" s="7">
        <v>0.41666666666666669</v>
      </c>
      <c r="C1276" s="2" t="s">
        <v>15</v>
      </c>
      <c r="D1276">
        <v>0</v>
      </c>
      <c r="E1276">
        <v>877</v>
      </c>
      <c r="F1276" s="2" t="s">
        <v>0</v>
      </c>
      <c r="G1276">
        <v>86</v>
      </c>
      <c r="H1276">
        <v>12</v>
      </c>
      <c r="I1276">
        <v>0</v>
      </c>
      <c r="J1276">
        <v>629</v>
      </c>
      <c r="K1276">
        <v>33</v>
      </c>
      <c r="L1276" s="2" t="s">
        <v>263</v>
      </c>
    </row>
    <row r="1277" spans="1:12" x14ac:dyDescent="0.4">
      <c r="A1277" s="1">
        <v>43933</v>
      </c>
      <c r="B1277" s="7">
        <v>0</v>
      </c>
      <c r="C1277" s="2" t="s">
        <v>30</v>
      </c>
      <c r="D1277">
        <v>0</v>
      </c>
      <c r="E1277">
        <v>846</v>
      </c>
      <c r="F1277" s="2" t="s">
        <v>0</v>
      </c>
      <c r="G1277">
        <v>65</v>
      </c>
      <c r="H1277">
        <v>19</v>
      </c>
      <c r="I1277">
        <v>0</v>
      </c>
      <c r="J1277">
        <v>97</v>
      </c>
      <c r="K1277">
        <v>54</v>
      </c>
      <c r="L1277" s="2" t="s">
        <v>95</v>
      </c>
    </row>
    <row r="1278" spans="1:12" x14ac:dyDescent="0.4">
      <c r="A1278" s="1">
        <v>43933</v>
      </c>
      <c r="B1278" s="7">
        <v>0</v>
      </c>
      <c r="C1278" s="2" t="s">
        <v>8</v>
      </c>
      <c r="D1278">
        <v>18940</v>
      </c>
      <c r="E1278">
        <v>4296</v>
      </c>
      <c r="F1278" s="2" t="s">
        <v>0</v>
      </c>
      <c r="G1278">
        <v>363</v>
      </c>
      <c r="H1278">
        <v>47</v>
      </c>
      <c r="I1278">
        <v>43</v>
      </c>
      <c r="J1278">
        <v>479</v>
      </c>
      <c r="K1278">
        <v>176</v>
      </c>
      <c r="L1278" s="2" t="s">
        <v>9</v>
      </c>
    </row>
    <row r="1279" spans="1:12" x14ac:dyDescent="0.4">
      <c r="A1279" s="1">
        <v>43933</v>
      </c>
      <c r="B1279" s="7">
        <v>0</v>
      </c>
      <c r="C1279" s="2" t="s">
        <v>32</v>
      </c>
      <c r="D1279">
        <v>0</v>
      </c>
      <c r="E1279">
        <v>92</v>
      </c>
      <c r="F1279" s="2" t="s">
        <v>0</v>
      </c>
      <c r="G1279">
        <v>2</v>
      </c>
      <c r="H1279">
        <v>0</v>
      </c>
      <c r="I1279">
        <v>0</v>
      </c>
      <c r="J1279">
        <v>0</v>
      </c>
      <c r="K1279">
        <v>2</v>
      </c>
      <c r="L1279" s="2" t="s">
        <v>573</v>
      </c>
    </row>
    <row r="1280" spans="1:12" x14ac:dyDescent="0.4">
      <c r="A1280" s="1">
        <v>43933</v>
      </c>
      <c r="B1280" s="7">
        <v>0</v>
      </c>
      <c r="C1280" s="2" t="s">
        <v>136</v>
      </c>
      <c r="D1280">
        <v>0</v>
      </c>
      <c r="E1280">
        <v>747</v>
      </c>
      <c r="F1280" s="2" t="s">
        <v>0</v>
      </c>
      <c r="G1280">
        <v>35</v>
      </c>
      <c r="H1280">
        <v>0</v>
      </c>
      <c r="I1280">
        <v>0</v>
      </c>
      <c r="J1280">
        <v>0</v>
      </c>
      <c r="K1280">
        <v>36</v>
      </c>
      <c r="L1280" s="2" t="s">
        <v>137</v>
      </c>
    </row>
    <row r="1281" spans="1:12" x14ac:dyDescent="0.4">
      <c r="A1281" s="1">
        <v>43933</v>
      </c>
      <c r="B1281" s="7">
        <v>0.66666666666666663</v>
      </c>
      <c r="C1281" s="2" t="s">
        <v>44</v>
      </c>
      <c r="D1281">
        <v>0</v>
      </c>
      <c r="E1281">
        <v>183</v>
      </c>
      <c r="F1281" s="2" t="s">
        <v>0</v>
      </c>
      <c r="G1281">
        <v>22</v>
      </c>
      <c r="H1281">
        <v>5</v>
      </c>
      <c r="I1281">
        <v>0</v>
      </c>
      <c r="J1281">
        <v>0</v>
      </c>
      <c r="K1281">
        <v>3</v>
      </c>
      <c r="L1281" s="2" t="s">
        <v>201</v>
      </c>
    </row>
    <row r="1282" spans="1:12" x14ac:dyDescent="0.4">
      <c r="A1282" s="1">
        <v>43933</v>
      </c>
      <c r="B1282" s="7">
        <v>0.45833333333333331</v>
      </c>
      <c r="C1282" s="2" t="s">
        <v>57</v>
      </c>
      <c r="D1282">
        <v>0</v>
      </c>
      <c r="E1282">
        <v>576</v>
      </c>
      <c r="F1282" s="2" t="s">
        <v>0</v>
      </c>
      <c r="G1282">
        <v>60</v>
      </c>
      <c r="H1282">
        <v>5</v>
      </c>
      <c r="I1282">
        <v>0</v>
      </c>
      <c r="J1282">
        <v>0</v>
      </c>
      <c r="K1282">
        <v>10</v>
      </c>
      <c r="L1282" s="2" t="s">
        <v>154</v>
      </c>
    </row>
    <row r="1283" spans="1:12" x14ac:dyDescent="0.4">
      <c r="A1283" s="1">
        <v>43933</v>
      </c>
      <c r="B1283" s="7">
        <v>0.66666666666666663</v>
      </c>
      <c r="C1283" s="2" t="s">
        <v>33</v>
      </c>
      <c r="D1283">
        <v>0</v>
      </c>
      <c r="E1283">
        <v>589</v>
      </c>
      <c r="F1283" s="2" t="s">
        <v>0</v>
      </c>
      <c r="G1283">
        <v>67</v>
      </c>
      <c r="H1283">
        <v>10</v>
      </c>
      <c r="I1283">
        <v>10</v>
      </c>
      <c r="J1283">
        <v>0</v>
      </c>
      <c r="K1283">
        <v>47</v>
      </c>
      <c r="L1283" s="2" t="s">
        <v>34</v>
      </c>
    </row>
    <row r="1284" spans="1:12" x14ac:dyDescent="0.4">
      <c r="A1284" s="1">
        <v>43933</v>
      </c>
      <c r="B1284" s="7">
        <v>0</v>
      </c>
      <c r="C1284" s="2" t="s">
        <v>96</v>
      </c>
      <c r="D1284">
        <v>0</v>
      </c>
      <c r="E1284">
        <v>104</v>
      </c>
      <c r="F1284" s="2" t="s">
        <v>0</v>
      </c>
      <c r="G1284">
        <v>7</v>
      </c>
      <c r="H1284">
        <v>2</v>
      </c>
      <c r="I1284">
        <v>0</v>
      </c>
      <c r="J1284">
        <v>0</v>
      </c>
      <c r="K1284">
        <v>0</v>
      </c>
      <c r="L1284" s="2" t="s">
        <v>475</v>
      </c>
    </row>
    <row r="1285" spans="1:12" x14ac:dyDescent="0.4">
      <c r="A1285" s="1">
        <v>43933</v>
      </c>
      <c r="B1285" s="7"/>
      <c r="C1285" s="2" t="s">
        <v>108</v>
      </c>
      <c r="E1285">
        <v>63</v>
      </c>
      <c r="F1285" s="2" t="s">
        <v>0</v>
      </c>
      <c r="K1285">
        <v>0</v>
      </c>
      <c r="L1285" s="2" t="s">
        <v>0</v>
      </c>
    </row>
    <row r="1286" spans="1:12" x14ac:dyDescent="0.4">
      <c r="A1286" s="1">
        <v>43933</v>
      </c>
      <c r="B1286" s="7">
        <v>0</v>
      </c>
      <c r="C1286" s="2" t="s">
        <v>38</v>
      </c>
      <c r="D1286">
        <v>0</v>
      </c>
      <c r="E1286">
        <v>649</v>
      </c>
      <c r="F1286" s="2" t="s">
        <v>0</v>
      </c>
      <c r="G1286">
        <v>58</v>
      </c>
      <c r="H1286">
        <v>9</v>
      </c>
      <c r="I1286">
        <v>0</v>
      </c>
      <c r="J1286">
        <v>109</v>
      </c>
      <c r="K1286">
        <v>21</v>
      </c>
      <c r="L1286" s="2" t="s">
        <v>101</v>
      </c>
    </row>
    <row r="1287" spans="1:12" x14ac:dyDescent="0.4">
      <c r="A1287" s="1">
        <v>43933</v>
      </c>
      <c r="B1287" s="7">
        <v>0.39583333333333331</v>
      </c>
      <c r="C1287" s="2" t="s">
        <v>151</v>
      </c>
      <c r="D1287">
        <v>0</v>
      </c>
      <c r="E1287">
        <v>57</v>
      </c>
      <c r="F1287" s="2" t="s">
        <v>0</v>
      </c>
      <c r="G1287">
        <v>16</v>
      </c>
      <c r="H1287">
        <v>2</v>
      </c>
      <c r="I1287">
        <v>0</v>
      </c>
      <c r="J1287">
        <v>0</v>
      </c>
      <c r="K1287">
        <v>1</v>
      </c>
      <c r="L1287" s="2" t="s">
        <v>152</v>
      </c>
    </row>
    <row r="1288" spans="1:12" x14ac:dyDescent="0.4">
      <c r="A1288" s="1">
        <v>43933</v>
      </c>
      <c r="B1288" s="7">
        <v>0</v>
      </c>
      <c r="C1288" s="2" t="s">
        <v>70</v>
      </c>
      <c r="D1288">
        <v>0</v>
      </c>
      <c r="E1288">
        <v>315</v>
      </c>
      <c r="F1288" s="2" t="s">
        <v>0</v>
      </c>
      <c r="G1288">
        <v>23</v>
      </c>
      <c r="H1288">
        <v>0</v>
      </c>
      <c r="I1288">
        <v>0</v>
      </c>
      <c r="J1288">
        <v>0</v>
      </c>
      <c r="K1288">
        <v>7</v>
      </c>
      <c r="L1288" s="2" t="s">
        <v>576</v>
      </c>
    </row>
    <row r="1289" spans="1:12" x14ac:dyDescent="0.4">
      <c r="A1289" s="1">
        <v>43933</v>
      </c>
      <c r="B1289" s="7">
        <v>0</v>
      </c>
      <c r="C1289" s="2" t="s">
        <v>45</v>
      </c>
      <c r="D1289">
        <v>0</v>
      </c>
      <c r="E1289">
        <v>251</v>
      </c>
      <c r="F1289" s="2" t="s">
        <v>0</v>
      </c>
      <c r="G1289">
        <v>0</v>
      </c>
      <c r="H1289">
        <v>0</v>
      </c>
      <c r="I1289">
        <v>0</v>
      </c>
      <c r="J1289">
        <v>119</v>
      </c>
      <c r="K1289">
        <v>11</v>
      </c>
      <c r="L1289" s="2" t="s">
        <v>478</v>
      </c>
    </row>
    <row r="1290" spans="1:12" x14ac:dyDescent="0.4">
      <c r="A1290" s="1">
        <v>43933</v>
      </c>
      <c r="B1290" s="7">
        <v>0</v>
      </c>
      <c r="C1290" s="2" t="s">
        <v>125</v>
      </c>
      <c r="D1290">
        <v>0</v>
      </c>
      <c r="E1290">
        <v>285</v>
      </c>
      <c r="F1290" s="2" t="s">
        <v>0</v>
      </c>
      <c r="G1290">
        <v>32</v>
      </c>
      <c r="H1290">
        <v>14</v>
      </c>
      <c r="I1290">
        <v>0</v>
      </c>
      <c r="J1290">
        <v>0</v>
      </c>
      <c r="K1290">
        <v>8</v>
      </c>
      <c r="L1290" s="2" t="s">
        <v>139</v>
      </c>
    </row>
    <row r="1291" spans="1:12" x14ac:dyDescent="0.4">
      <c r="A1291" s="1">
        <v>43933</v>
      </c>
      <c r="B1291" s="7">
        <v>0.33333333333333331</v>
      </c>
      <c r="C1291" s="2" t="s">
        <v>10</v>
      </c>
      <c r="D1291">
        <v>0</v>
      </c>
      <c r="E1291">
        <v>2869</v>
      </c>
      <c r="F1291" s="2" t="s">
        <v>0</v>
      </c>
      <c r="G1291">
        <v>269</v>
      </c>
      <c r="H1291">
        <v>63</v>
      </c>
      <c r="I1291">
        <v>56</v>
      </c>
      <c r="J1291">
        <v>511</v>
      </c>
      <c r="K1291">
        <v>244</v>
      </c>
      <c r="L1291" s="2" t="s">
        <v>265</v>
      </c>
    </row>
    <row r="1292" spans="1:12" x14ac:dyDescent="0.4">
      <c r="A1292" s="1">
        <v>43933</v>
      </c>
      <c r="B1292" s="7">
        <v>0.625</v>
      </c>
      <c r="C1292" s="2" t="s">
        <v>103</v>
      </c>
      <c r="D1292">
        <v>0</v>
      </c>
      <c r="E1292">
        <v>77</v>
      </c>
      <c r="F1292" s="2" t="s">
        <v>0</v>
      </c>
      <c r="G1292">
        <v>5</v>
      </c>
      <c r="H1292">
        <v>0</v>
      </c>
      <c r="I1292">
        <v>0</v>
      </c>
      <c r="J1292">
        <v>52</v>
      </c>
      <c r="K1292">
        <v>4</v>
      </c>
      <c r="L1292" s="2" t="s">
        <v>242</v>
      </c>
    </row>
    <row r="1293" spans="1:12" x14ac:dyDescent="0.4">
      <c r="A1293" s="1">
        <v>43933</v>
      </c>
      <c r="B1293" s="7">
        <v>0</v>
      </c>
      <c r="C1293" s="2" t="s">
        <v>21</v>
      </c>
      <c r="D1293">
        <v>0</v>
      </c>
      <c r="E1293">
        <v>4807</v>
      </c>
      <c r="F1293" s="2" t="s">
        <v>0</v>
      </c>
      <c r="G1293">
        <v>302</v>
      </c>
      <c r="H1293">
        <v>67</v>
      </c>
      <c r="I1293">
        <v>0</v>
      </c>
      <c r="J1293">
        <v>0</v>
      </c>
      <c r="K1293">
        <v>249</v>
      </c>
      <c r="L1293" s="2" t="s">
        <v>197</v>
      </c>
    </row>
    <row r="1294" spans="1:12" x14ac:dyDescent="0.4">
      <c r="A1294" s="1">
        <v>43933</v>
      </c>
      <c r="B1294" s="7">
        <v>0.625</v>
      </c>
      <c r="C1294" s="2" t="s">
        <v>23</v>
      </c>
      <c r="D1294">
        <v>0</v>
      </c>
      <c r="E1294">
        <v>1666</v>
      </c>
      <c r="F1294" s="2" t="s">
        <v>0</v>
      </c>
      <c r="G1294">
        <v>111</v>
      </c>
      <c r="H1294">
        <v>22</v>
      </c>
      <c r="I1294">
        <v>14</v>
      </c>
      <c r="J1294">
        <v>157</v>
      </c>
      <c r="K1294">
        <v>91</v>
      </c>
      <c r="L1294" s="2" t="s">
        <v>571</v>
      </c>
    </row>
    <row r="1295" spans="1:12" x14ac:dyDescent="0.4">
      <c r="A1295" s="1">
        <v>43933</v>
      </c>
      <c r="B1295" s="7">
        <v>0.33333333333333331</v>
      </c>
      <c r="C1295" s="2" t="s">
        <v>47</v>
      </c>
      <c r="D1295">
        <v>0</v>
      </c>
      <c r="E1295">
        <v>170</v>
      </c>
      <c r="F1295" s="2" t="s">
        <v>0</v>
      </c>
      <c r="G1295">
        <v>13</v>
      </c>
      <c r="H1295">
        <v>9</v>
      </c>
      <c r="I1295">
        <v>0</v>
      </c>
      <c r="J1295">
        <v>80</v>
      </c>
      <c r="K1295">
        <v>5</v>
      </c>
      <c r="L1295" s="2" t="s">
        <v>572</v>
      </c>
    </row>
    <row r="1296" spans="1:12" x14ac:dyDescent="0.4">
      <c r="A1296" s="1">
        <v>43933</v>
      </c>
      <c r="B1296" s="7">
        <v>0.60416666666666663</v>
      </c>
      <c r="C1296" s="2" t="s">
        <v>14</v>
      </c>
      <c r="D1296">
        <v>0</v>
      </c>
      <c r="E1296">
        <v>3002</v>
      </c>
      <c r="F1296" s="2" t="s">
        <v>0</v>
      </c>
      <c r="G1296">
        <v>153</v>
      </c>
      <c r="H1296">
        <v>0</v>
      </c>
      <c r="I1296">
        <v>49</v>
      </c>
      <c r="J1296">
        <v>0</v>
      </c>
      <c r="K1296">
        <v>79</v>
      </c>
      <c r="L1296" s="2" t="s">
        <v>240</v>
      </c>
    </row>
    <row r="1297" spans="1:12" x14ac:dyDescent="0.4">
      <c r="A1297" s="1">
        <v>43933</v>
      </c>
      <c r="B1297" s="7">
        <v>0</v>
      </c>
      <c r="C1297" s="2" t="s">
        <v>12</v>
      </c>
      <c r="D1297">
        <v>0</v>
      </c>
      <c r="E1297">
        <v>80</v>
      </c>
      <c r="F1297" s="2" t="s">
        <v>0</v>
      </c>
      <c r="G1297">
        <v>0</v>
      </c>
      <c r="H1297">
        <v>0</v>
      </c>
      <c r="I1297">
        <v>0</v>
      </c>
      <c r="J1297">
        <v>0</v>
      </c>
      <c r="K1297">
        <v>1</v>
      </c>
      <c r="L1297" s="2" t="s">
        <v>264</v>
      </c>
    </row>
    <row r="1298" spans="1:12" x14ac:dyDescent="0.4">
      <c r="A1298" s="1">
        <v>43934</v>
      </c>
      <c r="B1298" s="7">
        <v>0.61458333333333337</v>
      </c>
      <c r="C1298" s="2" t="s">
        <v>25</v>
      </c>
      <c r="D1298">
        <v>0</v>
      </c>
      <c r="E1298">
        <v>906</v>
      </c>
      <c r="F1298" s="2" t="s">
        <v>0</v>
      </c>
      <c r="G1298">
        <v>0</v>
      </c>
      <c r="H1298">
        <v>0</v>
      </c>
      <c r="I1298">
        <v>0</v>
      </c>
      <c r="J1298">
        <v>0</v>
      </c>
      <c r="K1298">
        <v>19</v>
      </c>
      <c r="L1298" s="2" t="s">
        <v>271</v>
      </c>
    </row>
    <row r="1299" spans="1:12" x14ac:dyDescent="0.4">
      <c r="A1299" s="1">
        <v>43934</v>
      </c>
      <c r="B1299" s="7">
        <v>0.45833333333333331</v>
      </c>
      <c r="C1299" s="2" t="s">
        <v>113</v>
      </c>
      <c r="D1299">
        <v>0</v>
      </c>
      <c r="E1299">
        <v>24</v>
      </c>
      <c r="F1299" s="2" t="s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 s="2" t="s">
        <v>186</v>
      </c>
    </row>
    <row r="1300" spans="1:12" x14ac:dyDescent="0.4">
      <c r="A1300" s="1">
        <v>43934</v>
      </c>
      <c r="B1300" s="7">
        <v>0.33333333333333331</v>
      </c>
      <c r="C1300" s="2" t="s">
        <v>59</v>
      </c>
      <c r="D1300">
        <v>0</v>
      </c>
      <c r="E1300">
        <v>78</v>
      </c>
      <c r="F1300" s="2" t="s">
        <v>0</v>
      </c>
      <c r="G1300">
        <v>0</v>
      </c>
      <c r="H1300">
        <v>0</v>
      </c>
      <c r="I1300">
        <v>0</v>
      </c>
      <c r="J1300">
        <v>0</v>
      </c>
      <c r="K1300">
        <v>3</v>
      </c>
      <c r="L1300" s="2" t="s">
        <v>175</v>
      </c>
    </row>
    <row r="1301" spans="1:12" x14ac:dyDescent="0.4">
      <c r="A1301" s="1">
        <v>43934</v>
      </c>
      <c r="B1301" s="7">
        <v>0.33333333333333331</v>
      </c>
      <c r="C1301" s="2" t="s">
        <v>17</v>
      </c>
      <c r="D1301">
        <v>0</v>
      </c>
      <c r="E1301">
        <v>1456</v>
      </c>
      <c r="F1301" s="2" t="s">
        <v>0</v>
      </c>
      <c r="G1301">
        <v>92</v>
      </c>
      <c r="H1301">
        <v>32</v>
      </c>
      <c r="I1301">
        <v>21</v>
      </c>
      <c r="J1301">
        <v>0</v>
      </c>
      <c r="K1301">
        <v>49</v>
      </c>
      <c r="L1301" s="2" t="s">
        <v>123</v>
      </c>
    </row>
    <row r="1302" spans="1:12" x14ac:dyDescent="0.4">
      <c r="A1302" s="1">
        <v>43934</v>
      </c>
      <c r="B1302" s="7">
        <v>0</v>
      </c>
      <c r="C1302" s="2" t="s">
        <v>19</v>
      </c>
      <c r="D1302">
        <v>0</v>
      </c>
      <c r="E1302">
        <v>749</v>
      </c>
      <c r="F1302" s="2" t="s">
        <v>0</v>
      </c>
      <c r="G1302">
        <v>48</v>
      </c>
      <c r="H1302">
        <v>16</v>
      </c>
      <c r="I1302">
        <v>12</v>
      </c>
      <c r="J1302">
        <v>570</v>
      </c>
      <c r="K1302">
        <v>24</v>
      </c>
      <c r="L1302" s="2" t="s">
        <v>180</v>
      </c>
    </row>
    <row r="1303" spans="1:12" x14ac:dyDescent="0.4">
      <c r="A1303" s="1">
        <v>43934</v>
      </c>
      <c r="B1303" s="7">
        <v>0.41666666666666669</v>
      </c>
      <c r="C1303" s="2" t="s">
        <v>15</v>
      </c>
      <c r="D1303">
        <v>0</v>
      </c>
      <c r="E1303">
        <v>888</v>
      </c>
      <c r="F1303" s="2" t="s">
        <v>0</v>
      </c>
      <c r="G1303">
        <v>0</v>
      </c>
      <c r="H1303">
        <v>0</v>
      </c>
      <c r="I1303">
        <v>0</v>
      </c>
      <c r="J1303">
        <v>653</v>
      </c>
      <c r="K1303">
        <v>34</v>
      </c>
      <c r="L1303" s="2" t="s">
        <v>266</v>
      </c>
    </row>
    <row r="1304" spans="1:12" x14ac:dyDescent="0.4">
      <c r="A1304" s="1">
        <v>43934</v>
      </c>
      <c r="B1304" s="7">
        <v>0</v>
      </c>
      <c r="C1304" s="2" t="s">
        <v>30</v>
      </c>
      <c r="D1304">
        <v>0</v>
      </c>
      <c r="E1304">
        <v>859</v>
      </c>
      <c r="F1304" s="2" t="s">
        <v>0</v>
      </c>
      <c r="G1304">
        <v>68</v>
      </c>
      <c r="H1304">
        <v>17</v>
      </c>
      <c r="I1304">
        <v>0</v>
      </c>
      <c r="J1304">
        <v>97</v>
      </c>
      <c r="K1304">
        <v>55</v>
      </c>
      <c r="L1304" s="2" t="s">
        <v>95</v>
      </c>
    </row>
    <row r="1305" spans="1:12" x14ac:dyDescent="0.4">
      <c r="A1305" s="1">
        <v>43934</v>
      </c>
      <c r="B1305" s="7">
        <v>0</v>
      </c>
      <c r="C1305" s="2" t="s">
        <v>8</v>
      </c>
      <c r="D1305">
        <v>19251</v>
      </c>
      <c r="E1305">
        <v>4346</v>
      </c>
      <c r="F1305" s="2" t="s">
        <v>0</v>
      </c>
      <c r="G1305">
        <v>364</v>
      </c>
      <c r="H1305">
        <v>47</v>
      </c>
      <c r="I1305">
        <v>42</v>
      </c>
      <c r="J1305">
        <v>490</v>
      </c>
      <c r="K1305">
        <v>179</v>
      </c>
      <c r="L1305" s="2" t="s">
        <v>9</v>
      </c>
    </row>
    <row r="1306" spans="1:12" x14ac:dyDescent="0.4">
      <c r="A1306" s="1">
        <v>43934</v>
      </c>
      <c r="B1306" s="7">
        <v>0</v>
      </c>
      <c r="C1306" s="2" t="s">
        <v>32</v>
      </c>
      <c r="D1306">
        <v>0</v>
      </c>
      <c r="E1306">
        <v>92</v>
      </c>
      <c r="F1306" s="2" t="s">
        <v>0</v>
      </c>
      <c r="G1306">
        <v>2</v>
      </c>
      <c r="H1306">
        <v>0</v>
      </c>
      <c r="I1306">
        <v>0</v>
      </c>
      <c r="J1306">
        <v>0</v>
      </c>
      <c r="K1306">
        <v>2</v>
      </c>
      <c r="L1306" s="2" t="s">
        <v>573</v>
      </c>
    </row>
    <row r="1307" spans="1:12" x14ac:dyDescent="0.4">
      <c r="A1307" s="1">
        <v>43934</v>
      </c>
      <c r="B1307" s="7">
        <v>0</v>
      </c>
      <c r="C1307" s="2" t="s">
        <v>136</v>
      </c>
      <c r="D1307">
        <v>0</v>
      </c>
      <c r="E1307">
        <v>750</v>
      </c>
      <c r="F1307" s="2" t="s">
        <v>0</v>
      </c>
      <c r="G1307">
        <v>34</v>
      </c>
      <c r="H1307">
        <v>0</v>
      </c>
      <c r="I1307">
        <v>0</v>
      </c>
      <c r="J1307">
        <v>0</v>
      </c>
      <c r="K1307">
        <v>37</v>
      </c>
      <c r="L1307" s="2" t="s">
        <v>137</v>
      </c>
    </row>
    <row r="1308" spans="1:12" x14ac:dyDescent="0.4">
      <c r="A1308" s="1">
        <v>43934</v>
      </c>
      <c r="B1308" s="7">
        <v>0.66666666666666663</v>
      </c>
      <c r="C1308" s="2" t="s">
        <v>44</v>
      </c>
      <c r="D1308">
        <v>0</v>
      </c>
      <c r="E1308">
        <v>184</v>
      </c>
      <c r="F1308" s="2" t="s">
        <v>0</v>
      </c>
      <c r="G1308">
        <v>24</v>
      </c>
      <c r="H1308">
        <v>5</v>
      </c>
      <c r="I1308">
        <v>0</v>
      </c>
      <c r="J1308">
        <v>0</v>
      </c>
      <c r="K1308">
        <v>3</v>
      </c>
      <c r="L1308" s="2" t="s">
        <v>201</v>
      </c>
    </row>
    <row r="1309" spans="1:12" x14ac:dyDescent="0.4">
      <c r="A1309" s="1">
        <v>43934</v>
      </c>
      <c r="B1309" s="7">
        <v>0.45833333333333331</v>
      </c>
      <c r="C1309" s="2" t="s">
        <v>57</v>
      </c>
      <c r="D1309">
        <v>0</v>
      </c>
      <c r="E1309">
        <v>580</v>
      </c>
      <c r="F1309" s="2" t="s">
        <v>0</v>
      </c>
      <c r="G1309">
        <v>40</v>
      </c>
      <c r="H1309">
        <v>5</v>
      </c>
      <c r="I1309">
        <v>0</v>
      </c>
      <c r="J1309">
        <v>0</v>
      </c>
      <c r="K1309">
        <v>10</v>
      </c>
      <c r="L1309" s="2" t="s">
        <v>154</v>
      </c>
    </row>
    <row r="1310" spans="1:12" x14ac:dyDescent="0.4">
      <c r="A1310" s="1">
        <v>43934</v>
      </c>
      <c r="B1310" s="7">
        <v>0.66666666666666663</v>
      </c>
      <c r="C1310" s="2" t="s">
        <v>33</v>
      </c>
      <c r="D1310">
        <v>0</v>
      </c>
      <c r="E1310">
        <v>595</v>
      </c>
      <c r="F1310" s="2" t="s">
        <v>0</v>
      </c>
      <c r="G1310">
        <v>67</v>
      </c>
      <c r="H1310">
        <v>10</v>
      </c>
      <c r="I1310">
        <v>10</v>
      </c>
      <c r="J1310">
        <v>0</v>
      </c>
      <c r="K1310">
        <v>48</v>
      </c>
      <c r="L1310" s="2" t="s">
        <v>34</v>
      </c>
    </row>
    <row r="1311" spans="1:12" x14ac:dyDescent="0.4">
      <c r="A1311" s="1">
        <v>43934</v>
      </c>
      <c r="B1311" s="7">
        <v>0</v>
      </c>
      <c r="C1311" s="2" t="s">
        <v>96</v>
      </c>
      <c r="D1311">
        <v>0</v>
      </c>
      <c r="E1311">
        <v>104</v>
      </c>
      <c r="F1311" s="2" t="s">
        <v>0</v>
      </c>
      <c r="G1311">
        <v>7</v>
      </c>
      <c r="H1311">
        <v>2</v>
      </c>
      <c r="I1311">
        <v>0</v>
      </c>
      <c r="J1311">
        <v>0</v>
      </c>
      <c r="K1311">
        <v>1</v>
      </c>
      <c r="L1311" s="2" t="s">
        <v>475</v>
      </c>
    </row>
    <row r="1312" spans="1:12" x14ac:dyDescent="0.4">
      <c r="A1312" s="1">
        <v>43934</v>
      </c>
      <c r="B1312" s="7"/>
      <c r="C1312" s="2" t="s">
        <v>108</v>
      </c>
      <c r="E1312">
        <v>64</v>
      </c>
      <c r="F1312" s="2" t="s">
        <v>0</v>
      </c>
      <c r="K1312">
        <v>0</v>
      </c>
      <c r="L1312" s="2" t="s">
        <v>0</v>
      </c>
    </row>
    <row r="1313" spans="1:12" x14ac:dyDescent="0.4">
      <c r="A1313" s="1">
        <v>43934</v>
      </c>
      <c r="B1313" s="7">
        <v>0</v>
      </c>
      <c r="C1313" s="2" t="s">
        <v>38</v>
      </c>
      <c r="D1313">
        <v>0</v>
      </c>
      <c r="E1313">
        <v>657</v>
      </c>
      <c r="F1313" s="2" t="s">
        <v>0</v>
      </c>
      <c r="G1313">
        <v>58</v>
      </c>
      <c r="H1313">
        <v>10</v>
      </c>
      <c r="I1313">
        <v>0</v>
      </c>
      <c r="J1313">
        <v>119</v>
      </c>
      <c r="K1313">
        <v>21</v>
      </c>
      <c r="L1313" s="2" t="s">
        <v>101</v>
      </c>
    </row>
    <row r="1314" spans="1:12" x14ac:dyDescent="0.4">
      <c r="A1314" s="1">
        <v>43934</v>
      </c>
      <c r="B1314" s="7">
        <v>0.39583333333333331</v>
      </c>
      <c r="C1314" s="2" t="s">
        <v>151</v>
      </c>
      <c r="D1314">
        <v>0</v>
      </c>
      <c r="E1314">
        <v>57</v>
      </c>
      <c r="F1314" s="2" t="s">
        <v>0</v>
      </c>
      <c r="G1314">
        <v>16</v>
      </c>
      <c r="H1314">
        <v>2</v>
      </c>
      <c r="I1314">
        <v>0</v>
      </c>
      <c r="J1314">
        <v>0</v>
      </c>
      <c r="K1314">
        <v>1</v>
      </c>
      <c r="L1314" s="2" t="s">
        <v>152</v>
      </c>
    </row>
    <row r="1315" spans="1:12" x14ac:dyDescent="0.4">
      <c r="A1315" s="1">
        <v>43934</v>
      </c>
      <c r="B1315" s="7">
        <v>0</v>
      </c>
      <c r="C1315" s="2" t="s">
        <v>70</v>
      </c>
      <c r="D1315">
        <v>0</v>
      </c>
      <c r="E1315">
        <v>321</v>
      </c>
      <c r="F1315" s="2" t="s">
        <v>0</v>
      </c>
      <c r="G1315">
        <v>23</v>
      </c>
      <c r="H1315">
        <v>0</v>
      </c>
      <c r="I1315">
        <v>0</v>
      </c>
      <c r="J1315">
        <v>0</v>
      </c>
      <c r="K1315">
        <v>7</v>
      </c>
      <c r="L1315" s="2" t="s">
        <v>576</v>
      </c>
    </row>
    <row r="1316" spans="1:12" x14ac:dyDescent="0.4">
      <c r="A1316" s="1">
        <v>43934</v>
      </c>
      <c r="B1316" s="7">
        <v>0</v>
      </c>
      <c r="C1316" s="2" t="s">
        <v>45</v>
      </c>
      <c r="D1316">
        <v>0</v>
      </c>
      <c r="E1316">
        <v>251</v>
      </c>
      <c r="F1316" s="2" t="s">
        <v>0</v>
      </c>
      <c r="G1316">
        <v>0</v>
      </c>
      <c r="H1316">
        <v>0</v>
      </c>
      <c r="I1316">
        <v>0</v>
      </c>
      <c r="J1316">
        <v>128</v>
      </c>
      <c r="K1316">
        <v>12</v>
      </c>
      <c r="L1316" s="2" t="s">
        <v>509</v>
      </c>
    </row>
    <row r="1317" spans="1:12" x14ac:dyDescent="0.4">
      <c r="A1317" s="1">
        <v>43934</v>
      </c>
      <c r="B1317" s="7">
        <v>0</v>
      </c>
      <c r="C1317" s="2" t="s">
        <v>125</v>
      </c>
      <c r="D1317">
        <v>0</v>
      </c>
      <c r="E1317">
        <v>292</v>
      </c>
      <c r="F1317" s="2" t="s">
        <v>0</v>
      </c>
      <c r="G1317">
        <v>32</v>
      </c>
      <c r="H1317">
        <v>17</v>
      </c>
      <c r="I1317">
        <v>0</v>
      </c>
      <c r="J1317">
        <v>0</v>
      </c>
      <c r="K1317">
        <v>8</v>
      </c>
      <c r="L1317" s="2" t="s">
        <v>139</v>
      </c>
    </row>
    <row r="1318" spans="1:12" x14ac:dyDescent="0.4">
      <c r="A1318" s="1">
        <v>43934</v>
      </c>
      <c r="B1318" s="7">
        <v>0.33333333333333331</v>
      </c>
      <c r="C1318" s="2" t="s">
        <v>10</v>
      </c>
      <c r="D1318">
        <v>0</v>
      </c>
      <c r="E1318">
        <v>2900</v>
      </c>
      <c r="F1318" s="2" t="s">
        <v>0</v>
      </c>
      <c r="G1318">
        <v>269</v>
      </c>
      <c r="H1318">
        <v>63</v>
      </c>
      <c r="I1318">
        <v>56</v>
      </c>
      <c r="J1318">
        <v>511</v>
      </c>
      <c r="K1318">
        <v>251</v>
      </c>
      <c r="L1318" s="2" t="s">
        <v>267</v>
      </c>
    </row>
    <row r="1319" spans="1:12" x14ac:dyDescent="0.4">
      <c r="A1319" s="1">
        <v>43934</v>
      </c>
      <c r="B1319" s="7">
        <v>0.58333333333333337</v>
      </c>
      <c r="C1319" s="2" t="s">
        <v>103</v>
      </c>
      <c r="D1319">
        <v>0</v>
      </c>
      <c r="E1319">
        <v>78</v>
      </c>
      <c r="F1319" s="2" t="s">
        <v>0</v>
      </c>
      <c r="G1319">
        <v>4</v>
      </c>
      <c r="H1319">
        <v>0</v>
      </c>
      <c r="I1319">
        <v>0</v>
      </c>
      <c r="J1319">
        <v>52</v>
      </c>
      <c r="K1319">
        <v>4</v>
      </c>
      <c r="L1319" s="2" t="s">
        <v>242</v>
      </c>
    </row>
    <row r="1320" spans="1:12" x14ac:dyDescent="0.4">
      <c r="A1320" s="1">
        <v>43934</v>
      </c>
      <c r="B1320" s="7">
        <v>0</v>
      </c>
      <c r="C1320" s="2" t="s">
        <v>21</v>
      </c>
      <c r="D1320">
        <v>0</v>
      </c>
      <c r="E1320">
        <v>4851</v>
      </c>
      <c r="F1320" s="2" t="s">
        <v>0</v>
      </c>
      <c r="G1320">
        <v>302</v>
      </c>
      <c r="H1320">
        <v>63</v>
      </c>
      <c r="I1320">
        <v>0</v>
      </c>
      <c r="J1320">
        <v>0</v>
      </c>
      <c r="K1320">
        <v>255</v>
      </c>
      <c r="L1320" s="2" t="s">
        <v>197</v>
      </c>
    </row>
    <row r="1321" spans="1:12" x14ac:dyDescent="0.4">
      <c r="A1321" s="1">
        <v>43934</v>
      </c>
      <c r="B1321" s="7">
        <v>0.625</v>
      </c>
      <c r="C1321" s="2" t="s">
        <v>23</v>
      </c>
      <c r="D1321">
        <v>0</v>
      </c>
      <c r="E1321">
        <v>1680</v>
      </c>
      <c r="F1321" s="2" t="s">
        <v>0</v>
      </c>
      <c r="G1321">
        <v>107</v>
      </c>
      <c r="H1321">
        <v>21</v>
      </c>
      <c r="I1321">
        <v>12</v>
      </c>
      <c r="J1321">
        <v>157</v>
      </c>
      <c r="K1321">
        <v>93</v>
      </c>
      <c r="L1321" s="2" t="s">
        <v>571</v>
      </c>
    </row>
    <row r="1322" spans="1:12" x14ac:dyDescent="0.4">
      <c r="A1322" s="1">
        <v>43934</v>
      </c>
      <c r="B1322" s="7">
        <v>0.33333333333333331</v>
      </c>
      <c r="C1322" s="2" t="s">
        <v>47</v>
      </c>
      <c r="D1322">
        <v>0</v>
      </c>
      <c r="E1322">
        <v>171</v>
      </c>
      <c r="F1322" s="2" t="s">
        <v>0</v>
      </c>
      <c r="G1322">
        <v>13</v>
      </c>
      <c r="H1322">
        <v>9</v>
      </c>
      <c r="I1322">
        <v>0</v>
      </c>
      <c r="J1322">
        <v>84</v>
      </c>
      <c r="K1322">
        <v>5</v>
      </c>
      <c r="L1322" s="2" t="s">
        <v>572</v>
      </c>
    </row>
    <row r="1323" spans="1:12" x14ac:dyDescent="0.4">
      <c r="A1323" s="1">
        <v>43934</v>
      </c>
      <c r="B1323" s="7">
        <v>0.60416666666666663</v>
      </c>
      <c r="C1323" s="2" t="s">
        <v>14</v>
      </c>
      <c r="D1323">
        <v>0</v>
      </c>
      <c r="E1323">
        <v>3019</v>
      </c>
      <c r="F1323" s="2" t="s">
        <v>0</v>
      </c>
      <c r="G1323">
        <v>154</v>
      </c>
      <c r="H1323">
        <v>0</v>
      </c>
      <c r="I1323">
        <v>50</v>
      </c>
      <c r="J1323">
        <v>0</v>
      </c>
      <c r="K1323">
        <v>83</v>
      </c>
      <c r="L1323" s="2" t="s">
        <v>240</v>
      </c>
    </row>
    <row r="1324" spans="1:12" x14ac:dyDescent="0.4">
      <c r="A1324" s="1">
        <v>43934</v>
      </c>
      <c r="B1324" s="7">
        <v>0</v>
      </c>
      <c r="C1324" s="2" t="s">
        <v>12</v>
      </c>
      <c r="D1324">
        <v>0</v>
      </c>
      <c r="E1324">
        <v>80</v>
      </c>
      <c r="F1324" s="2" t="s">
        <v>0</v>
      </c>
      <c r="G1324">
        <v>0</v>
      </c>
      <c r="H1324">
        <v>0</v>
      </c>
      <c r="I1324">
        <v>0</v>
      </c>
      <c r="J1324">
        <v>0</v>
      </c>
      <c r="K1324">
        <v>1</v>
      </c>
      <c r="L1324" s="2" t="s">
        <v>268</v>
      </c>
    </row>
    <row r="1325" spans="1:12" x14ac:dyDescent="0.4">
      <c r="A1325" s="1">
        <v>43935</v>
      </c>
      <c r="B1325" s="7">
        <v>0.61458333333333337</v>
      </c>
      <c r="C1325" s="2" t="s">
        <v>25</v>
      </c>
      <c r="D1325">
        <v>0</v>
      </c>
      <c r="E1325">
        <v>912</v>
      </c>
      <c r="F1325" s="2" t="s">
        <v>0</v>
      </c>
      <c r="G1325">
        <v>78</v>
      </c>
      <c r="H1325">
        <v>22</v>
      </c>
      <c r="I1325">
        <v>22</v>
      </c>
      <c r="J1325">
        <v>400</v>
      </c>
      <c r="K1325">
        <v>19</v>
      </c>
      <c r="L1325" s="2" t="s">
        <v>271</v>
      </c>
    </row>
    <row r="1326" spans="1:12" x14ac:dyDescent="0.4">
      <c r="A1326" s="1">
        <v>43935</v>
      </c>
      <c r="B1326" s="7">
        <v>0.45833333333333331</v>
      </c>
      <c r="C1326" s="2" t="s">
        <v>113</v>
      </c>
      <c r="D1326">
        <v>0</v>
      </c>
      <c r="E1326">
        <v>24</v>
      </c>
      <c r="F1326" s="2" t="s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 s="2" t="s">
        <v>186</v>
      </c>
    </row>
    <row r="1327" spans="1:12" x14ac:dyDescent="0.4">
      <c r="A1327" s="1">
        <v>43935</v>
      </c>
      <c r="B1327" s="7">
        <v>0.33333333333333331</v>
      </c>
      <c r="C1327" s="2" t="s">
        <v>59</v>
      </c>
      <c r="D1327">
        <v>0</v>
      </c>
      <c r="E1327">
        <v>79</v>
      </c>
      <c r="F1327" s="2" t="s">
        <v>0</v>
      </c>
      <c r="G1327">
        <v>0</v>
      </c>
      <c r="H1327">
        <v>0</v>
      </c>
      <c r="I1327">
        <v>0</v>
      </c>
      <c r="J1327">
        <v>0</v>
      </c>
      <c r="K1327">
        <v>3</v>
      </c>
      <c r="L1327" s="2" t="s">
        <v>175</v>
      </c>
    </row>
    <row r="1328" spans="1:12" x14ac:dyDescent="0.4">
      <c r="A1328" s="1">
        <v>43935</v>
      </c>
      <c r="B1328" s="7">
        <v>0.33333333333333331</v>
      </c>
      <c r="C1328" s="2" t="s">
        <v>17</v>
      </c>
      <c r="D1328">
        <v>0</v>
      </c>
      <c r="E1328">
        <v>1470</v>
      </c>
      <c r="F1328" s="2" t="s">
        <v>0</v>
      </c>
      <c r="G1328">
        <v>85</v>
      </c>
      <c r="H1328">
        <v>31</v>
      </c>
      <c r="I1328">
        <v>21</v>
      </c>
      <c r="J1328">
        <v>0</v>
      </c>
      <c r="K1328">
        <v>49</v>
      </c>
      <c r="L1328" s="2" t="s">
        <v>123</v>
      </c>
    </row>
    <row r="1329" spans="1:12" x14ac:dyDescent="0.4">
      <c r="A1329" s="1">
        <v>43935</v>
      </c>
      <c r="B1329" s="7">
        <v>0</v>
      </c>
      <c r="C1329" s="2" t="s">
        <v>19</v>
      </c>
      <c r="D1329">
        <v>0</v>
      </c>
      <c r="E1329">
        <v>755</v>
      </c>
      <c r="F1329" s="2" t="s">
        <v>0</v>
      </c>
      <c r="G1329">
        <v>48</v>
      </c>
      <c r="H1329">
        <v>14</v>
      </c>
      <c r="I1329">
        <v>8</v>
      </c>
      <c r="J1329">
        <v>597</v>
      </c>
      <c r="K1329">
        <v>25</v>
      </c>
      <c r="L1329" s="2" t="s">
        <v>180</v>
      </c>
    </row>
    <row r="1330" spans="1:12" x14ac:dyDescent="0.4">
      <c r="A1330" s="1">
        <v>43935</v>
      </c>
      <c r="B1330" s="7">
        <v>0.41666666666666669</v>
      </c>
      <c r="C1330" s="2" t="s">
        <v>15</v>
      </c>
      <c r="D1330">
        <v>0</v>
      </c>
      <c r="E1330">
        <v>894</v>
      </c>
      <c r="F1330" s="2" t="s">
        <v>0</v>
      </c>
      <c r="G1330">
        <v>86</v>
      </c>
      <c r="H1330">
        <v>9</v>
      </c>
      <c r="I1330">
        <v>0</v>
      </c>
      <c r="J1330">
        <v>663</v>
      </c>
      <c r="K1330">
        <v>34</v>
      </c>
      <c r="L1330" s="2" t="s">
        <v>270</v>
      </c>
    </row>
    <row r="1331" spans="1:12" x14ac:dyDescent="0.4">
      <c r="A1331" s="1">
        <v>43935</v>
      </c>
      <c r="B1331" s="7">
        <v>0</v>
      </c>
      <c r="C1331" s="2" t="s">
        <v>30</v>
      </c>
      <c r="D1331">
        <v>0</v>
      </c>
      <c r="E1331">
        <v>879</v>
      </c>
      <c r="F1331" s="2" t="s">
        <v>0</v>
      </c>
      <c r="G1331">
        <v>68</v>
      </c>
      <c r="H1331">
        <v>14</v>
      </c>
      <c r="I1331">
        <v>0</v>
      </c>
      <c r="J1331">
        <v>98</v>
      </c>
      <c r="K1331">
        <v>57</v>
      </c>
      <c r="L1331" s="2" t="s">
        <v>95</v>
      </c>
    </row>
    <row r="1332" spans="1:12" x14ac:dyDescent="0.4">
      <c r="A1332" s="1">
        <v>43935</v>
      </c>
      <c r="B1332" s="7">
        <v>0</v>
      </c>
      <c r="C1332" s="2" t="s">
        <v>8</v>
      </c>
      <c r="D1332">
        <v>19805</v>
      </c>
      <c r="E1332">
        <v>4399</v>
      </c>
      <c r="F1332" s="2" t="s">
        <v>0</v>
      </c>
      <c r="G1332">
        <v>365</v>
      </c>
      <c r="H1332">
        <v>46</v>
      </c>
      <c r="I1332">
        <v>41</v>
      </c>
      <c r="J1332">
        <v>490</v>
      </c>
      <c r="K1332">
        <v>183</v>
      </c>
      <c r="L1332" s="2" t="s">
        <v>9</v>
      </c>
    </row>
    <row r="1333" spans="1:12" x14ac:dyDescent="0.4">
      <c r="A1333" s="1">
        <v>43935</v>
      </c>
      <c r="B1333" s="7">
        <v>0</v>
      </c>
      <c r="C1333" s="2" t="s">
        <v>32</v>
      </c>
      <c r="D1333">
        <v>0</v>
      </c>
      <c r="E1333">
        <v>105</v>
      </c>
      <c r="F1333" s="2" t="s">
        <v>0</v>
      </c>
      <c r="G1333">
        <v>2</v>
      </c>
      <c r="H1333">
        <v>0</v>
      </c>
      <c r="I1333">
        <v>0</v>
      </c>
      <c r="J1333">
        <v>0</v>
      </c>
      <c r="K1333">
        <v>2</v>
      </c>
      <c r="L1333" s="2" t="s">
        <v>573</v>
      </c>
    </row>
    <row r="1334" spans="1:12" x14ac:dyDescent="0.4">
      <c r="A1334" s="1">
        <v>43935</v>
      </c>
      <c r="B1334" s="7">
        <v>0</v>
      </c>
      <c r="C1334" s="2" t="s">
        <v>136</v>
      </c>
      <c r="D1334">
        <v>0</v>
      </c>
      <c r="E1334">
        <v>753</v>
      </c>
      <c r="F1334" s="2" t="s">
        <v>0</v>
      </c>
      <c r="G1334">
        <v>34</v>
      </c>
      <c r="H1334">
        <v>0</v>
      </c>
      <c r="I1334">
        <v>0</v>
      </c>
      <c r="J1334">
        <v>0</v>
      </c>
      <c r="K1334">
        <v>37</v>
      </c>
      <c r="L1334" s="2" t="s">
        <v>137</v>
      </c>
    </row>
    <row r="1335" spans="1:12" x14ac:dyDescent="0.4">
      <c r="A1335" s="1">
        <v>43935</v>
      </c>
      <c r="B1335" s="7">
        <v>0.66666666666666663</v>
      </c>
      <c r="C1335" s="2" t="s">
        <v>44</v>
      </c>
      <c r="D1335">
        <v>0</v>
      </c>
      <c r="E1335">
        <v>185</v>
      </c>
      <c r="F1335" s="2" t="s">
        <v>0</v>
      </c>
      <c r="G1335">
        <v>21</v>
      </c>
      <c r="H1335">
        <v>5</v>
      </c>
      <c r="I1335">
        <v>0</v>
      </c>
      <c r="J1335">
        <v>0</v>
      </c>
      <c r="K1335">
        <v>3</v>
      </c>
      <c r="L1335" s="2" t="s">
        <v>201</v>
      </c>
    </row>
    <row r="1336" spans="1:12" x14ac:dyDescent="0.4">
      <c r="A1336" s="1">
        <v>43935</v>
      </c>
      <c r="B1336" s="7">
        <v>0.45833333333333331</v>
      </c>
      <c r="C1336" s="2" t="s">
        <v>57</v>
      </c>
      <c r="D1336">
        <v>0</v>
      </c>
      <c r="E1336">
        <v>589</v>
      </c>
      <c r="F1336" s="2" t="s">
        <v>0</v>
      </c>
      <c r="G1336">
        <v>47</v>
      </c>
      <c r="H1336">
        <v>4</v>
      </c>
      <c r="I1336">
        <v>0</v>
      </c>
      <c r="J1336">
        <v>0</v>
      </c>
      <c r="K1336">
        <v>11</v>
      </c>
      <c r="L1336" s="2" t="s">
        <v>154</v>
      </c>
    </row>
    <row r="1337" spans="1:12" x14ac:dyDescent="0.4">
      <c r="A1337" s="1">
        <v>43935</v>
      </c>
      <c r="B1337" s="7">
        <v>0.66666666666666663</v>
      </c>
      <c r="C1337" s="2" t="s">
        <v>33</v>
      </c>
      <c r="D1337">
        <v>0</v>
      </c>
      <c r="E1337">
        <v>606</v>
      </c>
      <c r="F1337" s="2" t="s">
        <v>0</v>
      </c>
      <c r="G1337">
        <v>60</v>
      </c>
      <c r="H1337">
        <v>11</v>
      </c>
      <c r="I1337">
        <v>10</v>
      </c>
      <c r="J1337">
        <v>0</v>
      </c>
      <c r="K1337">
        <v>51</v>
      </c>
      <c r="L1337" s="2" t="s">
        <v>34</v>
      </c>
    </row>
    <row r="1338" spans="1:12" x14ac:dyDescent="0.4">
      <c r="A1338" s="1">
        <v>43935</v>
      </c>
      <c r="B1338" s="7">
        <v>0</v>
      </c>
      <c r="C1338" s="2" t="s">
        <v>96</v>
      </c>
      <c r="D1338">
        <v>0</v>
      </c>
      <c r="E1338">
        <v>105</v>
      </c>
      <c r="F1338" s="2" t="s">
        <v>0</v>
      </c>
      <c r="G1338">
        <v>7</v>
      </c>
      <c r="H1338">
        <v>2</v>
      </c>
      <c r="I1338">
        <v>0</v>
      </c>
      <c r="J1338">
        <v>0</v>
      </c>
      <c r="K1338">
        <v>1</v>
      </c>
      <c r="L1338" s="2" t="s">
        <v>475</v>
      </c>
    </row>
    <row r="1339" spans="1:12" x14ac:dyDescent="0.4">
      <c r="A1339" s="1">
        <v>43935</v>
      </c>
      <c r="B1339" s="7">
        <v>0.65625</v>
      </c>
      <c r="C1339" s="2" t="s">
        <v>108</v>
      </c>
      <c r="D1339">
        <v>0</v>
      </c>
      <c r="E1339">
        <v>64</v>
      </c>
      <c r="F1339" s="2" t="s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 s="2" t="s">
        <v>172</v>
      </c>
    </row>
    <row r="1340" spans="1:12" x14ac:dyDescent="0.4">
      <c r="A1340" s="1">
        <v>43935</v>
      </c>
      <c r="B1340" s="7">
        <v>0</v>
      </c>
      <c r="C1340" s="2" t="s">
        <v>38</v>
      </c>
      <c r="D1340">
        <v>0</v>
      </c>
      <c r="E1340">
        <v>664</v>
      </c>
      <c r="F1340" s="2" t="s">
        <v>0</v>
      </c>
      <c r="G1340">
        <v>59</v>
      </c>
      <c r="H1340">
        <v>9</v>
      </c>
      <c r="I1340">
        <v>0</v>
      </c>
      <c r="J1340">
        <v>120</v>
      </c>
      <c r="K1340">
        <v>21</v>
      </c>
      <c r="L1340" s="2" t="s">
        <v>101</v>
      </c>
    </row>
    <row r="1341" spans="1:12" x14ac:dyDescent="0.4">
      <c r="A1341" s="1">
        <v>43935</v>
      </c>
      <c r="B1341" s="7">
        <v>0.39583333333333331</v>
      </c>
      <c r="C1341" s="2" t="s">
        <v>151</v>
      </c>
      <c r="D1341">
        <v>0</v>
      </c>
      <c r="E1341">
        <v>57</v>
      </c>
      <c r="F1341" s="2" t="s">
        <v>0</v>
      </c>
      <c r="G1341">
        <v>10</v>
      </c>
      <c r="H1341">
        <v>2</v>
      </c>
      <c r="I1341">
        <v>0</v>
      </c>
      <c r="J1341">
        <v>0</v>
      </c>
      <c r="K1341">
        <v>1</v>
      </c>
      <c r="L1341" s="2" t="s">
        <v>152</v>
      </c>
    </row>
    <row r="1342" spans="1:12" x14ac:dyDescent="0.4">
      <c r="A1342" s="1">
        <v>43935</v>
      </c>
      <c r="B1342" s="7">
        <v>0</v>
      </c>
      <c r="C1342" s="2" t="s">
        <v>70</v>
      </c>
      <c r="D1342">
        <v>0</v>
      </c>
      <c r="E1342">
        <v>325</v>
      </c>
      <c r="F1342" s="2" t="s">
        <v>0</v>
      </c>
      <c r="G1342">
        <v>22</v>
      </c>
      <c r="H1342">
        <v>0</v>
      </c>
      <c r="I1342">
        <v>0</v>
      </c>
      <c r="J1342">
        <v>0</v>
      </c>
      <c r="K1342">
        <v>8</v>
      </c>
      <c r="L1342" s="2" t="s">
        <v>576</v>
      </c>
    </row>
    <row r="1343" spans="1:12" x14ac:dyDescent="0.4">
      <c r="A1343" s="1">
        <v>43935</v>
      </c>
      <c r="B1343" s="7">
        <v>0</v>
      </c>
      <c r="C1343" s="2" t="s">
        <v>45</v>
      </c>
      <c r="D1343">
        <v>0</v>
      </c>
      <c r="E1343">
        <v>258</v>
      </c>
      <c r="F1343" s="2" t="s">
        <v>0</v>
      </c>
      <c r="G1343">
        <v>0</v>
      </c>
      <c r="H1343">
        <v>0</v>
      </c>
      <c r="I1343">
        <v>0</v>
      </c>
      <c r="J1343">
        <v>128</v>
      </c>
      <c r="K1343">
        <v>13</v>
      </c>
      <c r="L1343" s="2" t="s">
        <v>574</v>
      </c>
    </row>
    <row r="1344" spans="1:12" x14ac:dyDescent="0.4">
      <c r="A1344" s="1">
        <v>43935</v>
      </c>
      <c r="B1344" s="7">
        <v>0</v>
      </c>
      <c r="C1344" s="2" t="s">
        <v>125</v>
      </c>
      <c r="D1344">
        <v>0</v>
      </c>
      <c r="E1344">
        <v>296</v>
      </c>
      <c r="F1344" s="2" t="s">
        <v>0</v>
      </c>
      <c r="G1344">
        <v>35</v>
      </c>
      <c r="H1344">
        <v>16</v>
      </c>
      <c r="I1344">
        <v>0</v>
      </c>
      <c r="J1344">
        <v>0</v>
      </c>
      <c r="K1344">
        <v>10</v>
      </c>
      <c r="L1344" s="2" t="s">
        <v>139</v>
      </c>
    </row>
    <row r="1345" spans="1:12" x14ac:dyDescent="0.4">
      <c r="A1345" s="1">
        <v>43935</v>
      </c>
      <c r="B1345" s="7">
        <v>0.33333333333333331</v>
      </c>
      <c r="C1345" s="2" t="s">
        <v>10</v>
      </c>
      <c r="D1345">
        <v>0</v>
      </c>
      <c r="E1345">
        <v>2912</v>
      </c>
      <c r="F1345" s="2" t="s">
        <v>0</v>
      </c>
      <c r="G1345">
        <v>274</v>
      </c>
      <c r="H1345">
        <v>63</v>
      </c>
      <c r="I1345">
        <v>54</v>
      </c>
      <c r="J1345">
        <v>524</v>
      </c>
      <c r="K1345">
        <v>258</v>
      </c>
      <c r="L1345" s="2" t="s">
        <v>272</v>
      </c>
    </row>
    <row r="1346" spans="1:12" x14ac:dyDescent="0.4">
      <c r="A1346" s="1">
        <v>43935</v>
      </c>
      <c r="B1346" s="7">
        <v>0.58333333333333337</v>
      </c>
      <c r="C1346" s="2" t="s">
        <v>103</v>
      </c>
      <c r="D1346">
        <v>0</v>
      </c>
      <c r="E1346">
        <v>78</v>
      </c>
      <c r="F1346" s="2" t="s">
        <v>0</v>
      </c>
      <c r="G1346">
        <v>3</v>
      </c>
      <c r="H1346">
        <v>0</v>
      </c>
      <c r="I1346">
        <v>0</v>
      </c>
      <c r="J1346">
        <v>56</v>
      </c>
      <c r="K1346">
        <v>4</v>
      </c>
      <c r="L1346" s="2" t="s">
        <v>242</v>
      </c>
    </row>
    <row r="1347" spans="1:12" x14ac:dyDescent="0.4">
      <c r="A1347" s="1">
        <v>43935</v>
      </c>
      <c r="B1347" s="7">
        <v>0</v>
      </c>
      <c r="C1347" s="2" t="s">
        <v>21</v>
      </c>
      <c r="D1347">
        <v>0</v>
      </c>
      <c r="E1347">
        <v>4918</v>
      </c>
      <c r="F1347" s="2" t="s">
        <v>0</v>
      </c>
      <c r="G1347">
        <v>286</v>
      </c>
      <c r="H1347">
        <v>61</v>
      </c>
      <c r="I1347">
        <v>0</v>
      </c>
      <c r="J1347">
        <v>0</v>
      </c>
      <c r="K1347">
        <v>265</v>
      </c>
      <c r="L1347" s="2" t="s">
        <v>197</v>
      </c>
    </row>
    <row r="1348" spans="1:12" x14ac:dyDescent="0.4">
      <c r="A1348" s="1">
        <v>43935</v>
      </c>
      <c r="B1348" s="7">
        <v>0.625</v>
      </c>
      <c r="C1348" s="2" t="s">
        <v>23</v>
      </c>
      <c r="D1348">
        <v>0</v>
      </c>
      <c r="E1348">
        <v>1707</v>
      </c>
      <c r="F1348" s="2" t="s">
        <v>0</v>
      </c>
      <c r="G1348">
        <v>101</v>
      </c>
      <c r="H1348">
        <v>20</v>
      </c>
      <c r="I1348">
        <v>11</v>
      </c>
      <c r="J1348">
        <v>165</v>
      </c>
      <c r="K1348">
        <v>94</v>
      </c>
      <c r="L1348" s="2" t="s">
        <v>571</v>
      </c>
    </row>
    <row r="1349" spans="1:12" x14ac:dyDescent="0.4">
      <c r="A1349" s="1">
        <v>43935</v>
      </c>
      <c r="B1349" s="7">
        <v>0.33333333333333331</v>
      </c>
      <c r="C1349" s="2" t="s">
        <v>47</v>
      </c>
      <c r="D1349">
        <v>0</v>
      </c>
      <c r="E1349">
        <v>171</v>
      </c>
      <c r="F1349" s="2" t="s">
        <v>0</v>
      </c>
      <c r="G1349">
        <v>13</v>
      </c>
      <c r="H1349">
        <v>9</v>
      </c>
      <c r="I1349">
        <v>0</v>
      </c>
      <c r="J1349">
        <v>88</v>
      </c>
      <c r="K1349">
        <v>5</v>
      </c>
      <c r="L1349" s="2" t="s">
        <v>174</v>
      </c>
    </row>
    <row r="1350" spans="1:12" x14ac:dyDescent="0.4">
      <c r="A1350" s="1">
        <v>43935</v>
      </c>
      <c r="B1350" s="7">
        <v>0.60416666666666663</v>
      </c>
      <c r="C1350" s="2" t="s">
        <v>14</v>
      </c>
      <c r="D1350">
        <v>0</v>
      </c>
      <c r="E1350">
        <v>3066</v>
      </c>
      <c r="F1350" s="2" t="s">
        <v>0</v>
      </c>
      <c r="G1350">
        <v>149</v>
      </c>
      <c r="H1350">
        <v>0</v>
      </c>
      <c r="I1350">
        <v>52</v>
      </c>
      <c r="J1350">
        <v>0</v>
      </c>
      <c r="K1350">
        <v>87</v>
      </c>
      <c r="L1350" s="2" t="s">
        <v>240</v>
      </c>
    </row>
    <row r="1351" spans="1:12" x14ac:dyDescent="0.4">
      <c r="A1351" s="1">
        <v>43935</v>
      </c>
      <c r="B1351" s="7"/>
      <c r="C1351" s="2" t="s">
        <v>12</v>
      </c>
      <c r="E1351">
        <v>80</v>
      </c>
      <c r="F1351" s="2" t="s">
        <v>0</v>
      </c>
      <c r="K1351">
        <v>1</v>
      </c>
      <c r="L1351" s="2" t="s">
        <v>0</v>
      </c>
    </row>
    <row r="1352" spans="1:12" x14ac:dyDescent="0.4">
      <c r="A1352" s="1">
        <v>43936</v>
      </c>
      <c r="B1352" s="7">
        <v>0.61458333333333337</v>
      </c>
      <c r="C1352" s="2" t="s">
        <v>25</v>
      </c>
      <c r="D1352">
        <v>0</v>
      </c>
      <c r="E1352">
        <v>929</v>
      </c>
      <c r="F1352" s="2" t="s">
        <v>0</v>
      </c>
      <c r="G1352">
        <v>69</v>
      </c>
      <c r="H1352">
        <v>20</v>
      </c>
      <c r="I1352">
        <v>20</v>
      </c>
      <c r="J1352">
        <v>450</v>
      </c>
      <c r="K1352">
        <v>22</v>
      </c>
      <c r="L1352" s="2" t="s">
        <v>276</v>
      </c>
    </row>
    <row r="1353" spans="1:12" x14ac:dyDescent="0.4">
      <c r="A1353" s="1">
        <v>43936</v>
      </c>
      <c r="B1353" s="7">
        <v>0.45833333333333331</v>
      </c>
      <c r="C1353" s="2" t="s">
        <v>113</v>
      </c>
      <c r="D1353">
        <v>0</v>
      </c>
      <c r="E1353">
        <v>24</v>
      </c>
      <c r="F1353" s="2" t="s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 s="2" t="s">
        <v>186</v>
      </c>
    </row>
    <row r="1354" spans="1:12" x14ac:dyDescent="0.4">
      <c r="A1354" s="1">
        <v>43936</v>
      </c>
      <c r="B1354" s="7">
        <v>0.33333333333333331</v>
      </c>
      <c r="C1354" s="2" t="s">
        <v>59</v>
      </c>
      <c r="D1354">
        <v>0</v>
      </c>
      <c r="E1354">
        <v>79</v>
      </c>
      <c r="F1354" s="2" t="s">
        <v>0</v>
      </c>
      <c r="G1354">
        <v>0</v>
      </c>
      <c r="H1354">
        <v>0</v>
      </c>
      <c r="I1354">
        <v>0</v>
      </c>
      <c r="J1354">
        <v>0</v>
      </c>
      <c r="K1354">
        <v>3</v>
      </c>
      <c r="L1354" s="2" t="s">
        <v>175</v>
      </c>
    </row>
    <row r="1355" spans="1:12" x14ac:dyDescent="0.4">
      <c r="A1355" s="1">
        <v>43936</v>
      </c>
      <c r="B1355" s="7">
        <v>0.33333333333333331</v>
      </c>
      <c r="C1355" s="2" t="s">
        <v>17</v>
      </c>
      <c r="D1355">
        <v>0</v>
      </c>
      <c r="E1355">
        <v>1489</v>
      </c>
      <c r="F1355" s="2" t="s">
        <v>0</v>
      </c>
      <c r="G1355">
        <v>82</v>
      </c>
      <c r="H1355">
        <v>30</v>
      </c>
      <c r="I1355">
        <v>18</v>
      </c>
      <c r="J1355">
        <v>0</v>
      </c>
      <c r="K1355">
        <v>53</v>
      </c>
      <c r="L1355" s="2" t="s">
        <v>123</v>
      </c>
    </row>
    <row r="1356" spans="1:12" x14ac:dyDescent="0.4">
      <c r="A1356" s="1">
        <v>43936</v>
      </c>
      <c r="B1356" s="7">
        <v>0</v>
      </c>
      <c r="C1356" s="2" t="s">
        <v>19</v>
      </c>
      <c r="D1356">
        <v>0</v>
      </c>
      <c r="E1356">
        <v>768</v>
      </c>
      <c r="F1356" s="2" t="s">
        <v>0</v>
      </c>
      <c r="G1356">
        <v>45</v>
      </c>
      <c r="H1356">
        <v>9</v>
      </c>
      <c r="I1356">
        <v>7</v>
      </c>
      <c r="J1356">
        <v>610</v>
      </c>
      <c r="K1356">
        <v>25</v>
      </c>
      <c r="L1356" s="2" t="s">
        <v>180</v>
      </c>
    </row>
    <row r="1357" spans="1:12" x14ac:dyDescent="0.4">
      <c r="A1357" s="1">
        <v>43936</v>
      </c>
      <c r="B1357" s="7">
        <v>0.41666666666666669</v>
      </c>
      <c r="C1357" s="2" t="s">
        <v>15</v>
      </c>
      <c r="D1357">
        <v>0</v>
      </c>
      <c r="E1357">
        <v>904</v>
      </c>
      <c r="F1357" s="2" t="s">
        <v>0</v>
      </c>
      <c r="G1357">
        <v>80</v>
      </c>
      <c r="H1357">
        <v>7</v>
      </c>
      <c r="I1357">
        <v>0</v>
      </c>
      <c r="J1357">
        <v>682</v>
      </c>
      <c r="K1357">
        <v>36</v>
      </c>
      <c r="L1357" s="2" t="s">
        <v>273</v>
      </c>
    </row>
    <row r="1358" spans="1:12" x14ac:dyDescent="0.4">
      <c r="A1358" s="1">
        <v>43936</v>
      </c>
      <c r="B1358" s="7">
        <v>0</v>
      </c>
      <c r="C1358" s="2" t="s">
        <v>30</v>
      </c>
      <c r="D1358">
        <v>0</v>
      </c>
      <c r="E1358">
        <v>890</v>
      </c>
      <c r="F1358" s="2" t="s">
        <v>0</v>
      </c>
      <c r="G1358">
        <v>61</v>
      </c>
      <c r="H1358">
        <v>16</v>
      </c>
      <c r="I1358">
        <v>0</v>
      </c>
      <c r="J1358">
        <v>105</v>
      </c>
      <c r="K1358">
        <v>63</v>
      </c>
      <c r="L1358" s="2" t="s">
        <v>95</v>
      </c>
    </row>
    <row r="1359" spans="1:12" x14ac:dyDescent="0.4">
      <c r="A1359" s="1">
        <v>43936</v>
      </c>
      <c r="B1359" s="7">
        <v>0</v>
      </c>
      <c r="C1359" s="2" t="s">
        <v>8</v>
      </c>
      <c r="D1359">
        <v>20278</v>
      </c>
      <c r="E1359">
        <v>4465</v>
      </c>
      <c r="F1359" s="2" t="s">
        <v>0</v>
      </c>
      <c r="G1359">
        <v>352</v>
      </c>
      <c r="H1359">
        <v>41</v>
      </c>
      <c r="I1359">
        <v>37</v>
      </c>
      <c r="J1359">
        <v>502</v>
      </c>
      <c r="K1359">
        <v>187</v>
      </c>
      <c r="L1359" s="2" t="s">
        <v>9</v>
      </c>
    </row>
    <row r="1360" spans="1:12" x14ac:dyDescent="0.4">
      <c r="A1360" s="1">
        <v>43936</v>
      </c>
      <c r="B1360" s="7">
        <v>0</v>
      </c>
      <c r="C1360" s="2" t="s">
        <v>32</v>
      </c>
      <c r="D1360">
        <v>0</v>
      </c>
      <c r="E1360">
        <v>105</v>
      </c>
      <c r="F1360" s="2" t="s">
        <v>0</v>
      </c>
      <c r="G1360">
        <v>2</v>
      </c>
      <c r="H1360">
        <v>0</v>
      </c>
      <c r="I1360">
        <v>0</v>
      </c>
      <c r="J1360">
        <v>0</v>
      </c>
      <c r="K1360">
        <v>2</v>
      </c>
      <c r="L1360" s="2" t="s">
        <v>573</v>
      </c>
    </row>
    <row r="1361" spans="1:12" x14ac:dyDescent="0.4">
      <c r="A1361" s="1">
        <v>43936</v>
      </c>
      <c r="B1361" s="7">
        <v>0</v>
      </c>
      <c r="C1361" s="2" t="s">
        <v>136</v>
      </c>
      <c r="D1361">
        <v>0</v>
      </c>
      <c r="E1361">
        <v>759</v>
      </c>
      <c r="F1361" s="2" t="s">
        <v>0</v>
      </c>
      <c r="G1361">
        <v>36</v>
      </c>
      <c r="H1361">
        <v>0</v>
      </c>
      <c r="I1361">
        <v>0</v>
      </c>
      <c r="J1361">
        <v>0</v>
      </c>
      <c r="K1361">
        <v>38</v>
      </c>
      <c r="L1361" s="2" t="s">
        <v>137</v>
      </c>
    </row>
    <row r="1362" spans="1:12" x14ac:dyDescent="0.4">
      <c r="A1362" s="1">
        <v>43936</v>
      </c>
      <c r="B1362" s="7">
        <v>0.66666666666666663</v>
      </c>
      <c r="C1362" s="2" t="s">
        <v>44</v>
      </c>
      <c r="D1362">
        <v>0</v>
      </c>
      <c r="E1362">
        <v>188</v>
      </c>
      <c r="F1362" s="2" t="s">
        <v>0</v>
      </c>
      <c r="G1362">
        <v>17</v>
      </c>
      <c r="H1362">
        <v>5</v>
      </c>
      <c r="I1362">
        <v>0</v>
      </c>
      <c r="J1362">
        <v>0</v>
      </c>
      <c r="K1362">
        <v>3</v>
      </c>
      <c r="L1362" s="2" t="s">
        <v>164</v>
      </c>
    </row>
    <row r="1363" spans="1:12" x14ac:dyDescent="0.4">
      <c r="A1363" s="1">
        <v>43936</v>
      </c>
      <c r="B1363" s="7">
        <v>0.45833333333333331</v>
      </c>
      <c r="C1363" s="2" t="s">
        <v>57</v>
      </c>
      <c r="D1363">
        <v>0</v>
      </c>
      <c r="E1363">
        <v>596</v>
      </c>
      <c r="F1363" s="2" t="s">
        <v>0</v>
      </c>
      <c r="G1363">
        <v>46</v>
      </c>
      <c r="H1363">
        <v>4</v>
      </c>
      <c r="I1363">
        <v>0</v>
      </c>
      <c r="J1363">
        <v>0</v>
      </c>
      <c r="K1363">
        <v>12</v>
      </c>
      <c r="L1363" s="2" t="s">
        <v>154</v>
      </c>
    </row>
    <row r="1364" spans="1:12" x14ac:dyDescent="0.4">
      <c r="A1364" s="1">
        <v>43936</v>
      </c>
      <c r="B1364" s="7">
        <v>0.66666666666666663</v>
      </c>
      <c r="C1364" s="2" t="s">
        <v>33</v>
      </c>
      <c r="D1364">
        <v>0</v>
      </c>
      <c r="E1364">
        <v>619</v>
      </c>
      <c r="F1364" s="2" t="s">
        <v>0</v>
      </c>
      <c r="G1364">
        <v>54</v>
      </c>
      <c r="H1364">
        <v>12</v>
      </c>
      <c r="I1364">
        <v>10</v>
      </c>
      <c r="J1364">
        <v>0</v>
      </c>
      <c r="K1364">
        <v>53</v>
      </c>
      <c r="L1364" s="2" t="s">
        <v>34</v>
      </c>
    </row>
    <row r="1365" spans="1:12" x14ac:dyDescent="0.4">
      <c r="A1365" s="1">
        <v>43936</v>
      </c>
      <c r="B1365" s="7">
        <v>0</v>
      </c>
      <c r="C1365" s="2" t="s">
        <v>96</v>
      </c>
      <c r="D1365">
        <v>0</v>
      </c>
      <c r="E1365">
        <v>106</v>
      </c>
      <c r="F1365" s="2" t="s">
        <v>0</v>
      </c>
      <c r="G1365">
        <v>7</v>
      </c>
      <c r="H1365">
        <v>2</v>
      </c>
      <c r="I1365">
        <v>0</v>
      </c>
      <c r="J1365">
        <v>0</v>
      </c>
      <c r="K1365">
        <v>2</v>
      </c>
      <c r="L1365" s="2" t="s">
        <v>475</v>
      </c>
    </row>
    <row r="1366" spans="1:12" x14ac:dyDescent="0.4">
      <c r="A1366" s="1">
        <v>43936</v>
      </c>
      <c r="B1366" s="7">
        <v>0.64236111111111116</v>
      </c>
      <c r="C1366" s="2" t="s">
        <v>108</v>
      </c>
      <c r="D1366">
        <v>0</v>
      </c>
      <c r="E1366">
        <v>64</v>
      </c>
      <c r="F1366" s="2" t="s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 s="2" t="s">
        <v>172</v>
      </c>
    </row>
    <row r="1367" spans="1:12" x14ac:dyDescent="0.4">
      <c r="A1367" s="1">
        <v>43936</v>
      </c>
      <c r="B1367" s="7">
        <v>0</v>
      </c>
      <c r="C1367" s="2" t="s">
        <v>38</v>
      </c>
      <c r="D1367">
        <v>0</v>
      </c>
      <c r="E1367">
        <v>676</v>
      </c>
      <c r="F1367" s="2" t="s">
        <v>0</v>
      </c>
      <c r="G1367">
        <v>47</v>
      </c>
      <c r="H1367">
        <v>9</v>
      </c>
      <c r="I1367">
        <v>0</v>
      </c>
      <c r="J1367">
        <v>123</v>
      </c>
      <c r="K1367">
        <v>23</v>
      </c>
      <c r="L1367" s="2" t="s">
        <v>101</v>
      </c>
    </row>
    <row r="1368" spans="1:12" x14ac:dyDescent="0.4">
      <c r="A1368" s="1">
        <v>43936</v>
      </c>
      <c r="B1368" s="7">
        <v>0.39583333333333331</v>
      </c>
      <c r="C1368" s="2" t="s">
        <v>151</v>
      </c>
      <c r="D1368">
        <v>0</v>
      </c>
      <c r="E1368">
        <v>59</v>
      </c>
      <c r="F1368" s="2" t="s">
        <v>0</v>
      </c>
      <c r="G1368">
        <v>11</v>
      </c>
      <c r="H1368">
        <v>2</v>
      </c>
      <c r="I1368">
        <v>0</v>
      </c>
      <c r="J1368">
        <v>0</v>
      </c>
      <c r="K1368">
        <v>1</v>
      </c>
      <c r="L1368" s="2" t="s">
        <v>152</v>
      </c>
    </row>
    <row r="1369" spans="1:12" x14ac:dyDescent="0.4">
      <c r="A1369" s="1">
        <v>43936</v>
      </c>
      <c r="B1369" s="7">
        <v>0</v>
      </c>
      <c r="C1369" s="2" t="s">
        <v>70</v>
      </c>
      <c r="D1369">
        <v>0</v>
      </c>
      <c r="E1369">
        <v>329</v>
      </c>
      <c r="F1369" s="2" t="s">
        <v>0</v>
      </c>
      <c r="G1369">
        <v>22</v>
      </c>
      <c r="H1369">
        <v>0</v>
      </c>
      <c r="I1369">
        <v>0</v>
      </c>
      <c r="J1369">
        <v>0</v>
      </c>
      <c r="K1369">
        <v>8</v>
      </c>
      <c r="L1369" s="2" t="s">
        <v>576</v>
      </c>
    </row>
    <row r="1370" spans="1:12" x14ac:dyDescent="0.4">
      <c r="A1370" s="1">
        <v>43936</v>
      </c>
      <c r="B1370" s="7">
        <v>0</v>
      </c>
      <c r="C1370" s="2" t="s">
        <v>45</v>
      </c>
      <c r="D1370">
        <v>0</v>
      </c>
      <c r="E1370">
        <v>261</v>
      </c>
      <c r="F1370" s="2" t="s">
        <v>0</v>
      </c>
      <c r="G1370">
        <v>0</v>
      </c>
      <c r="H1370">
        <v>0</v>
      </c>
      <c r="I1370">
        <v>0</v>
      </c>
      <c r="J1370">
        <v>144</v>
      </c>
      <c r="K1370">
        <v>13</v>
      </c>
      <c r="L1370" s="2" t="s">
        <v>575</v>
      </c>
    </row>
    <row r="1371" spans="1:12" x14ac:dyDescent="0.4">
      <c r="A1371" s="1">
        <v>43936</v>
      </c>
      <c r="B1371" s="7">
        <v>0</v>
      </c>
      <c r="C1371" s="2" t="s">
        <v>125</v>
      </c>
      <c r="D1371">
        <v>0</v>
      </c>
      <c r="E1371">
        <v>302</v>
      </c>
      <c r="F1371" s="2" t="s">
        <v>0</v>
      </c>
      <c r="G1371">
        <v>28</v>
      </c>
      <c r="H1371">
        <v>14</v>
      </c>
      <c r="I1371">
        <v>0</v>
      </c>
      <c r="J1371">
        <v>0</v>
      </c>
      <c r="K1371">
        <v>11</v>
      </c>
      <c r="L1371" s="2" t="s">
        <v>139</v>
      </c>
    </row>
    <row r="1372" spans="1:12" x14ac:dyDescent="0.4">
      <c r="A1372" s="1">
        <v>43936</v>
      </c>
      <c r="B1372" s="7">
        <v>0.33333333333333331</v>
      </c>
      <c r="C1372" s="2" t="s">
        <v>10</v>
      </c>
      <c r="D1372">
        <v>0</v>
      </c>
      <c r="E1372">
        <v>2927</v>
      </c>
      <c r="F1372" s="2" t="s">
        <v>0</v>
      </c>
      <c r="G1372">
        <v>265</v>
      </c>
      <c r="H1372">
        <v>60</v>
      </c>
      <c r="I1372">
        <v>50</v>
      </c>
      <c r="J1372">
        <v>548</v>
      </c>
      <c r="K1372">
        <v>263</v>
      </c>
      <c r="L1372" s="2" t="s">
        <v>275</v>
      </c>
    </row>
    <row r="1373" spans="1:12" x14ac:dyDescent="0.4">
      <c r="A1373" s="1">
        <v>43936</v>
      </c>
      <c r="B1373" s="7">
        <v>0.66666666666666663</v>
      </c>
      <c r="C1373" s="2" t="s">
        <v>103</v>
      </c>
      <c r="D1373">
        <v>0</v>
      </c>
      <c r="E1373">
        <v>78</v>
      </c>
      <c r="F1373" s="2" t="s">
        <v>0</v>
      </c>
      <c r="G1373">
        <v>3</v>
      </c>
      <c r="H1373">
        <v>0</v>
      </c>
      <c r="I1373">
        <v>0</v>
      </c>
      <c r="J1373">
        <v>62</v>
      </c>
      <c r="K1373">
        <v>4</v>
      </c>
      <c r="L1373" s="2" t="s">
        <v>242</v>
      </c>
    </row>
    <row r="1374" spans="1:12" x14ac:dyDescent="0.4">
      <c r="A1374" s="1">
        <v>43936</v>
      </c>
      <c r="B1374" s="7">
        <v>0</v>
      </c>
      <c r="C1374" s="2" t="s">
        <v>21</v>
      </c>
      <c r="D1374">
        <v>0</v>
      </c>
      <c r="E1374">
        <v>4967</v>
      </c>
      <c r="F1374" s="2" t="s">
        <v>0</v>
      </c>
      <c r="G1374">
        <v>259</v>
      </c>
      <c r="H1374">
        <v>58</v>
      </c>
      <c r="I1374">
        <v>0</v>
      </c>
      <c r="J1374">
        <v>0</v>
      </c>
      <c r="K1374">
        <v>282</v>
      </c>
      <c r="L1374" s="2" t="s">
        <v>197</v>
      </c>
    </row>
    <row r="1375" spans="1:12" x14ac:dyDescent="0.4">
      <c r="A1375" s="1">
        <v>43936</v>
      </c>
      <c r="B1375" s="7">
        <v>0.625</v>
      </c>
      <c r="C1375" s="2" t="s">
        <v>23</v>
      </c>
      <c r="D1375">
        <v>0</v>
      </c>
      <c r="E1375">
        <v>1723</v>
      </c>
      <c r="F1375" s="2" t="s">
        <v>0</v>
      </c>
      <c r="G1375">
        <v>94</v>
      </c>
      <c r="H1375">
        <v>20</v>
      </c>
      <c r="I1375">
        <v>12</v>
      </c>
      <c r="J1375">
        <v>175</v>
      </c>
      <c r="K1375">
        <v>94</v>
      </c>
      <c r="L1375" s="2" t="s">
        <v>571</v>
      </c>
    </row>
    <row r="1376" spans="1:12" x14ac:dyDescent="0.4">
      <c r="A1376" s="1">
        <v>43936</v>
      </c>
      <c r="B1376" s="7">
        <v>0.33333333333333331</v>
      </c>
      <c r="C1376" s="2" t="s">
        <v>47</v>
      </c>
      <c r="D1376">
        <v>0</v>
      </c>
      <c r="E1376">
        <v>171</v>
      </c>
      <c r="F1376" s="2" t="s">
        <v>0</v>
      </c>
      <c r="G1376">
        <v>9</v>
      </c>
      <c r="H1376">
        <v>7</v>
      </c>
      <c r="I1376">
        <v>0</v>
      </c>
      <c r="J1376">
        <v>92</v>
      </c>
      <c r="K1376">
        <v>6</v>
      </c>
      <c r="L1376" s="2" t="s">
        <v>572</v>
      </c>
    </row>
    <row r="1377" spans="1:12" x14ac:dyDescent="0.4">
      <c r="A1377" s="1">
        <v>43936</v>
      </c>
      <c r="B1377" s="7">
        <v>0.60416666666666663</v>
      </c>
      <c r="C1377" s="2" t="s">
        <v>14</v>
      </c>
      <c r="D1377">
        <v>0</v>
      </c>
      <c r="E1377">
        <v>3113</v>
      </c>
      <c r="F1377" s="2" t="s">
        <v>0</v>
      </c>
      <c r="G1377">
        <v>136</v>
      </c>
      <c r="H1377">
        <v>0</v>
      </c>
      <c r="I1377">
        <v>50</v>
      </c>
      <c r="J1377">
        <v>0</v>
      </c>
      <c r="K1377">
        <v>91</v>
      </c>
      <c r="L1377" s="2" t="s">
        <v>240</v>
      </c>
    </row>
    <row r="1378" spans="1:12" x14ac:dyDescent="0.4">
      <c r="A1378" s="1">
        <v>43936</v>
      </c>
      <c r="B1378" s="7">
        <v>0</v>
      </c>
      <c r="C1378" s="2" t="s">
        <v>12</v>
      </c>
      <c r="D1378">
        <v>0</v>
      </c>
      <c r="E1378">
        <v>80</v>
      </c>
      <c r="F1378" s="2" t="s">
        <v>0</v>
      </c>
      <c r="G1378">
        <v>0</v>
      </c>
      <c r="H1378">
        <v>0</v>
      </c>
      <c r="I1378">
        <v>0</v>
      </c>
      <c r="J1378">
        <v>0</v>
      </c>
      <c r="K1378">
        <v>1</v>
      </c>
      <c r="L1378" s="2" t="s">
        <v>274</v>
      </c>
    </row>
    <row r="1379" spans="1:12" x14ac:dyDescent="0.4">
      <c r="A1379" s="1">
        <v>43937</v>
      </c>
      <c r="B1379" s="7">
        <v>0.61458333333333337</v>
      </c>
      <c r="C1379" s="2" t="s">
        <v>25</v>
      </c>
      <c r="D1379">
        <v>0</v>
      </c>
      <c r="E1379">
        <v>943</v>
      </c>
      <c r="F1379" s="2" t="s">
        <v>0</v>
      </c>
      <c r="G1379">
        <v>61</v>
      </c>
      <c r="H1379">
        <v>20</v>
      </c>
      <c r="I1379">
        <v>20</v>
      </c>
      <c r="J1379">
        <v>500</v>
      </c>
      <c r="K1379">
        <v>23</v>
      </c>
      <c r="L1379" s="2" t="s">
        <v>281</v>
      </c>
    </row>
    <row r="1380" spans="1:12" x14ac:dyDescent="0.4">
      <c r="A1380" s="1">
        <v>43937</v>
      </c>
      <c r="B1380" s="7">
        <v>0.45833333333333331</v>
      </c>
      <c r="C1380" s="2" t="s">
        <v>113</v>
      </c>
      <c r="D1380">
        <v>0</v>
      </c>
      <c r="E1380">
        <v>24</v>
      </c>
      <c r="F1380" s="2" t="s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 s="2" t="s">
        <v>186</v>
      </c>
    </row>
    <row r="1381" spans="1:12" x14ac:dyDescent="0.4">
      <c r="A1381" s="1">
        <v>43937</v>
      </c>
      <c r="B1381" s="7">
        <v>0.33333333333333331</v>
      </c>
      <c r="C1381" s="2" t="s">
        <v>59</v>
      </c>
      <c r="D1381">
        <v>0</v>
      </c>
      <c r="E1381">
        <v>79</v>
      </c>
      <c r="F1381" s="2" t="s">
        <v>0</v>
      </c>
      <c r="G1381">
        <v>0</v>
      </c>
      <c r="H1381">
        <v>0</v>
      </c>
      <c r="I1381">
        <v>0</v>
      </c>
      <c r="J1381">
        <v>0</v>
      </c>
      <c r="K1381">
        <v>3</v>
      </c>
      <c r="L1381" s="2" t="s">
        <v>175</v>
      </c>
    </row>
    <row r="1382" spans="1:12" x14ac:dyDescent="0.4">
      <c r="A1382" s="1">
        <v>43937</v>
      </c>
      <c r="B1382" s="7">
        <v>0.33333333333333331</v>
      </c>
      <c r="C1382" s="2" t="s">
        <v>17</v>
      </c>
      <c r="D1382">
        <v>0</v>
      </c>
      <c r="E1382">
        <v>1515</v>
      </c>
      <c r="F1382" s="2" t="s">
        <v>0</v>
      </c>
      <c r="G1382">
        <v>70</v>
      </c>
      <c r="H1382">
        <v>26</v>
      </c>
      <c r="I1382">
        <v>12</v>
      </c>
      <c r="J1382">
        <v>0</v>
      </c>
      <c r="K1382">
        <v>55</v>
      </c>
      <c r="L1382" s="2" t="s">
        <v>123</v>
      </c>
    </row>
    <row r="1383" spans="1:12" x14ac:dyDescent="0.4">
      <c r="A1383" s="1">
        <v>43937</v>
      </c>
      <c r="B1383" s="7">
        <v>0</v>
      </c>
      <c r="C1383" s="2" t="s">
        <v>19</v>
      </c>
      <c r="D1383">
        <v>0</v>
      </c>
      <c r="E1383">
        <v>781</v>
      </c>
      <c r="F1383" s="2" t="s">
        <v>0</v>
      </c>
      <c r="G1383">
        <v>46</v>
      </c>
      <c r="H1383">
        <v>8</v>
      </c>
      <c r="I1383">
        <v>6</v>
      </c>
      <c r="J1383">
        <v>623</v>
      </c>
      <c r="K1383">
        <v>25</v>
      </c>
      <c r="L1383" s="2" t="s">
        <v>180</v>
      </c>
    </row>
    <row r="1384" spans="1:12" x14ac:dyDescent="0.4">
      <c r="A1384" s="1">
        <v>43937</v>
      </c>
      <c r="B1384" s="7">
        <v>0.375</v>
      </c>
      <c r="C1384" s="2" t="s">
        <v>15</v>
      </c>
      <c r="D1384">
        <v>0</v>
      </c>
      <c r="E1384">
        <v>912</v>
      </c>
      <c r="F1384" s="2" t="s">
        <v>0</v>
      </c>
      <c r="G1384">
        <v>76</v>
      </c>
      <c r="H1384">
        <v>6</v>
      </c>
      <c r="I1384">
        <v>0</v>
      </c>
      <c r="J1384">
        <v>711</v>
      </c>
      <c r="K1384">
        <v>37</v>
      </c>
      <c r="L1384" s="2" t="s">
        <v>280</v>
      </c>
    </row>
    <row r="1385" spans="1:12" x14ac:dyDescent="0.4">
      <c r="A1385" s="1">
        <v>43937</v>
      </c>
      <c r="B1385" s="7">
        <v>0</v>
      </c>
      <c r="C1385" s="2" t="s">
        <v>30</v>
      </c>
      <c r="D1385">
        <v>0</v>
      </c>
      <c r="E1385">
        <v>907</v>
      </c>
      <c r="F1385" s="2" t="s">
        <v>0</v>
      </c>
      <c r="G1385">
        <v>60</v>
      </c>
      <c r="H1385">
        <v>15</v>
      </c>
      <c r="I1385">
        <v>0</v>
      </c>
      <c r="J1385">
        <v>105</v>
      </c>
      <c r="K1385">
        <v>65</v>
      </c>
      <c r="L1385" s="2" t="s">
        <v>95</v>
      </c>
    </row>
    <row r="1386" spans="1:12" x14ac:dyDescent="0.4">
      <c r="A1386" s="1">
        <v>43937</v>
      </c>
      <c r="B1386" s="7">
        <v>0</v>
      </c>
      <c r="C1386" s="2" t="s">
        <v>8</v>
      </c>
      <c r="D1386">
        <v>20966</v>
      </c>
      <c r="E1386">
        <v>4530</v>
      </c>
      <c r="F1386" s="2" t="s">
        <v>0</v>
      </c>
      <c r="G1386">
        <v>350</v>
      </c>
      <c r="H1386">
        <v>38</v>
      </c>
      <c r="I1386">
        <v>33</v>
      </c>
      <c r="J1386">
        <v>520</v>
      </c>
      <c r="K1386">
        <v>193</v>
      </c>
      <c r="L1386" s="2" t="s">
        <v>9</v>
      </c>
    </row>
    <row r="1387" spans="1:12" x14ac:dyDescent="0.4">
      <c r="A1387" s="1">
        <v>43937</v>
      </c>
      <c r="B1387" s="7">
        <v>0</v>
      </c>
      <c r="C1387" s="2" t="s">
        <v>32</v>
      </c>
      <c r="D1387">
        <v>0</v>
      </c>
      <c r="E1387">
        <v>106</v>
      </c>
      <c r="F1387" s="2" t="s">
        <v>0</v>
      </c>
      <c r="G1387">
        <v>4</v>
      </c>
      <c r="H1387">
        <v>0</v>
      </c>
      <c r="I1387">
        <v>0</v>
      </c>
      <c r="J1387">
        <v>0</v>
      </c>
      <c r="K1387">
        <v>3</v>
      </c>
      <c r="L1387" s="2" t="s">
        <v>573</v>
      </c>
    </row>
    <row r="1388" spans="1:12" x14ac:dyDescent="0.4">
      <c r="A1388" s="1">
        <v>43937</v>
      </c>
      <c r="B1388" s="7">
        <v>0</v>
      </c>
      <c r="C1388" s="2" t="s">
        <v>136</v>
      </c>
      <c r="D1388">
        <v>0</v>
      </c>
      <c r="E1388">
        <v>764</v>
      </c>
      <c r="F1388" s="2" t="s">
        <v>0</v>
      </c>
      <c r="G1388">
        <v>37</v>
      </c>
      <c r="H1388">
        <v>0</v>
      </c>
      <c r="I1388">
        <v>0</v>
      </c>
      <c r="J1388">
        <v>0</v>
      </c>
      <c r="K1388">
        <v>39</v>
      </c>
      <c r="L1388" s="2" t="s">
        <v>137</v>
      </c>
    </row>
    <row r="1389" spans="1:12" x14ac:dyDescent="0.4">
      <c r="A1389" s="1">
        <v>43937</v>
      </c>
      <c r="B1389" s="7">
        <v>0.66666666666666663</v>
      </c>
      <c r="C1389" s="2" t="s">
        <v>44</v>
      </c>
      <c r="D1389">
        <v>0</v>
      </c>
      <c r="E1389">
        <v>189</v>
      </c>
      <c r="F1389" s="2" t="s">
        <v>0</v>
      </c>
      <c r="G1389">
        <v>18</v>
      </c>
      <c r="H1389">
        <v>5</v>
      </c>
      <c r="I1389">
        <v>0</v>
      </c>
      <c r="J1389">
        <v>0</v>
      </c>
      <c r="K1389">
        <v>3</v>
      </c>
      <c r="L1389" s="2" t="s">
        <v>164</v>
      </c>
    </row>
    <row r="1390" spans="1:12" x14ac:dyDescent="0.4">
      <c r="A1390" s="1">
        <v>43937</v>
      </c>
      <c r="B1390" s="7">
        <v>0.52083333333333337</v>
      </c>
      <c r="C1390" s="2" t="s">
        <v>57</v>
      </c>
      <c r="D1390">
        <v>0</v>
      </c>
      <c r="E1390">
        <v>599</v>
      </c>
      <c r="F1390" s="2" t="s">
        <v>0</v>
      </c>
      <c r="G1390">
        <v>40</v>
      </c>
      <c r="H1390">
        <v>3</v>
      </c>
      <c r="I1390">
        <v>0</v>
      </c>
      <c r="J1390">
        <v>0</v>
      </c>
      <c r="K1390">
        <v>13</v>
      </c>
      <c r="L1390" s="2" t="s">
        <v>154</v>
      </c>
    </row>
    <row r="1391" spans="1:12" x14ac:dyDescent="0.4">
      <c r="A1391" s="1">
        <v>43937</v>
      </c>
      <c r="B1391" s="7">
        <v>0.66666666666666663</v>
      </c>
      <c r="C1391" s="2" t="s">
        <v>33</v>
      </c>
      <c r="D1391">
        <v>0</v>
      </c>
      <c r="E1391">
        <v>627</v>
      </c>
      <c r="F1391" s="2" t="s">
        <v>0</v>
      </c>
      <c r="G1391">
        <v>52</v>
      </c>
      <c r="H1391">
        <v>11</v>
      </c>
      <c r="I1391">
        <v>9</v>
      </c>
      <c r="J1391">
        <v>0</v>
      </c>
      <c r="K1391">
        <v>54</v>
      </c>
      <c r="L1391" s="2" t="s">
        <v>34</v>
      </c>
    </row>
    <row r="1392" spans="1:12" x14ac:dyDescent="0.4">
      <c r="A1392" s="1">
        <v>43937</v>
      </c>
      <c r="B1392" s="7">
        <v>0</v>
      </c>
      <c r="C1392" s="2" t="s">
        <v>96</v>
      </c>
      <c r="D1392">
        <v>0</v>
      </c>
      <c r="E1392">
        <v>106</v>
      </c>
      <c r="F1392" s="2" t="s">
        <v>0</v>
      </c>
      <c r="G1392">
        <v>5</v>
      </c>
      <c r="H1392">
        <v>2</v>
      </c>
      <c r="I1392">
        <v>0</v>
      </c>
      <c r="J1392">
        <v>0</v>
      </c>
      <c r="K1392">
        <v>2</v>
      </c>
      <c r="L1392" s="2" t="s">
        <v>475</v>
      </c>
    </row>
    <row r="1393" spans="1:12" x14ac:dyDescent="0.4">
      <c r="A1393" s="1">
        <v>43937</v>
      </c>
      <c r="B1393" s="7">
        <v>0.64583333333333337</v>
      </c>
      <c r="C1393" s="2" t="s">
        <v>108</v>
      </c>
      <c r="D1393">
        <v>0</v>
      </c>
      <c r="E1393">
        <v>65</v>
      </c>
      <c r="F1393" s="2" t="s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 s="2" t="s">
        <v>172</v>
      </c>
    </row>
    <row r="1394" spans="1:12" x14ac:dyDescent="0.4">
      <c r="A1394" s="1">
        <v>43937</v>
      </c>
      <c r="B1394" s="7">
        <v>0</v>
      </c>
      <c r="C1394" s="2" t="s">
        <v>38</v>
      </c>
      <c r="D1394">
        <v>0</v>
      </c>
      <c r="E1394">
        <v>680</v>
      </c>
      <c r="F1394" s="2" t="s">
        <v>0</v>
      </c>
      <c r="G1394">
        <v>56</v>
      </c>
      <c r="H1394">
        <v>7</v>
      </c>
      <c r="I1394">
        <v>0</v>
      </c>
      <c r="J1394">
        <v>138</v>
      </c>
      <c r="K1394">
        <v>25</v>
      </c>
      <c r="L1394" s="2" t="s">
        <v>101</v>
      </c>
    </row>
    <row r="1395" spans="1:12" x14ac:dyDescent="0.4">
      <c r="A1395" s="1">
        <v>43937</v>
      </c>
      <c r="B1395" s="7">
        <v>0.39583333333333331</v>
      </c>
      <c r="C1395" s="2" t="s">
        <v>151</v>
      </c>
      <c r="D1395">
        <v>0</v>
      </c>
      <c r="E1395">
        <v>60</v>
      </c>
      <c r="F1395" s="2" t="s">
        <v>0</v>
      </c>
      <c r="G1395">
        <v>10</v>
      </c>
      <c r="H1395">
        <v>2</v>
      </c>
      <c r="I1395">
        <v>0</v>
      </c>
      <c r="J1395">
        <v>0</v>
      </c>
      <c r="K1395">
        <v>1</v>
      </c>
      <c r="L1395" s="2" t="s">
        <v>152</v>
      </c>
    </row>
    <row r="1396" spans="1:12" x14ac:dyDescent="0.4">
      <c r="A1396" s="1">
        <v>43937</v>
      </c>
      <c r="B1396" s="7">
        <v>0</v>
      </c>
      <c r="C1396" s="2" t="s">
        <v>70</v>
      </c>
      <c r="D1396">
        <v>0</v>
      </c>
      <c r="E1396">
        <v>343</v>
      </c>
      <c r="F1396" s="2" t="s">
        <v>0</v>
      </c>
      <c r="G1396">
        <v>22</v>
      </c>
      <c r="H1396">
        <v>0</v>
      </c>
      <c r="I1396">
        <v>0</v>
      </c>
      <c r="J1396">
        <v>0</v>
      </c>
      <c r="K1396">
        <v>8</v>
      </c>
      <c r="L1396" s="2" t="s">
        <v>576</v>
      </c>
    </row>
    <row r="1397" spans="1:12" x14ac:dyDescent="0.4">
      <c r="A1397" s="1">
        <v>43937</v>
      </c>
      <c r="B1397" s="7">
        <v>0</v>
      </c>
      <c r="C1397" s="2" t="s">
        <v>45</v>
      </c>
      <c r="D1397">
        <v>0</v>
      </c>
      <c r="E1397">
        <v>265</v>
      </c>
      <c r="F1397" s="2" t="s">
        <v>0</v>
      </c>
      <c r="G1397">
        <v>0</v>
      </c>
      <c r="H1397">
        <v>0</v>
      </c>
      <c r="I1397">
        <v>0</v>
      </c>
      <c r="J1397">
        <v>154</v>
      </c>
      <c r="K1397">
        <v>14</v>
      </c>
      <c r="L1397" s="2" t="s">
        <v>279</v>
      </c>
    </row>
    <row r="1398" spans="1:12" x14ac:dyDescent="0.4">
      <c r="A1398" s="1">
        <v>43937</v>
      </c>
      <c r="B1398" s="7">
        <v>0</v>
      </c>
      <c r="C1398" s="2" t="s">
        <v>125</v>
      </c>
      <c r="D1398">
        <v>0</v>
      </c>
      <c r="E1398">
        <v>308</v>
      </c>
      <c r="F1398" s="2" t="s">
        <v>0</v>
      </c>
      <c r="G1398">
        <v>28</v>
      </c>
      <c r="H1398">
        <v>14</v>
      </c>
      <c r="I1398">
        <v>0</v>
      </c>
      <c r="J1398">
        <v>0</v>
      </c>
      <c r="K1398">
        <v>11</v>
      </c>
      <c r="L1398" s="2" t="s">
        <v>139</v>
      </c>
    </row>
    <row r="1399" spans="1:12" x14ac:dyDescent="0.4">
      <c r="A1399" s="1">
        <v>43937</v>
      </c>
      <c r="B1399" s="7">
        <v>0.33333333333333331</v>
      </c>
      <c r="C1399" s="2" t="s">
        <v>10</v>
      </c>
      <c r="D1399">
        <v>0</v>
      </c>
      <c r="E1399">
        <v>2953</v>
      </c>
      <c r="F1399" s="2" t="s">
        <v>0</v>
      </c>
      <c r="G1399">
        <v>249</v>
      </c>
      <c r="H1399">
        <v>59</v>
      </c>
      <c r="I1399">
        <v>49</v>
      </c>
      <c r="J1399">
        <v>568</v>
      </c>
      <c r="K1399">
        <v>269</v>
      </c>
      <c r="L1399" s="2" t="s">
        <v>283</v>
      </c>
    </row>
    <row r="1400" spans="1:12" x14ac:dyDescent="0.4">
      <c r="A1400" s="1">
        <v>43937</v>
      </c>
      <c r="B1400" s="7">
        <v>0.625</v>
      </c>
      <c r="C1400" s="2" t="s">
        <v>103</v>
      </c>
      <c r="D1400">
        <v>0</v>
      </c>
      <c r="E1400">
        <v>78</v>
      </c>
      <c r="F1400" s="2" t="s">
        <v>0</v>
      </c>
      <c r="G1400">
        <v>2</v>
      </c>
      <c r="H1400">
        <v>0</v>
      </c>
      <c r="I1400">
        <v>0</v>
      </c>
      <c r="J1400">
        <v>62</v>
      </c>
      <c r="K1400">
        <v>5</v>
      </c>
      <c r="L1400" s="2" t="s">
        <v>242</v>
      </c>
    </row>
    <row r="1401" spans="1:12" x14ac:dyDescent="0.4">
      <c r="A1401" s="1">
        <v>43937</v>
      </c>
      <c r="B1401" s="7">
        <v>0</v>
      </c>
      <c r="C1401" s="2" t="s">
        <v>21</v>
      </c>
      <c r="D1401">
        <v>0</v>
      </c>
      <c r="E1401">
        <v>4996</v>
      </c>
      <c r="F1401" s="2" t="s">
        <v>0</v>
      </c>
      <c r="G1401">
        <v>253</v>
      </c>
      <c r="H1401">
        <v>57</v>
      </c>
      <c r="I1401">
        <v>0</v>
      </c>
      <c r="J1401">
        <v>0</v>
      </c>
      <c r="K1401">
        <v>292</v>
      </c>
      <c r="L1401" s="2" t="s">
        <v>197</v>
      </c>
    </row>
    <row r="1402" spans="1:12" x14ac:dyDescent="0.4">
      <c r="A1402" s="1">
        <v>43937</v>
      </c>
      <c r="B1402" s="7">
        <v>0.625</v>
      </c>
      <c r="C1402" s="2" t="s">
        <v>23</v>
      </c>
      <c r="D1402">
        <v>0</v>
      </c>
      <c r="E1402">
        <v>1740</v>
      </c>
      <c r="F1402" s="2" t="s">
        <v>0</v>
      </c>
      <c r="G1402">
        <v>90</v>
      </c>
      <c r="H1402">
        <v>17</v>
      </c>
      <c r="I1402">
        <v>12</v>
      </c>
      <c r="J1402">
        <v>178</v>
      </c>
      <c r="K1402">
        <v>95</v>
      </c>
      <c r="L1402" s="2" t="s">
        <v>571</v>
      </c>
    </row>
    <row r="1403" spans="1:12" x14ac:dyDescent="0.4">
      <c r="A1403" s="1">
        <v>43937</v>
      </c>
      <c r="B1403" s="7">
        <v>0.33333333333333331</v>
      </c>
      <c r="C1403" s="2" t="s">
        <v>47</v>
      </c>
      <c r="D1403">
        <v>0</v>
      </c>
      <c r="E1403">
        <v>172</v>
      </c>
      <c r="F1403" s="2" t="s">
        <v>0</v>
      </c>
      <c r="G1403">
        <v>8</v>
      </c>
      <c r="H1403">
        <v>6</v>
      </c>
      <c r="I1403">
        <v>0</v>
      </c>
      <c r="J1403">
        <v>94</v>
      </c>
      <c r="K1403">
        <v>6</v>
      </c>
      <c r="L1403" s="2" t="s">
        <v>572</v>
      </c>
    </row>
    <row r="1404" spans="1:12" x14ac:dyDescent="0.4">
      <c r="A1404" s="1">
        <v>43937</v>
      </c>
      <c r="B1404" s="7">
        <v>0.60416666666666663</v>
      </c>
      <c r="C1404" s="2" t="s">
        <v>14</v>
      </c>
      <c r="D1404">
        <v>0</v>
      </c>
      <c r="E1404">
        <v>3148</v>
      </c>
      <c r="F1404" s="2" t="s">
        <v>0</v>
      </c>
      <c r="G1404">
        <v>135</v>
      </c>
      <c r="H1404">
        <v>0</v>
      </c>
      <c r="I1404">
        <v>51</v>
      </c>
      <c r="J1404">
        <v>0</v>
      </c>
      <c r="K1404">
        <v>95</v>
      </c>
      <c r="L1404" s="2" t="s">
        <v>240</v>
      </c>
    </row>
    <row r="1405" spans="1:12" x14ac:dyDescent="0.4">
      <c r="A1405" s="1">
        <v>43937</v>
      </c>
      <c r="B1405" s="7">
        <v>0</v>
      </c>
      <c r="C1405" s="2" t="s">
        <v>12</v>
      </c>
      <c r="D1405">
        <v>0</v>
      </c>
      <c r="E1405">
        <v>80</v>
      </c>
      <c r="F1405" s="2" t="s">
        <v>0</v>
      </c>
      <c r="G1405">
        <v>0</v>
      </c>
      <c r="H1405">
        <v>0</v>
      </c>
      <c r="I1405">
        <v>0</v>
      </c>
      <c r="J1405">
        <v>0</v>
      </c>
      <c r="K1405">
        <v>1</v>
      </c>
      <c r="L1405" s="2" t="s">
        <v>282</v>
      </c>
    </row>
    <row r="1406" spans="1:12" x14ac:dyDescent="0.4">
      <c r="A1406" s="1">
        <v>43938</v>
      </c>
      <c r="B1406" s="7">
        <v>0.61458333333333337</v>
      </c>
      <c r="C1406" s="2" t="s">
        <v>25</v>
      </c>
      <c r="D1406">
        <v>0</v>
      </c>
      <c r="E1406">
        <v>960</v>
      </c>
      <c r="F1406" s="2" t="s">
        <v>0</v>
      </c>
      <c r="G1406">
        <v>58</v>
      </c>
      <c r="H1406">
        <v>20</v>
      </c>
      <c r="I1406">
        <v>20</v>
      </c>
      <c r="J1406">
        <v>540</v>
      </c>
      <c r="K1406">
        <v>24</v>
      </c>
      <c r="L1406" s="2" t="s">
        <v>288</v>
      </c>
    </row>
    <row r="1407" spans="1:12" x14ac:dyDescent="0.4">
      <c r="A1407" s="1">
        <v>43938</v>
      </c>
      <c r="B1407" s="7">
        <v>0.45833333333333331</v>
      </c>
      <c r="C1407" s="2" t="s">
        <v>113</v>
      </c>
      <c r="D1407">
        <v>0</v>
      </c>
      <c r="E1407">
        <v>24</v>
      </c>
      <c r="F1407" s="2" t="s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 s="2" t="s">
        <v>186</v>
      </c>
    </row>
    <row r="1408" spans="1:12" x14ac:dyDescent="0.4">
      <c r="A1408" s="1">
        <v>43938</v>
      </c>
      <c r="B1408" s="7">
        <v>0.5</v>
      </c>
      <c r="C1408" s="2" t="s">
        <v>59</v>
      </c>
      <c r="D1408">
        <v>0</v>
      </c>
      <c r="E1408">
        <v>82</v>
      </c>
      <c r="F1408" s="2" t="s">
        <v>0</v>
      </c>
      <c r="G1408">
        <v>0</v>
      </c>
      <c r="H1408">
        <v>0</v>
      </c>
      <c r="I1408">
        <v>0</v>
      </c>
      <c r="J1408">
        <v>0</v>
      </c>
      <c r="K1408">
        <v>3</v>
      </c>
      <c r="L1408" s="2" t="s">
        <v>175</v>
      </c>
    </row>
    <row r="1409" spans="1:12" x14ac:dyDescent="0.4">
      <c r="A1409" s="1">
        <v>43938</v>
      </c>
      <c r="B1409" s="7">
        <v>0.33333333333333331</v>
      </c>
      <c r="C1409" s="2" t="s">
        <v>17</v>
      </c>
      <c r="D1409">
        <v>0</v>
      </c>
      <c r="E1409">
        <v>1553</v>
      </c>
      <c r="F1409" s="2" t="s">
        <v>0</v>
      </c>
      <c r="G1409">
        <v>69</v>
      </c>
      <c r="H1409">
        <v>25</v>
      </c>
      <c r="I1409">
        <v>13</v>
      </c>
      <c r="J1409">
        <v>0</v>
      </c>
      <c r="K1409">
        <v>67</v>
      </c>
      <c r="L1409" s="2" t="s">
        <v>123</v>
      </c>
    </row>
    <row r="1410" spans="1:12" x14ac:dyDescent="0.4">
      <c r="A1410" s="1">
        <v>43938</v>
      </c>
      <c r="B1410" s="7">
        <v>0</v>
      </c>
      <c r="C1410" s="2" t="s">
        <v>19</v>
      </c>
      <c r="D1410">
        <v>0</v>
      </c>
      <c r="E1410">
        <v>794</v>
      </c>
      <c r="F1410" s="2" t="s">
        <v>0</v>
      </c>
      <c r="G1410">
        <v>40</v>
      </c>
      <c r="H1410">
        <v>8</v>
      </c>
      <c r="I1410">
        <v>5</v>
      </c>
      <c r="J1410">
        <v>632</v>
      </c>
      <c r="K1410">
        <v>25</v>
      </c>
      <c r="L1410" s="2" t="s">
        <v>180</v>
      </c>
    </row>
    <row r="1411" spans="1:12" x14ac:dyDescent="0.4">
      <c r="A1411" s="1">
        <v>43938</v>
      </c>
      <c r="B1411" s="7">
        <v>0.375</v>
      </c>
      <c r="C1411" s="2" t="s">
        <v>15</v>
      </c>
      <c r="D1411">
        <v>0</v>
      </c>
      <c r="E1411">
        <v>918</v>
      </c>
      <c r="F1411" s="2" t="s">
        <v>0</v>
      </c>
      <c r="G1411">
        <v>68</v>
      </c>
      <c r="H1411">
        <v>7</v>
      </c>
      <c r="I1411">
        <v>0</v>
      </c>
      <c r="J1411">
        <v>720</v>
      </c>
      <c r="K1411">
        <v>37</v>
      </c>
      <c r="L1411" s="2" t="s">
        <v>285</v>
      </c>
    </row>
    <row r="1412" spans="1:12" x14ac:dyDescent="0.4">
      <c r="A1412" s="1">
        <v>43938</v>
      </c>
      <c r="B1412" s="7">
        <v>0</v>
      </c>
      <c r="C1412" s="2" t="s">
        <v>30</v>
      </c>
      <c r="D1412">
        <v>0</v>
      </c>
      <c r="E1412">
        <v>930</v>
      </c>
      <c r="F1412" s="2" t="s">
        <v>0</v>
      </c>
      <c r="G1412">
        <v>66</v>
      </c>
      <c r="H1412">
        <v>13</v>
      </c>
      <c r="I1412">
        <v>0</v>
      </c>
      <c r="J1412">
        <v>106</v>
      </c>
      <c r="K1412">
        <v>67</v>
      </c>
      <c r="L1412" s="2" t="s">
        <v>95</v>
      </c>
    </row>
    <row r="1413" spans="1:12" x14ac:dyDescent="0.4">
      <c r="A1413" s="1">
        <v>43938</v>
      </c>
      <c r="B1413" s="7">
        <v>0</v>
      </c>
      <c r="C1413" s="2" t="s">
        <v>8</v>
      </c>
      <c r="D1413">
        <v>21434</v>
      </c>
      <c r="E1413">
        <v>4590</v>
      </c>
      <c r="F1413" s="2" t="s">
        <v>0</v>
      </c>
      <c r="G1413">
        <v>329</v>
      </c>
      <c r="H1413">
        <v>39</v>
      </c>
      <c r="I1413">
        <v>33</v>
      </c>
      <c r="J1413">
        <v>532</v>
      </c>
      <c r="K1413">
        <v>199</v>
      </c>
      <c r="L1413" s="2" t="s">
        <v>9</v>
      </c>
    </row>
    <row r="1414" spans="1:12" x14ac:dyDescent="0.4">
      <c r="A1414" s="1">
        <v>43938</v>
      </c>
      <c r="B1414" s="7">
        <v>0.54166666666666663</v>
      </c>
      <c r="C1414" s="2" t="s">
        <v>32</v>
      </c>
      <c r="D1414">
        <v>0</v>
      </c>
      <c r="E1414">
        <v>108</v>
      </c>
      <c r="F1414" s="2" t="s">
        <v>0</v>
      </c>
      <c r="G1414">
        <v>4</v>
      </c>
      <c r="H1414">
        <v>0</v>
      </c>
      <c r="I1414">
        <v>0</v>
      </c>
      <c r="J1414">
        <v>0</v>
      </c>
      <c r="K1414">
        <v>3</v>
      </c>
      <c r="L1414" s="2" t="s">
        <v>573</v>
      </c>
    </row>
    <row r="1415" spans="1:12" x14ac:dyDescent="0.4">
      <c r="A1415" s="1">
        <v>43938</v>
      </c>
      <c r="B1415" s="7">
        <v>0</v>
      </c>
      <c r="C1415" s="2" t="s">
        <v>136</v>
      </c>
      <c r="D1415">
        <v>0</v>
      </c>
      <c r="E1415">
        <v>761</v>
      </c>
      <c r="F1415" s="2" t="s">
        <v>0</v>
      </c>
      <c r="G1415">
        <v>33</v>
      </c>
      <c r="H1415">
        <v>0</v>
      </c>
      <c r="I1415">
        <v>0</v>
      </c>
      <c r="J1415">
        <v>0</v>
      </c>
      <c r="K1415">
        <v>40</v>
      </c>
      <c r="L1415" s="2" t="s">
        <v>137</v>
      </c>
    </row>
    <row r="1416" spans="1:12" x14ac:dyDescent="0.4">
      <c r="A1416" s="1">
        <v>43938</v>
      </c>
      <c r="B1416" s="7">
        <v>0.66666666666666663</v>
      </c>
      <c r="C1416" s="2" t="s">
        <v>44</v>
      </c>
      <c r="D1416">
        <v>0</v>
      </c>
      <c r="E1416">
        <v>191</v>
      </c>
      <c r="F1416" s="2" t="s">
        <v>0</v>
      </c>
      <c r="G1416">
        <v>18</v>
      </c>
      <c r="H1416">
        <v>5</v>
      </c>
      <c r="I1416">
        <v>0</v>
      </c>
      <c r="J1416">
        <v>0</v>
      </c>
      <c r="K1416">
        <v>3</v>
      </c>
      <c r="L1416" s="2" t="s">
        <v>201</v>
      </c>
    </row>
    <row r="1417" spans="1:12" x14ac:dyDescent="0.4">
      <c r="A1417" s="1">
        <v>43938</v>
      </c>
      <c r="B1417" s="7">
        <v>0.45833333333333331</v>
      </c>
      <c r="C1417" s="2" t="s">
        <v>57</v>
      </c>
      <c r="D1417">
        <v>0</v>
      </c>
      <c r="E1417">
        <v>607</v>
      </c>
      <c r="F1417" s="2" t="s">
        <v>0</v>
      </c>
      <c r="G1417">
        <v>40</v>
      </c>
      <c r="H1417">
        <v>3</v>
      </c>
      <c r="I1417">
        <v>0</v>
      </c>
      <c r="J1417">
        <v>0</v>
      </c>
      <c r="K1417">
        <v>14</v>
      </c>
      <c r="L1417" s="2" t="s">
        <v>154</v>
      </c>
    </row>
    <row r="1418" spans="1:12" x14ac:dyDescent="0.4">
      <c r="A1418" s="1">
        <v>43938</v>
      </c>
      <c r="B1418" s="7">
        <v>0.66666666666666663</v>
      </c>
      <c r="C1418" s="2" t="s">
        <v>33</v>
      </c>
      <c r="D1418">
        <v>0</v>
      </c>
      <c r="E1418">
        <v>637</v>
      </c>
      <c r="F1418" s="2" t="s">
        <v>0</v>
      </c>
      <c r="G1418">
        <v>44</v>
      </c>
      <c r="H1418">
        <v>10</v>
      </c>
      <c r="I1418">
        <v>8</v>
      </c>
      <c r="J1418">
        <v>0</v>
      </c>
      <c r="K1418">
        <v>57</v>
      </c>
      <c r="L1418" s="2" t="s">
        <v>34</v>
      </c>
    </row>
    <row r="1419" spans="1:12" x14ac:dyDescent="0.4">
      <c r="A1419" s="1">
        <v>43938</v>
      </c>
      <c r="B1419" s="7">
        <v>0</v>
      </c>
      <c r="C1419" s="2" t="s">
        <v>96</v>
      </c>
      <c r="D1419">
        <v>0</v>
      </c>
      <c r="E1419">
        <v>107</v>
      </c>
      <c r="F1419" s="2" t="s">
        <v>0</v>
      </c>
      <c r="G1419">
        <v>4</v>
      </c>
      <c r="H1419">
        <v>2</v>
      </c>
      <c r="I1419">
        <v>0</v>
      </c>
      <c r="J1419">
        <v>0</v>
      </c>
      <c r="K1419">
        <v>3</v>
      </c>
      <c r="L1419" s="2" t="s">
        <v>475</v>
      </c>
    </row>
    <row r="1420" spans="1:12" x14ac:dyDescent="0.4">
      <c r="A1420" s="1">
        <v>43938</v>
      </c>
      <c r="B1420" s="7">
        <v>0.66666666666666663</v>
      </c>
      <c r="C1420" s="2" t="s">
        <v>108</v>
      </c>
      <c r="D1420">
        <v>0</v>
      </c>
      <c r="E1420">
        <v>66</v>
      </c>
      <c r="F1420" s="2" t="s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 s="2" t="s">
        <v>172</v>
      </c>
    </row>
    <row r="1421" spans="1:12" x14ac:dyDescent="0.4">
      <c r="A1421" s="1">
        <v>43938</v>
      </c>
      <c r="B1421" s="7">
        <v>0</v>
      </c>
      <c r="C1421" s="2" t="s">
        <v>38</v>
      </c>
      <c r="D1421">
        <v>0</v>
      </c>
      <c r="E1421">
        <v>683</v>
      </c>
      <c r="F1421" s="2" t="s">
        <v>0</v>
      </c>
      <c r="G1421">
        <v>41</v>
      </c>
      <c r="H1421">
        <v>9</v>
      </c>
      <c r="I1421">
        <v>0</v>
      </c>
      <c r="J1421">
        <v>144</v>
      </c>
      <c r="K1421">
        <v>27</v>
      </c>
      <c r="L1421" s="2" t="s">
        <v>101</v>
      </c>
    </row>
    <row r="1422" spans="1:12" x14ac:dyDescent="0.4">
      <c r="A1422" s="1">
        <v>43938</v>
      </c>
      <c r="B1422" s="7">
        <v>0.39583333333333331</v>
      </c>
      <c r="C1422" s="2" t="s">
        <v>151</v>
      </c>
      <c r="D1422">
        <v>0</v>
      </c>
      <c r="E1422">
        <v>60</v>
      </c>
      <c r="F1422" s="2" t="s">
        <v>0</v>
      </c>
      <c r="G1422">
        <v>8</v>
      </c>
      <c r="H1422">
        <v>2</v>
      </c>
      <c r="I1422">
        <v>0</v>
      </c>
      <c r="J1422">
        <v>0</v>
      </c>
      <c r="K1422">
        <v>1</v>
      </c>
      <c r="L1422" s="2" t="s">
        <v>152</v>
      </c>
    </row>
    <row r="1423" spans="1:12" x14ac:dyDescent="0.4">
      <c r="A1423" s="1">
        <v>43938</v>
      </c>
      <c r="B1423" s="7">
        <v>0</v>
      </c>
      <c r="C1423" s="2" t="s">
        <v>70</v>
      </c>
      <c r="D1423">
        <v>0</v>
      </c>
      <c r="E1423">
        <v>350</v>
      </c>
      <c r="F1423" s="2" t="s">
        <v>0</v>
      </c>
      <c r="G1423">
        <v>20</v>
      </c>
      <c r="H1423">
        <v>0</v>
      </c>
      <c r="I1423">
        <v>0</v>
      </c>
      <c r="J1423">
        <v>0</v>
      </c>
      <c r="K1423">
        <v>9</v>
      </c>
      <c r="L1423" s="2" t="s">
        <v>576</v>
      </c>
    </row>
    <row r="1424" spans="1:12" x14ac:dyDescent="0.4">
      <c r="A1424" s="1">
        <v>43938</v>
      </c>
      <c r="B1424" s="7">
        <v>0</v>
      </c>
      <c r="C1424" s="2" t="s">
        <v>45</v>
      </c>
      <c r="D1424">
        <v>0</v>
      </c>
      <c r="E1424">
        <v>266</v>
      </c>
      <c r="F1424" s="2" t="s">
        <v>0</v>
      </c>
      <c r="G1424">
        <v>0</v>
      </c>
      <c r="H1424">
        <v>0</v>
      </c>
      <c r="I1424">
        <v>0</v>
      </c>
      <c r="J1424">
        <v>161</v>
      </c>
      <c r="K1424">
        <v>14</v>
      </c>
      <c r="L1424" s="2" t="s">
        <v>284</v>
      </c>
    </row>
    <row r="1425" spans="1:12" x14ac:dyDescent="0.4">
      <c r="A1425" s="1">
        <v>43938</v>
      </c>
      <c r="B1425" s="7">
        <v>0</v>
      </c>
      <c r="C1425" s="2" t="s">
        <v>125</v>
      </c>
      <c r="D1425">
        <v>0</v>
      </c>
      <c r="E1425">
        <v>321</v>
      </c>
      <c r="F1425" s="2" t="s">
        <v>0</v>
      </c>
      <c r="G1425">
        <v>25</v>
      </c>
      <c r="H1425">
        <v>13</v>
      </c>
      <c r="I1425">
        <v>0</v>
      </c>
      <c r="J1425">
        <v>0</v>
      </c>
      <c r="K1425">
        <v>12</v>
      </c>
      <c r="L1425" s="2" t="s">
        <v>139</v>
      </c>
    </row>
    <row r="1426" spans="1:12" x14ac:dyDescent="0.4">
      <c r="A1426" s="1">
        <v>43938</v>
      </c>
      <c r="B1426" s="7">
        <v>0.33333333333333331</v>
      </c>
      <c r="C1426" s="2" t="s">
        <v>10</v>
      </c>
      <c r="D1426">
        <v>0</v>
      </c>
      <c r="E1426">
        <v>2977</v>
      </c>
      <c r="F1426" s="2" t="s">
        <v>0</v>
      </c>
      <c r="G1426">
        <v>254</v>
      </c>
      <c r="H1426">
        <v>57</v>
      </c>
      <c r="I1426">
        <v>44</v>
      </c>
      <c r="J1426">
        <v>580</v>
      </c>
      <c r="K1426">
        <v>270</v>
      </c>
      <c r="L1426" s="2" t="s">
        <v>289</v>
      </c>
    </row>
    <row r="1427" spans="1:12" x14ac:dyDescent="0.4">
      <c r="A1427" s="1">
        <v>43938</v>
      </c>
      <c r="B1427" s="7">
        <v>0.58333333333333337</v>
      </c>
      <c r="C1427" s="2" t="s">
        <v>103</v>
      </c>
      <c r="D1427">
        <v>0</v>
      </c>
      <c r="E1427">
        <v>78</v>
      </c>
      <c r="F1427" s="2" t="s">
        <v>0</v>
      </c>
      <c r="G1427">
        <v>2</v>
      </c>
      <c r="H1427">
        <v>0</v>
      </c>
      <c r="I1427">
        <v>0</v>
      </c>
      <c r="J1427">
        <v>66</v>
      </c>
      <c r="K1427">
        <v>5</v>
      </c>
      <c r="L1427" s="2" t="s">
        <v>242</v>
      </c>
    </row>
    <row r="1428" spans="1:12" x14ac:dyDescent="0.4">
      <c r="A1428" s="1">
        <v>43938</v>
      </c>
      <c r="B1428" s="7">
        <v>0</v>
      </c>
      <c r="C1428" s="2" t="s">
        <v>21</v>
      </c>
      <c r="D1428">
        <v>0</v>
      </c>
      <c r="E1428">
        <v>5028</v>
      </c>
      <c r="F1428" s="2" t="s">
        <v>0</v>
      </c>
      <c r="G1428">
        <v>237</v>
      </c>
      <c r="H1428">
        <v>55</v>
      </c>
      <c r="I1428">
        <v>0</v>
      </c>
      <c r="J1428">
        <v>0</v>
      </c>
      <c r="K1428">
        <v>296</v>
      </c>
      <c r="L1428" s="2" t="s">
        <v>197</v>
      </c>
    </row>
    <row r="1429" spans="1:12" x14ac:dyDescent="0.4">
      <c r="A1429" s="1">
        <v>43938</v>
      </c>
      <c r="B1429" s="7">
        <v>0.625</v>
      </c>
      <c r="C1429" s="2" t="s">
        <v>23</v>
      </c>
      <c r="D1429">
        <v>0</v>
      </c>
      <c r="E1429">
        <v>1758</v>
      </c>
      <c r="F1429" s="2" t="s">
        <v>0</v>
      </c>
      <c r="G1429">
        <v>84</v>
      </c>
      <c r="H1429">
        <v>16</v>
      </c>
      <c r="I1429">
        <v>10</v>
      </c>
      <c r="J1429">
        <v>184</v>
      </c>
      <c r="K1429">
        <v>99</v>
      </c>
      <c r="L1429" s="2" t="s">
        <v>571</v>
      </c>
    </row>
    <row r="1430" spans="1:12" x14ac:dyDescent="0.4">
      <c r="A1430" s="1">
        <v>43938</v>
      </c>
      <c r="B1430" s="7">
        <v>0.33333333333333331</v>
      </c>
      <c r="C1430" s="2" t="s">
        <v>47</v>
      </c>
      <c r="D1430">
        <v>0</v>
      </c>
      <c r="E1430">
        <v>174</v>
      </c>
      <c r="F1430" s="2" t="s">
        <v>0</v>
      </c>
      <c r="G1430">
        <v>6</v>
      </c>
      <c r="H1430">
        <v>6</v>
      </c>
      <c r="I1430">
        <v>0</v>
      </c>
      <c r="J1430">
        <v>96</v>
      </c>
      <c r="K1430">
        <v>7</v>
      </c>
      <c r="L1430" s="2" t="s">
        <v>572</v>
      </c>
    </row>
    <row r="1431" spans="1:12" x14ac:dyDescent="0.4">
      <c r="A1431" s="1">
        <v>43938</v>
      </c>
      <c r="B1431" s="7">
        <v>0.60416666666666663</v>
      </c>
      <c r="C1431" s="2" t="s">
        <v>14</v>
      </c>
      <c r="D1431">
        <v>0</v>
      </c>
      <c r="E1431">
        <v>3171</v>
      </c>
      <c r="F1431" s="2" t="s">
        <v>0</v>
      </c>
      <c r="G1431">
        <v>123</v>
      </c>
      <c r="H1431">
        <v>0</v>
      </c>
      <c r="I1431">
        <v>45</v>
      </c>
      <c r="J1431">
        <v>0</v>
      </c>
      <c r="K1431">
        <v>99</v>
      </c>
      <c r="L1431" s="2" t="s">
        <v>240</v>
      </c>
    </row>
    <row r="1432" spans="1:12" x14ac:dyDescent="0.4">
      <c r="A1432" s="1">
        <v>43938</v>
      </c>
      <c r="B1432" s="7">
        <v>0</v>
      </c>
      <c r="C1432" s="2" t="s">
        <v>12</v>
      </c>
      <c r="D1432">
        <v>0</v>
      </c>
      <c r="E1432">
        <v>81</v>
      </c>
      <c r="F1432" s="2" t="s">
        <v>0</v>
      </c>
      <c r="G1432">
        <v>0</v>
      </c>
      <c r="H1432">
        <v>0</v>
      </c>
      <c r="I1432">
        <v>0</v>
      </c>
      <c r="J1432">
        <v>0</v>
      </c>
      <c r="K1432">
        <v>1</v>
      </c>
      <c r="L1432" s="2" t="s">
        <v>290</v>
      </c>
    </row>
    <row r="1433" spans="1:12" x14ac:dyDescent="0.4">
      <c r="A1433" s="1">
        <v>43939</v>
      </c>
      <c r="B1433" s="7">
        <v>0.61458333333333337</v>
      </c>
      <c r="C1433" s="2" t="s">
        <v>25</v>
      </c>
      <c r="D1433">
        <v>0</v>
      </c>
      <c r="E1433">
        <v>987</v>
      </c>
      <c r="F1433" s="2" t="s">
        <v>0</v>
      </c>
      <c r="G1433">
        <v>0</v>
      </c>
      <c r="H1433">
        <v>0</v>
      </c>
      <c r="I1433">
        <v>0</v>
      </c>
      <c r="J1433">
        <v>0</v>
      </c>
      <c r="K1433">
        <v>25</v>
      </c>
      <c r="L1433" s="2" t="s">
        <v>451</v>
      </c>
    </row>
    <row r="1434" spans="1:12" x14ac:dyDescent="0.4">
      <c r="A1434" s="1">
        <v>43939</v>
      </c>
      <c r="B1434" s="7"/>
      <c r="C1434" s="2" t="s">
        <v>113</v>
      </c>
      <c r="E1434">
        <v>24</v>
      </c>
      <c r="F1434" s="2" t="s">
        <v>0</v>
      </c>
      <c r="K1434">
        <v>0</v>
      </c>
      <c r="L1434" s="2" t="s">
        <v>0</v>
      </c>
    </row>
    <row r="1435" spans="1:12" x14ac:dyDescent="0.4">
      <c r="A1435" s="1">
        <v>43939</v>
      </c>
      <c r="B1435" s="7"/>
      <c r="C1435" s="2" t="s">
        <v>59</v>
      </c>
      <c r="E1435">
        <v>83</v>
      </c>
      <c r="F1435" s="2" t="s">
        <v>0</v>
      </c>
      <c r="K1435">
        <v>3</v>
      </c>
      <c r="L1435" s="2" t="s">
        <v>0</v>
      </c>
    </row>
    <row r="1436" spans="1:12" x14ac:dyDescent="0.4">
      <c r="A1436" s="1">
        <v>43939</v>
      </c>
      <c r="B1436" s="7">
        <v>0.33333333333333331</v>
      </c>
      <c r="C1436" s="2" t="s">
        <v>17</v>
      </c>
      <c r="D1436">
        <v>0</v>
      </c>
      <c r="E1436">
        <v>1586</v>
      </c>
      <c r="F1436" s="2" t="s">
        <v>0</v>
      </c>
      <c r="G1436">
        <v>71</v>
      </c>
      <c r="H1436">
        <v>22</v>
      </c>
      <c r="I1436">
        <v>12</v>
      </c>
      <c r="J1436">
        <v>0</v>
      </c>
      <c r="K1436">
        <v>69</v>
      </c>
      <c r="L1436" s="2" t="s">
        <v>123</v>
      </c>
    </row>
    <row r="1437" spans="1:12" x14ac:dyDescent="0.4">
      <c r="A1437" s="1">
        <v>43939</v>
      </c>
      <c r="B1437" s="7">
        <v>0</v>
      </c>
      <c r="C1437" s="2" t="s">
        <v>19</v>
      </c>
      <c r="D1437">
        <v>0</v>
      </c>
      <c r="E1437">
        <v>798</v>
      </c>
      <c r="F1437" s="2" t="s">
        <v>0</v>
      </c>
      <c r="G1437">
        <v>44</v>
      </c>
      <c r="H1437">
        <v>7</v>
      </c>
      <c r="I1437">
        <v>5</v>
      </c>
      <c r="J1437">
        <v>636</v>
      </c>
      <c r="K1437">
        <v>25</v>
      </c>
      <c r="L1437" s="2" t="s">
        <v>180</v>
      </c>
    </row>
    <row r="1438" spans="1:12" x14ac:dyDescent="0.4">
      <c r="A1438" s="1">
        <v>43939</v>
      </c>
      <c r="B1438" s="7">
        <v>0.40625</v>
      </c>
      <c r="C1438" s="2" t="s">
        <v>15</v>
      </c>
      <c r="D1438">
        <v>0</v>
      </c>
      <c r="E1438">
        <v>924</v>
      </c>
      <c r="F1438" s="2" t="s">
        <v>0</v>
      </c>
      <c r="G1438">
        <v>0</v>
      </c>
      <c r="H1438">
        <v>0</v>
      </c>
      <c r="I1438">
        <v>0</v>
      </c>
      <c r="J1438">
        <v>753</v>
      </c>
      <c r="K1438">
        <v>40</v>
      </c>
      <c r="L1438" s="2" t="s">
        <v>452</v>
      </c>
    </row>
    <row r="1439" spans="1:12" x14ac:dyDescent="0.4">
      <c r="A1439" s="1">
        <v>43939</v>
      </c>
      <c r="B1439" s="7">
        <v>0</v>
      </c>
      <c r="C1439" s="2" t="s">
        <v>30</v>
      </c>
      <c r="D1439">
        <v>0</v>
      </c>
      <c r="E1439">
        <v>956</v>
      </c>
      <c r="F1439" s="2" t="s">
        <v>0</v>
      </c>
      <c r="G1439">
        <v>64</v>
      </c>
      <c r="H1439">
        <v>11</v>
      </c>
      <c r="I1439">
        <v>0</v>
      </c>
      <c r="J1439">
        <v>109</v>
      </c>
      <c r="K1439">
        <v>69</v>
      </c>
      <c r="L1439" s="2" t="s">
        <v>95</v>
      </c>
    </row>
    <row r="1440" spans="1:12" x14ac:dyDescent="0.4">
      <c r="A1440" s="1">
        <v>43939</v>
      </c>
      <c r="B1440" s="7">
        <v>0</v>
      </c>
      <c r="C1440" s="2" t="s">
        <v>8</v>
      </c>
      <c r="D1440">
        <v>21886</v>
      </c>
      <c r="E1440">
        <v>4639</v>
      </c>
      <c r="F1440" s="2" t="s">
        <v>0</v>
      </c>
      <c r="G1440">
        <v>315</v>
      </c>
      <c r="H1440">
        <v>34</v>
      </c>
      <c r="I1440">
        <v>33</v>
      </c>
      <c r="J1440">
        <v>553</v>
      </c>
      <c r="K1440">
        <v>202</v>
      </c>
      <c r="L1440" s="2" t="s">
        <v>9</v>
      </c>
    </row>
    <row r="1441" spans="1:12" x14ac:dyDescent="0.4">
      <c r="A1441" s="1">
        <v>43939</v>
      </c>
      <c r="B1441" s="7">
        <v>0.54166666666666663</v>
      </c>
      <c r="C1441" s="2" t="s">
        <v>32</v>
      </c>
      <c r="D1441">
        <v>0</v>
      </c>
      <c r="E1441">
        <v>110</v>
      </c>
      <c r="F1441" s="2" t="s">
        <v>0</v>
      </c>
      <c r="G1441">
        <v>4</v>
      </c>
      <c r="H1441">
        <v>0</v>
      </c>
      <c r="I1441">
        <v>0</v>
      </c>
      <c r="J1441">
        <v>0</v>
      </c>
      <c r="K1441">
        <v>4</v>
      </c>
      <c r="L1441" s="2" t="s">
        <v>573</v>
      </c>
    </row>
    <row r="1442" spans="1:12" x14ac:dyDescent="0.4">
      <c r="A1442" s="1">
        <v>43939</v>
      </c>
      <c r="B1442" s="7">
        <v>0</v>
      </c>
      <c r="C1442" s="2" t="s">
        <v>136</v>
      </c>
      <c r="D1442">
        <v>0</v>
      </c>
      <c r="E1442">
        <v>764</v>
      </c>
      <c r="F1442" s="2" t="s">
        <v>0</v>
      </c>
      <c r="G1442">
        <v>29</v>
      </c>
      <c r="H1442">
        <v>0</v>
      </c>
      <c r="I1442">
        <v>0</v>
      </c>
      <c r="J1442">
        <v>0</v>
      </c>
      <c r="K1442">
        <v>40</v>
      </c>
      <c r="L1442" s="2" t="s">
        <v>137</v>
      </c>
    </row>
    <row r="1443" spans="1:12" x14ac:dyDescent="0.4">
      <c r="A1443" s="1">
        <v>43939</v>
      </c>
      <c r="B1443" s="7">
        <v>0.66666666666666663</v>
      </c>
      <c r="C1443" s="2" t="s">
        <v>44</v>
      </c>
      <c r="D1443">
        <v>0</v>
      </c>
      <c r="E1443">
        <v>192</v>
      </c>
      <c r="F1443" s="2" t="s">
        <v>0</v>
      </c>
      <c r="G1443">
        <v>17</v>
      </c>
      <c r="H1443">
        <v>5</v>
      </c>
      <c r="I1443">
        <v>0</v>
      </c>
      <c r="J1443">
        <v>0</v>
      </c>
      <c r="K1443">
        <v>3</v>
      </c>
      <c r="L1443" s="2" t="s">
        <v>164</v>
      </c>
    </row>
    <row r="1444" spans="1:12" x14ac:dyDescent="0.4">
      <c r="A1444" s="1">
        <v>43939</v>
      </c>
      <c r="B1444" s="7">
        <v>0.52083333333333337</v>
      </c>
      <c r="C1444" s="2" t="s">
        <v>57</v>
      </c>
      <c r="D1444">
        <v>0</v>
      </c>
      <c r="E1444">
        <v>623</v>
      </c>
      <c r="F1444" s="2" t="s">
        <v>0</v>
      </c>
      <c r="G1444">
        <v>26</v>
      </c>
      <c r="H1444">
        <v>4</v>
      </c>
      <c r="I1444">
        <v>0</v>
      </c>
      <c r="J1444">
        <v>0</v>
      </c>
      <c r="K1444">
        <v>15</v>
      </c>
      <c r="L1444" s="2" t="s">
        <v>154</v>
      </c>
    </row>
    <row r="1445" spans="1:12" x14ac:dyDescent="0.4">
      <c r="A1445" s="1">
        <v>43939</v>
      </c>
      <c r="B1445" s="7">
        <v>0.66666666666666663</v>
      </c>
      <c r="C1445" s="2" t="s">
        <v>33</v>
      </c>
      <c r="D1445">
        <v>0</v>
      </c>
      <c r="E1445">
        <v>639</v>
      </c>
      <c r="F1445" s="2" t="s">
        <v>0</v>
      </c>
      <c r="G1445">
        <v>44</v>
      </c>
      <c r="H1445">
        <v>10</v>
      </c>
      <c r="I1445">
        <v>8</v>
      </c>
      <c r="J1445">
        <v>0</v>
      </c>
      <c r="K1445">
        <v>57</v>
      </c>
      <c r="L1445" s="2" t="s">
        <v>34</v>
      </c>
    </row>
    <row r="1446" spans="1:12" x14ac:dyDescent="0.4">
      <c r="A1446" s="1">
        <v>43939</v>
      </c>
      <c r="B1446" s="7">
        <v>0</v>
      </c>
      <c r="C1446" s="2" t="s">
        <v>96</v>
      </c>
      <c r="D1446">
        <v>0</v>
      </c>
      <c r="E1446">
        <v>108</v>
      </c>
      <c r="F1446" s="2" t="s">
        <v>0</v>
      </c>
      <c r="G1446">
        <v>4</v>
      </c>
      <c r="H1446">
        <v>2</v>
      </c>
      <c r="I1446">
        <v>0</v>
      </c>
      <c r="J1446">
        <v>0</v>
      </c>
      <c r="K1446">
        <v>3</v>
      </c>
      <c r="L1446" s="2" t="s">
        <v>475</v>
      </c>
    </row>
    <row r="1447" spans="1:12" x14ac:dyDescent="0.4">
      <c r="A1447" s="1">
        <v>43939</v>
      </c>
      <c r="B1447" s="7"/>
      <c r="C1447" s="2" t="s">
        <v>108</v>
      </c>
      <c r="E1447">
        <v>66</v>
      </c>
      <c r="F1447" s="2" t="s">
        <v>0</v>
      </c>
      <c r="K1447">
        <v>0</v>
      </c>
      <c r="L1447" s="2" t="s">
        <v>0</v>
      </c>
    </row>
    <row r="1448" spans="1:12" x14ac:dyDescent="0.4">
      <c r="A1448" s="1">
        <v>43939</v>
      </c>
      <c r="B1448" s="7">
        <v>0</v>
      </c>
      <c r="C1448" s="2" t="s">
        <v>38</v>
      </c>
      <c r="D1448">
        <v>0</v>
      </c>
      <c r="E1448">
        <v>699</v>
      </c>
      <c r="F1448" s="2" t="s">
        <v>0</v>
      </c>
      <c r="G1448">
        <v>44</v>
      </c>
      <c r="H1448">
        <v>7</v>
      </c>
      <c r="I1448">
        <v>0</v>
      </c>
      <c r="J1448">
        <v>150</v>
      </c>
      <c r="K1448">
        <v>27</v>
      </c>
      <c r="L1448" s="2" t="s">
        <v>101</v>
      </c>
    </row>
    <row r="1449" spans="1:12" x14ac:dyDescent="0.4">
      <c r="A1449" s="1">
        <v>43939</v>
      </c>
      <c r="B1449" s="7">
        <v>0.39583333333333331</v>
      </c>
      <c r="C1449" s="2" t="s">
        <v>151</v>
      </c>
      <c r="D1449">
        <v>0</v>
      </c>
      <c r="E1449">
        <v>61</v>
      </c>
      <c r="F1449" s="2" t="s">
        <v>0</v>
      </c>
      <c r="G1449">
        <v>11</v>
      </c>
      <c r="H1449">
        <v>4</v>
      </c>
      <c r="I1449">
        <v>0</v>
      </c>
      <c r="J1449">
        <v>0</v>
      </c>
      <c r="K1449">
        <v>1</v>
      </c>
      <c r="L1449" s="2" t="s">
        <v>152</v>
      </c>
    </row>
    <row r="1450" spans="1:12" x14ac:dyDescent="0.4">
      <c r="A1450" s="1">
        <v>43939</v>
      </c>
      <c r="B1450" s="7">
        <v>0</v>
      </c>
      <c r="C1450" s="2" t="s">
        <v>70</v>
      </c>
      <c r="D1450">
        <v>0</v>
      </c>
      <c r="E1450">
        <v>353</v>
      </c>
      <c r="F1450" s="2" t="s">
        <v>0</v>
      </c>
      <c r="G1450">
        <v>19</v>
      </c>
      <c r="H1450">
        <v>0</v>
      </c>
      <c r="I1450">
        <v>0</v>
      </c>
      <c r="J1450">
        <v>0</v>
      </c>
      <c r="K1450">
        <v>10</v>
      </c>
      <c r="L1450" s="2" t="s">
        <v>576</v>
      </c>
    </row>
    <row r="1451" spans="1:12" x14ac:dyDescent="0.4">
      <c r="A1451" s="1">
        <v>43939</v>
      </c>
      <c r="B1451" s="7">
        <v>0</v>
      </c>
      <c r="C1451" s="2" t="s">
        <v>45</v>
      </c>
      <c r="D1451">
        <v>0</v>
      </c>
      <c r="E1451">
        <v>266</v>
      </c>
      <c r="F1451" s="2" t="s">
        <v>0</v>
      </c>
      <c r="G1451">
        <v>0</v>
      </c>
      <c r="H1451">
        <v>0</v>
      </c>
      <c r="I1451">
        <v>0</v>
      </c>
      <c r="J1451">
        <v>176</v>
      </c>
      <c r="K1451">
        <v>14</v>
      </c>
      <c r="L1451" s="2" t="s">
        <v>453</v>
      </c>
    </row>
    <row r="1452" spans="1:12" x14ac:dyDescent="0.4">
      <c r="A1452" s="1">
        <v>43939</v>
      </c>
      <c r="B1452" s="7">
        <v>0</v>
      </c>
      <c r="C1452" s="2" t="s">
        <v>125</v>
      </c>
      <c r="D1452">
        <v>0</v>
      </c>
      <c r="E1452">
        <v>332</v>
      </c>
      <c r="F1452" s="2" t="s">
        <v>0</v>
      </c>
      <c r="G1452">
        <v>23</v>
      </c>
      <c r="H1452">
        <v>12</v>
      </c>
      <c r="I1452">
        <v>0</v>
      </c>
      <c r="J1452">
        <v>0</v>
      </c>
      <c r="K1452">
        <v>13</v>
      </c>
      <c r="L1452" s="2" t="s">
        <v>139</v>
      </c>
    </row>
    <row r="1453" spans="1:12" x14ac:dyDescent="0.4">
      <c r="A1453" s="1">
        <v>43939</v>
      </c>
      <c r="B1453" s="7">
        <v>0.33333333333333331</v>
      </c>
      <c r="C1453" s="2" t="s">
        <v>10</v>
      </c>
      <c r="D1453">
        <v>0</v>
      </c>
      <c r="E1453">
        <v>2994</v>
      </c>
      <c r="F1453" s="2" t="s">
        <v>0</v>
      </c>
      <c r="G1453">
        <v>244</v>
      </c>
      <c r="H1453">
        <v>56</v>
      </c>
      <c r="I1453">
        <v>42</v>
      </c>
      <c r="J1453">
        <v>606</v>
      </c>
      <c r="K1453">
        <v>277</v>
      </c>
      <c r="L1453" s="2" t="s">
        <v>454</v>
      </c>
    </row>
    <row r="1454" spans="1:12" x14ac:dyDescent="0.4">
      <c r="A1454" s="1">
        <v>43939</v>
      </c>
      <c r="B1454" s="7">
        <v>0.625</v>
      </c>
      <c r="C1454" s="2" t="s">
        <v>103</v>
      </c>
      <c r="D1454">
        <v>0</v>
      </c>
      <c r="E1454">
        <v>78</v>
      </c>
      <c r="F1454" s="2" t="s">
        <v>0</v>
      </c>
      <c r="G1454">
        <v>2</v>
      </c>
      <c r="H1454">
        <v>0</v>
      </c>
      <c r="I1454">
        <v>0</v>
      </c>
      <c r="J1454">
        <v>69</v>
      </c>
      <c r="K1454">
        <v>5</v>
      </c>
      <c r="L1454" s="2" t="s">
        <v>242</v>
      </c>
    </row>
    <row r="1455" spans="1:12" x14ac:dyDescent="0.4">
      <c r="A1455" s="1">
        <v>43939</v>
      </c>
      <c r="B1455" s="7">
        <v>0</v>
      </c>
      <c r="C1455" s="2" t="s">
        <v>21</v>
      </c>
      <c r="D1455">
        <v>0</v>
      </c>
      <c r="E1455">
        <v>5050</v>
      </c>
      <c r="F1455" s="2" t="s">
        <v>0</v>
      </c>
      <c r="G1455">
        <v>234</v>
      </c>
      <c r="H1455">
        <v>52</v>
      </c>
      <c r="I1455">
        <v>0</v>
      </c>
      <c r="J1455">
        <v>0</v>
      </c>
      <c r="K1455">
        <v>302</v>
      </c>
      <c r="L1455" s="2" t="s">
        <v>197</v>
      </c>
    </row>
    <row r="1456" spans="1:12" x14ac:dyDescent="0.4">
      <c r="A1456" s="1">
        <v>43939</v>
      </c>
      <c r="B1456" s="7">
        <v>0.625</v>
      </c>
      <c r="C1456" s="2" t="s">
        <v>23</v>
      </c>
      <c r="D1456">
        <v>0</v>
      </c>
      <c r="E1456">
        <v>1767</v>
      </c>
      <c r="F1456" s="2" t="s">
        <v>0</v>
      </c>
      <c r="G1456">
        <v>83</v>
      </c>
      <c r="H1456">
        <v>18</v>
      </c>
      <c r="I1456">
        <v>10</v>
      </c>
      <c r="J1456">
        <v>185</v>
      </c>
      <c r="K1456">
        <v>104</v>
      </c>
      <c r="L1456" s="2" t="s">
        <v>571</v>
      </c>
    </row>
    <row r="1457" spans="1:12" x14ac:dyDescent="0.4">
      <c r="A1457" s="1">
        <v>43939</v>
      </c>
      <c r="B1457" s="7">
        <v>0.33333333333333331</v>
      </c>
      <c r="C1457" s="2" t="s">
        <v>47</v>
      </c>
      <c r="D1457">
        <v>0</v>
      </c>
      <c r="E1457">
        <v>175</v>
      </c>
      <c r="F1457" s="2" t="s">
        <v>0</v>
      </c>
      <c r="G1457">
        <v>11</v>
      </c>
      <c r="H1457">
        <v>6</v>
      </c>
      <c r="I1457">
        <v>0</v>
      </c>
      <c r="J1457">
        <v>99</v>
      </c>
      <c r="K1457">
        <v>7</v>
      </c>
      <c r="L1457" s="2" t="s">
        <v>572</v>
      </c>
    </row>
    <row r="1458" spans="1:12" x14ac:dyDescent="0.4">
      <c r="A1458" s="1">
        <v>43939</v>
      </c>
      <c r="B1458" s="7">
        <v>0.60416666666666663</v>
      </c>
      <c r="C1458" s="2" t="s">
        <v>14</v>
      </c>
      <c r="D1458">
        <v>0</v>
      </c>
      <c r="E1458">
        <v>3211</v>
      </c>
      <c r="F1458" s="2" t="s">
        <v>0</v>
      </c>
      <c r="G1458">
        <v>114</v>
      </c>
      <c r="H1458">
        <v>0</v>
      </c>
      <c r="I1458">
        <v>44</v>
      </c>
      <c r="J1458">
        <v>0</v>
      </c>
      <c r="K1458">
        <v>105</v>
      </c>
      <c r="L1458" s="2" t="s">
        <v>240</v>
      </c>
    </row>
    <row r="1459" spans="1:12" x14ac:dyDescent="0.4">
      <c r="A1459" s="1">
        <v>43939</v>
      </c>
      <c r="B1459" s="7">
        <v>0</v>
      </c>
      <c r="C1459" s="2" t="s">
        <v>12</v>
      </c>
      <c r="D1459">
        <v>0</v>
      </c>
      <c r="E1459">
        <v>81</v>
      </c>
      <c r="F1459" s="2" t="s">
        <v>0</v>
      </c>
      <c r="G1459">
        <v>0</v>
      </c>
      <c r="H1459">
        <v>0</v>
      </c>
      <c r="I1459">
        <v>0</v>
      </c>
      <c r="J1459">
        <v>0</v>
      </c>
      <c r="K1459">
        <v>1</v>
      </c>
      <c r="L1459" s="2" t="s">
        <v>455</v>
      </c>
    </row>
    <row r="1460" spans="1:12" x14ac:dyDescent="0.4">
      <c r="A1460" s="1">
        <v>43940</v>
      </c>
      <c r="B1460" s="7">
        <v>0.61458333333333337</v>
      </c>
      <c r="C1460" s="2" t="s">
        <v>25</v>
      </c>
      <c r="D1460">
        <v>0</v>
      </c>
      <c r="E1460">
        <v>1003</v>
      </c>
      <c r="F1460" s="2" t="s">
        <v>0</v>
      </c>
      <c r="G1460">
        <v>0</v>
      </c>
      <c r="H1460">
        <v>0</v>
      </c>
      <c r="I1460">
        <v>0</v>
      </c>
      <c r="J1460">
        <v>0</v>
      </c>
      <c r="K1460">
        <v>27</v>
      </c>
      <c r="L1460" s="2" t="s">
        <v>451</v>
      </c>
    </row>
    <row r="1461" spans="1:12" x14ac:dyDescent="0.4">
      <c r="A1461" s="1">
        <v>43940</v>
      </c>
      <c r="B1461" s="7">
        <v>0.45833333333333331</v>
      </c>
      <c r="C1461" s="2" t="s">
        <v>113</v>
      </c>
      <c r="D1461">
        <v>0</v>
      </c>
      <c r="E1461">
        <v>24</v>
      </c>
      <c r="F1461" s="2" t="s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 s="2" t="s">
        <v>186</v>
      </c>
    </row>
    <row r="1462" spans="1:12" x14ac:dyDescent="0.4">
      <c r="A1462" s="1">
        <v>43940</v>
      </c>
      <c r="B1462" s="7"/>
      <c r="C1462" s="2" t="s">
        <v>59</v>
      </c>
      <c r="E1462">
        <v>85</v>
      </c>
      <c r="F1462" s="2" t="s">
        <v>0</v>
      </c>
      <c r="K1462">
        <v>3</v>
      </c>
      <c r="L1462" s="2" t="s">
        <v>0</v>
      </c>
    </row>
    <row r="1463" spans="1:12" x14ac:dyDescent="0.4">
      <c r="A1463" s="1">
        <v>43940</v>
      </c>
      <c r="B1463" s="7">
        <v>0.33333333333333331</v>
      </c>
      <c r="C1463" s="2" t="s">
        <v>17</v>
      </c>
      <c r="D1463">
        <v>0</v>
      </c>
      <c r="E1463">
        <v>1599</v>
      </c>
      <c r="F1463" s="2" t="s">
        <v>0</v>
      </c>
      <c r="G1463">
        <v>78</v>
      </c>
      <c r="H1463">
        <v>20</v>
      </c>
      <c r="I1463">
        <v>13</v>
      </c>
      <c r="J1463">
        <v>0</v>
      </c>
      <c r="K1463">
        <v>69</v>
      </c>
      <c r="L1463" s="2" t="s">
        <v>123</v>
      </c>
    </row>
    <row r="1464" spans="1:12" x14ac:dyDescent="0.4">
      <c r="A1464" s="1">
        <v>43940</v>
      </c>
      <c r="B1464" s="7">
        <v>0</v>
      </c>
      <c r="C1464" s="2" t="s">
        <v>19</v>
      </c>
      <c r="D1464">
        <v>0</v>
      </c>
      <c r="E1464">
        <v>803</v>
      </c>
      <c r="F1464" s="2" t="s">
        <v>0</v>
      </c>
      <c r="G1464">
        <v>40</v>
      </c>
      <c r="H1464">
        <v>7</v>
      </c>
      <c r="I1464">
        <v>5</v>
      </c>
      <c r="J1464">
        <v>653</v>
      </c>
      <c r="K1464">
        <v>25</v>
      </c>
      <c r="L1464" s="2" t="s">
        <v>180</v>
      </c>
    </row>
    <row r="1465" spans="1:12" x14ac:dyDescent="0.4">
      <c r="A1465" s="1">
        <v>43940</v>
      </c>
      <c r="B1465" s="7">
        <v>0.41666666666666669</v>
      </c>
      <c r="C1465" s="2" t="s">
        <v>15</v>
      </c>
      <c r="D1465">
        <v>0</v>
      </c>
      <c r="E1465">
        <v>927</v>
      </c>
      <c r="F1465" s="2" t="s">
        <v>0</v>
      </c>
      <c r="G1465">
        <v>0</v>
      </c>
      <c r="H1465">
        <v>0</v>
      </c>
      <c r="I1465">
        <v>0</v>
      </c>
      <c r="J1465">
        <v>764</v>
      </c>
      <c r="K1465">
        <v>40</v>
      </c>
      <c r="L1465" s="2" t="s">
        <v>459</v>
      </c>
    </row>
    <row r="1466" spans="1:12" x14ac:dyDescent="0.4">
      <c r="A1466" s="1">
        <v>43940</v>
      </c>
      <c r="B1466" s="7">
        <v>0</v>
      </c>
      <c r="C1466" s="2" t="s">
        <v>30</v>
      </c>
      <c r="D1466">
        <v>0</v>
      </c>
      <c r="E1466">
        <v>980</v>
      </c>
      <c r="F1466" s="2" t="s">
        <v>0</v>
      </c>
      <c r="G1466">
        <v>61</v>
      </c>
      <c r="H1466">
        <v>12</v>
      </c>
      <c r="I1466">
        <v>0</v>
      </c>
      <c r="J1466">
        <v>113</v>
      </c>
      <c r="K1466">
        <v>71</v>
      </c>
      <c r="L1466" s="2" t="s">
        <v>95</v>
      </c>
    </row>
    <row r="1467" spans="1:12" x14ac:dyDescent="0.4">
      <c r="A1467" s="1">
        <v>43940</v>
      </c>
      <c r="B1467" s="7">
        <v>0</v>
      </c>
      <c r="C1467" s="2" t="s">
        <v>8</v>
      </c>
      <c r="D1467">
        <v>22075</v>
      </c>
      <c r="E1467">
        <v>4650</v>
      </c>
      <c r="F1467" s="2" t="s">
        <v>0</v>
      </c>
      <c r="G1467">
        <v>315</v>
      </c>
      <c r="H1467">
        <v>35</v>
      </c>
      <c r="I1467">
        <v>33</v>
      </c>
      <c r="J1467">
        <v>558</v>
      </c>
      <c r="K1467">
        <v>204</v>
      </c>
      <c r="L1467" s="2" t="s">
        <v>9</v>
      </c>
    </row>
    <row r="1468" spans="1:12" x14ac:dyDescent="0.4">
      <c r="A1468" s="1">
        <v>43940</v>
      </c>
      <c r="B1468" s="7">
        <v>0.54166666666666663</v>
      </c>
      <c r="C1468" s="2" t="s">
        <v>32</v>
      </c>
      <c r="D1468">
        <v>0</v>
      </c>
      <c r="E1468">
        <v>112</v>
      </c>
      <c r="F1468" s="2" t="s">
        <v>0</v>
      </c>
      <c r="G1468">
        <v>4</v>
      </c>
      <c r="H1468">
        <v>0</v>
      </c>
      <c r="I1468">
        <v>0</v>
      </c>
      <c r="J1468">
        <v>0</v>
      </c>
      <c r="K1468">
        <v>4</v>
      </c>
      <c r="L1468" s="2" t="s">
        <v>573</v>
      </c>
    </row>
    <row r="1469" spans="1:12" x14ac:dyDescent="0.4">
      <c r="A1469" s="1">
        <v>43940</v>
      </c>
      <c r="B1469" s="7">
        <v>0</v>
      </c>
      <c r="C1469" s="2" t="s">
        <v>136</v>
      </c>
      <c r="D1469">
        <v>0</v>
      </c>
      <c r="E1469">
        <v>778</v>
      </c>
      <c r="F1469" s="2" t="s">
        <v>0</v>
      </c>
      <c r="G1469">
        <v>28</v>
      </c>
      <c r="H1469">
        <v>0</v>
      </c>
      <c r="I1469">
        <v>0</v>
      </c>
      <c r="J1469">
        <v>0</v>
      </c>
      <c r="K1469">
        <v>41</v>
      </c>
      <c r="L1469" s="2" t="s">
        <v>137</v>
      </c>
    </row>
    <row r="1470" spans="1:12" x14ac:dyDescent="0.4">
      <c r="A1470" s="1">
        <v>43940</v>
      </c>
      <c r="B1470" s="7">
        <v>0.66666666666666663</v>
      </c>
      <c r="C1470" s="2" t="s">
        <v>44</v>
      </c>
      <c r="D1470">
        <v>0</v>
      </c>
      <c r="E1470">
        <v>192</v>
      </c>
      <c r="F1470" s="2" t="s">
        <v>0</v>
      </c>
      <c r="G1470">
        <v>16</v>
      </c>
      <c r="H1470">
        <v>5</v>
      </c>
      <c r="I1470">
        <v>0</v>
      </c>
      <c r="J1470">
        <v>0</v>
      </c>
      <c r="K1470">
        <v>5</v>
      </c>
      <c r="L1470" s="2" t="s">
        <v>164</v>
      </c>
    </row>
    <row r="1471" spans="1:12" x14ac:dyDescent="0.4">
      <c r="A1471" s="1">
        <v>43940</v>
      </c>
      <c r="B1471" s="7">
        <v>0.45833333333333331</v>
      </c>
      <c r="C1471" s="2" t="s">
        <v>57</v>
      </c>
      <c r="D1471">
        <v>0</v>
      </c>
      <c r="E1471">
        <v>626</v>
      </c>
      <c r="F1471" s="2" t="s">
        <v>0</v>
      </c>
      <c r="G1471">
        <v>26</v>
      </c>
      <c r="H1471">
        <v>4</v>
      </c>
      <c r="I1471">
        <v>0</v>
      </c>
      <c r="J1471">
        <v>0</v>
      </c>
      <c r="K1471">
        <v>15</v>
      </c>
      <c r="L1471" s="2" t="s">
        <v>154</v>
      </c>
    </row>
    <row r="1472" spans="1:12" x14ac:dyDescent="0.4">
      <c r="A1472" s="1">
        <v>43940</v>
      </c>
      <c r="B1472" s="7">
        <v>0.66666666666666663</v>
      </c>
      <c r="C1472" s="2" t="s">
        <v>33</v>
      </c>
      <c r="D1472">
        <v>0</v>
      </c>
      <c r="E1472">
        <v>640</v>
      </c>
      <c r="F1472" s="2" t="s">
        <v>0</v>
      </c>
      <c r="G1472">
        <v>43</v>
      </c>
      <c r="H1472">
        <v>9</v>
      </c>
      <c r="I1472">
        <v>4</v>
      </c>
      <c r="J1472">
        <v>0</v>
      </c>
      <c r="K1472">
        <v>58</v>
      </c>
      <c r="L1472" s="2" t="s">
        <v>34</v>
      </c>
    </row>
    <row r="1473" spans="1:12" x14ac:dyDescent="0.4">
      <c r="A1473" s="1">
        <v>43940</v>
      </c>
      <c r="B1473" s="7">
        <v>0</v>
      </c>
      <c r="C1473" s="2" t="s">
        <v>96</v>
      </c>
      <c r="D1473">
        <v>0</v>
      </c>
      <c r="E1473">
        <v>108</v>
      </c>
      <c r="F1473" s="2" t="s">
        <v>0</v>
      </c>
      <c r="G1473">
        <v>4</v>
      </c>
      <c r="H1473">
        <v>2</v>
      </c>
      <c r="I1473">
        <v>0</v>
      </c>
      <c r="J1473">
        <v>0</v>
      </c>
      <c r="K1473">
        <v>3</v>
      </c>
      <c r="L1473" s="2" t="s">
        <v>475</v>
      </c>
    </row>
    <row r="1474" spans="1:12" x14ac:dyDescent="0.4">
      <c r="A1474" s="1">
        <v>43940</v>
      </c>
      <c r="B1474" s="7"/>
      <c r="C1474" s="2" t="s">
        <v>108</v>
      </c>
      <c r="E1474">
        <v>67</v>
      </c>
      <c r="F1474" s="2" t="s">
        <v>0</v>
      </c>
      <c r="K1474">
        <v>0</v>
      </c>
      <c r="L1474" s="2" t="s">
        <v>0</v>
      </c>
    </row>
    <row r="1475" spans="1:12" x14ac:dyDescent="0.4">
      <c r="A1475" s="1">
        <v>43940</v>
      </c>
      <c r="B1475" s="7">
        <v>0</v>
      </c>
      <c r="C1475" s="2" t="s">
        <v>38</v>
      </c>
      <c r="D1475">
        <v>0</v>
      </c>
      <c r="E1475">
        <v>705</v>
      </c>
      <c r="F1475" s="2" t="s">
        <v>0</v>
      </c>
      <c r="G1475">
        <v>45</v>
      </c>
      <c r="H1475">
        <v>7</v>
      </c>
      <c r="I1475">
        <v>0</v>
      </c>
      <c r="J1475">
        <v>150</v>
      </c>
      <c r="K1475">
        <v>27</v>
      </c>
      <c r="L1475" s="2" t="s">
        <v>101</v>
      </c>
    </row>
    <row r="1476" spans="1:12" x14ac:dyDescent="0.4">
      <c r="A1476" s="1">
        <v>43940</v>
      </c>
      <c r="B1476" s="7">
        <v>0.39583333333333331</v>
      </c>
      <c r="C1476" s="2" t="s">
        <v>151</v>
      </c>
      <c r="D1476">
        <v>0</v>
      </c>
      <c r="E1476">
        <v>62</v>
      </c>
      <c r="F1476" s="2" t="s">
        <v>0</v>
      </c>
      <c r="G1476">
        <v>6</v>
      </c>
      <c r="H1476">
        <v>2</v>
      </c>
      <c r="I1476">
        <v>0</v>
      </c>
      <c r="J1476">
        <v>0</v>
      </c>
      <c r="K1476">
        <v>1</v>
      </c>
      <c r="L1476" s="2" t="s">
        <v>152</v>
      </c>
    </row>
    <row r="1477" spans="1:12" x14ac:dyDescent="0.4">
      <c r="A1477" s="1">
        <v>43940</v>
      </c>
      <c r="B1477" s="7">
        <v>0</v>
      </c>
      <c r="C1477" s="2" t="s">
        <v>70</v>
      </c>
      <c r="D1477">
        <v>0</v>
      </c>
      <c r="E1477">
        <v>355</v>
      </c>
      <c r="F1477" s="2" t="s">
        <v>0</v>
      </c>
      <c r="G1477">
        <v>19</v>
      </c>
      <c r="H1477">
        <v>0</v>
      </c>
      <c r="I1477">
        <v>0</v>
      </c>
      <c r="J1477">
        <v>0</v>
      </c>
      <c r="K1477">
        <v>11</v>
      </c>
      <c r="L1477" s="2" t="s">
        <v>576</v>
      </c>
    </row>
    <row r="1478" spans="1:12" x14ac:dyDescent="0.4">
      <c r="A1478" s="1">
        <v>43940</v>
      </c>
      <c r="B1478" s="7">
        <v>0</v>
      </c>
      <c r="C1478" s="2" t="s">
        <v>45</v>
      </c>
      <c r="D1478">
        <v>0</v>
      </c>
      <c r="E1478">
        <v>268</v>
      </c>
      <c r="F1478" s="2" t="s">
        <v>0</v>
      </c>
      <c r="G1478">
        <v>0</v>
      </c>
      <c r="H1478">
        <v>0</v>
      </c>
      <c r="I1478">
        <v>0</v>
      </c>
      <c r="J1478">
        <v>180</v>
      </c>
      <c r="K1478">
        <v>15</v>
      </c>
      <c r="L1478" s="2" t="s">
        <v>460</v>
      </c>
    </row>
    <row r="1479" spans="1:12" x14ac:dyDescent="0.4">
      <c r="A1479" s="1">
        <v>43940</v>
      </c>
      <c r="B1479" s="7">
        <v>0</v>
      </c>
      <c r="C1479" s="2" t="s">
        <v>125</v>
      </c>
      <c r="D1479">
        <v>0</v>
      </c>
      <c r="E1479">
        <v>333</v>
      </c>
      <c r="F1479" s="2" t="s">
        <v>0</v>
      </c>
      <c r="G1479">
        <v>23</v>
      </c>
      <c r="H1479">
        <v>12</v>
      </c>
      <c r="I1479">
        <v>0</v>
      </c>
      <c r="J1479">
        <v>0</v>
      </c>
      <c r="K1479">
        <v>13</v>
      </c>
      <c r="L1479" s="2" t="s">
        <v>139</v>
      </c>
    </row>
    <row r="1480" spans="1:12" x14ac:dyDescent="0.4">
      <c r="A1480" s="1">
        <v>43940</v>
      </c>
      <c r="B1480" s="7">
        <v>0.33333333333333331</v>
      </c>
      <c r="C1480" s="2" t="s">
        <v>10</v>
      </c>
      <c r="D1480">
        <v>0</v>
      </c>
      <c r="E1480">
        <v>3032</v>
      </c>
      <c r="F1480" s="2" t="s">
        <v>0</v>
      </c>
      <c r="G1480">
        <v>237</v>
      </c>
      <c r="H1480">
        <v>54</v>
      </c>
      <c r="I1480">
        <v>42</v>
      </c>
      <c r="J1480">
        <v>616</v>
      </c>
      <c r="K1480">
        <v>281</v>
      </c>
      <c r="L1480" s="2" t="s">
        <v>461</v>
      </c>
    </row>
    <row r="1481" spans="1:12" x14ac:dyDescent="0.4">
      <c r="A1481" s="1">
        <v>43940</v>
      </c>
      <c r="B1481" s="7">
        <v>0.54166666666666663</v>
      </c>
      <c r="C1481" s="2" t="s">
        <v>103</v>
      </c>
      <c r="D1481">
        <v>0</v>
      </c>
      <c r="E1481">
        <v>78</v>
      </c>
      <c r="F1481" s="2" t="s">
        <v>0</v>
      </c>
      <c r="G1481">
        <v>2</v>
      </c>
      <c r="H1481">
        <v>0</v>
      </c>
      <c r="I1481">
        <v>0</v>
      </c>
      <c r="J1481">
        <v>69</v>
      </c>
      <c r="K1481">
        <v>5</v>
      </c>
      <c r="L1481" s="2" t="s">
        <v>242</v>
      </c>
    </row>
    <row r="1482" spans="1:12" x14ac:dyDescent="0.4">
      <c r="A1482" s="1">
        <v>43940</v>
      </c>
      <c r="B1482" s="7">
        <v>0</v>
      </c>
      <c r="C1482" s="2" t="s">
        <v>21</v>
      </c>
      <c r="D1482">
        <v>0</v>
      </c>
      <c r="E1482">
        <v>5061</v>
      </c>
      <c r="F1482" s="2" t="s">
        <v>0</v>
      </c>
      <c r="G1482">
        <v>237</v>
      </c>
      <c r="H1482">
        <v>52</v>
      </c>
      <c r="I1482">
        <v>0</v>
      </c>
      <c r="J1482">
        <v>0</v>
      </c>
      <c r="K1482">
        <v>307</v>
      </c>
      <c r="L1482" s="2" t="s">
        <v>197</v>
      </c>
    </row>
    <row r="1483" spans="1:12" x14ac:dyDescent="0.4">
      <c r="A1483" s="1">
        <v>43940</v>
      </c>
      <c r="B1483" s="7">
        <v>0.625</v>
      </c>
      <c r="C1483" s="2" t="s">
        <v>23</v>
      </c>
      <c r="D1483">
        <v>0</v>
      </c>
      <c r="E1483">
        <v>1774</v>
      </c>
      <c r="F1483" s="2" t="s">
        <v>0</v>
      </c>
      <c r="G1483">
        <v>81</v>
      </c>
      <c r="H1483">
        <v>16</v>
      </c>
      <c r="I1483">
        <v>9</v>
      </c>
      <c r="J1483">
        <v>204</v>
      </c>
      <c r="K1483">
        <v>107</v>
      </c>
      <c r="L1483" s="2" t="s">
        <v>571</v>
      </c>
    </row>
    <row r="1484" spans="1:12" x14ac:dyDescent="0.4">
      <c r="A1484" s="1">
        <v>43940</v>
      </c>
      <c r="B1484" s="7">
        <v>0.33333333333333331</v>
      </c>
      <c r="C1484" s="2" t="s">
        <v>47</v>
      </c>
      <c r="D1484">
        <v>0</v>
      </c>
      <c r="E1484">
        <v>175</v>
      </c>
      <c r="F1484" s="2" t="s">
        <v>0</v>
      </c>
      <c r="G1484">
        <v>11</v>
      </c>
      <c r="H1484">
        <v>5</v>
      </c>
      <c r="I1484">
        <v>0</v>
      </c>
      <c r="J1484">
        <v>99</v>
      </c>
      <c r="K1484">
        <v>7</v>
      </c>
      <c r="L1484" s="2" t="s">
        <v>572</v>
      </c>
    </row>
    <row r="1485" spans="1:12" x14ac:dyDescent="0.4">
      <c r="A1485" s="1">
        <v>43940</v>
      </c>
      <c r="B1485" s="7">
        <v>0.60416666666666663</v>
      </c>
      <c r="C1485" s="2" t="s">
        <v>14</v>
      </c>
      <c r="D1485">
        <v>0</v>
      </c>
      <c r="E1485">
        <v>3238</v>
      </c>
      <c r="F1485" s="2" t="s">
        <v>0</v>
      </c>
      <c r="G1485">
        <v>116</v>
      </c>
      <c r="H1485">
        <v>0</v>
      </c>
      <c r="I1485">
        <v>43</v>
      </c>
      <c r="J1485">
        <v>0</v>
      </c>
      <c r="K1485">
        <v>105</v>
      </c>
      <c r="L1485" s="2" t="s">
        <v>240</v>
      </c>
    </row>
    <row r="1486" spans="1:12" x14ac:dyDescent="0.4">
      <c r="A1486" s="1">
        <v>43940</v>
      </c>
      <c r="B1486" s="7">
        <v>0</v>
      </c>
      <c r="C1486" s="2" t="s">
        <v>12</v>
      </c>
      <c r="D1486">
        <v>0</v>
      </c>
      <c r="E1486">
        <v>81</v>
      </c>
      <c r="F1486" s="2" t="s">
        <v>0</v>
      </c>
      <c r="G1486">
        <v>0</v>
      </c>
      <c r="H1486">
        <v>0</v>
      </c>
      <c r="I1486">
        <v>0</v>
      </c>
      <c r="J1486">
        <v>0</v>
      </c>
      <c r="K1486">
        <v>1</v>
      </c>
      <c r="L1486" s="2" t="s">
        <v>462</v>
      </c>
    </row>
    <row r="1487" spans="1:12" x14ac:dyDescent="0.4">
      <c r="A1487" s="1">
        <v>43941</v>
      </c>
      <c r="B1487" s="7">
        <v>0.61458333333333337</v>
      </c>
      <c r="C1487" s="2" t="s">
        <v>25</v>
      </c>
      <c r="D1487">
        <v>0</v>
      </c>
      <c r="E1487">
        <v>1012</v>
      </c>
      <c r="F1487" s="2" t="s">
        <v>0</v>
      </c>
      <c r="G1487">
        <v>45</v>
      </c>
      <c r="H1487">
        <v>16</v>
      </c>
      <c r="I1487">
        <v>16</v>
      </c>
      <c r="J1487">
        <v>640</v>
      </c>
      <c r="K1487">
        <v>28</v>
      </c>
      <c r="L1487" s="2" t="s">
        <v>451</v>
      </c>
    </row>
    <row r="1488" spans="1:12" x14ac:dyDescent="0.4">
      <c r="A1488" s="1">
        <v>43941</v>
      </c>
      <c r="B1488" s="7">
        <v>0.45833333333333331</v>
      </c>
      <c r="C1488" s="2" t="s">
        <v>113</v>
      </c>
      <c r="D1488">
        <v>0</v>
      </c>
      <c r="E1488">
        <v>24</v>
      </c>
      <c r="F1488" s="2" t="s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 s="2" t="s">
        <v>186</v>
      </c>
    </row>
    <row r="1489" spans="1:12" x14ac:dyDescent="0.4">
      <c r="A1489" s="1">
        <v>43941</v>
      </c>
      <c r="B1489" s="7">
        <v>0.54166666666666663</v>
      </c>
      <c r="C1489" s="2" t="s">
        <v>59</v>
      </c>
      <c r="D1489">
        <v>0</v>
      </c>
      <c r="E1489">
        <v>86</v>
      </c>
      <c r="F1489" s="2" t="s">
        <v>0</v>
      </c>
      <c r="G1489">
        <v>0</v>
      </c>
      <c r="H1489">
        <v>0</v>
      </c>
      <c r="I1489">
        <v>0</v>
      </c>
      <c r="J1489">
        <v>0</v>
      </c>
      <c r="K1489">
        <v>3</v>
      </c>
      <c r="L1489" s="2" t="s">
        <v>175</v>
      </c>
    </row>
    <row r="1490" spans="1:12" x14ac:dyDescent="0.4">
      <c r="A1490" s="1">
        <v>43941</v>
      </c>
      <c r="B1490" s="7">
        <v>0.33333333333333331</v>
      </c>
      <c r="C1490" s="2" t="s">
        <v>17</v>
      </c>
      <c r="D1490">
        <v>0</v>
      </c>
      <c r="E1490">
        <v>1613</v>
      </c>
      <c r="F1490" s="2" t="s">
        <v>0</v>
      </c>
      <c r="G1490">
        <v>71</v>
      </c>
      <c r="H1490">
        <v>19</v>
      </c>
      <c r="I1490">
        <v>11</v>
      </c>
      <c r="J1490">
        <v>0</v>
      </c>
      <c r="K1490">
        <v>73</v>
      </c>
      <c r="L1490" s="2" t="s">
        <v>123</v>
      </c>
    </row>
    <row r="1491" spans="1:12" x14ac:dyDescent="0.4">
      <c r="A1491" s="1">
        <v>43941</v>
      </c>
      <c r="B1491" s="7">
        <v>0</v>
      </c>
      <c r="C1491" s="2" t="s">
        <v>19</v>
      </c>
      <c r="D1491">
        <v>0</v>
      </c>
      <c r="E1491">
        <v>806</v>
      </c>
      <c r="F1491" s="2" t="s">
        <v>0</v>
      </c>
      <c r="G1491">
        <v>40</v>
      </c>
      <c r="H1491">
        <v>6</v>
      </c>
      <c r="I1491">
        <v>3</v>
      </c>
      <c r="J1491">
        <v>664</v>
      </c>
      <c r="K1491">
        <v>25</v>
      </c>
      <c r="L1491" s="2" t="s">
        <v>180</v>
      </c>
    </row>
    <row r="1492" spans="1:12" x14ac:dyDescent="0.4">
      <c r="A1492" s="1">
        <v>43941</v>
      </c>
      <c r="B1492" s="7">
        <v>0.39583333333333331</v>
      </c>
      <c r="C1492" s="2" t="s">
        <v>15</v>
      </c>
      <c r="D1492">
        <v>0</v>
      </c>
      <c r="E1492">
        <v>928</v>
      </c>
      <c r="F1492" s="2" t="s">
        <v>0</v>
      </c>
      <c r="G1492">
        <v>0</v>
      </c>
      <c r="H1492">
        <v>0</v>
      </c>
      <c r="I1492">
        <v>0</v>
      </c>
      <c r="J1492">
        <v>770</v>
      </c>
      <c r="K1492">
        <v>42</v>
      </c>
      <c r="L1492" s="2" t="s">
        <v>463</v>
      </c>
    </row>
    <row r="1493" spans="1:12" x14ac:dyDescent="0.4">
      <c r="A1493" s="1">
        <v>43941</v>
      </c>
      <c r="B1493" s="7">
        <v>0</v>
      </c>
      <c r="C1493" s="2" t="s">
        <v>30</v>
      </c>
      <c r="D1493">
        <v>0</v>
      </c>
      <c r="E1493">
        <v>989</v>
      </c>
      <c r="F1493" s="2" t="s">
        <v>0</v>
      </c>
      <c r="G1493">
        <v>62</v>
      </c>
      <c r="H1493">
        <v>11</v>
      </c>
      <c r="I1493">
        <v>0</v>
      </c>
      <c r="J1493">
        <v>113</v>
      </c>
      <c r="K1493">
        <v>72</v>
      </c>
      <c r="L1493" s="2" t="s">
        <v>95</v>
      </c>
    </row>
    <row r="1494" spans="1:12" x14ac:dyDescent="0.4">
      <c r="A1494" s="1">
        <v>43941</v>
      </c>
      <c r="B1494" s="7">
        <v>0</v>
      </c>
      <c r="C1494" s="2" t="s">
        <v>8</v>
      </c>
      <c r="D1494">
        <v>22465</v>
      </c>
      <c r="E1494">
        <v>4679</v>
      </c>
      <c r="F1494" s="2" t="s">
        <v>0</v>
      </c>
      <c r="G1494">
        <v>321</v>
      </c>
      <c r="H1494">
        <v>34</v>
      </c>
      <c r="I1494">
        <v>29</v>
      </c>
      <c r="J1494">
        <v>561</v>
      </c>
      <c r="K1494">
        <v>205</v>
      </c>
      <c r="L1494" s="2" t="s">
        <v>9</v>
      </c>
    </row>
    <row r="1495" spans="1:12" x14ac:dyDescent="0.4">
      <c r="A1495" s="1">
        <v>43941</v>
      </c>
      <c r="B1495" s="7">
        <v>0.54166666666666663</v>
      </c>
      <c r="C1495" s="2" t="s">
        <v>32</v>
      </c>
      <c r="D1495">
        <v>0</v>
      </c>
      <c r="E1495">
        <v>114</v>
      </c>
      <c r="F1495" s="2" t="s">
        <v>0</v>
      </c>
      <c r="G1495">
        <v>5</v>
      </c>
      <c r="H1495">
        <v>0</v>
      </c>
      <c r="I1495">
        <v>0</v>
      </c>
      <c r="J1495">
        <v>0</v>
      </c>
      <c r="K1495">
        <v>5</v>
      </c>
      <c r="L1495" s="2" t="s">
        <v>573</v>
      </c>
    </row>
    <row r="1496" spans="1:12" x14ac:dyDescent="0.4">
      <c r="A1496" s="1">
        <v>43941</v>
      </c>
      <c r="B1496" s="7">
        <v>0</v>
      </c>
      <c r="C1496" s="2" t="s">
        <v>136</v>
      </c>
      <c r="D1496">
        <v>0</v>
      </c>
      <c r="E1496">
        <v>785</v>
      </c>
      <c r="F1496" s="2" t="s">
        <v>0</v>
      </c>
      <c r="G1496">
        <v>29</v>
      </c>
      <c r="H1496">
        <v>0</v>
      </c>
      <c r="I1496">
        <v>0</v>
      </c>
      <c r="J1496">
        <v>0</v>
      </c>
      <c r="K1496">
        <v>42</v>
      </c>
      <c r="L1496" s="2" t="s">
        <v>137</v>
      </c>
    </row>
    <row r="1497" spans="1:12" x14ac:dyDescent="0.4">
      <c r="A1497" s="1">
        <v>43941</v>
      </c>
      <c r="B1497" s="7">
        <v>0.66666666666666663</v>
      </c>
      <c r="C1497" s="2" t="s">
        <v>44</v>
      </c>
      <c r="D1497">
        <v>0</v>
      </c>
      <c r="E1497">
        <v>195</v>
      </c>
      <c r="F1497" s="2" t="s">
        <v>0</v>
      </c>
      <c r="G1497">
        <v>14</v>
      </c>
      <c r="H1497">
        <v>4</v>
      </c>
      <c r="I1497">
        <v>0</v>
      </c>
      <c r="J1497">
        <v>0</v>
      </c>
      <c r="K1497">
        <v>6</v>
      </c>
      <c r="L1497" s="2" t="s">
        <v>164</v>
      </c>
    </row>
    <row r="1498" spans="1:12" x14ac:dyDescent="0.4">
      <c r="A1498" s="1">
        <v>43941</v>
      </c>
      <c r="B1498" s="7">
        <v>0.45833333333333331</v>
      </c>
      <c r="C1498" s="2" t="s">
        <v>57</v>
      </c>
      <c r="D1498">
        <v>0</v>
      </c>
      <c r="E1498">
        <v>633</v>
      </c>
      <c r="F1498" s="2" t="s">
        <v>0</v>
      </c>
      <c r="G1498">
        <v>33</v>
      </c>
      <c r="H1498">
        <v>5</v>
      </c>
      <c r="I1498">
        <v>0</v>
      </c>
      <c r="J1498">
        <v>0</v>
      </c>
      <c r="K1498">
        <v>15</v>
      </c>
      <c r="L1498" s="2" t="s">
        <v>154</v>
      </c>
    </row>
    <row r="1499" spans="1:12" x14ac:dyDescent="0.4">
      <c r="A1499" s="1">
        <v>43941</v>
      </c>
      <c r="B1499" s="7">
        <v>0.66666666666666663</v>
      </c>
      <c r="C1499" s="2" t="s">
        <v>33</v>
      </c>
      <c r="D1499">
        <v>0</v>
      </c>
      <c r="E1499">
        <v>651</v>
      </c>
      <c r="F1499" s="2" t="s">
        <v>0</v>
      </c>
      <c r="G1499">
        <v>44</v>
      </c>
      <c r="H1499">
        <v>10</v>
      </c>
      <c r="I1499">
        <v>5</v>
      </c>
      <c r="J1499">
        <v>0</v>
      </c>
      <c r="K1499">
        <v>60</v>
      </c>
      <c r="L1499" s="2" t="s">
        <v>34</v>
      </c>
    </row>
    <row r="1500" spans="1:12" x14ac:dyDescent="0.4">
      <c r="A1500" s="1">
        <v>43941</v>
      </c>
      <c r="B1500" s="7">
        <v>0</v>
      </c>
      <c r="C1500" s="2" t="s">
        <v>96</v>
      </c>
      <c r="D1500">
        <v>0</v>
      </c>
      <c r="E1500">
        <v>108</v>
      </c>
      <c r="F1500" s="2" t="s">
        <v>0</v>
      </c>
      <c r="G1500">
        <v>4</v>
      </c>
      <c r="H1500">
        <v>2</v>
      </c>
      <c r="I1500">
        <v>0</v>
      </c>
      <c r="J1500">
        <v>0</v>
      </c>
      <c r="K1500">
        <v>3</v>
      </c>
      <c r="L1500" s="2" t="s">
        <v>475</v>
      </c>
    </row>
    <row r="1501" spans="1:12" x14ac:dyDescent="0.4">
      <c r="A1501" s="1">
        <v>43941</v>
      </c>
      <c r="B1501" s="7">
        <v>0.625</v>
      </c>
      <c r="C1501" s="2" t="s">
        <v>108</v>
      </c>
      <c r="D1501">
        <v>0</v>
      </c>
      <c r="E1501">
        <v>67</v>
      </c>
      <c r="F1501" s="2" t="s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 s="2" t="s">
        <v>172</v>
      </c>
    </row>
    <row r="1502" spans="1:12" x14ac:dyDescent="0.4">
      <c r="A1502" s="1">
        <v>43941</v>
      </c>
      <c r="B1502" s="7">
        <v>0</v>
      </c>
      <c r="C1502" s="2" t="s">
        <v>38</v>
      </c>
      <c r="D1502">
        <v>0</v>
      </c>
      <c r="E1502">
        <v>711</v>
      </c>
      <c r="F1502" s="2" t="s">
        <v>0</v>
      </c>
      <c r="G1502">
        <v>42</v>
      </c>
      <c r="H1502">
        <v>7</v>
      </c>
      <c r="I1502">
        <v>0</v>
      </c>
      <c r="J1502">
        <v>159</v>
      </c>
      <c r="K1502">
        <v>27</v>
      </c>
      <c r="L1502" s="2" t="s">
        <v>101</v>
      </c>
    </row>
    <row r="1503" spans="1:12" x14ac:dyDescent="0.4">
      <c r="A1503" s="1">
        <v>43941</v>
      </c>
      <c r="B1503" s="7">
        <v>0.39583333333333331</v>
      </c>
      <c r="C1503" s="2" t="s">
        <v>151</v>
      </c>
      <c r="D1503">
        <v>0</v>
      </c>
      <c r="E1503">
        <v>63</v>
      </c>
      <c r="F1503" s="2" t="s">
        <v>0</v>
      </c>
      <c r="G1503">
        <v>6</v>
      </c>
      <c r="H1503">
        <v>2</v>
      </c>
      <c r="I1503">
        <v>0</v>
      </c>
      <c r="J1503">
        <v>0</v>
      </c>
      <c r="K1503">
        <v>1</v>
      </c>
      <c r="L1503" s="2" t="s">
        <v>152</v>
      </c>
    </row>
    <row r="1504" spans="1:12" x14ac:dyDescent="0.4">
      <c r="A1504" s="1">
        <v>43941</v>
      </c>
      <c r="B1504" s="7">
        <v>0</v>
      </c>
      <c r="C1504" s="2" t="s">
        <v>70</v>
      </c>
      <c r="D1504">
        <v>0</v>
      </c>
      <c r="E1504">
        <v>355</v>
      </c>
      <c r="F1504" s="2" t="s">
        <v>0</v>
      </c>
      <c r="G1504">
        <v>19</v>
      </c>
      <c r="H1504">
        <v>0</v>
      </c>
      <c r="I1504">
        <v>0</v>
      </c>
      <c r="J1504">
        <v>0</v>
      </c>
      <c r="K1504">
        <v>11</v>
      </c>
      <c r="L1504" s="2" t="s">
        <v>576</v>
      </c>
    </row>
    <row r="1505" spans="1:12" x14ac:dyDescent="0.4">
      <c r="A1505" s="1">
        <v>43941</v>
      </c>
      <c r="B1505" s="7">
        <v>0</v>
      </c>
      <c r="C1505" s="2" t="s">
        <v>45</v>
      </c>
      <c r="D1505">
        <v>0</v>
      </c>
      <c r="E1505">
        <v>272</v>
      </c>
      <c r="F1505" s="2" t="s">
        <v>0</v>
      </c>
      <c r="G1505">
        <v>0</v>
      </c>
      <c r="H1505">
        <v>0</v>
      </c>
      <c r="I1505">
        <v>0</v>
      </c>
      <c r="J1505">
        <v>180</v>
      </c>
      <c r="K1505">
        <v>15</v>
      </c>
      <c r="L1505" s="2" t="s">
        <v>464</v>
      </c>
    </row>
    <row r="1506" spans="1:12" x14ac:dyDescent="0.4">
      <c r="A1506" s="1">
        <v>43941</v>
      </c>
      <c r="B1506" s="7">
        <v>0</v>
      </c>
      <c r="C1506" s="2" t="s">
        <v>125</v>
      </c>
      <c r="D1506">
        <v>0</v>
      </c>
      <c r="E1506">
        <v>335</v>
      </c>
      <c r="F1506" s="2" t="s">
        <v>0</v>
      </c>
      <c r="G1506">
        <v>24</v>
      </c>
      <c r="H1506">
        <v>12</v>
      </c>
      <c r="I1506">
        <v>0</v>
      </c>
      <c r="J1506">
        <v>0</v>
      </c>
      <c r="K1506">
        <v>13</v>
      </c>
      <c r="L1506" s="2" t="s">
        <v>139</v>
      </c>
    </row>
    <row r="1507" spans="1:12" x14ac:dyDescent="0.4">
      <c r="A1507" s="1">
        <v>43941</v>
      </c>
      <c r="B1507" s="7">
        <v>0.33333333333333331</v>
      </c>
      <c r="C1507" s="2" t="s">
        <v>10</v>
      </c>
      <c r="D1507">
        <v>0</v>
      </c>
      <c r="E1507">
        <v>3058</v>
      </c>
      <c r="F1507" s="2" t="s">
        <v>0</v>
      </c>
      <c r="G1507">
        <v>237</v>
      </c>
      <c r="H1507">
        <v>54</v>
      </c>
      <c r="I1507">
        <v>42</v>
      </c>
      <c r="J1507">
        <v>616</v>
      </c>
      <c r="K1507">
        <v>288</v>
      </c>
      <c r="L1507" s="2" t="s">
        <v>465</v>
      </c>
    </row>
    <row r="1508" spans="1:12" x14ac:dyDescent="0.4">
      <c r="A1508" s="1">
        <v>43941</v>
      </c>
      <c r="B1508" s="7">
        <v>0.58333333333333337</v>
      </c>
      <c r="C1508" s="2" t="s">
        <v>103</v>
      </c>
      <c r="D1508">
        <v>0</v>
      </c>
      <c r="E1508">
        <v>78</v>
      </c>
      <c r="F1508" s="2" t="s">
        <v>0</v>
      </c>
      <c r="G1508">
        <v>2</v>
      </c>
      <c r="H1508">
        <v>0</v>
      </c>
      <c r="I1508">
        <v>0</v>
      </c>
      <c r="J1508">
        <v>69</v>
      </c>
      <c r="K1508">
        <v>5</v>
      </c>
      <c r="L1508" s="2" t="s">
        <v>242</v>
      </c>
    </row>
    <row r="1509" spans="1:12" x14ac:dyDescent="0.4">
      <c r="A1509" s="1">
        <v>43941</v>
      </c>
      <c r="B1509" s="7">
        <v>0</v>
      </c>
      <c r="C1509" s="2" t="s">
        <v>21</v>
      </c>
      <c r="D1509">
        <v>0</v>
      </c>
      <c r="E1509">
        <v>5093</v>
      </c>
      <c r="F1509" s="2" t="s">
        <v>0</v>
      </c>
      <c r="G1509">
        <v>220</v>
      </c>
      <c r="H1509">
        <v>49</v>
      </c>
      <c r="I1509">
        <v>0</v>
      </c>
      <c r="J1509">
        <v>0</v>
      </c>
      <c r="K1509">
        <v>316</v>
      </c>
      <c r="L1509" s="2" t="s">
        <v>197</v>
      </c>
    </row>
    <row r="1510" spans="1:12" x14ac:dyDescent="0.4">
      <c r="A1510" s="1">
        <v>43941</v>
      </c>
      <c r="B1510" s="7">
        <v>0.625</v>
      </c>
      <c r="C1510" s="2" t="s">
        <v>23</v>
      </c>
      <c r="D1510">
        <v>0</v>
      </c>
      <c r="E1510">
        <v>1790</v>
      </c>
      <c r="F1510" s="2" t="s">
        <v>0</v>
      </c>
      <c r="G1510">
        <v>77</v>
      </c>
      <c r="H1510">
        <v>15</v>
      </c>
      <c r="I1510">
        <v>9</v>
      </c>
      <c r="J1510">
        <v>206</v>
      </c>
      <c r="K1510">
        <v>110</v>
      </c>
      <c r="L1510" s="2" t="s">
        <v>571</v>
      </c>
    </row>
    <row r="1511" spans="1:12" x14ac:dyDescent="0.4">
      <c r="A1511" s="1">
        <v>43941</v>
      </c>
      <c r="B1511" s="7">
        <v>0.33333333333333331</v>
      </c>
      <c r="C1511" s="2" t="s">
        <v>47</v>
      </c>
      <c r="D1511">
        <v>0</v>
      </c>
      <c r="E1511">
        <v>176</v>
      </c>
      <c r="F1511" s="2" t="s">
        <v>0</v>
      </c>
      <c r="G1511">
        <v>9</v>
      </c>
      <c r="H1511">
        <v>4</v>
      </c>
      <c r="I1511">
        <v>0</v>
      </c>
      <c r="J1511">
        <v>99</v>
      </c>
      <c r="K1511">
        <v>8</v>
      </c>
      <c r="L1511" s="2" t="s">
        <v>572</v>
      </c>
    </row>
    <row r="1512" spans="1:12" x14ac:dyDescent="0.4">
      <c r="A1512" s="1">
        <v>43941</v>
      </c>
      <c r="B1512" s="7">
        <v>0.60416666666666663</v>
      </c>
      <c r="C1512" s="2" t="s">
        <v>14</v>
      </c>
      <c r="D1512">
        <v>0</v>
      </c>
      <c r="E1512">
        <v>3254</v>
      </c>
      <c r="F1512" s="2" t="s">
        <v>0</v>
      </c>
      <c r="G1512">
        <v>121</v>
      </c>
      <c r="H1512">
        <v>0</v>
      </c>
      <c r="I1512">
        <v>43</v>
      </c>
      <c r="J1512">
        <v>0</v>
      </c>
      <c r="K1512">
        <v>107</v>
      </c>
      <c r="L1512" s="2" t="s">
        <v>240</v>
      </c>
    </row>
    <row r="1513" spans="1:12" x14ac:dyDescent="0.4">
      <c r="A1513" s="1">
        <v>43941</v>
      </c>
      <c r="B1513" s="7">
        <v>0</v>
      </c>
      <c r="C1513" s="2" t="s">
        <v>12</v>
      </c>
      <c r="D1513">
        <v>0</v>
      </c>
      <c r="E1513">
        <v>81</v>
      </c>
      <c r="F1513" s="2" t="s">
        <v>0</v>
      </c>
      <c r="G1513">
        <v>0</v>
      </c>
      <c r="H1513">
        <v>0</v>
      </c>
      <c r="I1513">
        <v>0</v>
      </c>
      <c r="J1513">
        <v>0</v>
      </c>
      <c r="K1513">
        <v>1</v>
      </c>
      <c r="L1513" s="2" t="s">
        <v>466</v>
      </c>
    </row>
    <row r="1514" spans="1:12" x14ac:dyDescent="0.4">
      <c r="A1514" s="1">
        <v>43942</v>
      </c>
      <c r="B1514" s="7">
        <v>0.61458333333333337</v>
      </c>
      <c r="C1514" s="2" t="s">
        <v>25</v>
      </c>
      <c r="D1514">
        <v>0</v>
      </c>
      <c r="E1514">
        <v>1017</v>
      </c>
      <c r="F1514" s="2" t="s">
        <v>0</v>
      </c>
      <c r="G1514">
        <v>43</v>
      </c>
      <c r="H1514">
        <v>18</v>
      </c>
      <c r="I1514">
        <v>18</v>
      </c>
      <c r="J1514">
        <v>680</v>
      </c>
      <c r="K1514">
        <v>29</v>
      </c>
      <c r="L1514" s="2" t="s">
        <v>476</v>
      </c>
    </row>
    <row r="1515" spans="1:12" x14ac:dyDescent="0.4">
      <c r="A1515" s="1">
        <v>43942</v>
      </c>
      <c r="B1515" s="7">
        <v>0.45833333333333331</v>
      </c>
      <c r="C1515" s="2" t="s">
        <v>113</v>
      </c>
      <c r="D1515">
        <v>0</v>
      </c>
      <c r="E1515">
        <v>24</v>
      </c>
      <c r="F1515" s="2" t="s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 s="2" t="s">
        <v>186</v>
      </c>
    </row>
    <row r="1516" spans="1:12" x14ac:dyDescent="0.4">
      <c r="A1516" s="1">
        <v>43942</v>
      </c>
      <c r="B1516" s="7">
        <v>0.54166666666666663</v>
      </c>
      <c r="C1516" s="2" t="s">
        <v>59</v>
      </c>
      <c r="D1516">
        <v>0</v>
      </c>
      <c r="E1516">
        <v>86</v>
      </c>
      <c r="F1516" s="2" t="s">
        <v>0</v>
      </c>
      <c r="G1516">
        <v>0</v>
      </c>
      <c r="H1516">
        <v>0</v>
      </c>
      <c r="I1516">
        <v>0</v>
      </c>
      <c r="J1516">
        <v>0</v>
      </c>
      <c r="K1516">
        <v>3</v>
      </c>
      <c r="L1516" s="2" t="s">
        <v>175</v>
      </c>
    </row>
    <row r="1517" spans="1:12" x14ac:dyDescent="0.4">
      <c r="A1517" s="1">
        <v>43942</v>
      </c>
      <c r="B1517" s="7">
        <v>0.33333333333333331</v>
      </c>
      <c r="C1517" s="2" t="s">
        <v>17</v>
      </c>
      <c r="D1517">
        <v>0</v>
      </c>
      <c r="E1517">
        <v>1622</v>
      </c>
      <c r="F1517" s="2" t="s">
        <v>0</v>
      </c>
      <c r="G1517">
        <v>66</v>
      </c>
      <c r="H1517">
        <v>17</v>
      </c>
      <c r="I1517">
        <v>11</v>
      </c>
      <c r="J1517">
        <v>0</v>
      </c>
      <c r="K1517">
        <v>77</v>
      </c>
      <c r="L1517" s="2" t="s">
        <v>123</v>
      </c>
    </row>
    <row r="1518" spans="1:12" x14ac:dyDescent="0.4">
      <c r="A1518" s="1">
        <v>43942</v>
      </c>
      <c r="B1518" s="7">
        <v>0</v>
      </c>
      <c r="C1518" s="2" t="s">
        <v>19</v>
      </c>
      <c r="D1518">
        <v>0</v>
      </c>
      <c r="E1518">
        <v>809</v>
      </c>
      <c r="F1518" s="2" t="s">
        <v>0</v>
      </c>
      <c r="G1518">
        <v>33</v>
      </c>
      <c r="H1518">
        <v>3</v>
      </c>
      <c r="I1518">
        <v>3</v>
      </c>
      <c r="J1518">
        <v>679</v>
      </c>
      <c r="K1518">
        <v>26</v>
      </c>
      <c r="L1518" s="2" t="s">
        <v>180</v>
      </c>
    </row>
    <row r="1519" spans="1:12" x14ac:dyDescent="0.4">
      <c r="A1519" s="1">
        <v>43942</v>
      </c>
      <c r="B1519" s="7">
        <v>0.38541666666666669</v>
      </c>
      <c r="C1519" s="2" t="s">
        <v>15</v>
      </c>
      <c r="D1519">
        <v>0</v>
      </c>
      <c r="E1519">
        <v>928</v>
      </c>
      <c r="F1519" s="2" t="s">
        <v>0</v>
      </c>
      <c r="G1519">
        <v>54</v>
      </c>
      <c r="H1519">
        <v>9</v>
      </c>
      <c r="I1519">
        <v>0</v>
      </c>
      <c r="J1519">
        <v>781</v>
      </c>
      <c r="K1519">
        <v>44</v>
      </c>
      <c r="L1519" s="2" t="s">
        <v>477</v>
      </c>
    </row>
    <row r="1520" spans="1:12" x14ac:dyDescent="0.4">
      <c r="A1520" s="1">
        <v>43942</v>
      </c>
      <c r="B1520" s="7">
        <v>0</v>
      </c>
      <c r="C1520" s="2" t="s">
        <v>30</v>
      </c>
      <c r="D1520">
        <v>0</v>
      </c>
      <c r="E1520">
        <v>995</v>
      </c>
      <c r="F1520" s="2" t="s">
        <v>0</v>
      </c>
      <c r="G1520">
        <v>60</v>
      </c>
      <c r="H1520">
        <v>8</v>
      </c>
      <c r="I1520">
        <v>0</v>
      </c>
      <c r="J1520">
        <v>115</v>
      </c>
      <c r="K1520">
        <v>74</v>
      </c>
      <c r="L1520" s="2" t="s">
        <v>95</v>
      </c>
    </row>
    <row r="1521" spans="1:12" x14ac:dyDescent="0.4">
      <c r="A1521" s="1">
        <v>43942</v>
      </c>
      <c r="B1521" s="7">
        <v>0</v>
      </c>
      <c r="C1521" s="2" t="s">
        <v>8</v>
      </c>
      <c r="D1521">
        <v>22857</v>
      </c>
      <c r="E1521">
        <v>4705</v>
      </c>
      <c r="F1521" s="2" t="s">
        <v>0</v>
      </c>
      <c r="G1521">
        <v>304</v>
      </c>
      <c r="H1521">
        <v>32</v>
      </c>
      <c r="I1521">
        <v>29</v>
      </c>
      <c r="J1521">
        <v>581</v>
      </c>
      <c r="K1521">
        <v>209</v>
      </c>
      <c r="L1521" s="2" t="s">
        <v>9</v>
      </c>
    </row>
    <row r="1522" spans="1:12" x14ac:dyDescent="0.4">
      <c r="A1522" s="1">
        <v>43942</v>
      </c>
      <c r="B1522" s="7">
        <v>0.5625</v>
      </c>
      <c r="C1522" s="2" t="s">
        <v>32</v>
      </c>
      <c r="D1522">
        <v>0</v>
      </c>
      <c r="E1522">
        <v>115</v>
      </c>
      <c r="F1522" s="2" t="s">
        <v>0</v>
      </c>
      <c r="G1522">
        <v>3</v>
      </c>
      <c r="H1522">
        <v>0</v>
      </c>
      <c r="I1522">
        <v>0</v>
      </c>
      <c r="J1522">
        <v>0</v>
      </c>
      <c r="K1522">
        <v>6</v>
      </c>
      <c r="L1522" s="2" t="s">
        <v>573</v>
      </c>
    </row>
    <row r="1523" spans="1:12" x14ac:dyDescent="0.4">
      <c r="A1523" s="1">
        <v>43942</v>
      </c>
      <c r="B1523" s="7">
        <v>0</v>
      </c>
      <c r="C1523" s="2" t="s">
        <v>136</v>
      </c>
      <c r="D1523">
        <v>0</v>
      </c>
      <c r="E1523">
        <v>787</v>
      </c>
      <c r="F1523" s="2" t="s">
        <v>0</v>
      </c>
      <c r="G1523">
        <v>27</v>
      </c>
      <c r="H1523">
        <v>0</v>
      </c>
      <c r="I1523">
        <v>0</v>
      </c>
      <c r="J1523">
        <v>0</v>
      </c>
      <c r="K1523">
        <v>43</v>
      </c>
      <c r="L1523" s="2" t="s">
        <v>137</v>
      </c>
    </row>
    <row r="1524" spans="1:12" x14ac:dyDescent="0.4">
      <c r="A1524" s="1">
        <v>43942</v>
      </c>
      <c r="B1524" s="7">
        <v>0.66666666666666663</v>
      </c>
      <c r="C1524" s="2" t="s">
        <v>44</v>
      </c>
      <c r="D1524">
        <v>0</v>
      </c>
      <c r="E1524">
        <v>195</v>
      </c>
      <c r="F1524" s="2" t="s">
        <v>0</v>
      </c>
      <c r="G1524">
        <v>12</v>
      </c>
      <c r="H1524">
        <v>4</v>
      </c>
      <c r="I1524">
        <v>0</v>
      </c>
      <c r="J1524">
        <v>0</v>
      </c>
      <c r="K1524">
        <v>6</v>
      </c>
      <c r="L1524" s="2" t="s">
        <v>201</v>
      </c>
    </row>
    <row r="1525" spans="1:12" x14ac:dyDescent="0.4">
      <c r="A1525" s="1">
        <v>43942</v>
      </c>
      <c r="B1525" s="7">
        <v>0.5</v>
      </c>
      <c r="C1525" s="2" t="s">
        <v>57</v>
      </c>
      <c r="D1525">
        <v>0</v>
      </c>
      <c r="E1525">
        <v>643</v>
      </c>
      <c r="F1525" s="2" t="s">
        <v>0</v>
      </c>
      <c r="G1525">
        <v>35</v>
      </c>
      <c r="H1525">
        <v>5</v>
      </c>
      <c r="I1525">
        <v>0</v>
      </c>
      <c r="J1525">
        <v>0</v>
      </c>
      <c r="K1525">
        <v>15</v>
      </c>
      <c r="L1525" s="2" t="s">
        <v>154</v>
      </c>
    </row>
    <row r="1526" spans="1:12" x14ac:dyDescent="0.4">
      <c r="A1526" s="1">
        <v>43942</v>
      </c>
      <c r="B1526" s="7">
        <v>0.66666666666666663</v>
      </c>
      <c r="C1526" s="2" t="s">
        <v>33</v>
      </c>
      <c r="D1526">
        <v>0</v>
      </c>
      <c r="E1526">
        <v>656</v>
      </c>
      <c r="F1526" s="2" t="s">
        <v>0</v>
      </c>
      <c r="G1526">
        <v>37</v>
      </c>
      <c r="H1526">
        <v>7</v>
      </c>
      <c r="I1526">
        <v>4</v>
      </c>
      <c r="J1526">
        <v>0</v>
      </c>
      <c r="K1526">
        <v>61</v>
      </c>
      <c r="L1526" s="2" t="s">
        <v>34</v>
      </c>
    </row>
    <row r="1527" spans="1:12" x14ac:dyDescent="0.4">
      <c r="A1527" s="1">
        <v>43942</v>
      </c>
      <c r="B1527" s="7">
        <v>0</v>
      </c>
      <c r="C1527" s="2" t="s">
        <v>96</v>
      </c>
      <c r="D1527">
        <v>0</v>
      </c>
      <c r="E1527">
        <v>108</v>
      </c>
      <c r="F1527" s="2" t="s">
        <v>0</v>
      </c>
      <c r="G1527">
        <v>4</v>
      </c>
      <c r="H1527">
        <v>1</v>
      </c>
      <c r="I1527">
        <v>0</v>
      </c>
      <c r="J1527">
        <v>0</v>
      </c>
      <c r="K1527">
        <v>3</v>
      </c>
      <c r="L1527" s="2" t="s">
        <v>475</v>
      </c>
    </row>
    <row r="1528" spans="1:12" x14ac:dyDescent="0.4">
      <c r="A1528" s="1">
        <v>43942</v>
      </c>
      <c r="B1528" s="7">
        <v>0.47916666666666669</v>
      </c>
      <c r="C1528" s="2" t="s">
        <v>108</v>
      </c>
      <c r="D1528">
        <v>0</v>
      </c>
      <c r="E1528">
        <v>67</v>
      </c>
      <c r="F1528" s="2" t="s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 s="2" t="s">
        <v>172</v>
      </c>
    </row>
    <row r="1529" spans="1:12" x14ac:dyDescent="0.4">
      <c r="A1529" s="1">
        <v>43942</v>
      </c>
      <c r="B1529" s="7">
        <v>0</v>
      </c>
      <c r="C1529" s="2" t="s">
        <v>38</v>
      </c>
      <c r="D1529">
        <v>0</v>
      </c>
      <c r="E1529">
        <v>718</v>
      </c>
      <c r="F1529" s="2" t="s">
        <v>0</v>
      </c>
      <c r="G1529">
        <v>48</v>
      </c>
      <c r="H1529">
        <v>8</v>
      </c>
      <c r="I1529">
        <v>0</v>
      </c>
      <c r="J1529">
        <v>159</v>
      </c>
      <c r="K1529">
        <v>29</v>
      </c>
      <c r="L1529" s="2" t="s">
        <v>101</v>
      </c>
    </row>
    <row r="1530" spans="1:12" x14ac:dyDescent="0.4">
      <c r="A1530" s="1">
        <v>43942</v>
      </c>
      <c r="B1530" s="7">
        <v>0.39583333333333331</v>
      </c>
      <c r="C1530" s="2" t="s">
        <v>151</v>
      </c>
      <c r="D1530">
        <v>0</v>
      </c>
      <c r="E1530">
        <v>63</v>
      </c>
      <c r="F1530" s="2" t="s">
        <v>0</v>
      </c>
      <c r="G1530">
        <v>10</v>
      </c>
      <c r="H1530">
        <v>2</v>
      </c>
      <c r="I1530">
        <v>0</v>
      </c>
      <c r="J1530">
        <v>0</v>
      </c>
      <c r="K1530">
        <v>2</v>
      </c>
      <c r="L1530" s="2" t="s">
        <v>152</v>
      </c>
    </row>
    <row r="1531" spans="1:12" x14ac:dyDescent="0.4">
      <c r="A1531" s="1">
        <v>43942</v>
      </c>
      <c r="B1531" s="7">
        <v>0</v>
      </c>
      <c r="C1531" s="2" t="s">
        <v>70</v>
      </c>
      <c r="D1531">
        <v>0</v>
      </c>
      <c r="E1531">
        <v>359</v>
      </c>
      <c r="F1531" s="2" t="s">
        <v>0</v>
      </c>
      <c r="G1531">
        <v>19</v>
      </c>
      <c r="H1531">
        <v>0</v>
      </c>
      <c r="I1531">
        <v>0</v>
      </c>
      <c r="J1531">
        <v>0</v>
      </c>
      <c r="K1531">
        <v>11</v>
      </c>
      <c r="L1531" s="2" t="s">
        <v>576</v>
      </c>
    </row>
    <row r="1532" spans="1:12" x14ac:dyDescent="0.4">
      <c r="A1532" s="1">
        <v>43942</v>
      </c>
      <c r="B1532" s="7">
        <v>0.41666666666666669</v>
      </c>
      <c r="C1532" s="2" t="s">
        <v>45</v>
      </c>
      <c r="D1532">
        <v>0</v>
      </c>
      <c r="E1532">
        <v>276</v>
      </c>
      <c r="F1532" s="2" t="s">
        <v>0</v>
      </c>
      <c r="G1532">
        <v>0</v>
      </c>
      <c r="H1532">
        <v>0</v>
      </c>
      <c r="I1532">
        <v>0</v>
      </c>
      <c r="J1532">
        <v>192</v>
      </c>
      <c r="K1532">
        <v>16</v>
      </c>
      <c r="L1532" s="2" t="s">
        <v>478</v>
      </c>
    </row>
    <row r="1533" spans="1:12" x14ac:dyDescent="0.4">
      <c r="A1533" s="1">
        <v>43942</v>
      </c>
      <c r="B1533" s="7">
        <v>0</v>
      </c>
      <c r="C1533" s="2" t="s">
        <v>125</v>
      </c>
      <c r="D1533">
        <v>0</v>
      </c>
      <c r="E1533">
        <v>339</v>
      </c>
      <c r="F1533" s="2" t="s">
        <v>0</v>
      </c>
      <c r="G1533">
        <v>24</v>
      </c>
      <c r="H1533">
        <v>12</v>
      </c>
      <c r="I1533">
        <v>0</v>
      </c>
      <c r="J1533">
        <v>0</v>
      </c>
      <c r="K1533">
        <v>13</v>
      </c>
      <c r="L1533" s="2" t="s">
        <v>139</v>
      </c>
    </row>
    <row r="1534" spans="1:12" x14ac:dyDescent="0.4">
      <c r="A1534" s="1">
        <v>43942</v>
      </c>
      <c r="B1534" s="7">
        <v>0.33333333333333331</v>
      </c>
      <c r="C1534" s="2" t="s">
        <v>10</v>
      </c>
      <c r="D1534">
        <v>0</v>
      </c>
      <c r="E1534">
        <v>3065</v>
      </c>
      <c r="F1534" s="2" t="s">
        <v>0</v>
      </c>
      <c r="G1534">
        <v>236</v>
      </c>
      <c r="H1534">
        <v>54</v>
      </c>
      <c r="I1534">
        <v>36</v>
      </c>
      <c r="J1534">
        <v>639</v>
      </c>
      <c r="K1534">
        <v>291</v>
      </c>
      <c r="L1534" s="2" t="s">
        <v>479</v>
      </c>
    </row>
    <row r="1535" spans="1:12" x14ac:dyDescent="0.4">
      <c r="A1535" s="1">
        <v>43942</v>
      </c>
      <c r="B1535" s="7">
        <v>0.70833333333333337</v>
      </c>
      <c r="C1535" s="2" t="s">
        <v>103</v>
      </c>
      <c r="D1535">
        <v>0</v>
      </c>
      <c r="E1535">
        <v>78</v>
      </c>
      <c r="F1535" s="2" t="s">
        <v>0</v>
      </c>
      <c r="G1535">
        <v>2</v>
      </c>
      <c r="H1535">
        <v>0</v>
      </c>
      <c r="I1535">
        <v>0</v>
      </c>
      <c r="J1535">
        <v>69</v>
      </c>
      <c r="K1535">
        <v>5</v>
      </c>
      <c r="L1535" s="2" t="s">
        <v>242</v>
      </c>
    </row>
    <row r="1536" spans="1:12" x14ac:dyDescent="0.4">
      <c r="A1536" s="1">
        <v>43942</v>
      </c>
      <c r="B1536" s="7">
        <v>0</v>
      </c>
      <c r="C1536" s="2" t="s">
        <v>21</v>
      </c>
      <c r="D1536">
        <v>0</v>
      </c>
      <c r="E1536">
        <v>5125</v>
      </c>
      <c r="F1536" s="2" t="s">
        <v>0</v>
      </c>
      <c r="G1536">
        <v>206</v>
      </c>
      <c r="H1536">
        <v>48</v>
      </c>
      <c r="I1536">
        <v>0</v>
      </c>
      <c r="J1536">
        <v>0</v>
      </c>
      <c r="K1536">
        <v>322</v>
      </c>
      <c r="L1536" s="2" t="s">
        <v>197</v>
      </c>
    </row>
    <row r="1537" spans="1:12" x14ac:dyDescent="0.4">
      <c r="A1537" s="1">
        <v>43942</v>
      </c>
      <c r="B1537" s="7">
        <v>0.625</v>
      </c>
      <c r="C1537" s="2" t="s">
        <v>23</v>
      </c>
      <c r="D1537">
        <v>0</v>
      </c>
      <c r="E1537">
        <v>1796</v>
      </c>
      <c r="F1537" s="2" t="s">
        <v>0</v>
      </c>
      <c r="G1537">
        <v>75</v>
      </c>
      <c r="H1537">
        <v>14</v>
      </c>
      <c r="I1537">
        <v>11</v>
      </c>
      <c r="J1537">
        <v>210</v>
      </c>
      <c r="K1537">
        <v>114</v>
      </c>
      <c r="L1537" s="2" t="s">
        <v>571</v>
      </c>
    </row>
    <row r="1538" spans="1:12" x14ac:dyDescent="0.4">
      <c r="A1538" s="1">
        <v>43942</v>
      </c>
      <c r="B1538" s="7">
        <v>0.33333333333333331</v>
      </c>
      <c r="C1538" s="2" t="s">
        <v>47</v>
      </c>
      <c r="D1538">
        <v>0</v>
      </c>
      <c r="E1538">
        <v>176</v>
      </c>
      <c r="F1538" s="2" t="s">
        <v>0</v>
      </c>
      <c r="G1538">
        <v>6</v>
      </c>
      <c r="H1538">
        <v>3</v>
      </c>
      <c r="I1538">
        <v>0</v>
      </c>
      <c r="J1538">
        <v>99</v>
      </c>
      <c r="K1538">
        <v>8</v>
      </c>
      <c r="L1538" s="2" t="s">
        <v>572</v>
      </c>
    </row>
    <row r="1539" spans="1:12" x14ac:dyDescent="0.4">
      <c r="A1539" s="1">
        <v>43942</v>
      </c>
      <c r="B1539" s="7">
        <v>0.60416666666666663</v>
      </c>
      <c r="C1539" s="2" t="s">
        <v>14</v>
      </c>
      <c r="D1539">
        <v>0</v>
      </c>
      <c r="E1539">
        <v>3280</v>
      </c>
      <c r="F1539" s="2" t="s">
        <v>0</v>
      </c>
      <c r="G1539">
        <v>110</v>
      </c>
      <c r="H1539">
        <v>0</v>
      </c>
      <c r="I1539">
        <v>41</v>
      </c>
      <c r="J1539">
        <v>0</v>
      </c>
      <c r="K1539">
        <v>109</v>
      </c>
      <c r="L1539" s="2" t="s">
        <v>240</v>
      </c>
    </row>
    <row r="1540" spans="1:12" x14ac:dyDescent="0.4">
      <c r="A1540" s="1">
        <v>43942</v>
      </c>
      <c r="B1540" s="7">
        <v>0</v>
      </c>
      <c r="C1540" s="2" t="s">
        <v>12</v>
      </c>
      <c r="D1540">
        <v>0</v>
      </c>
      <c r="E1540">
        <v>81</v>
      </c>
      <c r="F1540" s="2" t="s">
        <v>0</v>
      </c>
      <c r="G1540">
        <v>0</v>
      </c>
      <c r="H1540">
        <v>0</v>
      </c>
      <c r="I1540">
        <v>0</v>
      </c>
      <c r="J1540">
        <v>0</v>
      </c>
      <c r="K1540">
        <v>1</v>
      </c>
      <c r="L1540" s="2" t="s">
        <v>480</v>
      </c>
    </row>
    <row r="1541" spans="1:12" x14ac:dyDescent="0.4">
      <c r="A1541" s="1">
        <v>43943</v>
      </c>
      <c r="B1541" s="7">
        <v>0.61458333333333337</v>
      </c>
      <c r="C1541" s="2" t="s">
        <v>25</v>
      </c>
      <c r="D1541">
        <v>0</v>
      </c>
      <c r="E1541">
        <v>1026</v>
      </c>
      <c r="F1541" s="2" t="s">
        <v>0</v>
      </c>
      <c r="G1541">
        <v>37</v>
      </c>
      <c r="H1541">
        <v>15</v>
      </c>
      <c r="I1541">
        <v>15</v>
      </c>
      <c r="J1541">
        <v>710</v>
      </c>
      <c r="K1541">
        <v>31</v>
      </c>
      <c r="L1541" s="2" t="s">
        <v>506</v>
      </c>
    </row>
    <row r="1542" spans="1:12" x14ac:dyDescent="0.4">
      <c r="A1542" s="1">
        <v>43943</v>
      </c>
      <c r="B1542" s="7">
        <v>0.45833333333333331</v>
      </c>
      <c r="C1542" s="2" t="s">
        <v>113</v>
      </c>
      <c r="D1542">
        <v>0</v>
      </c>
      <c r="E1542">
        <v>24</v>
      </c>
      <c r="F1542" s="2" t="s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 s="2" t="s">
        <v>186</v>
      </c>
    </row>
    <row r="1543" spans="1:12" x14ac:dyDescent="0.4">
      <c r="A1543" s="1">
        <v>43943</v>
      </c>
      <c r="B1543" s="7">
        <v>0.75</v>
      </c>
      <c r="C1543" s="2" t="s">
        <v>59</v>
      </c>
      <c r="D1543">
        <v>0</v>
      </c>
      <c r="E1543">
        <v>87</v>
      </c>
      <c r="F1543" s="2" t="s">
        <v>0</v>
      </c>
      <c r="G1543">
        <v>0</v>
      </c>
      <c r="H1543">
        <v>0</v>
      </c>
      <c r="I1543">
        <v>0</v>
      </c>
      <c r="J1543">
        <v>0</v>
      </c>
      <c r="K1543">
        <v>3</v>
      </c>
      <c r="L1543" s="2" t="s">
        <v>175</v>
      </c>
    </row>
    <row r="1544" spans="1:12" x14ac:dyDescent="0.4">
      <c r="A1544" s="1">
        <v>43943</v>
      </c>
      <c r="B1544" s="7">
        <v>0.33333333333333331</v>
      </c>
      <c r="C1544" s="2" t="s">
        <v>17</v>
      </c>
      <c r="D1544">
        <v>0</v>
      </c>
      <c r="E1544">
        <v>1643</v>
      </c>
      <c r="F1544" s="2" t="s">
        <v>0</v>
      </c>
      <c r="G1544">
        <v>67</v>
      </c>
      <c r="H1544">
        <v>14</v>
      </c>
      <c r="I1544">
        <v>10</v>
      </c>
      <c r="J1544">
        <v>0</v>
      </c>
      <c r="K1544">
        <v>77</v>
      </c>
      <c r="L1544" s="2" t="s">
        <v>123</v>
      </c>
    </row>
    <row r="1545" spans="1:12" x14ac:dyDescent="0.4">
      <c r="A1545" s="1">
        <v>43943</v>
      </c>
      <c r="B1545" s="7">
        <v>0</v>
      </c>
      <c r="C1545" s="2" t="s">
        <v>19</v>
      </c>
      <c r="D1545">
        <v>0</v>
      </c>
      <c r="E1545">
        <v>811</v>
      </c>
      <c r="F1545" s="2" t="s">
        <v>0</v>
      </c>
      <c r="G1545">
        <v>33</v>
      </c>
      <c r="H1545">
        <v>3</v>
      </c>
      <c r="I1545">
        <v>3</v>
      </c>
      <c r="J1545">
        <v>683</v>
      </c>
      <c r="K1545">
        <v>26</v>
      </c>
      <c r="L1545" s="2" t="s">
        <v>180</v>
      </c>
    </row>
    <row r="1546" spans="1:12" x14ac:dyDescent="0.4">
      <c r="A1546" s="1">
        <v>43943</v>
      </c>
      <c r="B1546" s="7">
        <v>0.40625</v>
      </c>
      <c r="C1546" s="2" t="s">
        <v>15</v>
      </c>
      <c r="D1546">
        <v>0</v>
      </c>
      <c r="E1546">
        <v>928</v>
      </c>
      <c r="F1546" s="2" t="s">
        <v>0</v>
      </c>
      <c r="G1546">
        <v>49</v>
      </c>
      <c r="H1546">
        <v>7</v>
      </c>
      <c r="I1546">
        <v>0</v>
      </c>
      <c r="J1546">
        <v>786</v>
      </c>
      <c r="K1546">
        <v>45</v>
      </c>
      <c r="L1546" s="2" t="s">
        <v>507</v>
      </c>
    </row>
    <row r="1547" spans="1:12" x14ac:dyDescent="0.4">
      <c r="A1547" s="1">
        <v>43943</v>
      </c>
      <c r="B1547" s="7">
        <v>0</v>
      </c>
      <c r="C1547" s="2" t="s">
        <v>30</v>
      </c>
      <c r="D1547">
        <v>0</v>
      </c>
      <c r="E1547">
        <v>1006</v>
      </c>
      <c r="F1547" s="2" t="s">
        <v>0</v>
      </c>
      <c r="G1547">
        <v>57</v>
      </c>
      <c r="H1547">
        <v>5</v>
      </c>
      <c r="I1547">
        <v>0</v>
      </c>
      <c r="J1547">
        <v>116</v>
      </c>
      <c r="K1547">
        <v>76</v>
      </c>
      <c r="L1547" s="2" t="s">
        <v>95</v>
      </c>
    </row>
    <row r="1548" spans="1:12" x14ac:dyDescent="0.4">
      <c r="A1548" s="1">
        <v>43943</v>
      </c>
      <c r="B1548" s="7">
        <v>0</v>
      </c>
      <c r="C1548" s="2" t="s">
        <v>8</v>
      </c>
      <c r="D1548">
        <v>23230</v>
      </c>
      <c r="E1548">
        <v>4726</v>
      </c>
      <c r="F1548" s="2" t="s">
        <v>0</v>
      </c>
      <c r="G1548">
        <v>288</v>
      </c>
      <c r="H1548">
        <v>30</v>
      </c>
      <c r="I1548">
        <v>27</v>
      </c>
      <c r="J1548">
        <v>589</v>
      </c>
      <c r="K1548">
        <v>213</v>
      </c>
      <c r="L1548" s="2" t="s">
        <v>9</v>
      </c>
    </row>
    <row r="1549" spans="1:12" x14ac:dyDescent="0.4">
      <c r="A1549" s="1">
        <v>43943</v>
      </c>
      <c r="B1549" s="7">
        <v>0.5625</v>
      </c>
      <c r="C1549" s="2" t="s">
        <v>32</v>
      </c>
      <c r="D1549">
        <v>0</v>
      </c>
      <c r="E1549">
        <v>117</v>
      </c>
      <c r="F1549" s="2" t="s">
        <v>0</v>
      </c>
      <c r="G1549">
        <v>3</v>
      </c>
      <c r="H1549">
        <v>0</v>
      </c>
      <c r="I1549">
        <v>0</v>
      </c>
      <c r="J1549">
        <v>0</v>
      </c>
      <c r="K1549">
        <v>6</v>
      </c>
      <c r="L1549" s="2" t="s">
        <v>573</v>
      </c>
    </row>
    <row r="1550" spans="1:12" x14ac:dyDescent="0.4">
      <c r="A1550" s="1">
        <v>43943</v>
      </c>
      <c r="B1550" s="7">
        <v>0</v>
      </c>
      <c r="C1550" s="2" t="s">
        <v>136</v>
      </c>
      <c r="D1550">
        <v>0</v>
      </c>
      <c r="E1550">
        <v>791</v>
      </c>
      <c r="F1550" s="2" t="s">
        <v>0</v>
      </c>
      <c r="G1550">
        <v>26</v>
      </c>
      <c r="H1550">
        <v>0</v>
      </c>
      <c r="I1550">
        <v>0</v>
      </c>
      <c r="J1550">
        <v>0</v>
      </c>
      <c r="K1550">
        <v>43</v>
      </c>
      <c r="L1550" s="2" t="s">
        <v>137</v>
      </c>
    </row>
    <row r="1551" spans="1:12" x14ac:dyDescent="0.4">
      <c r="A1551" s="1">
        <v>43943</v>
      </c>
      <c r="B1551" s="7">
        <v>0.66666666666666663</v>
      </c>
      <c r="C1551" s="2" t="s">
        <v>44</v>
      </c>
      <c r="D1551">
        <v>0</v>
      </c>
      <c r="E1551">
        <v>196</v>
      </c>
      <c r="F1551" s="2" t="s">
        <v>0</v>
      </c>
      <c r="G1551">
        <v>12</v>
      </c>
      <c r="H1551">
        <v>4</v>
      </c>
      <c r="I1551">
        <v>0</v>
      </c>
      <c r="J1551">
        <v>0</v>
      </c>
      <c r="K1551">
        <v>6</v>
      </c>
      <c r="L1551" s="2" t="s">
        <v>201</v>
      </c>
    </row>
    <row r="1552" spans="1:12" x14ac:dyDescent="0.4">
      <c r="A1552" s="1">
        <v>43943</v>
      </c>
      <c r="B1552" s="7">
        <v>0.45833333333333331</v>
      </c>
      <c r="C1552" s="2" t="s">
        <v>57</v>
      </c>
      <c r="D1552">
        <v>0</v>
      </c>
      <c r="E1552">
        <v>648</v>
      </c>
      <c r="F1552" s="2" t="s">
        <v>0</v>
      </c>
      <c r="G1552">
        <v>0</v>
      </c>
      <c r="H1552">
        <v>0</v>
      </c>
      <c r="I1552">
        <v>0</v>
      </c>
      <c r="J1552">
        <v>0</v>
      </c>
      <c r="K1552">
        <v>15</v>
      </c>
      <c r="L1552" s="2" t="s">
        <v>154</v>
      </c>
    </row>
    <row r="1553" spans="1:12" x14ac:dyDescent="0.4">
      <c r="A1553" s="1">
        <v>43943</v>
      </c>
      <c r="B1553" s="7">
        <v>0.66666666666666663</v>
      </c>
      <c r="C1553" s="2" t="s">
        <v>33</v>
      </c>
      <c r="D1553">
        <v>0</v>
      </c>
      <c r="E1553">
        <v>662</v>
      </c>
      <c r="F1553" s="2" t="s">
        <v>0</v>
      </c>
      <c r="G1553">
        <v>37</v>
      </c>
      <c r="H1553">
        <v>6</v>
      </c>
      <c r="I1553">
        <v>4</v>
      </c>
      <c r="J1553">
        <v>0</v>
      </c>
      <c r="K1553">
        <v>61</v>
      </c>
      <c r="L1553" s="2" t="s">
        <v>508</v>
      </c>
    </row>
    <row r="1554" spans="1:12" x14ac:dyDescent="0.4">
      <c r="A1554" s="1">
        <v>43943</v>
      </c>
      <c r="B1554" s="7">
        <v>0</v>
      </c>
      <c r="C1554" s="2" t="s">
        <v>96</v>
      </c>
      <c r="D1554">
        <v>0</v>
      </c>
      <c r="E1554">
        <v>108</v>
      </c>
      <c r="F1554" s="2" t="s">
        <v>0</v>
      </c>
      <c r="G1554">
        <v>4</v>
      </c>
      <c r="H1554">
        <v>1</v>
      </c>
      <c r="I1554">
        <v>0</v>
      </c>
      <c r="J1554">
        <v>0</v>
      </c>
      <c r="K1554">
        <v>3</v>
      </c>
      <c r="L1554" s="2" t="s">
        <v>475</v>
      </c>
    </row>
    <row r="1555" spans="1:12" x14ac:dyDescent="0.4">
      <c r="A1555" s="1">
        <v>43943</v>
      </c>
      <c r="B1555" s="7">
        <v>0.66666666666666663</v>
      </c>
      <c r="C1555" s="2" t="s">
        <v>108</v>
      </c>
      <c r="D1555">
        <v>0</v>
      </c>
      <c r="E1555">
        <v>67</v>
      </c>
      <c r="F1555" s="2" t="s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 s="2" t="s">
        <v>172</v>
      </c>
    </row>
    <row r="1556" spans="1:12" x14ac:dyDescent="0.4">
      <c r="A1556" s="1">
        <v>43943</v>
      </c>
      <c r="B1556" s="7">
        <v>0</v>
      </c>
      <c r="C1556" s="2" t="s">
        <v>38</v>
      </c>
      <c r="D1556">
        <v>0</v>
      </c>
      <c r="E1556">
        <v>724</v>
      </c>
      <c r="F1556" s="2" t="s">
        <v>0</v>
      </c>
      <c r="G1556">
        <v>52</v>
      </c>
      <c r="H1556">
        <v>6</v>
      </c>
      <c r="I1556">
        <v>0</v>
      </c>
      <c r="J1556">
        <v>162</v>
      </c>
      <c r="K1556">
        <v>29</v>
      </c>
      <c r="L1556" s="2" t="s">
        <v>101</v>
      </c>
    </row>
    <row r="1557" spans="1:12" x14ac:dyDescent="0.4">
      <c r="A1557" s="1">
        <v>43943</v>
      </c>
      <c r="B1557" s="7">
        <v>0.39583333333333331</v>
      </c>
      <c r="C1557" s="2" t="s">
        <v>151</v>
      </c>
      <c r="D1557">
        <v>0</v>
      </c>
      <c r="E1557">
        <v>63</v>
      </c>
      <c r="F1557" s="2" t="s">
        <v>0</v>
      </c>
      <c r="G1557">
        <v>10</v>
      </c>
      <c r="H1557">
        <v>2</v>
      </c>
      <c r="I1557">
        <v>0</v>
      </c>
      <c r="J1557">
        <v>0</v>
      </c>
      <c r="K1557">
        <v>3</v>
      </c>
      <c r="L1557" s="2" t="s">
        <v>152</v>
      </c>
    </row>
    <row r="1558" spans="1:12" x14ac:dyDescent="0.4">
      <c r="A1558" s="1">
        <v>43943</v>
      </c>
      <c r="B1558" s="7">
        <v>0</v>
      </c>
      <c r="C1558" s="2" t="s">
        <v>70</v>
      </c>
      <c r="D1558">
        <v>0</v>
      </c>
      <c r="E1558">
        <v>368</v>
      </c>
      <c r="F1558" s="2" t="s">
        <v>0</v>
      </c>
      <c r="G1558">
        <v>18</v>
      </c>
      <c r="H1558">
        <v>0</v>
      </c>
      <c r="I1558">
        <v>0</v>
      </c>
      <c r="J1558">
        <v>0</v>
      </c>
      <c r="K1558">
        <v>11</v>
      </c>
      <c r="L1558" s="2" t="s">
        <v>576</v>
      </c>
    </row>
    <row r="1559" spans="1:12" x14ac:dyDescent="0.4">
      <c r="A1559" s="1">
        <v>43943</v>
      </c>
      <c r="B1559" s="7">
        <v>0.41666666666666669</v>
      </c>
      <c r="C1559" s="2" t="s">
        <v>45</v>
      </c>
      <c r="D1559">
        <v>0</v>
      </c>
      <c r="E1559">
        <v>282</v>
      </c>
      <c r="F1559" s="2" t="s">
        <v>0</v>
      </c>
      <c r="G1559">
        <v>0</v>
      </c>
      <c r="H1559">
        <v>0</v>
      </c>
      <c r="I1559">
        <v>0</v>
      </c>
      <c r="J1559">
        <v>194</v>
      </c>
      <c r="K1559">
        <v>16</v>
      </c>
      <c r="L1559" s="2" t="s">
        <v>509</v>
      </c>
    </row>
    <row r="1560" spans="1:12" x14ac:dyDescent="0.4">
      <c r="A1560" s="1">
        <v>43943</v>
      </c>
      <c r="B1560" s="7">
        <v>0</v>
      </c>
      <c r="C1560" s="2" t="s">
        <v>125</v>
      </c>
      <c r="D1560">
        <v>0</v>
      </c>
      <c r="E1560">
        <v>340</v>
      </c>
      <c r="F1560" s="2" t="s">
        <v>0</v>
      </c>
      <c r="G1560">
        <v>23</v>
      </c>
      <c r="H1560">
        <v>9</v>
      </c>
      <c r="I1560">
        <v>0</v>
      </c>
      <c r="J1560">
        <v>0</v>
      </c>
      <c r="K1560">
        <v>14</v>
      </c>
      <c r="L1560" s="2" t="s">
        <v>139</v>
      </c>
    </row>
    <row r="1561" spans="1:12" x14ac:dyDescent="0.4">
      <c r="A1561" s="1">
        <v>43943</v>
      </c>
      <c r="B1561" s="7">
        <v>0.33333333333333331</v>
      </c>
      <c r="C1561" s="2" t="s">
        <v>10</v>
      </c>
      <c r="D1561">
        <v>0</v>
      </c>
      <c r="E1561">
        <v>3089</v>
      </c>
      <c r="F1561" s="2" t="s">
        <v>0</v>
      </c>
      <c r="G1561">
        <v>213</v>
      </c>
      <c r="H1561">
        <v>42</v>
      </c>
      <c r="I1561">
        <v>32</v>
      </c>
      <c r="J1561">
        <v>661</v>
      </c>
      <c r="K1561">
        <v>295</v>
      </c>
      <c r="L1561" s="2" t="s">
        <v>510</v>
      </c>
    </row>
    <row r="1562" spans="1:12" x14ac:dyDescent="0.4">
      <c r="A1562" s="1">
        <v>43943</v>
      </c>
      <c r="B1562" s="7">
        <v>0.625</v>
      </c>
      <c r="C1562" s="2" t="s">
        <v>103</v>
      </c>
      <c r="D1562">
        <v>0</v>
      </c>
      <c r="E1562">
        <v>78</v>
      </c>
      <c r="F1562" s="2" t="s">
        <v>0</v>
      </c>
      <c r="G1562">
        <v>3</v>
      </c>
      <c r="H1562">
        <v>0</v>
      </c>
      <c r="I1562">
        <v>0</v>
      </c>
      <c r="J1562">
        <v>69</v>
      </c>
      <c r="K1562">
        <v>5</v>
      </c>
      <c r="L1562" s="2" t="s">
        <v>242</v>
      </c>
    </row>
    <row r="1563" spans="1:12" x14ac:dyDescent="0.4">
      <c r="A1563" s="1">
        <v>43943</v>
      </c>
      <c r="B1563" s="7">
        <v>0</v>
      </c>
      <c r="C1563" s="2" t="s">
        <v>21</v>
      </c>
      <c r="D1563">
        <v>0</v>
      </c>
      <c r="E1563">
        <v>5141</v>
      </c>
      <c r="F1563" s="2" t="s">
        <v>0</v>
      </c>
      <c r="G1563">
        <v>194</v>
      </c>
      <c r="H1563">
        <v>45</v>
      </c>
      <c r="I1563">
        <v>0</v>
      </c>
      <c r="J1563">
        <v>0</v>
      </c>
      <c r="K1563">
        <v>325</v>
      </c>
      <c r="L1563" s="2" t="s">
        <v>197</v>
      </c>
    </row>
    <row r="1564" spans="1:12" x14ac:dyDescent="0.4">
      <c r="A1564" s="1">
        <v>43943</v>
      </c>
      <c r="B1564" s="7">
        <v>0.625</v>
      </c>
      <c r="C1564" s="2" t="s">
        <v>23</v>
      </c>
      <c r="D1564">
        <v>0</v>
      </c>
      <c r="E1564">
        <v>1801</v>
      </c>
      <c r="F1564" s="2" t="s">
        <v>0</v>
      </c>
      <c r="G1564">
        <v>77</v>
      </c>
      <c r="H1564">
        <v>13</v>
      </c>
      <c r="I1564">
        <v>11</v>
      </c>
      <c r="J1564">
        <v>210</v>
      </c>
      <c r="K1564">
        <v>117</v>
      </c>
      <c r="L1564" s="2" t="s">
        <v>571</v>
      </c>
    </row>
    <row r="1565" spans="1:12" x14ac:dyDescent="0.4">
      <c r="A1565" s="1">
        <v>43943</v>
      </c>
      <c r="B1565" s="7">
        <v>0.33333333333333331</v>
      </c>
      <c r="C1565" s="2" t="s">
        <v>47</v>
      </c>
      <c r="D1565">
        <v>0</v>
      </c>
      <c r="E1565">
        <v>178</v>
      </c>
      <c r="F1565" s="2" t="s">
        <v>0</v>
      </c>
      <c r="G1565">
        <v>5</v>
      </c>
      <c r="H1565">
        <v>3</v>
      </c>
      <c r="I1565">
        <v>0</v>
      </c>
      <c r="J1565">
        <v>131</v>
      </c>
      <c r="K1565">
        <v>8</v>
      </c>
      <c r="L1565" s="2" t="s">
        <v>572</v>
      </c>
    </row>
    <row r="1566" spans="1:12" x14ac:dyDescent="0.4">
      <c r="A1566" s="1">
        <v>43943</v>
      </c>
      <c r="B1566" s="7">
        <v>0.60416666666666663</v>
      </c>
      <c r="C1566" s="2" t="s">
        <v>14</v>
      </c>
      <c r="D1566">
        <v>0</v>
      </c>
      <c r="E1566">
        <v>3320</v>
      </c>
      <c r="F1566" s="2" t="s">
        <v>0</v>
      </c>
      <c r="G1566">
        <v>110</v>
      </c>
      <c r="H1566">
        <v>0</v>
      </c>
      <c r="I1566">
        <v>44</v>
      </c>
      <c r="J1566">
        <v>0</v>
      </c>
      <c r="K1566">
        <v>110</v>
      </c>
      <c r="L1566" s="2" t="s">
        <v>240</v>
      </c>
    </row>
    <row r="1567" spans="1:12" x14ac:dyDescent="0.4">
      <c r="A1567" s="1">
        <v>43943</v>
      </c>
      <c r="B1567" s="7">
        <v>0</v>
      </c>
      <c r="C1567" s="2" t="s">
        <v>12</v>
      </c>
      <c r="D1567">
        <v>0</v>
      </c>
      <c r="E1567">
        <v>81</v>
      </c>
      <c r="F1567" s="2" t="s">
        <v>0</v>
      </c>
      <c r="G1567">
        <v>0</v>
      </c>
      <c r="H1567">
        <v>0</v>
      </c>
      <c r="I1567">
        <v>0</v>
      </c>
      <c r="J1567">
        <v>0</v>
      </c>
      <c r="K1567">
        <v>1</v>
      </c>
      <c r="L1567" s="2" t="s">
        <v>577</v>
      </c>
    </row>
    <row r="1568" spans="1:12" x14ac:dyDescent="0.4">
      <c r="A1568" s="1">
        <v>43944</v>
      </c>
      <c r="B1568" s="7">
        <v>0.61458333333333337</v>
      </c>
      <c r="C1568" s="2" t="s">
        <v>25</v>
      </c>
      <c r="D1568">
        <v>0</v>
      </c>
      <c r="E1568">
        <v>1037</v>
      </c>
      <c r="F1568" s="2" t="s">
        <v>0</v>
      </c>
      <c r="G1568">
        <v>35</v>
      </c>
      <c r="H1568">
        <v>14</v>
      </c>
      <c r="I1568">
        <v>14</v>
      </c>
      <c r="J1568">
        <v>750</v>
      </c>
      <c r="K1568">
        <v>31</v>
      </c>
      <c r="L1568" s="2" t="s">
        <v>578</v>
      </c>
    </row>
    <row r="1569" spans="1:12" x14ac:dyDescent="0.4">
      <c r="A1569" s="1">
        <v>43944</v>
      </c>
      <c r="B1569" s="7">
        <v>0.45833333333333331</v>
      </c>
      <c r="C1569" s="2" t="s">
        <v>113</v>
      </c>
      <c r="D1569">
        <v>0</v>
      </c>
      <c r="E1569">
        <v>25</v>
      </c>
      <c r="F1569" s="2" t="s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 s="2" t="s">
        <v>186</v>
      </c>
    </row>
    <row r="1570" spans="1:12" x14ac:dyDescent="0.4">
      <c r="A1570" s="1">
        <v>43944</v>
      </c>
      <c r="B1570" s="7">
        <v>0.58333333333333337</v>
      </c>
      <c r="C1570" s="2" t="s">
        <v>59</v>
      </c>
      <c r="D1570">
        <v>0</v>
      </c>
      <c r="E1570">
        <v>88</v>
      </c>
      <c r="F1570" s="2" t="s">
        <v>0</v>
      </c>
      <c r="G1570">
        <v>5</v>
      </c>
      <c r="H1570">
        <v>2</v>
      </c>
      <c r="I1570">
        <v>0</v>
      </c>
      <c r="J1570">
        <v>0</v>
      </c>
      <c r="K1570">
        <v>3</v>
      </c>
      <c r="L1570" s="2" t="s">
        <v>175</v>
      </c>
    </row>
    <row r="1571" spans="1:12" x14ac:dyDescent="0.4">
      <c r="A1571" s="1">
        <v>43944</v>
      </c>
      <c r="B1571" s="7">
        <v>0.33333333333333331</v>
      </c>
      <c r="C1571" s="2" t="s">
        <v>17</v>
      </c>
      <c r="D1571">
        <v>0</v>
      </c>
      <c r="E1571">
        <v>1670</v>
      </c>
      <c r="F1571" s="2" t="s">
        <v>0</v>
      </c>
      <c r="G1571">
        <v>66</v>
      </c>
      <c r="H1571">
        <v>11</v>
      </c>
      <c r="I1571">
        <v>7</v>
      </c>
      <c r="J1571">
        <v>0</v>
      </c>
      <c r="K1571">
        <v>79</v>
      </c>
      <c r="L1571" s="2" t="s">
        <v>123</v>
      </c>
    </row>
    <row r="1572" spans="1:12" x14ac:dyDescent="0.4">
      <c r="A1572" s="1">
        <v>43944</v>
      </c>
      <c r="B1572" s="7">
        <v>0</v>
      </c>
      <c r="C1572" s="2" t="s">
        <v>19</v>
      </c>
      <c r="D1572">
        <v>0</v>
      </c>
      <c r="E1572">
        <v>811</v>
      </c>
      <c r="F1572" s="2" t="s">
        <v>0</v>
      </c>
      <c r="G1572">
        <v>32</v>
      </c>
      <c r="H1572">
        <v>3</v>
      </c>
      <c r="I1572">
        <v>2</v>
      </c>
      <c r="J1572">
        <v>692</v>
      </c>
      <c r="K1572">
        <v>26</v>
      </c>
      <c r="L1572" s="2" t="s">
        <v>180</v>
      </c>
    </row>
    <row r="1573" spans="1:12" x14ac:dyDescent="0.4">
      <c r="A1573" s="1">
        <v>43944</v>
      </c>
      <c r="B1573" s="7">
        <v>0.375</v>
      </c>
      <c r="C1573" s="2" t="s">
        <v>15</v>
      </c>
      <c r="D1573">
        <v>0</v>
      </c>
      <c r="E1573">
        <v>931</v>
      </c>
      <c r="F1573" s="2" t="s">
        <v>0</v>
      </c>
      <c r="G1573">
        <v>42</v>
      </c>
      <c r="H1573">
        <v>7</v>
      </c>
      <c r="I1573">
        <v>0</v>
      </c>
      <c r="J1573">
        <v>793</v>
      </c>
      <c r="K1573">
        <v>45</v>
      </c>
      <c r="L1573" s="2" t="s">
        <v>579</v>
      </c>
    </row>
    <row r="1574" spans="1:12" x14ac:dyDescent="0.4">
      <c r="A1574" s="1">
        <v>43944</v>
      </c>
      <c r="B1574" s="7">
        <v>0</v>
      </c>
      <c r="C1574" s="2" t="s">
        <v>30</v>
      </c>
      <c r="D1574">
        <v>0</v>
      </c>
      <c r="E1574">
        <v>1014</v>
      </c>
      <c r="F1574" s="2" t="s">
        <v>0</v>
      </c>
      <c r="G1574">
        <v>57</v>
      </c>
      <c r="H1574">
        <v>5</v>
      </c>
      <c r="I1574">
        <v>0</v>
      </c>
      <c r="J1574">
        <v>118</v>
      </c>
      <c r="K1574">
        <v>76</v>
      </c>
      <c r="L1574" s="2" t="s">
        <v>95</v>
      </c>
    </row>
    <row r="1575" spans="1:12" x14ac:dyDescent="0.4">
      <c r="A1575" s="1">
        <v>43944</v>
      </c>
      <c r="B1575" s="7">
        <v>0.5</v>
      </c>
      <c r="C1575" s="2" t="s">
        <v>8</v>
      </c>
      <c r="D1575">
        <v>23603</v>
      </c>
      <c r="E1575">
        <v>4733</v>
      </c>
      <c r="F1575" s="2" t="s">
        <v>0</v>
      </c>
      <c r="G1575">
        <v>284</v>
      </c>
      <c r="H1575">
        <v>29</v>
      </c>
      <c r="I1575">
        <v>27</v>
      </c>
      <c r="J1575">
        <v>592</v>
      </c>
      <c r="K1575">
        <v>222</v>
      </c>
      <c r="L1575" s="2" t="s">
        <v>9</v>
      </c>
    </row>
    <row r="1576" spans="1:12" x14ac:dyDescent="0.4">
      <c r="A1576" s="1">
        <v>43944</v>
      </c>
      <c r="B1576" s="7">
        <v>0.5625</v>
      </c>
      <c r="C1576" s="2" t="s">
        <v>32</v>
      </c>
      <c r="D1576">
        <v>0</v>
      </c>
      <c r="E1576">
        <v>117</v>
      </c>
      <c r="F1576" s="2" t="s">
        <v>0</v>
      </c>
      <c r="G1576">
        <v>3</v>
      </c>
      <c r="H1576">
        <v>0</v>
      </c>
      <c r="I1576">
        <v>0</v>
      </c>
      <c r="J1576">
        <v>0</v>
      </c>
      <c r="K1576">
        <v>6</v>
      </c>
      <c r="L1576" s="2" t="s">
        <v>573</v>
      </c>
    </row>
    <row r="1577" spans="1:12" x14ac:dyDescent="0.4">
      <c r="A1577" s="1">
        <v>43944</v>
      </c>
      <c r="B1577" s="7">
        <v>0</v>
      </c>
      <c r="C1577" s="2" t="s">
        <v>136</v>
      </c>
      <c r="D1577">
        <v>0</v>
      </c>
      <c r="E1577">
        <v>794</v>
      </c>
      <c r="F1577" s="2" t="s">
        <v>0</v>
      </c>
      <c r="G1577">
        <v>26</v>
      </c>
      <c r="H1577">
        <v>0</v>
      </c>
      <c r="I1577">
        <v>0</v>
      </c>
      <c r="J1577">
        <v>0</v>
      </c>
      <c r="K1577">
        <v>43</v>
      </c>
      <c r="L1577" s="2" t="s">
        <v>137</v>
      </c>
    </row>
    <row r="1578" spans="1:12" x14ac:dyDescent="0.4">
      <c r="A1578" s="1">
        <v>43944</v>
      </c>
      <c r="B1578" s="7">
        <v>0.66666666666666663</v>
      </c>
      <c r="C1578" s="2" t="s">
        <v>44</v>
      </c>
      <c r="D1578">
        <v>0</v>
      </c>
      <c r="E1578">
        <v>196</v>
      </c>
      <c r="F1578" s="2" t="s">
        <v>0</v>
      </c>
      <c r="G1578">
        <v>12</v>
      </c>
      <c r="H1578">
        <v>4</v>
      </c>
      <c r="I1578">
        <v>0</v>
      </c>
      <c r="J1578">
        <v>0</v>
      </c>
      <c r="K1578">
        <v>6</v>
      </c>
      <c r="L1578" s="2" t="s">
        <v>201</v>
      </c>
    </row>
    <row r="1579" spans="1:12" x14ac:dyDescent="0.4">
      <c r="A1579" s="1">
        <v>43944</v>
      </c>
      <c r="B1579" s="7">
        <v>0.45833333333333331</v>
      </c>
      <c r="C1579" s="2" t="s">
        <v>57</v>
      </c>
      <c r="D1579">
        <v>0</v>
      </c>
      <c r="E1579">
        <v>654</v>
      </c>
      <c r="F1579" s="2" t="s">
        <v>0</v>
      </c>
      <c r="G1579">
        <v>38</v>
      </c>
      <c r="H1579">
        <v>7</v>
      </c>
      <c r="I1579">
        <v>0</v>
      </c>
      <c r="J1579">
        <v>0</v>
      </c>
      <c r="K1579">
        <v>15</v>
      </c>
      <c r="L1579" s="2" t="s">
        <v>154</v>
      </c>
    </row>
    <row r="1580" spans="1:12" x14ac:dyDescent="0.4">
      <c r="A1580" s="1">
        <v>43944</v>
      </c>
      <c r="B1580" s="7">
        <v>0</v>
      </c>
      <c r="C1580" s="2" t="s">
        <v>33</v>
      </c>
      <c r="D1580">
        <v>0</v>
      </c>
      <c r="E1580">
        <v>668</v>
      </c>
      <c r="F1580" s="2" t="s">
        <v>0</v>
      </c>
      <c r="G1580">
        <v>35</v>
      </c>
      <c r="H1580">
        <v>6</v>
      </c>
      <c r="I1580">
        <v>4</v>
      </c>
      <c r="J1580">
        <v>0</v>
      </c>
      <c r="K1580">
        <v>61</v>
      </c>
      <c r="L1580" s="2" t="s">
        <v>508</v>
      </c>
    </row>
    <row r="1581" spans="1:12" x14ac:dyDescent="0.4">
      <c r="A1581" s="1">
        <v>43944</v>
      </c>
      <c r="B1581" s="7">
        <v>0</v>
      </c>
      <c r="C1581" s="2" t="s">
        <v>96</v>
      </c>
      <c r="D1581">
        <v>0</v>
      </c>
      <c r="E1581">
        <v>108</v>
      </c>
      <c r="F1581" s="2" t="s">
        <v>0</v>
      </c>
      <c r="G1581">
        <v>4</v>
      </c>
      <c r="H1581">
        <v>1</v>
      </c>
      <c r="I1581">
        <v>0</v>
      </c>
      <c r="J1581">
        <v>0</v>
      </c>
      <c r="K1581">
        <v>3</v>
      </c>
      <c r="L1581" s="2" t="s">
        <v>475</v>
      </c>
    </row>
    <row r="1582" spans="1:12" x14ac:dyDescent="0.4">
      <c r="A1582" s="1">
        <v>43944</v>
      </c>
      <c r="B1582" s="7">
        <v>0.54166666666666663</v>
      </c>
      <c r="C1582" s="2" t="s">
        <v>108</v>
      </c>
      <c r="D1582">
        <v>0</v>
      </c>
      <c r="E1582">
        <v>68</v>
      </c>
      <c r="F1582" s="2" t="s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 s="2" t="s">
        <v>172</v>
      </c>
    </row>
    <row r="1583" spans="1:12" x14ac:dyDescent="0.4">
      <c r="A1583" s="1">
        <v>43944</v>
      </c>
      <c r="B1583" s="7">
        <v>0</v>
      </c>
      <c r="C1583" s="2" t="s">
        <v>38</v>
      </c>
      <c r="D1583">
        <v>0</v>
      </c>
      <c r="E1583">
        <v>736</v>
      </c>
      <c r="F1583" s="2" t="s">
        <v>0</v>
      </c>
      <c r="G1583">
        <v>37</v>
      </c>
      <c r="H1583">
        <v>0</v>
      </c>
      <c r="I1583">
        <v>0</v>
      </c>
      <c r="J1583">
        <v>170</v>
      </c>
      <c r="K1583">
        <v>31</v>
      </c>
      <c r="L1583" s="2" t="s">
        <v>101</v>
      </c>
    </row>
    <row r="1584" spans="1:12" x14ac:dyDescent="0.4">
      <c r="A1584" s="1">
        <v>43944</v>
      </c>
      <c r="B1584" s="7">
        <v>0.39583333333333331</v>
      </c>
      <c r="C1584" s="2" t="s">
        <v>151</v>
      </c>
      <c r="D1584">
        <v>0</v>
      </c>
      <c r="E1584">
        <v>65</v>
      </c>
      <c r="F1584" s="2" t="s">
        <v>0</v>
      </c>
      <c r="G1584">
        <v>8</v>
      </c>
      <c r="H1584">
        <v>2</v>
      </c>
      <c r="I1584">
        <v>0</v>
      </c>
      <c r="J1584">
        <v>0</v>
      </c>
      <c r="K1584">
        <v>3</v>
      </c>
      <c r="L1584" s="2" t="s">
        <v>152</v>
      </c>
    </row>
    <row r="1585" spans="1:12" x14ac:dyDescent="0.4">
      <c r="A1585" s="1">
        <v>43944</v>
      </c>
      <c r="B1585" s="7">
        <v>0</v>
      </c>
      <c r="C1585" s="2" t="s">
        <v>70</v>
      </c>
      <c r="D1585">
        <v>0</v>
      </c>
      <c r="E1585">
        <v>375</v>
      </c>
      <c r="F1585" s="2" t="s">
        <v>0</v>
      </c>
      <c r="G1585">
        <v>15</v>
      </c>
      <c r="H1585">
        <v>0</v>
      </c>
      <c r="I1585">
        <v>0</v>
      </c>
      <c r="J1585">
        <v>0</v>
      </c>
      <c r="K1585">
        <v>12</v>
      </c>
      <c r="L1585" s="2" t="s">
        <v>576</v>
      </c>
    </row>
    <row r="1586" spans="1:12" x14ac:dyDescent="0.4">
      <c r="A1586" s="1">
        <v>43944</v>
      </c>
      <c r="B1586" s="7">
        <v>0.41666666666666669</v>
      </c>
      <c r="C1586" s="2" t="s">
        <v>45</v>
      </c>
      <c r="D1586">
        <v>0</v>
      </c>
      <c r="E1586">
        <v>282</v>
      </c>
      <c r="F1586" s="2" t="s">
        <v>0</v>
      </c>
      <c r="G1586">
        <v>0</v>
      </c>
      <c r="H1586">
        <v>0</v>
      </c>
      <c r="I1586">
        <v>0</v>
      </c>
      <c r="J1586">
        <v>198</v>
      </c>
      <c r="K1586">
        <v>16</v>
      </c>
      <c r="L1586" s="2" t="s">
        <v>574</v>
      </c>
    </row>
    <row r="1587" spans="1:12" x14ac:dyDescent="0.4">
      <c r="A1587" s="1">
        <v>43944</v>
      </c>
      <c r="B1587" s="7">
        <v>0</v>
      </c>
      <c r="C1587" s="2" t="s">
        <v>125</v>
      </c>
      <c r="D1587">
        <v>0</v>
      </c>
      <c r="E1587">
        <v>353</v>
      </c>
      <c r="F1587" s="2" t="s">
        <v>0</v>
      </c>
      <c r="G1587">
        <v>21</v>
      </c>
      <c r="H1587">
        <v>9</v>
      </c>
      <c r="I1587">
        <v>0</v>
      </c>
      <c r="J1587">
        <v>0</v>
      </c>
      <c r="K1587">
        <v>14</v>
      </c>
      <c r="L1587" s="2" t="s">
        <v>139</v>
      </c>
    </row>
    <row r="1588" spans="1:12" x14ac:dyDescent="0.4">
      <c r="A1588" s="1">
        <v>43944</v>
      </c>
      <c r="B1588" s="7">
        <v>0.33333333333333331</v>
      </c>
      <c r="C1588" s="2" t="s">
        <v>10</v>
      </c>
      <c r="D1588">
        <v>0</v>
      </c>
      <c r="E1588">
        <v>3106</v>
      </c>
      <c r="F1588" s="2" t="s">
        <v>0</v>
      </c>
      <c r="G1588">
        <v>215</v>
      </c>
      <c r="H1588">
        <v>41</v>
      </c>
      <c r="I1588">
        <v>32</v>
      </c>
      <c r="J1588">
        <v>676</v>
      </c>
      <c r="K1588">
        <v>298</v>
      </c>
      <c r="L1588" s="2" t="s">
        <v>580</v>
      </c>
    </row>
    <row r="1589" spans="1:12" x14ac:dyDescent="0.4">
      <c r="A1589" s="1">
        <v>43944</v>
      </c>
      <c r="B1589" s="7">
        <v>0.625</v>
      </c>
      <c r="C1589" s="2" t="s">
        <v>103</v>
      </c>
      <c r="D1589">
        <v>0</v>
      </c>
      <c r="E1589">
        <v>78</v>
      </c>
      <c r="F1589" s="2" t="s">
        <v>0</v>
      </c>
      <c r="G1589">
        <v>4</v>
      </c>
      <c r="H1589">
        <v>0</v>
      </c>
      <c r="I1589">
        <v>0</v>
      </c>
      <c r="J1589">
        <v>69</v>
      </c>
      <c r="K1589">
        <v>5</v>
      </c>
      <c r="L1589" s="2" t="s">
        <v>242</v>
      </c>
    </row>
    <row r="1590" spans="1:12" x14ac:dyDescent="0.4">
      <c r="A1590" s="1">
        <v>43944</v>
      </c>
      <c r="B1590" s="7">
        <v>0</v>
      </c>
      <c r="C1590" s="2" t="s">
        <v>21</v>
      </c>
      <c r="D1590">
        <v>0</v>
      </c>
      <c r="E1590">
        <v>5143</v>
      </c>
      <c r="F1590" s="2" t="s">
        <v>0</v>
      </c>
      <c r="G1590">
        <v>195</v>
      </c>
      <c r="H1590">
        <v>44</v>
      </c>
      <c r="I1590">
        <v>0</v>
      </c>
      <c r="J1590">
        <v>0</v>
      </c>
      <c r="K1590">
        <v>331</v>
      </c>
      <c r="L1590" s="2" t="s">
        <v>197</v>
      </c>
    </row>
    <row r="1591" spans="1:12" x14ac:dyDescent="0.4">
      <c r="A1591" s="1">
        <v>43944</v>
      </c>
      <c r="B1591" s="7">
        <v>0.625</v>
      </c>
      <c r="C1591" s="2" t="s">
        <v>23</v>
      </c>
      <c r="D1591">
        <v>0</v>
      </c>
      <c r="E1591">
        <v>1805</v>
      </c>
      <c r="F1591" s="2" t="s">
        <v>0</v>
      </c>
      <c r="G1591">
        <v>76</v>
      </c>
      <c r="H1591">
        <v>13</v>
      </c>
      <c r="I1591">
        <v>11</v>
      </c>
      <c r="J1591">
        <v>211</v>
      </c>
      <c r="K1591">
        <v>120</v>
      </c>
      <c r="L1591" s="2" t="s">
        <v>571</v>
      </c>
    </row>
    <row r="1592" spans="1:12" x14ac:dyDescent="0.4">
      <c r="A1592" s="1">
        <v>43944</v>
      </c>
      <c r="B1592" s="7">
        <v>0.33333333333333331</v>
      </c>
      <c r="C1592" s="2" t="s">
        <v>47</v>
      </c>
      <c r="D1592">
        <v>0</v>
      </c>
      <c r="E1592">
        <v>178</v>
      </c>
      <c r="F1592" s="2" t="s">
        <v>0</v>
      </c>
      <c r="G1592">
        <v>5</v>
      </c>
      <c r="H1592">
        <v>3</v>
      </c>
      <c r="I1592">
        <v>0</v>
      </c>
      <c r="J1592">
        <v>133</v>
      </c>
      <c r="K1592">
        <v>8</v>
      </c>
      <c r="L1592" s="2" t="s">
        <v>572</v>
      </c>
    </row>
    <row r="1593" spans="1:12" x14ac:dyDescent="0.4">
      <c r="A1593" s="1">
        <v>43944</v>
      </c>
      <c r="B1593" s="7">
        <v>0.60416666666666663</v>
      </c>
      <c r="C1593" s="2" t="s">
        <v>14</v>
      </c>
      <c r="D1593">
        <v>0</v>
      </c>
      <c r="E1593">
        <v>3337</v>
      </c>
      <c r="F1593" s="2" t="s">
        <v>0</v>
      </c>
      <c r="G1593">
        <v>96</v>
      </c>
      <c r="H1593">
        <v>0</v>
      </c>
      <c r="I1593">
        <v>44</v>
      </c>
      <c r="J1593">
        <v>0</v>
      </c>
      <c r="K1593">
        <v>113</v>
      </c>
      <c r="L1593" s="2" t="s">
        <v>240</v>
      </c>
    </row>
    <row r="1594" spans="1:12" x14ac:dyDescent="0.4">
      <c r="A1594" s="1">
        <v>43944</v>
      </c>
      <c r="B1594" s="7">
        <v>0</v>
      </c>
      <c r="C1594" s="2" t="s">
        <v>12</v>
      </c>
      <c r="D1594">
        <v>0</v>
      </c>
      <c r="E1594">
        <v>81</v>
      </c>
      <c r="F1594" s="2" t="s">
        <v>0</v>
      </c>
      <c r="G1594">
        <v>0</v>
      </c>
      <c r="H1594">
        <v>0</v>
      </c>
      <c r="I1594">
        <v>0</v>
      </c>
      <c r="J1594">
        <v>0</v>
      </c>
      <c r="K1594">
        <v>1</v>
      </c>
      <c r="L1594" s="2" t="s">
        <v>581</v>
      </c>
    </row>
    <row r="1595" spans="1:12" x14ac:dyDescent="0.4">
      <c r="A1595" s="1">
        <v>43945</v>
      </c>
      <c r="B1595" s="7">
        <v>0.61458333333333337</v>
      </c>
      <c r="C1595" s="2" t="s">
        <v>25</v>
      </c>
      <c r="D1595">
        <v>0</v>
      </c>
      <c r="E1595">
        <v>1052</v>
      </c>
      <c r="F1595" s="2" t="s">
        <v>0</v>
      </c>
      <c r="G1595">
        <v>40</v>
      </c>
      <c r="H1595">
        <v>14</v>
      </c>
      <c r="I1595">
        <v>14</v>
      </c>
      <c r="J1595">
        <v>780</v>
      </c>
      <c r="K1595">
        <v>31</v>
      </c>
      <c r="L1595" s="2" t="s">
        <v>582</v>
      </c>
    </row>
    <row r="1596" spans="1:12" x14ac:dyDescent="0.4">
      <c r="A1596" s="1">
        <v>43945</v>
      </c>
      <c r="B1596" s="7">
        <v>0.45833333333333331</v>
      </c>
      <c r="C1596" s="2" t="s">
        <v>113</v>
      </c>
      <c r="D1596">
        <v>0</v>
      </c>
      <c r="E1596">
        <v>25</v>
      </c>
      <c r="F1596" s="2" t="s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 s="2" t="s">
        <v>186</v>
      </c>
    </row>
    <row r="1597" spans="1:12" x14ac:dyDescent="0.4">
      <c r="A1597" s="1">
        <v>43945</v>
      </c>
      <c r="B1597" s="7">
        <v>0.39583333333333331</v>
      </c>
      <c r="C1597" s="2" t="s">
        <v>59</v>
      </c>
      <c r="D1597">
        <v>0</v>
      </c>
      <c r="E1597">
        <v>88</v>
      </c>
      <c r="F1597" s="2" t="s">
        <v>0</v>
      </c>
      <c r="G1597">
        <v>4</v>
      </c>
      <c r="H1597">
        <v>2</v>
      </c>
      <c r="I1597">
        <v>0</v>
      </c>
      <c r="J1597">
        <v>0</v>
      </c>
      <c r="K1597">
        <v>3</v>
      </c>
      <c r="L1597" s="2" t="s">
        <v>175</v>
      </c>
    </row>
    <row r="1598" spans="1:12" x14ac:dyDescent="0.4">
      <c r="A1598" s="1">
        <v>43945</v>
      </c>
      <c r="B1598" s="7">
        <v>0.33333333333333331</v>
      </c>
      <c r="C1598" s="2" t="s">
        <v>17</v>
      </c>
      <c r="D1598">
        <v>0</v>
      </c>
      <c r="E1598">
        <v>1694</v>
      </c>
      <c r="F1598" s="2" t="s">
        <v>0</v>
      </c>
      <c r="G1598">
        <v>60</v>
      </c>
      <c r="H1598">
        <v>11</v>
      </c>
      <c r="I1598">
        <v>8</v>
      </c>
      <c r="J1598">
        <v>0</v>
      </c>
      <c r="K1598">
        <v>82</v>
      </c>
      <c r="L1598" s="2" t="s">
        <v>123</v>
      </c>
    </row>
    <row r="1599" spans="1:12" x14ac:dyDescent="0.4">
      <c r="A1599" s="1">
        <v>43945</v>
      </c>
      <c r="B1599" s="7">
        <v>0</v>
      </c>
      <c r="C1599" s="2" t="s">
        <v>19</v>
      </c>
      <c r="D1599">
        <v>0</v>
      </c>
      <c r="E1599">
        <v>813</v>
      </c>
      <c r="F1599" s="2" t="s">
        <v>0</v>
      </c>
      <c r="G1599">
        <v>24</v>
      </c>
      <c r="H1599">
        <v>2</v>
      </c>
      <c r="I1599">
        <v>1</v>
      </c>
      <c r="J1599">
        <v>698</v>
      </c>
      <c r="K1599">
        <v>30</v>
      </c>
      <c r="L1599" s="2" t="s">
        <v>180</v>
      </c>
    </row>
    <row r="1600" spans="1:12" x14ac:dyDescent="0.4">
      <c r="A1600" s="1">
        <v>43945</v>
      </c>
      <c r="B1600" s="7">
        <v>0.38541666666666669</v>
      </c>
      <c r="C1600" s="2" t="s">
        <v>15</v>
      </c>
      <c r="D1600">
        <v>0</v>
      </c>
      <c r="E1600">
        <v>936</v>
      </c>
      <c r="F1600" s="2" t="s">
        <v>0</v>
      </c>
      <c r="G1600">
        <v>40</v>
      </c>
      <c r="H1600">
        <v>7</v>
      </c>
      <c r="I1600">
        <v>0</v>
      </c>
      <c r="J1600">
        <v>800</v>
      </c>
      <c r="K1600">
        <v>46</v>
      </c>
      <c r="L1600" s="2" t="s">
        <v>583</v>
      </c>
    </row>
    <row r="1601" spans="1:12" x14ac:dyDescent="0.4">
      <c r="A1601" s="1">
        <v>43945</v>
      </c>
      <c r="B1601" s="7">
        <v>0</v>
      </c>
      <c r="C1601" s="2" t="s">
        <v>30</v>
      </c>
      <c r="D1601">
        <v>0</v>
      </c>
      <c r="E1601">
        <v>1021</v>
      </c>
      <c r="F1601" s="2" t="s">
        <v>0</v>
      </c>
      <c r="G1601">
        <v>55</v>
      </c>
      <c r="H1601">
        <v>8</v>
      </c>
      <c r="I1601">
        <v>0</v>
      </c>
      <c r="J1601">
        <v>119</v>
      </c>
      <c r="K1601">
        <v>76</v>
      </c>
      <c r="L1601" s="2" t="s">
        <v>95</v>
      </c>
    </row>
    <row r="1602" spans="1:12" x14ac:dyDescent="0.4">
      <c r="A1602" s="1">
        <v>43945</v>
      </c>
      <c r="B1602" s="7">
        <v>0.5</v>
      </c>
      <c r="C1602" s="2" t="s">
        <v>8</v>
      </c>
      <c r="D1602">
        <v>0</v>
      </c>
      <c r="E1602">
        <v>4740</v>
      </c>
      <c r="F1602" s="2" t="s">
        <v>0</v>
      </c>
      <c r="G1602">
        <v>278</v>
      </c>
      <c r="H1602">
        <v>26</v>
      </c>
      <c r="I1602">
        <v>25</v>
      </c>
      <c r="J1602">
        <v>600</v>
      </c>
      <c r="K1602">
        <v>231</v>
      </c>
      <c r="L1602" s="2" t="s">
        <v>9</v>
      </c>
    </row>
    <row r="1603" spans="1:12" x14ac:dyDescent="0.4">
      <c r="A1603" s="1">
        <v>43945</v>
      </c>
      <c r="B1603" s="7">
        <v>0.54166666666666663</v>
      </c>
      <c r="C1603" s="2" t="s">
        <v>32</v>
      </c>
      <c r="D1603">
        <v>0</v>
      </c>
      <c r="E1603">
        <v>117</v>
      </c>
      <c r="F1603" s="2" t="s">
        <v>0</v>
      </c>
      <c r="G1603">
        <v>3</v>
      </c>
      <c r="H1603">
        <v>0</v>
      </c>
      <c r="I1603">
        <v>0</v>
      </c>
      <c r="J1603">
        <v>0</v>
      </c>
      <c r="K1603">
        <v>7</v>
      </c>
      <c r="L1603" s="2" t="s">
        <v>170</v>
      </c>
    </row>
    <row r="1604" spans="1:12" x14ac:dyDescent="0.4">
      <c r="A1604" s="1">
        <v>43945</v>
      </c>
      <c r="B1604" s="7"/>
      <c r="C1604" s="2" t="s">
        <v>136</v>
      </c>
      <c r="E1604">
        <v>797</v>
      </c>
      <c r="F1604" s="2" t="s">
        <v>0</v>
      </c>
      <c r="K1604">
        <v>43</v>
      </c>
      <c r="L1604" s="2" t="s">
        <v>0</v>
      </c>
    </row>
    <row r="1605" spans="1:12" x14ac:dyDescent="0.4">
      <c r="A1605" s="1">
        <v>43945</v>
      </c>
      <c r="B1605" s="7">
        <v>0</v>
      </c>
      <c r="C1605" s="2" t="s">
        <v>44</v>
      </c>
      <c r="D1605">
        <v>0</v>
      </c>
      <c r="E1605">
        <v>196</v>
      </c>
      <c r="F1605" s="2" t="s">
        <v>0</v>
      </c>
      <c r="G1605">
        <v>11</v>
      </c>
      <c r="H1605">
        <v>4</v>
      </c>
      <c r="I1605">
        <v>0</v>
      </c>
      <c r="J1605">
        <v>0</v>
      </c>
      <c r="K1605">
        <v>6</v>
      </c>
      <c r="L1605" s="2" t="s">
        <v>584</v>
      </c>
    </row>
    <row r="1606" spans="1:12" x14ac:dyDescent="0.4">
      <c r="A1606" s="1">
        <v>43945</v>
      </c>
      <c r="B1606" s="7">
        <v>0.45833333333333331</v>
      </c>
      <c r="C1606" s="2" t="s">
        <v>57</v>
      </c>
      <c r="D1606">
        <v>0</v>
      </c>
      <c r="E1606">
        <v>660</v>
      </c>
      <c r="F1606" s="2" t="s">
        <v>0</v>
      </c>
      <c r="G1606">
        <v>0</v>
      </c>
      <c r="H1606">
        <v>0</v>
      </c>
      <c r="I1606">
        <v>0</v>
      </c>
      <c r="J1606">
        <v>0</v>
      </c>
      <c r="K1606">
        <v>16</v>
      </c>
      <c r="L1606" s="2" t="s">
        <v>154</v>
      </c>
    </row>
    <row r="1607" spans="1:12" x14ac:dyDescent="0.4">
      <c r="A1607" s="1">
        <v>43945</v>
      </c>
      <c r="B1607" s="7">
        <v>0</v>
      </c>
      <c r="C1607" s="2" t="s">
        <v>33</v>
      </c>
      <c r="D1607">
        <v>0</v>
      </c>
      <c r="E1607">
        <v>674</v>
      </c>
      <c r="F1607" s="2" t="s">
        <v>0</v>
      </c>
      <c r="G1607">
        <v>36</v>
      </c>
      <c r="H1607">
        <v>6</v>
      </c>
      <c r="I1607">
        <v>4</v>
      </c>
      <c r="J1607">
        <v>0</v>
      </c>
      <c r="K1607">
        <v>62</v>
      </c>
      <c r="L1607" s="2" t="s">
        <v>508</v>
      </c>
    </row>
    <row r="1608" spans="1:12" x14ac:dyDescent="0.4">
      <c r="A1608" s="1">
        <v>43945</v>
      </c>
      <c r="B1608" s="7"/>
      <c r="C1608" s="2" t="s">
        <v>96</v>
      </c>
      <c r="E1608">
        <v>108</v>
      </c>
      <c r="F1608" s="2" t="s">
        <v>0</v>
      </c>
      <c r="K1608">
        <v>3</v>
      </c>
      <c r="L1608" s="2" t="s">
        <v>0</v>
      </c>
    </row>
    <row r="1609" spans="1:12" x14ac:dyDescent="0.4">
      <c r="A1609" s="1">
        <v>43945</v>
      </c>
      <c r="B1609" s="7">
        <v>0.70833333333333337</v>
      </c>
      <c r="C1609" s="2" t="s">
        <v>108</v>
      </c>
      <c r="D1609">
        <v>0</v>
      </c>
      <c r="E1609">
        <v>71</v>
      </c>
      <c r="F1609" s="2" t="s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 s="2" t="s">
        <v>172</v>
      </c>
    </row>
    <row r="1610" spans="1:12" x14ac:dyDescent="0.4">
      <c r="A1610" s="1">
        <v>43945</v>
      </c>
      <c r="B1610" s="7">
        <v>0</v>
      </c>
      <c r="C1610" s="2" t="s">
        <v>38</v>
      </c>
      <c r="D1610">
        <v>0</v>
      </c>
      <c r="E1610">
        <v>745</v>
      </c>
      <c r="F1610" s="2" t="s">
        <v>0</v>
      </c>
      <c r="G1610">
        <v>43</v>
      </c>
      <c r="H1610">
        <v>4</v>
      </c>
      <c r="I1610">
        <v>0</v>
      </c>
      <c r="J1610">
        <v>175</v>
      </c>
      <c r="K1610">
        <v>31</v>
      </c>
      <c r="L1610" s="2" t="s">
        <v>101</v>
      </c>
    </row>
    <row r="1611" spans="1:12" x14ac:dyDescent="0.4">
      <c r="A1611" s="1">
        <v>43945</v>
      </c>
      <c r="B1611" s="7">
        <v>0.65625</v>
      </c>
      <c r="C1611" s="2" t="s">
        <v>151</v>
      </c>
      <c r="D1611">
        <v>0</v>
      </c>
      <c r="E1611">
        <v>70</v>
      </c>
      <c r="F1611" s="2" t="s">
        <v>0</v>
      </c>
      <c r="G1611">
        <v>4</v>
      </c>
      <c r="H1611">
        <v>1</v>
      </c>
      <c r="I1611">
        <v>0</v>
      </c>
      <c r="J1611">
        <v>0</v>
      </c>
      <c r="K1611">
        <v>5</v>
      </c>
      <c r="L1611" s="2" t="s">
        <v>152</v>
      </c>
    </row>
    <row r="1612" spans="1:12" x14ac:dyDescent="0.4">
      <c r="A1612" s="1">
        <v>43945</v>
      </c>
      <c r="B1612" s="7">
        <v>0</v>
      </c>
      <c r="C1612" s="2" t="s">
        <v>70</v>
      </c>
      <c r="D1612">
        <v>0</v>
      </c>
      <c r="E1612">
        <v>376</v>
      </c>
      <c r="F1612" s="2" t="s">
        <v>0</v>
      </c>
      <c r="G1612">
        <v>15</v>
      </c>
      <c r="H1612">
        <v>0</v>
      </c>
      <c r="I1612">
        <v>0</v>
      </c>
      <c r="J1612">
        <v>0</v>
      </c>
      <c r="K1612">
        <v>14</v>
      </c>
      <c r="L1612" s="2" t="s">
        <v>576</v>
      </c>
    </row>
    <row r="1613" spans="1:12" x14ac:dyDescent="0.4">
      <c r="A1613" s="1">
        <v>43945</v>
      </c>
      <c r="B1613" s="7">
        <v>0.41666666666666669</v>
      </c>
      <c r="C1613" s="2" t="s">
        <v>45</v>
      </c>
      <c r="D1613">
        <v>0</v>
      </c>
      <c r="E1613">
        <v>284</v>
      </c>
      <c r="F1613" s="2" t="s">
        <v>0</v>
      </c>
      <c r="G1613">
        <v>0</v>
      </c>
      <c r="H1613">
        <v>0</v>
      </c>
      <c r="I1613">
        <v>0</v>
      </c>
      <c r="J1613">
        <v>206</v>
      </c>
      <c r="K1613">
        <v>16</v>
      </c>
      <c r="L1613" s="2" t="s">
        <v>575</v>
      </c>
    </row>
    <row r="1614" spans="1:12" x14ac:dyDescent="0.4">
      <c r="A1614" s="1">
        <v>43945</v>
      </c>
      <c r="B1614" s="7">
        <v>0</v>
      </c>
      <c r="C1614" s="2" t="s">
        <v>125</v>
      </c>
      <c r="D1614">
        <v>0</v>
      </c>
      <c r="E1614">
        <v>358</v>
      </c>
      <c r="F1614" s="2" t="s">
        <v>0</v>
      </c>
      <c r="G1614">
        <v>21</v>
      </c>
      <c r="H1614">
        <v>9</v>
      </c>
      <c r="I1614">
        <v>0</v>
      </c>
      <c r="J1614">
        <v>0</v>
      </c>
      <c r="K1614">
        <v>14</v>
      </c>
      <c r="L1614" s="2" t="s">
        <v>139</v>
      </c>
    </row>
    <row r="1615" spans="1:12" x14ac:dyDescent="0.4">
      <c r="A1615" s="1">
        <v>43945</v>
      </c>
      <c r="B1615" s="7">
        <v>0.33333333333333331</v>
      </c>
      <c r="C1615" s="2" t="s">
        <v>10</v>
      </c>
      <c r="D1615">
        <v>0</v>
      </c>
      <c r="E1615">
        <v>3112</v>
      </c>
      <c r="F1615" s="2" t="s">
        <v>0</v>
      </c>
      <c r="G1615">
        <v>214</v>
      </c>
      <c r="H1615">
        <v>42</v>
      </c>
      <c r="I1615">
        <v>33</v>
      </c>
      <c r="J1615">
        <v>682</v>
      </c>
      <c r="K1615">
        <v>299</v>
      </c>
      <c r="L1615" s="2" t="s">
        <v>585</v>
      </c>
    </row>
    <row r="1616" spans="1:12" x14ac:dyDescent="0.4">
      <c r="A1616" s="1">
        <v>43945</v>
      </c>
      <c r="B1616" s="7">
        <v>0.58333333333333337</v>
      </c>
      <c r="C1616" s="2" t="s">
        <v>103</v>
      </c>
      <c r="D1616">
        <v>0</v>
      </c>
      <c r="E1616">
        <v>78</v>
      </c>
      <c r="F1616" s="2" t="s">
        <v>0</v>
      </c>
      <c r="G1616">
        <v>3</v>
      </c>
      <c r="H1616">
        <v>0</v>
      </c>
      <c r="I1616">
        <v>0</v>
      </c>
      <c r="J1616">
        <v>69</v>
      </c>
      <c r="K1616">
        <v>5</v>
      </c>
      <c r="L1616" s="2" t="s">
        <v>242</v>
      </c>
    </row>
    <row r="1617" spans="1:12" x14ac:dyDescent="0.4">
      <c r="A1617" s="1">
        <v>43945</v>
      </c>
      <c r="B1617" s="7"/>
      <c r="C1617" s="2" t="s">
        <v>21</v>
      </c>
      <c r="E1617">
        <v>5145</v>
      </c>
      <c r="F1617" s="2" t="s">
        <v>0</v>
      </c>
      <c r="K1617">
        <v>337</v>
      </c>
      <c r="L1617" s="2" t="s">
        <v>0</v>
      </c>
    </row>
    <row r="1618" spans="1:12" x14ac:dyDescent="0.4">
      <c r="A1618" s="1">
        <v>43945</v>
      </c>
      <c r="B1618" s="7">
        <v>0.625</v>
      </c>
      <c r="C1618" s="2" t="s">
        <v>23</v>
      </c>
      <c r="D1618">
        <v>0</v>
      </c>
      <c r="E1618">
        <v>1808</v>
      </c>
      <c r="F1618" s="2" t="s">
        <v>0</v>
      </c>
      <c r="G1618">
        <v>66</v>
      </c>
      <c r="H1618">
        <v>13</v>
      </c>
      <c r="I1618">
        <v>10</v>
      </c>
      <c r="J1618">
        <v>218</v>
      </c>
      <c r="K1618">
        <v>126</v>
      </c>
      <c r="L1618" s="2" t="s">
        <v>586</v>
      </c>
    </row>
    <row r="1619" spans="1:12" x14ac:dyDescent="0.4">
      <c r="A1619" s="1">
        <v>43945</v>
      </c>
      <c r="B1619" s="7">
        <v>0.33333333333333331</v>
      </c>
      <c r="C1619" s="2" t="s">
        <v>47</v>
      </c>
      <c r="D1619">
        <v>0</v>
      </c>
      <c r="E1619">
        <v>180</v>
      </c>
      <c r="F1619" s="2" t="s">
        <v>0</v>
      </c>
      <c r="G1619">
        <v>6</v>
      </c>
      <c r="H1619">
        <v>3</v>
      </c>
      <c r="I1619">
        <v>0</v>
      </c>
      <c r="J1619">
        <v>133</v>
      </c>
      <c r="K1619">
        <v>8</v>
      </c>
      <c r="L1619" s="2" t="s">
        <v>572</v>
      </c>
    </row>
    <row r="1620" spans="1:12" x14ac:dyDescent="0.4">
      <c r="A1620" s="1">
        <v>43945</v>
      </c>
      <c r="B1620" s="7">
        <v>0.60416666666666663</v>
      </c>
      <c r="C1620" s="2" t="s">
        <v>14</v>
      </c>
      <c r="D1620">
        <v>0</v>
      </c>
      <c r="E1620">
        <v>3366</v>
      </c>
      <c r="F1620" s="2" t="s">
        <v>0</v>
      </c>
      <c r="G1620">
        <v>83</v>
      </c>
      <c r="H1620">
        <v>0</v>
      </c>
      <c r="I1620">
        <v>42</v>
      </c>
      <c r="J1620">
        <v>0</v>
      </c>
      <c r="K1620">
        <v>113</v>
      </c>
      <c r="L1620" s="2" t="s">
        <v>240</v>
      </c>
    </row>
    <row r="1621" spans="1:12" x14ac:dyDescent="0.4">
      <c r="A1621" s="1">
        <v>43945</v>
      </c>
      <c r="B1621" s="7">
        <v>0</v>
      </c>
      <c r="C1621" s="2" t="s">
        <v>12</v>
      </c>
      <c r="D1621">
        <v>0</v>
      </c>
      <c r="E1621">
        <v>82</v>
      </c>
      <c r="F1621" s="2" t="s">
        <v>0</v>
      </c>
      <c r="G1621">
        <v>0</v>
      </c>
      <c r="H1621">
        <v>0</v>
      </c>
      <c r="I1621">
        <v>0</v>
      </c>
      <c r="J1621">
        <v>0</v>
      </c>
      <c r="K1621">
        <v>1</v>
      </c>
      <c r="L1621" s="2" t="s">
        <v>587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7E76E-F558-4F3D-BCA1-BCC6E830000A}">
  <dimension ref="A1:K1005"/>
  <sheetViews>
    <sheetView workbookViewId="0">
      <selection activeCell="E1" sqref="E1"/>
    </sheetView>
  </sheetViews>
  <sheetFormatPr baseColWidth="10" defaultRowHeight="14.6" x14ac:dyDescent="0.4"/>
  <sheetData>
    <row r="1" spans="1:11" x14ac:dyDescent="0.4">
      <c r="A1" t="s">
        <v>449</v>
      </c>
      <c r="B1" s="9" t="s">
        <v>450</v>
      </c>
      <c r="C1" s="9"/>
      <c r="D1" s="9" t="s">
        <v>433</v>
      </c>
      <c r="E1" s="11">
        <v>0.5</v>
      </c>
      <c r="F1" s="9" t="s">
        <v>434</v>
      </c>
      <c r="G1" s="12">
        <v>7.0000000000000007E-2</v>
      </c>
      <c r="H1" s="5"/>
      <c r="I1" s="5" t="s">
        <v>438</v>
      </c>
      <c r="J1" s="5">
        <f>E1/G1</f>
        <v>7.1428571428571423</v>
      </c>
    </row>
    <row r="2" spans="1:11" x14ac:dyDescent="0.4">
      <c r="A2" s="9" t="s">
        <v>435</v>
      </c>
      <c r="B2" s="15">
        <v>8583084</v>
      </c>
      <c r="D2" s="9" t="s">
        <v>436</v>
      </c>
      <c r="E2" s="11">
        <v>5</v>
      </c>
      <c r="F2" s="9" t="s">
        <v>437</v>
      </c>
      <c r="G2" s="9">
        <v>0</v>
      </c>
      <c r="H2" s="5"/>
      <c r="I2" s="14" t="s">
        <v>439</v>
      </c>
      <c r="J2" s="4">
        <f>B2/J1*(LN(1/J1)-1)+B2</f>
        <v>5018908.588038085</v>
      </c>
      <c r="K2" s="8"/>
    </row>
    <row r="3" spans="1:11" x14ac:dyDescent="0.4">
      <c r="C3" s="9"/>
      <c r="D3" s="10"/>
      <c r="E3" s="9"/>
      <c r="F3" s="15"/>
      <c r="G3" s="9"/>
      <c r="H3" s="11"/>
      <c r="I3" s="5"/>
      <c r="J3" s="13"/>
    </row>
    <row r="4" spans="1:11" x14ac:dyDescent="0.4">
      <c r="A4" t="s">
        <v>302</v>
      </c>
      <c r="B4" t="s">
        <v>440</v>
      </c>
      <c r="C4" s="9" t="s">
        <v>441</v>
      </c>
      <c r="D4" s="10" t="s">
        <v>442</v>
      </c>
      <c r="E4" s="9" t="s">
        <v>443</v>
      </c>
      <c r="F4" s="11" t="s">
        <v>444</v>
      </c>
      <c r="G4" s="9" t="s">
        <v>445</v>
      </c>
      <c r="H4" s="11" t="s">
        <v>446</v>
      </c>
      <c r="I4" s="5" t="s">
        <v>447</v>
      </c>
      <c r="J4" s="5" t="s">
        <v>448</v>
      </c>
    </row>
    <row r="5" spans="1:11" x14ac:dyDescent="0.4">
      <c r="A5" s="1">
        <v>43886</v>
      </c>
      <c r="B5">
        <v>0</v>
      </c>
      <c r="C5" s="16">
        <f>B2-E2</f>
        <v>8583079</v>
      </c>
      <c r="D5" s="17">
        <f t="shared" ref="D5:D68" si="0">-E$1*C5*E5/B$2</f>
        <v>-2.4999985436470156</v>
      </c>
      <c r="E5" s="16">
        <f>E2</f>
        <v>5</v>
      </c>
      <c r="F5" s="17">
        <f>-D5-H5</f>
        <v>2.1499985436470155</v>
      </c>
      <c r="G5" s="16">
        <v>0</v>
      </c>
      <c r="H5" s="17">
        <f t="shared" ref="H5:H68" si="1">$G$1*E5</f>
        <v>0.35000000000000003</v>
      </c>
      <c r="I5" s="5">
        <f>E5+G5</f>
        <v>5</v>
      </c>
      <c r="J5" s="5">
        <f>F5+H5</f>
        <v>2.4999985436470156</v>
      </c>
    </row>
    <row r="6" spans="1:11" x14ac:dyDescent="0.4">
      <c r="A6" s="1">
        <f>A5+1</f>
        <v>43887</v>
      </c>
      <c r="B6">
        <f>B5+1</f>
        <v>1</v>
      </c>
      <c r="C6" s="16">
        <f>C5+D5</f>
        <v>8583076.5000014566</v>
      </c>
      <c r="D6" s="17">
        <f t="shared" si="0"/>
        <v>-3.5749961479475991</v>
      </c>
      <c r="E6" s="16">
        <f>E5+F5</f>
        <v>7.1499985436470155</v>
      </c>
      <c r="F6" s="17">
        <f>-D6-H6</f>
        <v>3.0744962498923081</v>
      </c>
      <c r="G6" s="16">
        <f>G5+H5</f>
        <v>0.35000000000000003</v>
      </c>
      <c r="H6" s="17">
        <f t="shared" si="1"/>
        <v>0.50049989805529116</v>
      </c>
      <c r="I6" s="5">
        <f>E6+G6</f>
        <v>7.4999985436470151</v>
      </c>
      <c r="J6" s="5">
        <f>F6+H6</f>
        <v>3.5749961479475991</v>
      </c>
    </row>
    <row r="7" spans="1:11" x14ac:dyDescent="0.4">
      <c r="A7" s="1">
        <f t="shared" ref="A7:A70" si="2">A6+1</f>
        <v>43888</v>
      </c>
      <c r="B7">
        <f t="shared" ref="B7:B70" si="3">B6+1</f>
        <v>2</v>
      </c>
      <c r="C7" s="16">
        <f t="shared" ref="C7:C70" si="4">C6+D6</f>
        <v>8583072.9250053093</v>
      </c>
      <c r="D7" s="17">
        <f t="shared" si="0"/>
        <v>-5.1122408002930602</v>
      </c>
      <c r="E7" s="16">
        <f t="shared" ref="E7:E70" si="5">E6+F6</f>
        <v>10.224494793539323</v>
      </c>
      <c r="F7" s="17">
        <f>-D7-H7</f>
        <v>4.3965261647453078</v>
      </c>
      <c r="G7" s="16">
        <f t="shared" ref="G7:G70" si="6">G6+H6</f>
        <v>0.85049989805529114</v>
      </c>
      <c r="H7" s="17">
        <f t="shared" si="1"/>
        <v>0.71571463554775272</v>
      </c>
      <c r="I7" s="5">
        <f t="shared" ref="I7:I70" si="7">E7+G7</f>
        <v>11.074994691594615</v>
      </c>
      <c r="J7" s="5">
        <f t="shared" ref="J7:J70" si="8">F7+H7</f>
        <v>5.1122408002930602</v>
      </c>
    </row>
    <row r="8" spans="1:11" x14ac:dyDescent="0.4">
      <c r="A8" s="1">
        <f t="shared" si="2"/>
        <v>43889</v>
      </c>
      <c r="B8">
        <f t="shared" si="3"/>
        <v>3</v>
      </c>
      <c r="C8" s="16">
        <f t="shared" si="4"/>
        <v>8583067.8127645086</v>
      </c>
      <c r="D8" s="17">
        <f t="shared" si="0"/>
        <v>-7.310496691912145</v>
      </c>
      <c r="E8" s="16">
        <f t="shared" si="5"/>
        <v>14.621020958284632</v>
      </c>
      <c r="F8" s="17">
        <f>-D8-H8</f>
        <v>6.2870252248322203</v>
      </c>
      <c r="G8" s="16">
        <f t="shared" si="6"/>
        <v>1.566214533603044</v>
      </c>
      <c r="H8" s="17">
        <f t="shared" si="1"/>
        <v>1.0234714670799243</v>
      </c>
      <c r="I8" s="5">
        <f t="shared" si="7"/>
        <v>16.187235491887677</v>
      </c>
      <c r="J8" s="5">
        <f t="shared" si="8"/>
        <v>7.3104966919121441</v>
      </c>
    </row>
    <row r="9" spans="1:11" x14ac:dyDescent="0.4">
      <c r="A9" s="1">
        <f t="shared" si="2"/>
        <v>43890</v>
      </c>
      <c r="B9">
        <f t="shared" si="3"/>
        <v>4</v>
      </c>
      <c r="C9" s="16">
        <f t="shared" si="4"/>
        <v>8583060.502267817</v>
      </c>
      <c r="D9" s="17">
        <f t="shared" si="0"/>
        <v>-10.453994471794848</v>
      </c>
      <c r="E9" s="16">
        <f t="shared" si="5"/>
        <v>20.908046183116852</v>
      </c>
      <c r="F9" s="17">
        <f t="shared" ref="F9:F72" si="9">-D9-H9</f>
        <v>8.9904312389766687</v>
      </c>
      <c r="G9" s="16">
        <f t="shared" si="6"/>
        <v>2.5896860006829683</v>
      </c>
      <c r="H9" s="17">
        <f t="shared" si="1"/>
        <v>1.4635632328181798</v>
      </c>
      <c r="I9" s="5">
        <f t="shared" si="7"/>
        <v>23.497732183799819</v>
      </c>
      <c r="J9" s="5">
        <f t="shared" si="8"/>
        <v>10.453994471794848</v>
      </c>
    </row>
    <row r="10" spans="1:11" x14ac:dyDescent="0.4">
      <c r="A10" s="1">
        <f t="shared" si="2"/>
        <v>43891</v>
      </c>
      <c r="B10">
        <f t="shared" si="3"/>
        <v>5</v>
      </c>
      <c r="C10" s="16">
        <f t="shared" si="4"/>
        <v>8583050.0482733455</v>
      </c>
      <c r="D10" s="17">
        <f t="shared" si="0"/>
        <v>-14.949179577002818</v>
      </c>
      <c r="E10" s="16">
        <f t="shared" si="5"/>
        <v>29.898477422093521</v>
      </c>
      <c r="F10" s="17">
        <f t="shared" si="9"/>
        <v>12.856286157456271</v>
      </c>
      <c r="G10" s="16">
        <f t="shared" si="6"/>
        <v>4.0532492335011483</v>
      </c>
      <c r="H10" s="17">
        <f t="shared" si="1"/>
        <v>2.0928934195465465</v>
      </c>
      <c r="I10" s="5">
        <f t="shared" si="7"/>
        <v>33.951726655594669</v>
      </c>
      <c r="J10" s="5">
        <f t="shared" si="8"/>
        <v>14.949179577002818</v>
      </c>
    </row>
    <row r="11" spans="1:11" x14ac:dyDescent="0.4">
      <c r="A11" s="1">
        <f t="shared" si="2"/>
        <v>43892</v>
      </c>
      <c r="B11">
        <f t="shared" si="3"/>
        <v>6</v>
      </c>
      <c r="C11" s="16">
        <f t="shared" si="4"/>
        <v>8583035.0990937687</v>
      </c>
      <c r="D11" s="17">
        <f t="shared" si="0"/>
        <v>-21.377259995167925</v>
      </c>
      <c r="E11" s="16">
        <f t="shared" si="5"/>
        <v>42.754763579549788</v>
      </c>
      <c r="F11" s="17">
        <f t="shared" si="9"/>
        <v>18.384426544599439</v>
      </c>
      <c r="G11" s="16">
        <f t="shared" si="6"/>
        <v>6.1461426530476952</v>
      </c>
      <c r="H11" s="17">
        <f t="shared" si="1"/>
        <v>2.9928334505684853</v>
      </c>
      <c r="I11" s="5">
        <f t="shared" si="7"/>
        <v>48.900906232597485</v>
      </c>
      <c r="J11" s="5">
        <f t="shared" si="8"/>
        <v>21.377259995167925</v>
      </c>
    </row>
    <row r="12" spans="1:11" x14ac:dyDescent="0.4">
      <c r="A12" s="1">
        <f t="shared" si="2"/>
        <v>43893</v>
      </c>
      <c r="B12">
        <f t="shared" si="3"/>
        <v>7</v>
      </c>
      <c r="C12" s="16">
        <f t="shared" si="4"/>
        <v>8583013.721833773</v>
      </c>
      <c r="D12" s="17">
        <f t="shared" si="0"/>
        <v>-30.56934475867746</v>
      </c>
      <c r="E12" s="16">
        <f t="shared" si="5"/>
        <v>61.139190124149223</v>
      </c>
      <c r="F12" s="17">
        <f t="shared" si="9"/>
        <v>26.289601449987014</v>
      </c>
      <c r="G12" s="16">
        <f t="shared" si="6"/>
        <v>9.1389761036161801</v>
      </c>
      <c r="H12" s="17">
        <f t="shared" si="1"/>
        <v>4.2797433086904464</v>
      </c>
      <c r="I12" s="5">
        <f t="shared" si="7"/>
        <v>70.278166227765411</v>
      </c>
      <c r="J12" s="5">
        <f t="shared" si="8"/>
        <v>30.56934475867746</v>
      </c>
    </row>
    <row r="13" spans="1:11" x14ac:dyDescent="0.4">
      <c r="A13" s="1">
        <f t="shared" si="2"/>
        <v>43894</v>
      </c>
      <c r="B13">
        <f t="shared" si="3"/>
        <v>8</v>
      </c>
      <c r="C13" s="16">
        <f t="shared" si="4"/>
        <v>8582983.152489014</v>
      </c>
      <c r="D13" s="17">
        <f t="shared" si="0"/>
        <v>-43.713882161894539</v>
      </c>
      <c r="E13" s="16">
        <f t="shared" si="5"/>
        <v>87.428791574136241</v>
      </c>
      <c r="F13" s="17">
        <f t="shared" si="9"/>
        <v>37.593866751705001</v>
      </c>
      <c r="G13" s="16">
        <f t="shared" si="6"/>
        <v>13.418719412306626</v>
      </c>
      <c r="H13" s="17">
        <f t="shared" si="1"/>
        <v>6.1200154101895379</v>
      </c>
      <c r="I13" s="5">
        <f t="shared" si="7"/>
        <v>100.84751098644287</v>
      </c>
      <c r="J13" s="5">
        <f t="shared" si="8"/>
        <v>43.713882161894539</v>
      </c>
    </row>
    <row r="14" spans="1:11" x14ac:dyDescent="0.4">
      <c r="A14" s="1">
        <f t="shared" si="2"/>
        <v>43895</v>
      </c>
      <c r="B14">
        <f t="shared" si="3"/>
        <v>9</v>
      </c>
      <c r="C14" s="16">
        <f t="shared" si="4"/>
        <v>8582939.4386068527</v>
      </c>
      <c r="D14" s="17">
        <f t="shared" si="0"/>
        <v>-62.510276310026327</v>
      </c>
      <c r="E14" s="16">
        <f t="shared" si="5"/>
        <v>125.02265832584123</v>
      </c>
      <c r="F14" s="17">
        <f t="shared" si="9"/>
        <v>53.758690227217443</v>
      </c>
      <c r="G14" s="16">
        <f t="shared" si="6"/>
        <v>19.538734822496163</v>
      </c>
      <c r="H14" s="17">
        <f t="shared" si="1"/>
        <v>8.7515860828088865</v>
      </c>
      <c r="I14" s="5">
        <f t="shared" si="7"/>
        <v>144.5613931483374</v>
      </c>
      <c r="J14" s="5">
        <f t="shared" si="8"/>
        <v>62.510276310026327</v>
      </c>
    </row>
    <row r="15" spans="1:11" x14ac:dyDescent="0.4">
      <c r="A15" s="1">
        <f t="shared" si="2"/>
        <v>43896</v>
      </c>
      <c r="B15">
        <f t="shared" si="3"/>
        <v>10</v>
      </c>
      <c r="C15" s="16">
        <f t="shared" si="4"/>
        <v>8582876.9283305425</v>
      </c>
      <c r="D15" s="17">
        <f t="shared" si="0"/>
        <v>-89.388517676855329</v>
      </c>
      <c r="E15" s="16">
        <f t="shared" si="5"/>
        <v>178.78134855305868</v>
      </c>
      <c r="F15" s="17">
        <f t="shared" si="9"/>
        <v>76.873823278141217</v>
      </c>
      <c r="G15" s="16">
        <f t="shared" si="6"/>
        <v>28.290320905305052</v>
      </c>
      <c r="H15" s="17">
        <f t="shared" si="1"/>
        <v>12.514694398714109</v>
      </c>
      <c r="I15" s="5">
        <f t="shared" si="7"/>
        <v>207.07166945836371</v>
      </c>
      <c r="J15" s="5">
        <f t="shared" si="8"/>
        <v>89.388517676855329</v>
      </c>
    </row>
    <row r="16" spans="1:11" x14ac:dyDescent="0.4">
      <c r="A16" s="1">
        <f t="shared" si="2"/>
        <v>43897</v>
      </c>
      <c r="B16">
        <f t="shared" si="3"/>
        <v>11</v>
      </c>
      <c r="C16" s="16">
        <f t="shared" si="4"/>
        <v>8582787.5398128647</v>
      </c>
      <c r="D16" s="17">
        <f t="shared" si="0"/>
        <v>-127.82317074384565</v>
      </c>
      <c r="E16" s="16">
        <f t="shared" si="5"/>
        <v>255.65517183119988</v>
      </c>
      <c r="F16" s="17">
        <f t="shared" si="9"/>
        <v>109.92730871566165</v>
      </c>
      <c r="G16" s="16">
        <f t="shared" si="6"/>
        <v>40.805015304019165</v>
      </c>
      <c r="H16" s="17">
        <f t="shared" si="1"/>
        <v>17.895862028183995</v>
      </c>
      <c r="I16" s="5">
        <f t="shared" si="7"/>
        <v>296.46018713521903</v>
      </c>
      <c r="J16" s="5">
        <f t="shared" si="8"/>
        <v>127.82317074384565</v>
      </c>
    </row>
    <row r="17" spans="1:10" x14ac:dyDescent="0.4">
      <c r="A17" s="1">
        <f t="shared" si="2"/>
        <v>43898</v>
      </c>
      <c r="B17">
        <f t="shared" si="3"/>
        <v>12</v>
      </c>
      <c r="C17" s="16">
        <f t="shared" si="4"/>
        <v>8582659.7166421209</v>
      </c>
      <c r="D17" s="17">
        <f t="shared" si="0"/>
        <v>-182.7822044442097</v>
      </c>
      <c r="E17" s="16">
        <f t="shared" si="5"/>
        <v>365.58248054686152</v>
      </c>
      <c r="F17" s="17">
        <f t="shared" si="9"/>
        <v>157.1914308059294</v>
      </c>
      <c r="G17" s="16">
        <f t="shared" si="6"/>
        <v>58.700877332203163</v>
      </c>
      <c r="H17" s="17">
        <f t="shared" si="1"/>
        <v>25.590773638280307</v>
      </c>
      <c r="I17" s="5">
        <f t="shared" si="7"/>
        <v>424.28335787906468</v>
      </c>
      <c r="J17" s="5">
        <f t="shared" si="8"/>
        <v>182.7822044442097</v>
      </c>
    </row>
    <row r="18" spans="1:10" x14ac:dyDescent="0.4">
      <c r="A18" s="1">
        <f t="shared" si="2"/>
        <v>43899</v>
      </c>
      <c r="B18">
        <f t="shared" si="3"/>
        <v>13</v>
      </c>
      <c r="C18" s="16">
        <f t="shared" si="4"/>
        <v>8582476.9344376773</v>
      </c>
      <c r="D18" s="17">
        <f t="shared" si="0"/>
        <v>-261.36846826333607</v>
      </c>
      <c r="E18" s="16">
        <f t="shared" si="5"/>
        <v>522.77391135279095</v>
      </c>
      <c r="F18" s="17">
        <f t="shared" si="9"/>
        <v>224.7742944686407</v>
      </c>
      <c r="G18" s="16">
        <f t="shared" si="6"/>
        <v>84.291650970483474</v>
      </c>
      <c r="H18" s="17">
        <f t="shared" si="1"/>
        <v>36.594173794695372</v>
      </c>
      <c r="I18" s="5">
        <f t="shared" si="7"/>
        <v>607.06556232327443</v>
      </c>
      <c r="J18" s="5">
        <f t="shared" si="8"/>
        <v>261.36846826333607</v>
      </c>
    </row>
    <row r="19" spans="1:10" x14ac:dyDescent="0.4">
      <c r="A19" s="1">
        <f t="shared" si="2"/>
        <v>43900</v>
      </c>
      <c r="B19">
        <f t="shared" si="3"/>
        <v>14</v>
      </c>
      <c r="C19" s="16">
        <f t="shared" si="4"/>
        <v>8582215.5659694131</v>
      </c>
      <c r="D19" s="17">
        <f t="shared" si="0"/>
        <v>-373.73628455186957</v>
      </c>
      <c r="E19" s="16">
        <f t="shared" si="5"/>
        <v>747.54820582143168</v>
      </c>
      <c r="F19" s="17">
        <f t="shared" si="9"/>
        <v>321.40791014436934</v>
      </c>
      <c r="G19" s="16">
        <f t="shared" si="6"/>
        <v>120.88582476517885</v>
      </c>
      <c r="H19" s="17">
        <f t="shared" si="1"/>
        <v>52.32837440750022</v>
      </c>
      <c r="I19" s="5">
        <f t="shared" si="7"/>
        <v>868.43403058661056</v>
      </c>
      <c r="J19" s="5">
        <f t="shared" si="8"/>
        <v>373.73628455186957</v>
      </c>
    </row>
    <row r="20" spans="1:10" x14ac:dyDescent="0.4">
      <c r="A20" s="1">
        <f t="shared" si="2"/>
        <v>43901</v>
      </c>
      <c r="B20">
        <f t="shared" si="3"/>
        <v>15</v>
      </c>
      <c r="C20" s="16">
        <f t="shared" si="4"/>
        <v>8581841.829684861</v>
      </c>
      <c r="D20" s="17">
        <f t="shared" si="0"/>
        <v>-534.40070667447571</v>
      </c>
      <c r="E20" s="16">
        <f t="shared" si="5"/>
        <v>1068.956115965801</v>
      </c>
      <c r="F20" s="17">
        <f t="shared" si="9"/>
        <v>459.57377855686963</v>
      </c>
      <c r="G20" s="16">
        <f t="shared" si="6"/>
        <v>173.21419917267906</v>
      </c>
      <c r="H20" s="17">
        <f t="shared" si="1"/>
        <v>74.826928117606073</v>
      </c>
      <c r="I20" s="5">
        <f t="shared" si="7"/>
        <v>1242.17031513848</v>
      </c>
      <c r="J20" s="5">
        <f t="shared" si="8"/>
        <v>534.40070667447571</v>
      </c>
    </row>
    <row r="21" spans="1:10" x14ac:dyDescent="0.4">
      <c r="A21" s="1">
        <f t="shared" si="2"/>
        <v>43902</v>
      </c>
      <c r="B21">
        <f t="shared" si="3"/>
        <v>16</v>
      </c>
      <c r="C21" s="16">
        <f t="shared" si="4"/>
        <v>8581307.4289781861</v>
      </c>
      <c r="D21" s="17">
        <f t="shared" si="0"/>
        <v>-764.10675575834023</v>
      </c>
      <c r="E21" s="16">
        <f t="shared" si="5"/>
        <v>1528.5298945226707</v>
      </c>
      <c r="F21" s="17">
        <f t="shared" si="9"/>
        <v>657.10966314175323</v>
      </c>
      <c r="G21" s="16">
        <f t="shared" si="6"/>
        <v>248.04112729028515</v>
      </c>
      <c r="H21" s="17">
        <f t="shared" si="1"/>
        <v>106.99709261658695</v>
      </c>
      <c r="I21" s="5">
        <f t="shared" si="7"/>
        <v>1776.5710218129559</v>
      </c>
      <c r="J21" s="5">
        <f t="shared" si="8"/>
        <v>764.10675575834023</v>
      </c>
    </row>
    <row r="22" spans="1:10" x14ac:dyDescent="0.4">
      <c r="A22" s="1">
        <f t="shared" si="2"/>
        <v>43903</v>
      </c>
      <c r="B22">
        <f t="shared" si="3"/>
        <v>17</v>
      </c>
      <c r="C22" s="16">
        <f t="shared" si="4"/>
        <v>8580543.3222224284</v>
      </c>
      <c r="D22" s="17">
        <f t="shared" si="0"/>
        <v>-1092.4962933662687</v>
      </c>
      <c r="E22" s="16">
        <f t="shared" si="5"/>
        <v>2185.639557664424</v>
      </c>
      <c r="F22" s="17">
        <f t="shared" si="9"/>
        <v>939.50152432975892</v>
      </c>
      <c r="G22" s="16">
        <f t="shared" si="6"/>
        <v>355.03821990687209</v>
      </c>
      <c r="H22" s="17">
        <f t="shared" si="1"/>
        <v>152.99476903650969</v>
      </c>
      <c r="I22" s="5">
        <f t="shared" si="7"/>
        <v>2540.6777775712962</v>
      </c>
      <c r="J22" s="5">
        <f t="shared" si="8"/>
        <v>1092.4962933662687</v>
      </c>
    </row>
    <row r="23" spans="1:10" x14ac:dyDescent="0.4">
      <c r="A23" s="1">
        <f t="shared" si="2"/>
        <v>43904</v>
      </c>
      <c r="B23">
        <f t="shared" si="3"/>
        <v>18</v>
      </c>
      <c r="C23" s="16">
        <f t="shared" si="4"/>
        <v>8579450.8259290624</v>
      </c>
      <c r="D23" s="17">
        <f t="shared" si="0"/>
        <v>-1561.9091131497628</v>
      </c>
      <c r="E23" s="16">
        <f t="shared" si="5"/>
        <v>3125.141081994183</v>
      </c>
      <c r="F23" s="17">
        <f t="shared" si="9"/>
        <v>1343.1492374101699</v>
      </c>
      <c r="G23" s="16">
        <f t="shared" si="6"/>
        <v>508.03298894338178</v>
      </c>
      <c r="H23" s="17">
        <f t="shared" si="1"/>
        <v>218.75987573959281</v>
      </c>
      <c r="I23" s="5">
        <f t="shared" si="7"/>
        <v>3633.1740709375649</v>
      </c>
      <c r="J23" s="5">
        <f t="shared" si="8"/>
        <v>1561.9091131497628</v>
      </c>
    </row>
    <row r="24" spans="1:10" x14ac:dyDescent="0.4">
      <c r="A24" s="1">
        <f t="shared" si="2"/>
        <v>43905</v>
      </c>
      <c r="B24">
        <f t="shared" si="3"/>
        <v>19</v>
      </c>
      <c r="C24" s="16">
        <f t="shared" si="4"/>
        <v>8577888.9168159124</v>
      </c>
      <c r="D24" s="17">
        <f t="shared" si="0"/>
        <v>-2232.7928986792181</v>
      </c>
      <c r="E24" s="16">
        <f t="shared" si="5"/>
        <v>4468.2903194043529</v>
      </c>
      <c r="F24" s="17">
        <f t="shared" si="9"/>
        <v>1920.0125763209135</v>
      </c>
      <c r="G24" s="16">
        <f t="shared" si="6"/>
        <v>726.7928646829746</v>
      </c>
      <c r="H24" s="17">
        <f t="shared" si="1"/>
        <v>312.78032235830472</v>
      </c>
      <c r="I24" s="5">
        <f t="shared" si="7"/>
        <v>5195.083184087327</v>
      </c>
      <c r="J24" s="5">
        <f t="shared" si="8"/>
        <v>2232.7928986792181</v>
      </c>
    </row>
    <row r="25" spans="1:10" x14ac:dyDescent="0.4">
      <c r="A25" s="1">
        <f t="shared" si="2"/>
        <v>43906</v>
      </c>
      <c r="B25">
        <f t="shared" si="3"/>
        <v>20</v>
      </c>
      <c r="C25" s="16">
        <f t="shared" si="4"/>
        <v>8575656.1239172332</v>
      </c>
      <c r="D25" s="17">
        <f t="shared" si="0"/>
        <v>-3191.3872012183833</v>
      </c>
      <c r="E25" s="16">
        <f t="shared" si="5"/>
        <v>6388.3028957252664</v>
      </c>
      <c r="F25" s="17">
        <f t="shared" si="9"/>
        <v>2744.2059985176147</v>
      </c>
      <c r="G25" s="16">
        <f t="shared" si="6"/>
        <v>1039.5731870412792</v>
      </c>
      <c r="H25" s="17">
        <f t="shared" si="1"/>
        <v>447.18120270076867</v>
      </c>
      <c r="I25" s="5">
        <f t="shared" si="7"/>
        <v>7427.8760827665456</v>
      </c>
      <c r="J25" s="5">
        <f t="shared" si="8"/>
        <v>3191.3872012183833</v>
      </c>
    </row>
    <row r="26" spans="1:10" x14ac:dyDescent="0.4">
      <c r="A26" s="1">
        <f t="shared" si="2"/>
        <v>43907</v>
      </c>
      <c r="B26">
        <f t="shared" si="3"/>
        <v>21</v>
      </c>
      <c r="C26" s="16">
        <f t="shared" si="4"/>
        <v>8572464.7367160153</v>
      </c>
      <c r="D26" s="17">
        <f t="shared" si="0"/>
        <v>-4560.6049325418735</v>
      </c>
      <c r="E26" s="16">
        <f t="shared" si="5"/>
        <v>9132.5088942428811</v>
      </c>
      <c r="F26" s="17">
        <f t="shared" si="9"/>
        <v>3921.329309944872</v>
      </c>
      <c r="G26" s="16">
        <f t="shared" si="6"/>
        <v>1486.7543897420478</v>
      </c>
      <c r="H26" s="17">
        <f t="shared" si="1"/>
        <v>639.27562259700176</v>
      </c>
      <c r="I26" s="5">
        <f t="shared" si="7"/>
        <v>10619.263283984928</v>
      </c>
      <c r="J26" s="5">
        <f t="shared" si="8"/>
        <v>4560.6049325418735</v>
      </c>
    </row>
    <row r="27" spans="1:10" x14ac:dyDescent="0.4">
      <c r="A27" s="1">
        <f t="shared" si="2"/>
        <v>43908</v>
      </c>
      <c r="B27">
        <f t="shared" si="3"/>
        <v>22</v>
      </c>
      <c r="C27" s="16">
        <f t="shared" si="4"/>
        <v>8567904.1317834742</v>
      </c>
      <c r="D27" s="17">
        <f t="shared" si="0"/>
        <v>-6515.3757253973754</v>
      </c>
      <c r="E27" s="16">
        <f t="shared" si="5"/>
        <v>13053.838204187752</v>
      </c>
      <c r="F27" s="17">
        <f t="shared" si="9"/>
        <v>5601.6070511042326</v>
      </c>
      <c r="G27" s="16">
        <f t="shared" si="6"/>
        <v>2126.0300123390498</v>
      </c>
      <c r="H27" s="17">
        <f t="shared" si="1"/>
        <v>913.76867429314268</v>
      </c>
      <c r="I27" s="5">
        <f t="shared" si="7"/>
        <v>15179.868216526802</v>
      </c>
      <c r="J27" s="5">
        <f t="shared" si="8"/>
        <v>6515.3757253973754</v>
      </c>
    </row>
    <row r="28" spans="1:10" x14ac:dyDescent="0.4">
      <c r="A28" s="1">
        <f t="shared" si="2"/>
        <v>43909</v>
      </c>
      <c r="B28">
        <f t="shared" si="3"/>
        <v>23</v>
      </c>
      <c r="C28" s="16">
        <f t="shared" si="4"/>
        <v>8561388.7560580764</v>
      </c>
      <c r="D28" s="17">
        <f t="shared" si="0"/>
        <v>-9304.1451795132016</v>
      </c>
      <c r="E28" s="16">
        <f t="shared" si="5"/>
        <v>18655.445255291983</v>
      </c>
      <c r="F28" s="17">
        <f t="shared" si="9"/>
        <v>7998.2640116427629</v>
      </c>
      <c r="G28" s="16">
        <f t="shared" si="6"/>
        <v>3039.7986866321926</v>
      </c>
      <c r="H28" s="17">
        <f t="shared" si="1"/>
        <v>1305.881167870439</v>
      </c>
      <c r="I28" s="5">
        <f t="shared" si="7"/>
        <v>21695.243941924175</v>
      </c>
      <c r="J28" s="5">
        <f t="shared" si="8"/>
        <v>9304.1451795132016</v>
      </c>
    </row>
    <row r="29" spans="1:10" x14ac:dyDescent="0.4">
      <c r="A29" s="1">
        <f t="shared" si="2"/>
        <v>43910</v>
      </c>
      <c r="B29">
        <f t="shared" si="3"/>
        <v>24</v>
      </c>
      <c r="C29" s="16">
        <f t="shared" si="4"/>
        <v>8552084.6108785626</v>
      </c>
      <c r="D29" s="17">
        <f t="shared" si="0"/>
        <v>-13278.722242761693</v>
      </c>
      <c r="E29" s="16">
        <f t="shared" si="5"/>
        <v>26653.709266934748</v>
      </c>
      <c r="F29" s="17">
        <f t="shared" si="9"/>
        <v>11412.96259407626</v>
      </c>
      <c r="G29" s="16">
        <f t="shared" si="6"/>
        <v>4345.6798545026313</v>
      </c>
      <c r="H29" s="17">
        <f t="shared" si="1"/>
        <v>1865.7596486854325</v>
      </c>
      <c r="I29" s="5">
        <f t="shared" si="7"/>
        <v>30999.38912143738</v>
      </c>
      <c r="J29" s="5">
        <f t="shared" si="8"/>
        <v>13278.722242761693</v>
      </c>
    </row>
    <row r="30" spans="1:10" x14ac:dyDescent="0.4">
      <c r="A30" s="1">
        <f t="shared" si="2"/>
        <v>43911</v>
      </c>
      <c r="B30">
        <f t="shared" si="3"/>
        <v>25</v>
      </c>
      <c r="C30" s="16">
        <f t="shared" si="4"/>
        <v>8538805.8886358012</v>
      </c>
      <c r="D30" s="17">
        <f t="shared" si="0"/>
        <v>-18935.14742763601</v>
      </c>
      <c r="E30" s="16">
        <f t="shared" si="5"/>
        <v>38066.671861011011</v>
      </c>
      <c r="F30" s="17">
        <f t="shared" si="9"/>
        <v>16270.480397365238</v>
      </c>
      <c r="G30" s="16">
        <f t="shared" si="6"/>
        <v>6211.439503188064</v>
      </c>
      <c r="H30" s="17">
        <f t="shared" si="1"/>
        <v>2664.6670302707712</v>
      </c>
      <c r="I30" s="5">
        <f t="shared" si="7"/>
        <v>44278.111364199074</v>
      </c>
      <c r="J30" s="5">
        <f t="shared" si="8"/>
        <v>18935.14742763601</v>
      </c>
    </row>
    <row r="31" spans="1:10" x14ac:dyDescent="0.4">
      <c r="A31" s="1">
        <f t="shared" si="2"/>
        <v>43912</v>
      </c>
      <c r="B31">
        <f t="shared" si="3"/>
        <v>26</v>
      </c>
      <c r="C31" s="16">
        <f t="shared" si="4"/>
        <v>8519870.7412081659</v>
      </c>
      <c r="D31" s="17">
        <f t="shared" si="0"/>
        <v>-26968.483221573562</v>
      </c>
      <c r="E31" s="16">
        <f t="shared" si="5"/>
        <v>54337.152258376249</v>
      </c>
      <c r="F31" s="17">
        <f t="shared" si="9"/>
        <v>23164.882563487226</v>
      </c>
      <c r="G31" s="16">
        <f t="shared" si="6"/>
        <v>8876.1065334588347</v>
      </c>
      <c r="H31" s="17">
        <f t="shared" si="1"/>
        <v>3803.6006580863377</v>
      </c>
      <c r="I31" s="5">
        <f t="shared" si="7"/>
        <v>63213.258791835084</v>
      </c>
      <c r="J31" s="5">
        <f t="shared" si="8"/>
        <v>26968.483221573566</v>
      </c>
    </row>
    <row r="32" spans="1:10" x14ac:dyDescent="0.4">
      <c r="A32" s="1">
        <f t="shared" si="2"/>
        <v>43913</v>
      </c>
      <c r="B32">
        <f t="shared" si="3"/>
        <v>27</v>
      </c>
      <c r="C32" s="16">
        <f t="shared" si="4"/>
        <v>8492902.2579865921</v>
      </c>
      <c r="D32" s="17">
        <f t="shared" si="0"/>
        <v>-38343.863728769276</v>
      </c>
      <c r="E32" s="16">
        <f t="shared" si="5"/>
        <v>77502.034821863475</v>
      </c>
      <c r="F32" s="17">
        <f t="shared" si="9"/>
        <v>32918.721291238835</v>
      </c>
      <c r="G32" s="16">
        <f t="shared" si="6"/>
        <v>12679.707191545172</v>
      </c>
      <c r="H32" s="17">
        <f t="shared" si="1"/>
        <v>5425.1424375304441</v>
      </c>
      <c r="I32" s="5">
        <f t="shared" si="7"/>
        <v>90181.742013408642</v>
      </c>
      <c r="J32" s="5">
        <f t="shared" si="8"/>
        <v>38343.863728769276</v>
      </c>
    </row>
    <row r="33" spans="1:10" x14ac:dyDescent="0.4">
      <c r="A33" s="1">
        <f t="shared" si="2"/>
        <v>43914</v>
      </c>
      <c r="B33">
        <f t="shared" si="3"/>
        <v>28</v>
      </c>
      <c r="C33" s="16">
        <f t="shared" si="4"/>
        <v>8454558.394257823</v>
      </c>
      <c r="D33" s="17">
        <f t="shared" si="0"/>
        <v>-54383.641736252663</v>
      </c>
      <c r="E33" s="16">
        <f t="shared" si="5"/>
        <v>110420.75611310231</v>
      </c>
      <c r="F33" s="17">
        <f t="shared" si="9"/>
        <v>46654.188808335501</v>
      </c>
      <c r="G33" s="16">
        <f t="shared" si="6"/>
        <v>18104.849629075616</v>
      </c>
      <c r="H33" s="17">
        <f t="shared" si="1"/>
        <v>7729.452927917162</v>
      </c>
      <c r="I33" s="5">
        <f t="shared" si="7"/>
        <v>128525.60574217793</v>
      </c>
      <c r="J33" s="5">
        <f t="shared" si="8"/>
        <v>54383.641736252663</v>
      </c>
    </row>
    <row r="34" spans="1:10" x14ac:dyDescent="0.4">
      <c r="A34" s="1">
        <f t="shared" si="2"/>
        <v>43915</v>
      </c>
      <c r="B34">
        <f t="shared" si="3"/>
        <v>29</v>
      </c>
      <c r="C34" s="16">
        <f t="shared" si="4"/>
        <v>8400174.7525215708</v>
      </c>
      <c r="D34" s="17">
        <f t="shared" si="0"/>
        <v>-76863.80481554057</v>
      </c>
      <c r="E34" s="16">
        <f t="shared" si="5"/>
        <v>157074.94492143783</v>
      </c>
      <c r="F34" s="17">
        <f t="shared" si="9"/>
        <v>65868.558671039922</v>
      </c>
      <c r="G34" s="16">
        <f t="shared" si="6"/>
        <v>25834.302556992778</v>
      </c>
      <c r="H34" s="17">
        <f t="shared" si="1"/>
        <v>10995.246144500648</v>
      </c>
      <c r="I34" s="5">
        <f t="shared" si="7"/>
        <v>182909.2474784306</v>
      </c>
      <c r="J34" s="5">
        <f t="shared" si="8"/>
        <v>76863.80481554057</v>
      </c>
    </row>
    <row r="35" spans="1:10" x14ac:dyDescent="0.4">
      <c r="A35" s="1">
        <f t="shared" si="2"/>
        <v>43916</v>
      </c>
      <c r="B35">
        <f t="shared" si="3"/>
        <v>30</v>
      </c>
      <c r="C35" s="16">
        <f t="shared" si="4"/>
        <v>8323310.9477060298</v>
      </c>
      <c r="D35" s="17">
        <f t="shared" si="0"/>
        <v>-108097.98110860902</v>
      </c>
      <c r="E35" s="16">
        <f t="shared" si="5"/>
        <v>222943.50359247776</v>
      </c>
      <c r="F35" s="17">
        <f t="shared" si="9"/>
        <v>92491.93585713557</v>
      </c>
      <c r="G35" s="16">
        <f t="shared" si="6"/>
        <v>36829.548701493426</v>
      </c>
      <c r="H35" s="17">
        <f t="shared" si="1"/>
        <v>15606.045251473444</v>
      </c>
      <c r="I35" s="5">
        <f t="shared" si="7"/>
        <v>259773.05229397118</v>
      </c>
      <c r="J35" s="5">
        <f t="shared" si="8"/>
        <v>108097.98110860902</v>
      </c>
    </row>
    <row r="36" spans="1:10" x14ac:dyDescent="0.4">
      <c r="A36" s="1">
        <f t="shared" si="2"/>
        <v>43917</v>
      </c>
      <c r="B36">
        <f t="shared" si="3"/>
        <v>31</v>
      </c>
      <c r="C36" s="16">
        <f t="shared" si="4"/>
        <v>8215212.9665974211</v>
      </c>
      <c r="D36" s="17">
        <f t="shared" si="0"/>
        <v>-150957.93728051707</v>
      </c>
      <c r="E36" s="16">
        <f t="shared" si="5"/>
        <v>315435.43944961333</v>
      </c>
      <c r="F36" s="17">
        <f t="shared" si="9"/>
        <v>128877.45651904414</v>
      </c>
      <c r="G36" s="16">
        <f t="shared" si="6"/>
        <v>52435.593952966869</v>
      </c>
      <c r="H36" s="17">
        <f t="shared" si="1"/>
        <v>22080.480761472936</v>
      </c>
      <c r="I36" s="5">
        <f t="shared" si="7"/>
        <v>367871.03340258019</v>
      </c>
      <c r="J36" s="5">
        <f t="shared" si="8"/>
        <v>150957.93728051707</v>
      </c>
    </row>
    <row r="37" spans="1:10" x14ac:dyDescent="0.4">
      <c r="A37" s="1">
        <f t="shared" si="2"/>
        <v>43918</v>
      </c>
      <c r="B37">
        <f t="shared" si="3"/>
        <v>32</v>
      </c>
      <c r="C37" s="16">
        <f t="shared" si="4"/>
        <v>8064255.029316904</v>
      </c>
      <c r="D37" s="17">
        <f t="shared" si="0"/>
        <v>-208727.56843027542</v>
      </c>
      <c r="E37" s="16">
        <f t="shared" si="5"/>
        <v>444312.89596865745</v>
      </c>
      <c r="F37" s="17">
        <f t="shared" si="9"/>
        <v>177625.6657124694</v>
      </c>
      <c r="G37" s="16">
        <f t="shared" si="6"/>
        <v>74516.074714439805</v>
      </c>
      <c r="H37" s="17">
        <f t="shared" si="1"/>
        <v>31101.902717806024</v>
      </c>
      <c r="I37" s="5">
        <f t="shared" si="7"/>
        <v>518828.97068309726</v>
      </c>
      <c r="J37" s="5">
        <f t="shared" si="8"/>
        <v>208727.56843027542</v>
      </c>
    </row>
    <row r="38" spans="1:10" x14ac:dyDescent="0.4">
      <c r="A38" s="1">
        <f t="shared" si="2"/>
        <v>43919</v>
      </c>
      <c r="B38">
        <f t="shared" si="3"/>
        <v>33</v>
      </c>
      <c r="C38" s="16">
        <f t="shared" si="4"/>
        <v>7855527.4608866284</v>
      </c>
      <c r="D38" s="17">
        <f t="shared" si="0"/>
        <v>-284609.55585838517</v>
      </c>
      <c r="E38" s="16">
        <f t="shared" si="5"/>
        <v>621938.56168112683</v>
      </c>
      <c r="F38" s="17">
        <f t="shared" si="9"/>
        <v>241073.8565407063</v>
      </c>
      <c r="G38" s="16">
        <f t="shared" si="6"/>
        <v>105617.97743224583</v>
      </c>
      <c r="H38" s="17">
        <f t="shared" si="1"/>
        <v>43535.699317678882</v>
      </c>
      <c r="I38" s="5">
        <f t="shared" si="7"/>
        <v>727556.53911337268</v>
      </c>
      <c r="J38" s="5">
        <f t="shared" si="8"/>
        <v>284609.55585838517</v>
      </c>
    </row>
    <row r="39" spans="1:10" x14ac:dyDescent="0.4">
      <c r="A39" s="1">
        <f t="shared" si="2"/>
        <v>43920</v>
      </c>
      <c r="B39">
        <f t="shared" si="3"/>
        <v>34</v>
      </c>
      <c r="C39" s="16">
        <f t="shared" si="4"/>
        <v>7570917.9050282435</v>
      </c>
      <c r="D39" s="17">
        <f t="shared" si="0"/>
        <v>-380620.54206724523</v>
      </c>
      <c r="E39" s="16">
        <f t="shared" si="5"/>
        <v>863012.41822183318</v>
      </c>
      <c r="F39" s="17">
        <f t="shared" si="9"/>
        <v>320209.67279171688</v>
      </c>
      <c r="G39" s="16">
        <f t="shared" si="6"/>
        <v>149153.67674992472</v>
      </c>
      <c r="H39" s="17">
        <f t="shared" si="1"/>
        <v>60410.869275528326</v>
      </c>
      <c r="I39" s="5">
        <f t="shared" si="7"/>
        <v>1012166.0949717578</v>
      </c>
      <c r="J39" s="5">
        <f t="shared" si="8"/>
        <v>380620.54206724523</v>
      </c>
    </row>
    <row r="40" spans="1:10" x14ac:dyDescent="0.4">
      <c r="A40" s="1">
        <f t="shared" si="2"/>
        <v>43921</v>
      </c>
      <c r="B40">
        <f t="shared" si="3"/>
        <v>35</v>
      </c>
      <c r="C40" s="16">
        <f t="shared" si="4"/>
        <v>7190297.362960998</v>
      </c>
      <c r="D40" s="17">
        <f t="shared" si="0"/>
        <v>-495609.65969877067</v>
      </c>
      <c r="E40" s="16">
        <f t="shared" si="5"/>
        <v>1183222.0910135501</v>
      </c>
      <c r="F40" s="17">
        <f t="shared" si="9"/>
        <v>412784.11332782218</v>
      </c>
      <c r="G40" s="16">
        <f t="shared" si="6"/>
        <v>209564.54602545305</v>
      </c>
      <c r="H40" s="17">
        <f t="shared" si="1"/>
        <v>82825.546370948519</v>
      </c>
      <c r="I40" s="5">
        <f t="shared" si="7"/>
        <v>1392786.6370390032</v>
      </c>
      <c r="J40" s="5">
        <f t="shared" si="8"/>
        <v>495609.65969877073</v>
      </c>
    </row>
    <row r="41" spans="1:10" x14ac:dyDescent="0.4">
      <c r="A41" s="1">
        <f t="shared" si="2"/>
        <v>43922</v>
      </c>
      <c r="B41">
        <f t="shared" si="3"/>
        <v>36</v>
      </c>
      <c r="C41" s="16">
        <f t="shared" si="4"/>
        <v>6694687.7032622276</v>
      </c>
      <c r="D41" s="17">
        <f t="shared" si="0"/>
        <v>-622431.46580730227</v>
      </c>
      <c r="E41" s="16">
        <f t="shared" si="5"/>
        <v>1596006.2043413722</v>
      </c>
      <c r="F41" s="17">
        <f t="shared" si="9"/>
        <v>510711.03150340624</v>
      </c>
      <c r="G41" s="16">
        <f t="shared" si="6"/>
        <v>292390.09239640157</v>
      </c>
      <c r="H41" s="17">
        <f t="shared" si="1"/>
        <v>111720.43430389607</v>
      </c>
      <c r="I41" s="5">
        <f t="shared" si="7"/>
        <v>1888396.2967377738</v>
      </c>
      <c r="J41" s="5">
        <f t="shared" si="8"/>
        <v>622431.46580730227</v>
      </c>
    </row>
    <row r="42" spans="1:10" x14ac:dyDescent="0.4">
      <c r="A42" s="1">
        <f t="shared" si="2"/>
        <v>43923</v>
      </c>
      <c r="B42">
        <f t="shared" si="3"/>
        <v>37</v>
      </c>
      <c r="C42" s="16">
        <f t="shared" si="4"/>
        <v>6072256.2374549257</v>
      </c>
      <c r="D42" s="17">
        <f t="shared" si="0"/>
        <v>-745217.38782425155</v>
      </c>
      <c r="E42" s="16">
        <f t="shared" si="5"/>
        <v>2106717.2358447784</v>
      </c>
      <c r="F42" s="17">
        <f t="shared" si="9"/>
        <v>597747.18131511705</v>
      </c>
      <c r="G42" s="16">
        <f t="shared" si="6"/>
        <v>404110.5267002976</v>
      </c>
      <c r="H42" s="17">
        <f t="shared" si="1"/>
        <v>147470.2065091345</v>
      </c>
      <c r="I42" s="5">
        <f t="shared" si="7"/>
        <v>2510827.7625450762</v>
      </c>
      <c r="J42" s="5">
        <f t="shared" si="8"/>
        <v>745217.38782425155</v>
      </c>
    </row>
    <row r="43" spans="1:10" x14ac:dyDescent="0.4">
      <c r="A43" s="1">
        <f t="shared" si="2"/>
        <v>43924</v>
      </c>
      <c r="B43">
        <f t="shared" si="3"/>
        <v>38</v>
      </c>
      <c r="C43" s="16">
        <f t="shared" si="4"/>
        <v>5327038.8496306743</v>
      </c>
      <c r="D43" s="17">
        <f t="shared" si="0"/>
        <v>-839254.69083458465</v>
      </c>
      <c r="E43" s="16">
        <f t="shared" si="5"/>
        <v>2704464.4171598954</v>
      </c>
      <c r="F43" s="17">
        <f t="shared" si="9"/>
        <v>649942.18163339188</v>
      </c>
      <c r="G43" s="16">
        <f t="shared" si="6"/>
        <v>551580.7332094321</v>
      </c>
      <c r="H43" s="17">
        <f t="shared" si="1"/>
        <v>189312.5092011927</v>
      </c>
      <c r="I43" s="5">
        <f t="shared" si="7"/>
        <v>3256045.1503693275</v>
      </c>
      <c r="J43" s="5">
        <f t="shared" si="8"/>
        <v>839254.69083458465</v>
      </c>
    </row>
    <row r="44" spans="1:10" x14ac:dyDescent="0.4">
      <c r="A44" s="1">
        <f t="shared" si="2"/>
        <v>43925</v>
      </c>
      <c r="B44">
        <f t="shared" si="3"/>
        <v>39</v>
      </c>
      <c r="C44" s="16">
        <f t="shared" si="4"/>
        <v>4487784.1587960897</v>
      </c>
      <c r="D44" s="17">
        <f t="shared" si="0"/>
        <v>-876948.93794733845</v>
      </c>
      <c r="E44" s="16">
        <f t="shared" si="5"/>
        <v>3354406.5987932873</v>
      </c>
      <c r="F44" s="17">
        <f t="shared" si="9"/>
        <v>642140.4760318083</v>
      </c>
      <c r="G44" s="16">
        <f t="shared" si="6"/>
        <v>740893.24241062487</v>
      </c>
      <c r="H44" s="17">
        <f t="shared" si="1"/>
        <v>234808.46191553012</v>
      </c>
      <c r="I44" s="5">
        <f t="shared" si="7"/>
        <v>4095299.8412039122</v>
      </c>
      <c r="J44" s="5">
        <f t="shared" si="8"/>
        <v>876948.93794733845</v>
      </c>
    </row>
    <row r="45" spans="1:10" x14ac:dyDescent="0.4">
      <c r="A45" s="1">
        <f t="shared" si="2"/>
        <v>43926</v>
      </c>
      <c r="B45">
        <f t="shared" si="3"/>
        <v>40</v>
      </c>
      <c r="C45" s="16">
        <f t="shared" si="4"/>
        <v>3610835.2208487513</v>
      </c>
      <c r="D45" s="17">
        <f t="shared" si="0"/>
        <v>-840657.7950045988</v>
      </c>
      <c r="E45" s="16">
        <f t="shared" si="5"/>
        <v>3996547.0748250955</v>
      </c>
      <c r="F45" s="17">
        <f t="shared" si="9"/>
        <v>560899.49976684211</v>
      </c>
      <c r="G45" s="16">
        <f t="shared" si="6"/>
        <v>975701.70432615501</v>
      </c>
      <c r="H45" s="17">
        <f t="shared" si="1"/>
        <v>279758.29523775668</v>
      </c>
      <c r="I45" s="5">
        <f t="shared" si="7"/>
        <v>4972248.7791512506</v>
      </c>
      <c r="J45" s="5">
        <f t="shared" si="8"/>
        <v>840657.7950045988</v>
      </c>
    </row>
    <row r="46" spans="1:10" x14ac:dyDescent="0.4">
      <c r="A46" s="1">
        <f t="shared" si="2"/>
        <v>43927</v>
      </c>
      <c r="B46">
        <f t="shared" si="3"/>
        <v>41</v>
      </c>
      <c r="C46" s="16">
        <f t="shared" si="4"/>
        <v>2770177.4258441525</v>
      </c>
      <c r="D46" s="17">
        <f t="shared" si="0"/>
        <v>-735454.50681977149</v>
      </c>
      <c r="E46" s="16">
        <f t="shared" si="5"/>
        <v>4557446.5745919375</v>
      </c>
      <c r="F46" s="17">
        <f t="shared" si="9"/>
        <v>416433.24659833586</v>
      </c>
      <c r="G46" s="16">
        <f t="shared" si="6"/>
        <v>1255459.9995639117</v>
      </c>
      <c r="H46" s="17">
        <f t="shared" si="1"/>
        <v>319021.26022143563</v>
      </c>
      <c r="I46" s="5">
        <f t="shared" si="7"/>
        <v>5812906.5741558494</v>
      </c>
      <c r="J46" s="5">
        <f t="shared" si="8"/>
        <v>735454.50681977149</v>
      </c>
    </row>
    <row r="47" spans="1:10" x14ac:dyDescent="0.4">
      <c r="A47" s="1">
        <f t="shared" si="2"/>
        <v>43928</v>
      </c>
      <c r="B47">
        <f t="shared" si="3"/>
        <v>42</v>
      </c>
      <c r="C47" s="16">
        <f t="shared" si="4"/>
        <v>2034722.9190243809</v>
      </c>
      <c r="D47" s="17">
        <f t="shared" si="0"/>
        <v>-589558.90846744238</v>
      </c>
      <c r="E47" s="16">
        <f t="shared" si="5"/>
        <v>4973879.8211902734</v>
      </c>
      <c r="F47" s="17">
        <f t="shared" si="9"/>
        <v>241387.32098412322</v>
      </c>
      <c r="G47" s="16">
        <f t="shared" si="6"/>
        <v>1574481.2597853474</v>
      </c>
      <c r="H47" s="17">
        <f t="shared" si="1"/>
        <v>348171.58748331916</v>
      </c>
      <c r="I47" s="5">
        <f t="shared" si="7"/>
        <v>6548361.080975621</v>
      </c>
      <c r="J47" s="5">
        <f t="shared" si="8"/>
        <v>589558.90846744238</v>
      </c>
    </row>
    <row r="48" spans="1:10" x14ac:dyDescent="0.4">
      <c r="A48" s="1">
        <f t="shared" si="2"/>
        <v>43929</v>
      </c>
      <c r="B48">
        <f t="shared" si="3"/>
        <v>43</v>
      </c>
      <c r="C48" s="16">
        <f t="shared" si="4"/>
        <v>1445164.0105569386</v>
      </c>
      <c r="D48" s="17">
        <f t="shared" si="0"/>
        <v>-439056.42653098673</v>
      </c>
      <c r="E48" s="16">
        <f t="shared" si="5"/>
        <v>5215267.1421743967</v>
      </c>
      <c r="F48" s="17">
        <f t="shared" si="9"/>
        <v>73987.726578778937</v>
      </c>
      <c r="G48" s="16">
        <f t="shared" si="6"/>
        <v>1922652.8472686666</v>
      </c>
      <c r="H48" s="17">
        <f t="shared" si="1"/>
        <v>365068.6999522078</v>
      </c>
      <c r="I48" s="5">
        <f t="shared" si="7"/>
        <v>7137919.9894430637</v>
      </c>
      <c r="J48" s="5">
        <f t="shared" si="8"/>
        <v>439056.42653098673</v>
      </c>
    </row>
    <row r="49" spans="1:10" x14ac:dyDescent="0.4">
      <c r="A49" s="1">
        <f t="shared" si="2"/>
        <v>43930</v>
      </c>
      <c r="B49">
        <f t="shared" si="3"/>
        <v>44</v>
      </c>
      <c r="C49" s="16">
        <f t="shared" si="4"/>
        <v>1006107.5840259518</v>
      </c>
      <c r="D49" s="17">
        <f t="shared" si="0"/>
        <v>-310002.75875773554</v>
      </c>
      <c r="E49" s="16">
        <f t="shared" si="5"/>
        <v>5289254.8687531753</v>
      </c>
      <c r="F49" s="17">
        <f t="shared" si="9"/>
        <v>-60245.082054986735</v>
      </c>
      <c r="G49" s="16">
        <f t="shared" si="6"/>
        <v>2287721.5472208746</v>
      </c>
      <c r="H49" s="17">
        <f t="shared" si="1"/>
        <v>370247.84081272228</v>
      </c>
      <c r="I49" s="5">
        <f t="shared" si="7"/>
        <v>7576976.4159740498</v>
      </c>
      <c r="J49" s="5">
        <f t="shared" si="8"/>
        <v>310002.75875773554</v>
      </c>
    </row>
    <row r="50" spans="1:10" x14ac:dyDescent="0.4">
      <c r="A50" s="1">
        <f t="shared" si="2"/>
        <v>43931</v>
      </c>
      <c r="B50">
        <f t="shared" si="3"/>
        <v>45</v>
      </c>
      <c r="C50" s="16">
        <f t="shared" si="4"/>
        <v>696104.8252682162</v>
      </c>
      <c r="D50" s="17">
        <f t="shared" si="0"/>
        <v>-212041.43778013444</v>
      </c>
      <c r="E50" s="16">
        <f t="shared" si="5"/>
        <v>5229009.7866981886</v>
      </c>
      <c r="F50" s="17">
        <f t="shared" si="9"/>
        <v>-153989.24728873878</v>
      </c>
      <c r="G50" s="16">
        <f t="shared" si="6"/>
        <v>2657969.3880335968</v>
      </c>
      <c r="H50" s="17">
        <f t="shared" si="1"/>
        <v>366030.68506887322</v>
      </c>
      <c r="I50" s="5">
        <f t="shared" si="7"/>
        <v>7886979.1747317854</v>
      </c>
      <c r="J50" s="5">
        <f t="shared" si="8"/>
        <v>212041.43778013444</v>
      </c>
    </row>
    <row r="51" spans="1:10" x14ac:dyDescent="0.4">
      <c r="A51" s="1">
        <f t="shared" si="2"/>
        <v>43932</v>
      </c>
      <c r="B51">
        <f t="shared" si="3"/>
        <v>46</v>
      </c>
      <c r="C51" s="16">
        <f t="shared" si="4"/>
        <v>484063.38748808176</v>
      </c>
      <c r="D51" s="17">
        <f t="shared" si="0"/>
        <v>-143108.91247703799</v>
      </c>
      <c r="E51" s="16">
        <f t="shared" si="5"/>
        <v>5075020.5394094503</v>
      </c>
      <c r="F51" s="17">
        <f t="shared" si="9"/>
        <v>-212142.52528162359</v>
      </c>
      <c r="G51" s="16">
        <f t="shared" si="6"/>
        <v>3024000.07310247</v>
      </c>
      <c r="H51" s="17">
        <f t="shared" si="1"/>
        <v>355251.43775866157</v>
      </c>
      <c r="I51" s="5">
        <f t="shared" si="7"/>
        <v>8099020.6125119198</v>
      </c>
      <c r="J51" s="5">
        <f t="shared" si="8"/>
        <v>143108.91247703799</v>
      </c>
    </row>
    <row r="52" spans="1:10" x14ac:dyDescent="0.4">
      <c r="A52" s="1">
        <f t="shared" si="2"/>
        <v>43933</v>
      </c>
      <c r="B52">
        <f t="shared" si="3"/>
        <v>47</v>
      </c>
      <c r="C52" s="16">
        <f t="shared" si="4"/>
        <v>340954.47501104377</v>
      </c>
      <c r="D52" s="17">
        <f t="shared" si="0"/>
        <v>-96586.49620286253</v>
      </c>
      <c r="E52" s="16">
        <f t="shared" si="5"/>
        <v>4862878.0141278263</v>
      </c>
      <c r="F52" s="17">
        <f t="shared" si="9"/>
        <v>-243814.96478608536</v>
      </c>
      <c r="G52" s="16">
        <f t="shared" si="6"/>
        <v>3379251.5108611314</v>
      </c>
      <c r="H52" s="17">
        <f t="shared" si="1"/>
        <v>340401.46098894789</v>
      </c>
      <c r="I52" s="5">
        <f t="shared" si="7"/>
        <v>8242129.5249889577</v>
      </c>
      <c r="J52" s="5">
        <f t="shared" si="8"/>
        <v>96586.49620286253</v>
      </c>
    </row>
    <row r="53" spans="1:10" x14ac:dyDescent="0.4">
      <c r="A53" s="1">
        <f t="shared" si="2"/>
        <v>43934</v>
      </c>
      <c r="B53">
        <f t="shared" si="3"/>
        <v>48</v>
      </c>
      <c r="C53" s="16">
        <f t="shared" si="4"/>
        <v>244367.97880818124</v>
      </c>
      <c r="D53" s="17">
        <f t="shared" si="0"/>
        <v>-65754.401410681501</v>
      </c>
      <c r="E53" s="16">
        <f t="shared" si="5"/>
        <v>4619063.049341741</v>
      </c>
      <c r="F53" s="17">
        <f t="shared" si="9"/>
        <v>-257580.01204324042</v>
      </c>
      <c r="G53" s="16">
        <f t="shared" si="6"/>
        <v>3719652.9718500795</v>
      </c>
      <c r="H53" s="17">
        <f t="shared" si="1"/>
        <v>323334.41345392191</v>
      </c>
      <c r="I53" s="5">
        <f t="shared" si="7"/>
        <v>8338716.0211918205</v>
      </c>
      <c r="J53" s="5">
        <f t="shared" si="8"/>
        <v>65754.401410681487</v>
      </c>
    </row>
    <row r="54" spans="1:10" x14ac:dyDescent="0.4">
      <c r="A54" s="1">
        <f t="shared" si="2"/>
        <v>43935</v>
      </c>
      <c r="B54">
        <f t="shared" si="3"/>
        <v>49</v>
      </c>
      <c r="C54" s="16">
        <f t="shared" si="4"/>
        <v>178613.57739749976</v>
      </c>
      <c r="D54" s="17">
        <f t="shared" si="0"/>
        <v>-45381.12921010665</v>
      </c>
      <c r="E54" s="16">
        <f t="shared" si="5"/>
        <v>4361483.0372985005</v>
      </c>
      <c r="F54" s="17">
        <f t="shared" si="9"/>
        <v>-259922.68340078843</v>
      </c>
      <c r="G54" s="16">
        <f t="shared" si="6"/>
        <v>4042987.3853040012</v>
      </c>
      <c r="H54" s="17">
        <f t="shared" si="1"/>
        <v>305303.81261089508</v>
      </c>
      <c r="I54" s="5">
        <f t="shared" si="7"/>
        <v>8404470.4226025008</v>
      </c>
      <c r="J54" s="5">
        <f t="shared" si="8"/>
        <v>45381.12921010665</v>
      </c>
    </row>
    <row r="55" spans="1:10" x14ac:dyDescent="0.4">
      <c r="A55" s="1">
        <f t="shared" si="2"/>
        <v>43936</v>
      </c>
      <c r="B55">
        <f t="shared" si="3"/>
        <v>50</v>
      </c>
      <c r="C55" s="16">
        <f t="shared" si="4"/>
        <v>133232.44818739311</v>
      </c>
      <c r="D55" s="17">
        <f t="shared" si="0"/>
        <v>-31833.600098644187</v>
      </c>
      <c r="E55" s="16">
        <f t="shared" si="5"/>
        <v>4101560.3538977122</v>
      </c>
      <c r="F55" s="17">
        <f t="shared" si="9"/>
        <v>-255275.62467419569</v>
      </c>
      <c r="G55" s="16">
        <f t="shared" si="6"/>
        <v>4348291.1979148965</v>
      </c>
      <c r="H55" s="17">
        <f t="shared" si="1"/>
        <v>287109.22477283987</v>
      </c>
      <c r="I55" s="5">
        <f t="shared" si="7"/>
        <v>8449851.5518126078</v>
      </c>
      <c r="J55" s="5">
        <f t="shared" si="8"/>
        <v>31833.60009864418</v>
      </c>
    </row>
    <row r="56" spans="1:10" x14ac:dyDescent="0.4">
      <c r="A56" s="1">
        <f t="shared" si="2"/>
        <v>43937</v>
      </c>
      <c r="B56">
        <f t="shared" si="3"/>
        <v>51</v>
      </c>
      <c r="C56" s="16">
        <f t="shared" si="4"/>
        <v>101398.84808874893</v>
      </c>
      <c r="D56" s="17">
        <f t="shared" si="0"/>
        <v>-22719.621581509055</v>
      </c>
      <c r="E56" s="16">
        <f t="shared" si="5"/>
        <v>3846284.7292235163</v>
      </c>
      <c r="F56" s="17">
        <f t="shared" si="9"/>
        <v>-246520.30946413707</v>
      </c>
      <c r="G56" s="16">
        <f t="shared" si="6"/>
        <v>4635400.4226877363</v>
      </c>
      <c r="H56" s="17">
        <f t="shared" si="1"/>
        <v>269239.93104564614</v>
      </c>
      <c r="I56" s="5">
        <f t="shared" si="7"/>
        <v>8481685.1519112531</v>
      </c>
      <c r="J56" s="5">
        <f t="shared" si="8"/>
        <v>22719.621581509069</v>
      </c>
    </row>
    <row r="57" spans="1:10" x14ac:dyDescent="0.4">
      <c r="A57" s="1">
        <f t="shared" si="2"/>
        <v>43938</v>
      </c>
      <c r="B57">
        <f t="shared" si="3"/>
        <v>52</v>
      </c>
      <c r="C57" s="16">
        <f t="shared" si="4"/>
        <v>78679.226507239873</v>
      </c>
      <c r="D57" s="17">
        <f t="shared" si="0"/>
        <v>-16499.12083785683</v>
      </c>
      <c r="E57" s="16">
        <f t="shared" si="5"/>
        <v>3599764.4197593792</v>
      </c>
      <c r="F57" s="17">
        <f t="shared" si="9"/>
        <v>-235484.38854529973</v>
      </c>
      <c r="G57" s="16">
        <f t="shared" si="6"/>
        <v>4904640.3537333822</v>
      </c>
      <c r="H57" s="17">
        <f t="shared" si="1"/>
        <v>251983.50938315658</v>
      </c>
      <c r="I57" s="5">
        <f t="shared" si="7"/>
        <v>8504404.773492761</v>
      </c>
      <c r="J57" s="5">
        <f t="shared" si="8"/>
        <v>16499.120837856841</v>
      </c>
    </row>
    <row r="58" spans="1:10" x14ac:dyDescent="0.4">
      <c r="A58" s="1">
        <f t="shared" si="2"/>
        <v>43939</v>
      </c>
      <c r="B58">
        <f t="shared" si="3"/>
        <v>53</v>
      </c>
      <c r="C58" s="16">
        <f t="shared" si="4"/>
        <v>62180.105669383047</v>
      </c>
      <c r="D58" s="17">
        <f t="shared" si="0"/>
        <v>-12186.254255596634</v>
      </c>
      <c r="E58" s="16">
        <f t="shared" si="5"/>
        <v>3364280.0312140794</v>
      </c>
      <c r="F58" s="17">
        <f t="shared" si="9"/>
        <v>-223313.34792938895</v>
      </c>
      <c r="G58" s="16">
        <f t="shared" si="6"/>
        <v>5156623.8631165391</v>
      </c>
      <c r="H58" s="17">
        <f t="shared" si="1"/>
        <v>235499.60218498559</v>
      </c>
      <c r="I58" s="5">
        <f t="shared" si="7"/>
        <v>8520903.8943306189</v>
      </c>
      <c r="J58" s="5">
        <f t="shared" si="8"/>
        <v>12186.254255596636</v>
      </c>
    </row>
    <row r="59" spans="1:10" x14ac:dyDescent="0.4">
      <c r="A59" s="1">
        <f t="shared" si="2"/>
        <v>43940</v>
      </c>
      <c r="B59">
        <f t="shared" si="3"/>
        <v>54</v>
      </c>
      <c r="C59" s="16">
        <f t="shared" si="4"/>
        <v>49993.851413786411</v>
      </c>
      <c r="D59" s="17">
        <f t="shared" si="0"/>
        <v>-9147.587374176248</v>
      </c>
      <c r="E59" s="16">
        <f t="shared" si="5"/>
        <v>3140966.6832846906</v>
      </c>
      <c r="F59" s="17">
        <f t="shared" si="9"/>
        <v>-210720.08045575212</v>
      </c>
      <c r="G59" s="16">
        <f t="shared" si="6"/>
        <v>5392123.4653015248</v>
      </c>
      <c r="H59" s="17">
        <f t="shared" si="1"/>
        <v>219867.66782992837</v>
      </c>
      <c r="I59" s="5">
        <f t="shared" si="7"/>
        <v>8533090.1485862155</v>
      </c>
      <c r="J59" s="5">
        <f t="shared" si="8"/>
        <v>9147.587374176248</v>
      </c>
    </row>
    <row r="60" spans="1:10" x14ac:dyDescent="0.4">
      <c r="A60" s="1">
        <f t="shared" si="2"/>
        <v>43941</v>
      </c>
      <c r="B60">
        <f t="shared" si="3"/>
        <v>55</v>
      </c>
      <c r="C60" s="16">
        <f t="shared" si="4"/>
        <v>40846.264039610163</v>
      </c>
      <c r="D60" s="17">
        <f t="shared" si="0"/>
        <v>-6972.413787417292</v>
      </c>
      <c r="E60" s="16">
        <f t="shared" si="5"/>
        <v>2930246.6028289385</v>
      </c>
      <c r="F60" s="17">
        <f t="shared" si="9"/>
        <v>-198144.84841060842</v>
      </c>
      <c r="G60" s="16">
        <f t="shared" si="6"/>
        <v>5611991.1331314528</v>
      </c>
      <c r="H60" s="17">
        <f t="shared" si="1"/>
        <v>205117.26219802571</v>
      </c>
      <c r="I60" s="5">
        <f t="shared" si="7"/>
        <v>8542237.7359603904</v>
      </c>
      <c r="J60" s="5">
        <f t="shared" si="8"/>
        <v>6972.4137874172884</v>
      </c>
    </row>
    <row r="61" spans="1:10" x14ac:dyDescent="0.4">
      <c r="A61" s="1">
        <f t="shared" si="2"/>
        <v>43942</v>
      </c>
      <c r="B61">
        <f t="shared" si="3"/>
        <v>56</v>
      </c>
      <c r="C61" s="16">
        <f t="shared" si="4"/>
        <v>33873.850252192875</v>
      </c>
      <c r="D61" s="17">
        <f t="shared" si="0"/>
        <v>-5391.2326678219597</v>
      </c>
      <c r="E61" s="16">
        <f t="shared" si="5"/>
        <v>2732101.7544183303</v>
      </c>
      <c r="F61" s="17">
        <f t="shared" si="9"/>
        <v>-185855.89014146119</v>
      </c>
      <c r="G61" s="16">
        <f t="shared" si="6"/>
        <v>5817108.3953294782</v>
      </c>
      <c r="H61" s="17">
        <f t="shared" si="1"/>
        <v>191247.12280928314</v>
      </c>
      <c r="I61" s="5">
        <f t="shared" si="7"/>
        <v>8549210.1497478075</v>
      </c>
      <c r="J61" s="5">
        <f t="shared" si="8"/>
        <v>5391.2326678219542</v>
      </c>
    </row>
    <row r="62" spans="1:10" x14ac:dyDescent="0.4">
      <c r="A62" s="1">
        <f t="shared" si="2"/>
        <v>43943</v>
      </c>
      <c r="B62">
        <f t="shared" si="3"/>
        <v>57</v>
      </c>
      <c r="C62" s="16">
        <f t="shared" si="4"/>
        <v>28482.617584370913</v>
      </c>
      <c r="D62" s="17">
        <f t="shared" si="0"/>
        <v>-4224.807029034323</v>
      </c>
      <c r="E62" s="16">
        <f t="shared" si="5"/>
        <v>2546245.8642768692</v>
      </c>
      <c r="F62" s="17">
        <f t="shared" si="9"/>
        <v>-174012.40347034653</v>
      </c>
      <c r="G62" s="16">
        <f t="shared" si="6"/>
        <v>6008355.5181387616</v>
      </c>
      <c r="H62" s="17">
        <f t="shared" si="1"/>
        <v>178237.21049938086</v>
      </c>
      <c r="I62" s="5">
        <f t="shared" si="7"/>
        <v>8554601.3824156299</v>
      </c>
      <c r="J62" s="5">
        <f t="shared" si="8"/>
        <v>4224.8070290343312</v>
      </c>
    </row>
    <row r="63" spans="1:10" x14ac:dyDescent="0.4">
      <c r="A63" s="1">
        <f t="shared" si="2"/>
        <v>43944</v>
      </c>
      <c r="B63">
        <f t="shared" si="3"/>
        <v>58</v>
      </c>
      <c r="C63" s="16">
        <f t="shared" si="4"/>
        <v>24257.810555336589</v>
      </c>
      <c r="D63" s="17">
        <f t="shared" si="0"/>
        <v>-3352.2443614250487</v>
      </c>
      <c r="E63" s="16">
        <f t="shared" si="5"/>
        <v>2372233.4608065225</v>
      </c>
      <c r="F63" s="17">
        <f t="shared" si="9"/>
        <v>-162704.09789503153</v>
      </c>
      <c r="G63" s="16">
        <f t="shared" si="6"/>
        <v>6186592.7286381423</v>
      </c>
      <c r="H63" s="17">
        <f t="shared" si="1"/>
        <v>166056.34225645658</v>
      </c>
      <c r="I63" s="5">
        <f t="shared" si="7"/>
        <v>8558826.1894446649</v>
      </c>
      <c r="J63" s="5">
        <f t="shared" si="8"/>
        <v>3352.2443614250515</v>
      </c>
    </row>
    <row r="64" spans="1:10" x14ac:dyDescent="0.4">
      <c r="A64" s="1">
        <f t="shared" si="2"/>
        <v>43945</v>
      </c>
      <c r="B64">
        <f t="shared" si="3"/>
        <v>59</v>
      </c>
      <c r="C64" s="16">
        <f t="shared" si="4"/>
        <v>20905.566193911542</v>
      </c>
      <c r="D64" s="17">
        <f t="shared" si="0"/>
        <v>-2690.8429623744432</v>
      </c>
      <c r="E64" s="16">
        <f t="shared" si="5"/>
        <v>2209529.3629114912</v>
      </c>
      <c r="F64" s="17">
        <f t="shared" si="9"/>
        <v>-151976.21244142996</v>
      </c>
      <c r="G64" s="16">
        <f t="shared" si="6"/>
        <v>6352649.070894599</v>
      </c>
      <c r="H64" s="17">
        <f t="shared" si="1"/>
        <v>154667.05540380441</v>
      </c>
      <c r="I64" s="5">
        <f t="shared" si="7"/>
        <v>8562178.4338060897</v>
      </c>
      <c r="J64" s="5">
        <f t="shared" si="8"/>
        <v>2690.8429623744451</v>
      </c>
    </row>
    <row r="65" spans="1:10" x14ac:dyDescent="0.4">
      <c r="A65" s="1">
        <f t="shared" si="2"/>
        <v>43946</v>
      </c>
      <c r="B65">
        <f t="shared" si="3"/>
        <v>60</v>
      </c>
      <c r="C65" s="16">
        <f t="shared" si="4"/>
        <v>18214.7232315371</v>
      </c>
      <c r="D65" s="17">
        <f t="shared" si="0"/>
        <v>-2183.2339733590729</v>
      </c>
      <c r="E65" s="16">
        <f t="shared" si="5"/>
        <v>2057553.1504700612</v>
      </c>
      <c r="F65" s="17">
        <f t="shared" si="9"/>
        <v>-141845.48655954521</v>
      </c>
      <c r="G65" s="16">
        <f t="shared" si="6"/>
        <v>6507316.1262984034</v>
      </c>
      <c r="H65" s="17">
        <f t="shared" si="1"/>
        <v>144028.72053290429</v>
      </c>
      <c r="I65" s="5">
        <f t="shared" si="7"/>
        <v>8564869.2767684646</v>
      </c>
      <c r="J65" s="5">
        <f t="shared" si="8"/>
        <v>2183.2339733590779</v>
      </c>
    </row>
    <row r="66" spans="1:10" x14ac:dyDescent="0.4">
      <c r="A66" s="1">
        <f t="shared" si="2"/>
        <v>43947</v>
      </c>
      <c r="B66">
        <f t="shared" si="3"/>
        <v>61</v>
      </c>
      <c r="C66" s="16">
        <f t="shared" si="4"/>
        <v>16031.489258178028</v>
      </c>
      <c r="D66" s="17">
        <f t="shared" si="0"/>
        <v>-1789.0799411837727</v>
      </c>
      <c r="E66" s="16">
        <f t="shared" si="5"/>
        <v>1915707.6639105161</v>
      </c>
      <c r="F66" s="17">
        <f t="shared" si="9"/>
        <v>-132310.45653255237</v>
      </c>
      <c r="G66" s="16">
        <f t="shared" si="6"/>
        <v>6651344.8468313077</v>
      </c>
      <c r="H66" s="17">
        <f t="shared" si="1"/>
        <v>134099.53647373614</v>
      </c>
      <c r="I66" s="5">
        <f t="shared" si="7"/>
        <v>8567052.5107418243</v>
      </c>
      <c r="J66" s="5">
        <f t="shared" si="8"/>
        <v>1789.0799411837652</v>
      </c>
    </row>
    <row r="67" spans="1:10" x14ac:dyDescent="0.4">
      <c r="A67" s="1">
        <f t="shared" si="2"/>
        <v>43948</v>
      </c>
      <c r="B67">
        <f t="shared" si="3"/>
        <v>62</v>
      </c>
      <c r="C67" s="16">
        <f t="shared" si="4"/>
        <v>14242.409316994255</v>
      </c>
      <c r="D67" s="17">
        <f t="shared" si="0"/>
        <v>-1479.6472341562455</v>
      </c>
      <c r="E67" s="16">
        <f t="shared" si="5"/>
        <v>1783397.2073779637</v>
      </c>
      <c r="F67" s="17">
        <f t="shared" si="9"/>
        <v>-123358.15728230122</v>
      </c>
      <c r="G67" s="16">
        <f t="shared" si="6"/>
        <v>6785444.3833050439</v>
      </c>
      <c r="H67" s="17">
        <f t="shared" si="1"/>
        <v>124837.80451645747</v>
      </c>
      <c r="I67" s="5">
        <f t="shared" si="7"/>
        <v>8568841.5906830076</v>
      </c>
      <c r="J67" s="5">
        <f t="shared" si="8"/>
        <v>1479.6472341562476</v>
      </c>
    </row>
    <row r="68" spans="1:10" x14ac:dyDescent="0.4">
      <c r="A68" s="1">
        <f t="shared" si="2"/>
        <v>43949</v>
      </c>
      <c r="B68">
        <f t="shared" si="3"/>
        <v>63</v>
      </c>
      <c r="C68" s="16">
        <f t="shared" si="4"/>
        <v>12762.76208283801</v>
      </c>
      <c r="D68" s="17">
        <f t="shared" si="0"/>
        <v>-1234.2115866855868</v>
      </c>
      <c r="E68" s="16">
        <f t="shared" si="5"/>
        <v>1660039.0500956625</v>
      </c>
      <c r="F68" s="17">
        <f t="shared" si="9"/>
        <v>-114968.5219200108</v>
      </c>
      <c r="G68" s="16">
        <f t="shared" si="6"/>
        <v>6910282.1878215009</v>
      </c>
      <c r="H68" s="17">
        <f t="shared" si="1"/>
        <v>116202.73350669639</v>
      </c>
      <c r="I68" s="5">
        <f t="shared" si="7"/>
        <v>8570321.2379171625</v>
      </c>
      <c r="J68" s="5">
        <f t="shared" si="8"/>
        <v>1234.2115866855893</v>
      </c>
    </row>
    <row r="69" spans="1:10" x14ac:dyDescent="0.4">
      <c r="A69" s="1">
        <f t="shared" si="2"/>
        <v>43950</v>
      </c>
      <c r="B69">
        <f t="shared" si="3"/>
        <v>64</v>
      </c>
      <c r="C69" s="16">
        <f t="shared" si="4"/>
        <v>11528.550496152422</v>
      </c>
      <c r="D69" s="17">
        <f t="shared" ref="D69:D132" si="10">-E$1*C69*E69/B$2</f>
        <v>-1037.647051117634</v>
      </c>
      <c r="E69" s="16">
        <f t="shared" si="5"/>
        <v>1545070.5281756516</v>
      </c>
      <c r="F69" s="17">
        <f t="shared" si="9"/>
        <v>-107117.28992117799</v>
      </c>
      <c r="G69" s="16">
        <f t="shared" si="6"/>
        <v>7026484.9213281972</v>
      </c>
      <c r="H69" s="17">
        <f t="shared" ref="H69:H132" si="11">$G$1*E69</f>
        <v>108154.93697229562</v>
      </c>
      <c r="I69" s="5">
        <f t="shared" si="7"/>
        <v>8571555.4495038483</v>
      </c>
      <c r="J69" s="5">
        <f t="shared" si="8"/>
        <v>1037.6470511176303</v>
      </c>
    </row>
    <row r="70" spans="1:10" x14ac:dyDescent="0.4">
      <c r="A70" s="1">
        <f t="shared" si="2"/>
        <v>43951</v>
      </c>
      <c r="B70">
        <f t="shared" si="3"/>
        <v>65</v>
      </c>
      <c r="C70" s="16">
        <f t="shared" si="4"/>
        <v>10490.903445034788</v>
      </c>
      <c r="D70" s="17">
        <f t="shared" si="10"/>
        <v>-878.78835748332335</v>
      </c>
      <c r="E70" s="16">
        <f t="shared" si="5"/>
        <v>1437953.2382544735</v>
      </c>
      <c r="F70" s="17">
        <f t="shared" si="9"/>
        <v>-99777.938320329835</v>
      </c>
      <c r="G70" s="16">
        <f t="shared" si="6"/>
        <v>7134639.8583004931</v>
      </c>
      <c r="H70" s="17">
        <f t="shared" si="11"/>
        <v>100656.72667781316</v>
      </c>
      <c r="I70" s="5">
        <f t="shared" si="7"/>
        <v>8572593.0965549666</v>
      </c>
      <c r="J70" s="5">
        <f t="shared" si="8"/>
        <v>878.78835748332494</v>
      </c>
    </row>
    <row r="71" spans="1:10" x14ac:dyDescent="0.4">
      <c r="A71" s="1">
        <f t="shared" ref="A71:A134" si="12">A70+1</f>
        <v>43952</v>
      </c>
      <c r="B71">
        <f t="shared" ref="B71:B134" si="13">B70+1</f>
        <v>66</v>
      </c>
      <c r="C71" s="16">
        <f t="shared" ref="C71:C134" si="14">C70+D70</f>
        <v>9612.115087551465</v>
      </c>
      <c r="D71" s="17">
        <f t="shared" si="10"/>
        <v>-749.3049695357571</v>
      </c>
      <c r="E71" s="16">
        <f t="shared" ref="E71:E134" si="15">E70+F70</f>
        <v>1338175.2999341437</v>
      </c>
      <c r="F71" s="17">
        <f t="shared" si="9"/>
        <v>-92922.966025854301</v>
      </c>
      <c r="G71" s="16">
        <f t="shared" ref="G71:G134" si="16">G70+H70</f>
        <v>7235296.5849783067</v>
      </c>
      <c r="H71" s="17">
        <f t="shared" si="11"/>
        <v>93672.270995390063</v>
      </c>
      <c r="I71" s="5">
        <f t="shared" ref="I71:I104" si="17">E71+G71</f>
        <v>8573471.8849124499</v>
      </c>
      <c r="J71" s="5">
        <f t="shared" ref="J71:J134" si="18">F71+H71</f>
        <v>749.30496953576221</v>
      </c>
    </row>
    <row r="72" spans="1:10" x14ac:dyDescent="0.4">
      <c r="A72" s="1">
        <f t="shared" si="12"/>
        <v>43953</v>
      </c>
      <c r="B72">
        <f t="shared" si="13"/>
        <v>67</v>
      </c>
      <c r="C72" s="16">
        <f t="shared" si="14"/>
        <v>8862.8101180157082</v>
      </c>
      <c r="D72" s="17">
        <f t="shared" si="10"/>
        <v>-642.91780113331424</v>
      </c>
      <c r="E72" s="16">
        <f t="shared" si="15"/>
        <v>1245252.3339082894</v>
      </c>
      <c r="F72" s="17">
        <f t="shared" si="9"/>
        <v>-86524.745572446962</v>
      </c>
      <c r="G72" s="16">
        <f t="shared" si="16"/>
        <v>7328968.8559736963</v>
      </c>
      <c r="H72" s="17">
        <f t="shared" si="11"/>
        <v>87167.663373580275</v>
      </c>
      <c r="I72" s="5">
        <f t="shared" si="17"/>
        <v>8574221.189881986</v>
      </c>
      <c r="J72" s="5">
        <f t="shared" si="18"/>
        <v>642.91780113331333</v>
      </c>
    </row>
    <row r="73" spans="1:10" x14ac:dyDescent="0.4">
      <c r="A73" s="1">
        <f t="shared" si="12"/>
        <v>43954</v>
      </c>
      <c r="B73">
        <f t="shared" si="13"/>
        <v>68</v>
      </c>
      <c r="C73" s="16">
        <f t="shared" si="14"/>
        <v>8219.8923168823931</v>
      </c>
      <c r="D73" s="17">
        <f t="shared" si="10"/>
        <v>-554.84811757181069</v>
      </c>
      <c r="E73" s="16">
        <f t="shared" si="15"/>
        <v>1158727.5883358424</v>
      </c>
      <c r="F73" s="17">
        <f t="shared" ref="F73:F136" si="19">-D73-H73</f>
        <v>-80556.083065937171</v>
      </c>
      <c r="G73" s="16">
        <f t="shared" si="16"/>
        <v>7416136.5193472765</v>
      </c>
      <c r="H73" s="17">
        <f t="shared" si="11"/>
        <v>81110.931183508976</v>
      </c>
      <c r="I73" s="5">
        <f t="shared" si="17"/>
        <v>8574864.1076831184</v>
      </c>
      <c r="J73" s="5">
        <f t="shared" si="18"/>
        <v>554.84811757180432</v>
      </c>
    </row>
    <row r="74" spans="1:10" x14ac:dyDescent="0.4">
      <c r="A74" s="1">
        <f t="shared" si="12"/>
        <v>43955</v>
      </c>
      <c r="B74">
        <f t="shared" si="13"/>
        <v>69</v>
      </c>
      <c r="C74" s="16">
        <f t="shared" si="14"/>
        <v>7665.0441993105824</v>
      </c>
      <c r="D74" s="17">
        <f t="shared" si="10"/>
        <v>-481.42557164365661</v>
      </c>
      <c r="E74" s="16">
        <f t="shared" si="15"/>
        <v>1078171.5052699051</v>
      </c>
      <c r="F74" s="17">
        <f t="shared" si="19"/>
        <v>-74990.579797249709</v>
      </c>
      <c r="G74" s="16">
        <f t="shared" si="16"/>
        <v>7497247.4505307851</v>
      </c>
      <c r="H74" s="17">
        <f t="shared" si="11"/>
        <v>75472.005368893369</v>
      </c>
      <c r="I74" s="5">
        <f t="shared" si="17"/>
        <v>8575418.9558006898</v>
      </c>
      <c r="J74" s="5">
        <f t="shared" si="18"/>
        <v>481.42557164366008</v>
      </c>
    </row>
    <row r="75" spans="1:10" x14ac:dyDescent="0.4">
      <c r="A75" s="1">
        <f t="shared" si="12"/>
        <v>43956</v>
      </c>
      <c r="B75">
        <f t="shared" si="13"/>
        <v>70</v>
      </c>
      <c r="C75" s="16">
        <f t="shared" si="14"/>
        <v>7183.6186276669259</v>
      </c>
      <c r="D75" s="17">
        <f t="shared" si="10"/>
        <v>-419.80651611620675</v>
      </c>
      <c r="E75" s="16">
        <f t="shared" si="15"/>
        <v>1003180.9254726553</v>
      </c>
      <c r="F75" s="17">
        <f t="shared" si="19"/>
        <v>-69802.858266969677</v>
      </c>
      <c r="G75" s="16">
        <f t="shared" si="16"/>
        <v>7572719.4558996782</v>
      </c>
      <c r="H75" s="17">
        <f t="shared" si="11"/>
        <v>70222.664783085886</v>
      </c>
      <c r="I75" s="5">
        <f t="shared" si="17"/>
        <v>8575900.3813723326</v>
      </c>
      <c r="J75" s="5">
        <f t="shared" si="18"/>
        <v>419.80651611620851</v>
      </c>
    </row>
    <row r="76" spans="1:10" x14ac:dyDescent="0.4">
      <c r="A76" s="1">
        <f t="shared" si="12"/>
        <v>43957</v>
      </c>
      <c r="B76">
        <f t="shared" si="13"/>
        <v>71</v>
      </c>
      <c r="C76" s="16">
        <f t="shared" si="14"/>
        <v>6763.8121115507192</v>
      </c>
      <c r="D76" s="17">
        <f t="shared" si="10"/>
        <v>-367.76954971089754</v>
      </c>
      <c r="E76" s="16">
        <f t="shared" si="15"/>
        <v>933378.06720568566</v>
      </c>
      <c r="F76" s="17">
        <f t="shared" si="19"/>
        <v>-64968.695154687106</v>
      </c>
      <c r="G76" s="16">
        <f t="shared" si="16"/>
        <v>7642942.1206827639</v>
      </c>
      <c r="H76" s="17">
        <f t="shared" si="11"/>
        <v>65336.464704398</v>
      </c>
      <c r="I76" s="5">
        <f t="shared" si="17"/>
        <v>8576320.1878884491</v>
      </c>
      <c r="J76" s="5">
        <f t="shared" si="18"/>
        <v>367.76954971089435</v>
      </c>
    </row>
    <row r="77" spans="1:10" x14ac:dyDescent="0.4">
      <c r="A77" s="1">
        <f t="shared" si="12"/>
        <v>43958</v>
      </c>
      <c r="B77">
        <f t="shared" si="13"/>
        <v>72</v>
      </c>
      <c r="C77" s="16">
        <f t="shared" si="14"/>
        <v>6396.0425618398222</v>
      </c>
      <c r="D77" s="17">
        <f t="shared" si="10"/>
        <v>-323.56570812651842</v>
      </c>
      <c r="E77" s="16">
        <f t="shared" si="15"/>
        <v>868409.3720509985</v>
      </c>
      <c r="F77" s="17">
        <f t="shared" si="19"/>
        <v>-60465.090335443383</v>
      </c>
      <c r="G77" s="16">
        <f t="shared" si="16"/>
        <v>7708278.5853871619</v>
      </c>
      <c r="H77" s="17">
        <f t="shared" si="11"/>
        <v>60788.656043569899</v>
      </c>
      <c r="I77" s="5">
        <f t="shared" si="17"/>
        <v>8576687.9574381597</v>
      </c>
      <c r="J77" s="5">
        <f t="shared" si="18"/>
        <v>323.56570812651626</v>
      </c>
    </row>
    <row r="78" spans="1:10" x14ac:dyDescent="0.4">
      <c r="A78" s="1">
        <f t="shared" si="12"/>
        <v>43959</v>
      </c>
      <c r="B78">
        <f t="shared" si="13"/>
        <v>73</v>
      </c>
      <c r="C78" s="16">
        <f t="shared" si="14"/>
        <v>6072.4768537133041</v>
      </c>
      <c r="D78" s="17">
        <f t="shared" si="10"/>
        <v>-285.80769743181645</v>
      </c>
      <c r="E78" s="16">
        <f t="shared" si="15"/>
        <v>807944.28171555512</v>
      </c>
      <c r="F78" s="17">
        <f t="shared" si="19"/>
        <v>-56270.29202265705</v>
      </c>
      <c r="G78" s="16">
        <f t="shared" si="16"/>
        <v>7769067.2414307315</v>
      </c>
      <c r="H78" s="17">
        <f t="shared" si="11"/>
        <v>56556.099720088867</v>
      </c>
      <c r="I78" s="5">
        <f t="shared" si="17"/>
        <v>8577011.5231462866</v>
      </c>
      <c r="J78" s="5">
        <f t="shared" si="18"/>
        <v>285.80769743181736</v>
      </c>
    </row>
    <row r="79" spans="1:10" x14ac:dyDescent="0.4">
      <c r="A79" s="1">
        <f t="shared" si="12"/>
        <v>43960</v>
      </c>
      <c r="B79">
        <f t="shared" si="13"/>
        <v>74</v>
      </c>
      <c r="C79" s="16">
        <f t="shared" si="14"/>
        <v>5786.6691562814876</v>
      </c>
      <c r="D79" s="17">
        <f t="shared" si="10"/>
        <v>-253.38728432198394</v>
      </c>
      <c r="E79" s="16">
        <f t="shared" si="15"/>
        <v>751673.98969289812</v>
      </c>
      <c r="F79" s="17">
        <f t="shared" si="19"/>
        <v>-52363.791994180887</v>
      </c>
      <c r="G79" s="16">
        <f t="shared" si="16"/>
        <v>7825623.3411508203</v>
      </c>
      <c r="H79" s="17">
        <f t="shared" si="11"/>
        <v>52617.179278502874</v>
      </c>
      <c r="I79" s="5">
        <f t="shared" si="17"/>
        <v>8577297.3308437187</v>
      </c>
      <c r="J79" s="5">
        <f t="shared" si="18"/>
        <v>253.38728432198695</v>
      </c>
    </row>
    <row r="80" spans="1:10" x14ac:dyDescent="0.4">
      <c r="A80" s="1">
        <f t="shared" si="12"/>
        <v>43961</v>
      </c>
      <c r="B80">
        <f t="shared" si="13"/>
        <v>75</v>
      </c>
      <c r="C80" s="16">
        <f t="shared" si="14"/>
        <v>5533.2818719595034</v>
      </c>
      <c r="D80" s="17">
        <f t="shared" si="10"/>
        <v>-225.41317548580025</v>
      </c>
      <c r="E80" s="16">
        <f t="shared" si="15"/>
        <v>699310.19769871724</v>
      </c>
      <c r="F80" s="17">
        <f t="shared" si="19"/>
        <v>-48726.300663424408</v>
      </c>
      <c r="G80" s="16">
        <f t="shared" si="16"/>
        <v>7878240.5204293234</v>
      </c>
      <c r="H80" s="17">
        <f t="shared" si="11"/>
        <v>48951.713838910211</v>
      </c>
      <c r="I80" s="5">
        <f t="shared" si="17"/>
        <v>8577550.7181280404</v>
      </c>
      <c r="J80" s="5">
        <f t="shared" si="18"/>
        <v>225.41317548580264</v>
      </c>
    </row>
    <row r="81" spans="1:10" x14ac:dyDescent="0.4">
      <c r="A81" s="1">
        <f t="shared" si="12"/>
        <v>43962</v>
      </c>
      <c r="B81">
        <f t="shared" si="13"/>
        <v>76</v>
      </c>
      <c r="C81" s="16">
        <f t="shared" si="14"/>
        <v>5307.8686964737035</v>
      </c>
      <c r="D81" s="17">
        <f t="shared" si="10"/>
        <v>-201.16393486906932</v>
      </c>
      <c r="E81" s="16">
        <f t="shared" si="15"/>
        <v>650583.89703529282</v>
      </c>
      <c r="F81" s="17">
        <f t="shared" si="19"/>
        <v>-45339.708857601436</v>
      </c>
      <c r="G81" s="16">
        <f t="shared" si="16"/>
        <v>7927192.2342682332</v>
      </c>
      <c r="H81" s="17">
        <f t="shared" si="11"/>
        <v>45540.872792470502</v>
      </c>
      <c r="I81" s="5">
        <f t="shared" si="17"/>
        <v>8577776.1313035265</v>
      </c>
      <c r="J81" s="5">
        <f t="shared" si="18"/>
        <v>201.163934869066</v>
      </c>
    </row>
    <row r="82" spans="1:10" x14ac:dyDescent="0.4">
      <c r="A82" s="1">
        <f t="shared" si="12"/>
        <v>43963</v>
      </c>
      <c r="B82">
        <f t="shared" si="13"/>
        <v>77</v>
      </c>
      <c r="C82" s="16">
        <f t="shared" si="14"/>
        <v>5106.7047616046339</v>
      </c>
      <c r="D82" s="17">
        <f t="shared" si="10"/>
        <v>-180.05202895023208</v>
      </c>
      <c r="E82" s="16">
        <f t="shared" si="15"/>
        <v>605244.18817769142</v>
      </c>
      <c r="F82" s="17">
        <f t="shared" si="19"/>
        <v>-42187.041143488175</v>
      </c>
      <c r="G82" s="16">
        <f t="shared" si="16"/>
        <v>7972733.1070607034</v>
      </c>
      <c r="H82" s="17">
        <f t="shared" si="11"/>
        <v>42367.093172438406</v>
      </c>
      <c r="I82" s="5">
        <f t="shared" si="17"/>
        <v>8577977.2952383943</v>
      </c>
      <c r="J82" s="5">
        <f t="shared" si="18"/>
        <v>180.05202895023103</v>
      </c>
    </row>
    <row r="83" spans="1:10" x14ac:dyDescent="0.4">
      <c r="A83" s="1">
        <f t="shared" si="12"/>
        <v>43964</v>
      </c>
      <c r="B83">
        <f t="shared" si="13"/>
        <v>78</v>
      </c>
      <c r="C83" s="16">
        <f t="shared" si="14"/>
        <v>4926.6527326544019</v>
      </c>
      <c r="D83" s="17">
        <f t="shared" si="10"/>
        <v>-161.59617173015255</v>
      </c>
      <c r="E83" s="16">
        <f t="shared" si="15"/>
        <v>563057.14703420328</v>
      </c>
      <c r="F83" s="17">
        <f t="shared" si="19"/>
        <v>-39252.404120664076</v>
      </c>
      <c r="G83" s="16">
        <f t="shared" si="16"/>
        <v>8015100.2002331419</v>
      </c>
      <c r="H83" s="17">
        <f t="shared" si="11"/>
        <v>39414.00029239423</v>
      </c>
      <c r="I83" s="5">
        <f t="shared" si="17"/>
        <v>8578157.3472673446</v>
      </c>
      <c r="J83" s="5">
        <f t="shared" si="18"/>
        <v>161.59617173015431</v>
      </c>
    </row>
    <row r="84" spans="1:10" x14ac:dyDescent="0.4">
      <c r="A84" s="1">
        <f t="shared" si="12"/>
        <v>43965</v>
      </c>
      <c r="B84">
        <f t="shared" si="13"/>
        <v>79</v>
      </c>
      <c r="C84" s="16">
        <f t="shared" si="14"/>
        <v>4765.0565609242494</v>
      </c>
      <c r="D84" s="17">
        <f t="shared" si="10"/>
        <v>-145.39990677380064</v>
      </c>
      <c r="E84" s="16">
        <f t="shared" si="15"/>
        <v>523804.74291353923</v>
      </c>
      <c r="F84" s="17">
        <f t="shared" si="19"/>
        <v>-36520.932097173943</v>
      </c>
      <c r="G84" s="16">
        <f t="shared" si="16"/>
        <v>8054514.2005255362</v>
      </c>
      <c r="H84" s="17">
        <f t="shared" si="11"/>
        <v>36666.332003947748</v>
      </c>
      <c r="I84" s="5">
        <f t="shared" si="17"/>
        <v>8578318.9434390757</v>
      </c>
      <c r="J84" s="5">
        <f t="shared" si="18"/>
        <v>145.3999067738041</v>
      </c>
    </row>
    <row r="85" spans="1:10" x14ac:dyDescent="0.4">
      <c r="A85" s="1">
        <f t="shared" si="12"/>
        <v>43966</v>
      </c>
      <c r="B85">
        <f t="shared" si="13"/>
        <v>80</v>
      </c>
      <c r="C85" s="16">
        <f t="shared" si="14"/>
        <v>4619.656654150449</v>
      </c>
      <c r="D85" s="17">
        <f t="shared" si="10"/>
        <v>-131.13491019647543</v>
      </c>
      <c r="E85" s="16">
        <f t="shared" si="15"/>
        <v>487283.81081636529</v>
      </c>
      <c r="F85" s="17">
        <f t="shared" si="19"/>
        <v>-33978.7318469491</v>
      </c>
      <c r="G85" s="16">
        <f t="shared" si="16"/>
        <v>8091180.5325294835</v>
      </c>
      <c r="H85" s="17">
        <f t="shared" si="11"/>
        <v>34109.866757145574</v>
      </c>
      <c r="I85" s="5">
        <f t="shared" si="17"/>
        <v>8578464.3433458488</v>
      </c>
      <c r="J85" s="5">
        <f t="shared" si="18"/>
        <v>131.13491019647336</v>
      </c>
    </row>
    <row r="86" spans="1:10" x14ac:dyDescent="0.4">
      <c r="A86" s="1">
        <f t="shared" si="12"/>
        <v>43967</v>
      </c>
      <c r="B86">
        <f t="shared" si="13"/>
        <v>81</v>
      </c>
      <c r="C86" s="16">
        <f t="shared" si="14"/>
        <v>4488.5217439539738</v>
      </c>
      <c r="D86" s="17">
        <f t="shared" si="10"/>
        <v>-118.52789181598349</v>
      </c>
      <c r="E86" s="16">
        <f t="shared" si="15"/>
        <v>453305.07896941621</v>
      </c>
      <c r="F86" s="17">
        <f t="shared" si="19"/>
        <v>-31612.827636043156</v>
      </c>
      <c r="G86" s="16">
        <f t="shared" si="16"/>
        <v>8125290.3992866287</v>
      </c>
      <c r="H86" s="17">
        <f t="shared" si="11"/>
        <v>31731.355527859138</v>
      </c>
      <c r="I86" s="5">
        <f t="shared" si="17"/>
        <v>8578595.4782560449</v>
      </c>
      <c r="J86" s="5">
        <f t="shared" si="18"/>
        <v>118.527891815982</v>
      </c>
    </row>
    <row r="87" spans="1:10" x14ac:dyDescent="0.4">
      <c r="A87" s="1">
        <f t="shared" si="12"/>
        <v>43968</v>
      </c>
      <c r="B87">
        <f t="shared" si="13"/>
        <v>82</v>
      </c>
      <c r="C87" s="16">
        <f t="shared" si="14"/>
        <v>4369.99385213799</v>
      </c>
      <c r="D87" s="17">
        <f t="shared" si="10"/>
        <v>-107.35025696014792</v>
      </c>
      <c r="E87" s="16">
        <f t="shared" si="15"/>
        <v>421692.25133337307</v>
      </c>
      <c r="F87" s="17">
        <f t="shared" si="19"/>
        <v>-29411.107336375971</v>
      </c>
      <c r="G87" s="16">
        <f t="shared" si="16"/>
        <v>8157021.7548144879</v>
      </c>
      <c r="H87" s="17">
        <f t="shared" si="11"/>
        <v>29518.457593336119</v>
      </c>
      <c r="I87" s="5">
        <f t="shared" si="17"/>
        <v>8578714.0061478615</v>
      </c>
      <c r="J87" s="5">
        <f t="shared" si="18"/>
        <v>107.35025696014782</v>
      </c>
    </row>
    <row r="88" spans="1:10" x14ac:dyDescent="0.4">
      <c r="A88" s="1">
        <f t="shared" si="12"/>
        <v>43969</v>
      </c>
      <c r="B88">
        <f t="shared" si="13"/>
        <v>83</v>
      </c>
      <c r="C88" s="16">
        <f t="shared" si="14"/>
        <v>4262.6435951778421</v>
      </c>
      <c r="D88" s="17">
        <f t="shared" si="10"/>
        <v>-97.409899866285613</v>
      </c>
      <c r="E88" s="16">
        <f t="shared" si="15"/>
        <v>392281.1439969971</v>
      </c>
      <c r="F88" s="17">
        <f t="shared" si="19"/>
        <v>-27362.270179923515</v>
      </c>
      <c r="G88" s="16">
        <f t="shared" si="16"/>
        <v>8186540.2124078237</v>
      </c>
      <c r="H88" s="17">
        <f t="shared" si="11"/>
        <v>27459.680079789799</v>
      </c>
      <c r="I88" s="5">
        <f t="shared" si="17"/>
        <v>8578821.3564048205</v>
      </c>
      <c r="J88" s="5">
        <f t="shared" si="18"/>
        <v>97.409899866284832</v>
      </c>
    </row>
    <row r="89" spans="1:10" x14ac:dyDescent="0.4">
      <c r="A89" s="1">
        <f t="shared" si="12"/>
        <v>43970</v>
      </c>
      <c r="B89">
        <f t="shared" si="13"/>
        <v>84</v>
      </c>
      <c r="C89" s="16">
        <f t="shared" si="14"/>
        <v>4165.2336953115564</v>
      </c>
      <c r="D89" s="17">
        <f t="shared" si="10"/>
        <v>-88.544653022038531</v>
      </c>
      <c r="E89" s="16">
        <f t="shared" si="15"/>
        <v>364918.87381707359</v>
      </c>
      <c r="F89" s="17">
        <f t="shared" si="19"/>
        <v>-25455.776514173114</v>
      </c>
      <c r="G89" s="16">
        <f t="shared" si="16"/>
        <v>8213999.8924876135</v>
      </c>
      <c r="H89" s="17">
        <f t="shared" si="11"/>
        <v>25544.321167195154</v>
      </c>
      <c r="I89" s="5">
        <f t="shared" si="17"/>
        <v>8578918.7663046867</v>
      </c>
      <c r="J89" s="5">
        <f t="shared" si="18"/>
        <v>88.544653022039711</v>
      </c>
    </row>
    <row r="90" spans="1:10" x14ac:dyDescent="0.4">
      <c r="A90" s="1">
        <f t="shared" si="12"/>
        <v>43971</v>
      </c>
      <c r="B90">
        <f t="shared" si="13"/>
        <v>85</v>
      </c>
      <c r="C90" s="16">
        <f t="shared" si="14"/>
        <v>4076.6890422895181</v>
      </c>
      <c r="D90" s="17">
        <f t="shared" si="10"/>
        <v>-80.617030489064007</v>
      </c>
      <c r="E90" s="16">
        <f t="shared" si="15"/>
        <v>339463.09730290045</v>
      </c>
      <c r="F90" s="17">
        <f t="shared" si="19"/>
        <v>-23681.799780713969</v>
      </c>
      <c r="G90" s="16">
        <f t="shared" si="16"/>
        <v>8239544.2136548087</v>
      </c>
      <c r="H90" s="17">
        <f t="shared" si="11"/>
        <v>23762.416811203035</v>
      </c>
      <c r="I90" s="5">
        <f t="shared" si="17"/>
        <v>8579007.3109577093</v>
      </c>
      <c r="J90" s="5">
        <f t="shared" si="18"/>
        <v>80.617030489065655</v>
      </c>
    </row>
    <row r="91" spans="1:10" x14ac:dyDescent="0.4">
      <c r="A91" s="1">
        <f t="shared" si="12"/>
        <v>43972</v>
      </c>
      <c r="B91">
        <f t="shared" si="13"/>
        <v>86</v>
      </c>
      <c r="C91" s="16">
        <f t="shared" si="14"/>
        <v>3996.0720118004542</v>
      </c>
      <c r="D91" s="17">
        <f t="shared" si="10"/>
        <v>-73.509988069465564</v>
      </c>
      <c r="E91" s="16">
        <f t="shared" si="15"/>
        <v>315781.29752218648</v>
      </c>
      <c r="F91" s="17">
        <f t="shared" si="19"/>
        <v>-22031.180838483589</v>
      </c>
      <c r="G91" s="16">
        <f t="shared" si="16"/>
        <v>8263306.6304660114</v>
      </c>
      <c r="H91" s="17">
        <f t="shared" si="11"/>
        <v>22104.690826553055</v>
      </c>
      <c r="I91" s="5">
        <f t="shared" si="17"/>
        <v>8579087.9279881977</v>
      </c>
      <c r="J91" s="5">
        <f t="shared" si="18"/>
        <v>73.50998806946518</v>
      </c>
    </row>
    <row r="92" spans="1:10" x14ac:dyDescent="0.4">
      <c r="A92" s="1">
        <f t="shared" si="12"/>
        <v>43973</v>
      </c>
      <c r="B92">
        <f t="shared" si="13"/>
        <v>87</v>
      </c>
      <c r="C92" s="16">
        <f t="shared" si="14"/>
        <v>3922.5620237309886</v>
      </c>
      <c r="D92" s="17">
        <f t="shared" si="10"/>
        <v>-67.123486859154568</v>
      </c>
      <c r="E92" s="16">
        <f t="shared" si="15"/>
        <v>293750.11668370292</v>
      </c>
      <c r="F92" s="17">
        <f t="shared" si="19"/>
        <v>-20495.384681000054</v>
      </c>
      <c r="G92" s="16">
        <f t="shared" si="16"/>
        <v>8285411.3212925643</v>
      </c>
      <c r="H92" s="17">
        <f t="shared" si="11"/>
        <v>20562.508167859207</v>
      </c>
      <c r="I92" s="5">
        <f t="shared" si="17"/>
        <v>8579161.4379762672</v>
      </c>
      <c r="J92" s="5">
        <f t="shared" si="18"/>
        <v>67.123486859152763</v>
      </c>
    </row>
    <row r="93" spans="1:10" x14ac:dyDescent="0.4">
      <c r="A93" s="1">
        <f t="shared" si="12"/>
        <v>43974</v>
      </c>
      <c r="B93">
        <f t="shared" si="13"/>
        <v>88</v>
      </c>
      <c r="C93" s="16">
        <f t="shared" si="14"/>
        <v>3855.438536871834</v>
      </c>
      <c r="D93" s="17">
        <f t="shared" si="10"/>
        <v>-61.37169484452243</v>
      </c>
      <c r="E93" s="16">
        <f t="shared" si="15"/>
        <v>273254.73200270289</v>
      </c>
      <c r="F93" s="17">
        <f t="shared" si="19"/>
        <v>-19066.459545344682</v>
      </c>
      <c r="G93" s="16">
        <f t="shared" si="16"/>
        <v>8305973.8294604234</v>
      </c>
      <c r="H93" s="17">
        <f t="shared" si="11"/>
        <v>19127.831240189204</v>
      </c>
      <c r="I93" s="5">
        <f t="shared" si="17"/>
        <v>8579228.5614631269</v>
      </c>
      <c r="J93" s="5">
        <f t="shared" si="18"/>
        <v>61.371694844521699</v>
      </c>
    </row>
    <row r="94" spans="1:10" x14ac:dyDescent="0.4">
      <c r="A94" s="1">
        <f t="shared" si="12"/>
        <v>43975</v>
      </c>
      <c r="B94">
        <f t="shared" si="13"/>
        <v>89</v>
      </c>
      <c r="C94" s="16">
        <f t="shared" si="14"/>
        <v>3794.0668420273114</v>
      </c>
      <c r="D94" s="17">
        <f t="shared" si="10"/>
        <v>-56.18069776333698</v>
      </c>
      <c r="E94" s="16">
        <f t="shared" si="15"/>
        <v>254188.27245735819</v>
      </c>
      <c r="F94" s="17">
        <f t="shared" si="19"/>
        <v>-17736.998374251736</v>
      </c>
      <c r="G94" s="16">
        <f t="shared" si="16"/>
        <v>8325101.6607006127</v>
      </c>
      <c r="H94" s="17">
        <f t="shared" si="11"/>
        <v>17793.179072015075</v>
      </c>
      <c r="I94" s="5">
        <f t="shared" si="17"/>
        <v>8579289.9331579711</v>
      </c>
      <c r="J94" s="5">
        <f t="shared" si="18"/>
        <v>56.180697763338685</v>
      </c>
    </row>
    <row r="95" spans="1:10" x14ac:dyDescent="0.4">
      <c r="A95" s="1">
        <f t="shared" si="12"/>
        <v>43976</v>
      </c>
      <c r="B95">
        <f t="shared" si="13"/>
        <v>90</v>
      </c>
      <c r="C95" s="16">
        <f t="shared" si="14"/>
        <v>3737.8861442639745</v>
      </c>
      <c r="D95" s="17">
        <f t="shared" si="10"/>
        <v>-51.486618398981477</v>
      </c>
      <c r="E95" s="16">
        <f t="shared" si="15"/>
        <v>236451.27408310646</v>
      </c>
      <c r="F95" s="17">
        <f t="shared" si="19"/>
        <v>-16500.102567418475</v>
      </c>
      <c r="G95" s="16">
        <f t="shared" si="16"/>
        <v>8342894.8397726277</v>
      </c>
      <c r="H95" s="17">
        <f t="shared" si="11"/>
        <v>16551.589185817455</v>
      </c>
      <c r="I95" s="5">
        <f t="shared" si="17"/>
        <v>8579346.1138557345</v>
      </c>
      <c r="J95" s="5">
        <f t="shared" si="18"/>
        <v>51.486618398979772</v>
      </c>
    </row>
    <row r="96" spans="1:10" x14ac:dyDescent="0.4">
      <c r="A96" s="1">
        <f t="shared" si="12"/>
        <v>43977</v>
      </c>
      <c r="B96">
        <f t="shared" si="13"/>
        <v>91</v>
      </c>
      <c r="C96" s="16">
        <f t="shared" si="14"/>
        <v>3686.3995258649929</v>
      </c>
      <c r="D96" s="17">
        <f t="shared" si="10"/>
        <v>-47.234064957821801</v>
      </c>
      <c r="E96" s="16">
        <f t="shared" si="15"/>
        <v>219951.17151568798</v>
      </c>
      <c r="F96" s="17">
        <f t="shared" si="19"/>
        <v>-15349.347941140339</v>
      </c>
      <c r="G96" s="16">
        <f t="shared" si="16"/>
        <v>8359446.4289584449</v>
      </c>
      <c r="H96" s="17">
        <f t="shared" si="11"/>
        <v>15396.58200609816</v>
      </c>
      <c r="I96" s="5">
        <f t="shared" si="17"/>
        <v>8579397.6004741322</v>
      </c>
      <c r="J96" s="5">
        <f t="shared" si="18"/>
        <v>47.234064957821829</v>
      </c>
    </row>
    <row r="97" spans="1:10" x14ac:dyDescent="0.4">
      <c r="A97" s="1">
        <f t="shared" si="12"/>
        <v>43978</v>
      </c>
      <c r="B97">
        <f t="shared" si="13"/>
        <v>92</v>
      </c>
      <c r="C97" s="16">
        <f t="shared" si="14"/>
        <v>3639.1654609071711</v>
      </c>
      <c r="D97" s="17">
        <f t="shared" si="10"/>
        <v>-43.374845777526843</v>
      </c>
      <c r="E97" s="16">
        <f t="shared" si="15"/>
        <v>204601.82357454766</v>
      </c>
      <c r="F97" s="17">
        <f t="shared" si="19"/>
        <v>-14278.75280444081</v>
      </c>
      <c r="G97" s="16">
        <f t="shared" si="16"/>
        <v>8374843.0109645426</v>
      </c>
      <c r="H97" s="17">
        <f t="shared" si="11"/>
        <v>14322.127650218337</v>
      </c>
      <c r="I97" s="5">
        <f t="shared" si="17"/>
        <v>8579444.8345390894</v>
      </c>
      <c r="J97" s="5">
        <f t="shared" si="18"/>
        <v>43.374845777527298</v>
      </c>
    </row>
    <row r="98" spans="1:10" x14ac:dyDescent="0.4">
      <c r="A98" s="1">
        <f t="shared" si="12"/>
        <v>43979</v>
      </c>
      <c r="B98">
        <f t="shared" si="13"/>
        <v>93</v>
      </c>
      <c r="C98" s="16">
        <f t="shared" si="14"/>
        <v>3595.7906151296443</v>
      </c>
      <c r="D98" s="17">
        <f t="shared" si="10"/>
        <v>-39.866900505564516</v>
      </c>
      <c r="E98" s="16">
        <f t="shared" si="15"/>
        <v>190323.07077010686</v>
      </c>
      <c r="F98" s="17">
        <f t="shared" si="19"/>
        <v>-13282.748053401916</v>
      </c>
      <c r="G98" s="16">
        <f t="shared" si="16"/>
        <v>8389165.1386147607</v>
      </c>
      <c r="H98" s="17">
        <f t="shared" si="11"/>
        <v>13322.614953907481</v>
      </c>
      <c r="I98" s="5">
        <f t="shared" si="17"/>
        <v>8579488.2093848679</v>
      </c>
      <c r="J98" s="5">
        <f t="shared" si="18"/>
        <v>39.866900505565354</v>
      </c>
    </row>
    <row r="99" spans="1:10" x14ac:dyDescent="0.4">
      <c r="A99" s="1">
        <f t="shared" si="12"/>
        <v>43980</v>
      </c>
      <c r="B99">
        <f t="shared" si="13"/>
        <v>94</v>
      </c>
      <c r="C99" s="16">
        <f t="shared" si="14"/>
        <v>3555.9237146240798</v>
      </c>
      <c r="D99" s="17">
        <f t="shared" si="10"/>
        <v>-36.673407949463808</v>
      </c>
      <c r="E99" s="16">
        <f t="shared" si="15"/>
        <v>177040.32271670495</v>
      </c>
      <c r="F99" s="17">
        <f t="shared" si="19"/>
        <v>-12356.149182219884</v>
      </c>
      <c r="G99" s="16">
        <f t="shared" si="16"/>
        <v>8402487.7535686679</v>
      </c>
      <c r="H99" s="17">
        <f t="shared" si="11"/>
        <v>12392.822590169348</v>
      </c>
      <c r="I99" s="5">
        <f t="shared" si="17"/>
        <v>8579528.0762853734</v>
      </c>
      <c r="J99" s="5">
        <f t="shared" si="18"/>
        <v>36.673407949463581</v>
      </c>
    </row>
    <row r="100" spans="1:10" x14ac:dyDescent="0.4">
      <c r="A100" s="1">
        <f t="shared" si="12"/>
        <v>43981</v>
      </c>
      <c r="B100">
        <f t="shared" si="13"/>
        <v>95</v>
      </c>
      <c r="C100" s="16">
        <f t="shared" si="14"/>
        <v>3519.2503066746158</v>
      </c>
      <c r="D100" s="17">
        <f t="shared" si="10"/>
        <v>-33.762038692368165</v>
      </c>
      <c r="E100" s="16">
        <f t="shared" si="15"/>
        <v>164684.17353448507</v>
      </c>
      <c r="F100" s="17">
        <f t="shared" si="19"/>
        <v>-11494.130108721589</v>
      </c>
      <c r="G100" s="16">
        <f t="shared" si="16"/>
        <v>8414880.5761588365</v>
      </c>
      <c r="H100" s="17">
        <f t="shared" si="11"/>
        <v>11527.892147413957</v>
      </c>
      <c r="I100" s="5">
        <f t="shared" si="17"/>
        <v>8579564.7496933211</v>
      </c>
      <c r="J100" s="5">
        <f t="shared" si="18"/>
        <v>33.762038692368151</v>
      </c>
    </row>
    <row r="101" spans="1:10" x14ac:dyDescent="0.4">
      <c r="A101" s="1">
        <f t="shared" si="12"/>
        <v>43982</v>
      </c>
      <c r="B101">
        <f t="shared" si="13"/>
        <v>96</v>
      </c>
      <c r="C101" s="16">
        <f t="shared" si="14"/>
        <v>3485.4882679822476</v>
      </c>
      <c r="D101" s="17">
        <f t="shared" si="10"/>
        <v>-31.104326785814383</v>
      </c>
      <c r="E101" s="16">
        <f t="shared" si="15"/>
        <v>153190.04342576349</v>
      </c>
      <c r="F101" s="17">
        <f t="shared" si="19"/>
        <v>-10692.198713017631</v>
      </c>
      <c r="G101" s="16">
        <f t="shared" si="16"/>
        <v>8426408.4683062509</v>
      </c>
      <c r="H101" s="17">
        <f t="shared" si="11"/>
        <v>10723.303039803446</v>
      </c>
      <c r="I101" s="5">
        <f t="shared" si="17"/>
        <v>8579598.5117320139</v>
      </c>
      <c r="J101" s="5">
        <f t="shared" si="18"/>
        <v>31.104326785814919</v>
      </c>
    </row>
    <row r="102" spans="1:10" x14ac:dyDescent="0.4">
      <c r="A102" s="1">
        <f t="shared" si="12"/>
        <v>43983</v>
      </c>
      <c r="B102">
        <f t="shared" si="13"/>
        <v>97</v>
      </c>
      <c r="C102" s="16">
        <f t="shared" si="14"/>
        <v>3454.3839411964332</v>
      </c>
      <c r="D102" s="17">
        <f t="shared" si="10"/>
        <v>-28.675139753427345</v>
      </c>
      <c r="E102" s="16">
        <f t="shared" si="15"/>
        <v>142497.84471274586</v>
      </c>
      <c r="F102" s="17">
        <f t="shared" si="19"/>
        <v>-9946.1739901387828</v>
      </c>
      <c r="G102" s="16">
        <f t="shared" si="16"/>
        <v>8437131.771346055</v>
      </c>
      <c r="H102" s="17">
        <f t="shared" si="11"/>
        <v>9974.8491298922108</v>
      </c>
      <c r="I102" s="5">
        <f t="shared" si="17"/>
        <v>8579629.6160588004</v>
      </c>
      <c r="J102" s="5">
        <f t="shared" si="18"/>
        <v>28.675139753428084</v>
      </c>
    </row>
    <row r="103" spans="1:10" x14ac:dyDescent="0.4">
      <c r="A103" s="1">
        <f t="shared" si="12"/>
        <v>43984</v>
      </c>
      <c r="B103">
        <f t="shared" si="13"/>
        <v>98</v>
      </c>
      <c r="C103" s="16">
        <f t="shared" si="14"/>
        <v>3425.708801443006</v>
      </c>
      <c r="D103" s="17">
        <f t="shared" si="10"/>
        <v>-26.45223005159977</v>
      </c>
      <c r="E103" s="16">
        <f t="shared" si="15"/>
        <v>132551.67072260709</v>
      </c>
      <c r="F103" s="17">
        <f t="shared" si="19"/>
        <v>-9252.1647205308964</v>
      </c>
      <c r="G103" s="16">
        <f t="shared" si="16"/>
        <v>8447106.6204759479</v>
      </c>
      <c r="H103" s="17">
        <f t="shared" si="11"/>
        <v>9278.6169505824964</v>
      </c>
      <c r="I103" s="5">
        <f t="shared" si="17"/>
        <v>8579658.2911985554</v>
      </c>
      <c r="J103" s="5">
        <f t="shared" si="18"/>
        <v>26.452230051600054</v>
      </c>
    </row>
    <row r="104" spans="1:10" x14ac:dyDescent="0.4">
      <c r="A104" s="1">
        <f t="shared" si="12"/>
        <v>43985</v>
      </c>
      <c r="B104">
        <f t="shared" si="13"/>
        <v>99</v>
      </c>
      <c r="C104" s="16">
        <f t="shared" si="14"/>
        <v>3399.2565713914064</v>
      </c>
      <c r="D104" s="17">
        <f t="shared" si="10"/>
        <v>-24.415854256283151</v>
      </c>
      <c r="E104" s="16">
        <f t="shared" si="15"/>
        <v>123299.50600207619</v>
      </c>
      <c r="F104" s="17">
        <f t="shared" si="19"/>
        <v>-8606.5495658890504</v>
      </c>
      <c r="G104" s="16">
        <f t="shared" si="16"/>
        <v>8456385.2374265306</v>
      </c>
      <c r="H104" s="17">
        <f t="shared" si="11"/>
        <v>8630.9654201453341</v>
      </c>
      <c r="I104" s="5">
        <f t="shared" si="17"/>
        <v>8579684.7434286065</v>
      </c>
      <c r="J104" s="5">
        <f t="shared" si="18"/>
        <v>24.415854256283637</v>
      </c>
    </row>
    <row r="105" spans="1:10" x14ac:dyDescent="0.4">
      <c r="A105" s="1">
        <f t="shared" si="12"/>
        <v>43986</v>
      </c>
      <c r="B105">
        <f t="shared" si="13"/>
        <v>100</v>
      </c>
      <c r="C105" s="16">
        <f t="shared" si="14"/>
        <v>3374.8407171351232</v>
      </c>
      <c r="D105" s="17">
        <f t="shared" si="10"/>
        <v>-22.548448748110193</v>
      </c>
      <c r="E105" s="16">
        <f t="shared" si="15"/>
        <v>114692.95643618715</v>
      </c>
      <c r="F105" s="17">
        <f t="shared" si="19"/>
        <v>-8005.9585017849913</v>
      </c>
      <c r="G105" s="16">
        <f t="shared" si="16"/>
        <v>8465016.2028466761</v>
      </c>
      <c r="H105" s="17">
        <f t="shared" si="11"/>
        <v>8028.5069505331012</v>
      </c>
      <c r="I105" s="5">
        <f t="shared" ref="I105:I154" si="20">E105+G105</f>
        <v>8579709.1592828631</v>
      </c>
      <c r="J105" s="5">
        <f t="shared" si="18"/>
        <v>22.548448748109877</v>
      </c>
    </row>
    <row r="106" spans="1:10" x14ac:dyDescent="0.4">
      <c r="A106" s="1">
        <f t="shared" si="12"/>
        <v>43987</v>
      </c>
      <c r="B106">
        <f t="shared" si="13"/>
        <v>101</v>
      </c>
      <c r="C106" s="16">
        <f t="shared" si="14"/>
        <v>3352.2922683870129</v>
      </c>
      <c r="D106" s="17">
        <f t="shared" si="10"/>
        <v>-20.834352682143013</v>
      </c>
      <c r="E106" s="16">
        <f t="shared" si="15"/>
        <v>106686.99793440216</v>
      </c>
      <c r="F106" s="17">
        <f t="shared" si="19"/>
        <v>-7447.2555027260087</v>
      </c>
      <c r="G106" s="16">
        <f t="shared" si="16"/>
        <v>8473044.7097972091</v>
      </c>
      <c r="H106" s="17">
        <f t="shared" si="11"/>
        <v>7468.0898554081514</v>
      </c>
      <c r="I106" s="5">
        <f t="shared" si="20"/>
        <v>8579731.707731612</v>
      </c>
      <c r="J106" s="5">
        <f t="shared" si="18"/>
        <v>20.834352682142708</v>
      </c>
    </row>
    <row r="107" spans="1:10" x14ac:dyDescent="0.4">
      <c r="A107" s="1">
        <f t="shared" si="12"/>
        <v>43988</v>
      </c>
      <c r="B107">
        <f t="shared" si="13"/>
        <v>102</v>
      </c>
      <c r="C107" s="16">
        <f t="shared" si="14"/>
        <v>3331.4579157048697</v>
      </c>
      <c r="D107" s="17">
        <f t="shared" si="10"/>
        <v>-19.259570655286606</v>
      </c>
      <c r="E107" s="16">
        <f t="shared" si="15"/>
        <v>99239.742431676146</v>
      </c>
      <c r="F107" s="17">
        <f t="shared" si="19"/>
        <v>-6927.5223995620445</v>
      </c>
      <c r="G107" s="16">
        <f t="shared" si="16"/>
        <v>8480512.7996526174</v>
      </c>
      <c r="H107" s="17">
        <f t="shared" si="11"/>
        <v>6946.781970217331</v>
      </c>
      <c r="I107" s="5">
        <f t="shared" si="20"/>
        <v>8579752.5420842934</v>
      </c>
      <c r="J107" s="5">
        <f t="shared" si="18"/>
        <v>19.259570655286552</v>
      </c>
    </row>
    <row r="108" spans="1:10" x14ac:dyDescent="0.4">
      <c r="A108" s="1">
        <f t="shared" si="12"/>
        <v>43989</v>
      </c>
      <c r="B108">
        <f t="shared" si="13"/>
        <v>103</v>
      </c>
      <c r="C108" s="16">
        <f t="shared" si="14"/>
        <v>3312.1983450495832</v>
      </c>
      <c r="D108" s="17">
        <f t="shared" si="10"/>
        <v>-17.811568803137735</v>
      </c>
      <c r="E108" s="16">
        <f t="shared" si="15"/>
        <v>92312.220032114099</v>
      </c>
      <c r="F108" s="17">
        <f t="shared" si="19"/>
        <v>-6444.04383344485</v>
      </c>
      <c r="G108" s="16">
        <f t="shared" si="16"/>
        <v>8487459.5816228352</v>
      </c>
      <c r="H108" s="17">
        <f t="shared" si="11"/>
        <v>6461.8554022479875</v>
      </c>
      <c r="I108" s="5">
        <f t="shared" si="20"/>
        <v>8579771.8016549498</v>
      </c>
      <c r="J108" s="5">
        <f t="shared" si="18"/>
        <v>17.811568803137561</v>
      </c>
    </row>
    <row r="109" spans="1:10" x14ac:dyDescent="0.4">
      <c r="A109" s="1">
        <f t="shared" si="12"/>
        <v>43990</v>
      </c>
      <c r="B109">
        <f t="shared" si="13"/>
        <v>104</v>
      </c>
      <c r="C109" s="16">
        <f t="shared" si="14"/>
        <v>3294.3867762464456</v>
      </c>
      <c r="D109" s="17">
        <f t="shared" si="10"/>
        <v>-16.479099130877415</v>
      </c>
      <c r="E109" s="16">
        <f t="shared" si="15"/>
        <v>85868.176198669244</v>
      </c>
      <c r="F109" s="17">
        <f t="shared" si="19"/>
        <v>-5994.2932347759706</v>
      </c>
      <c r="G109" s="16">
        <f t="shared" si="16"/>
        <v>8493921.4370250832</v>
      </c>
      <c r="H109" s="17">
        <f t="shared" si="11"/>
        <v>6010.772333906848</v>
      </c>
      <c r="I109" s="5">
        <f t="shared" si="20"/>
        <v>8579789.613223752</v>
      </c>
      <c r="J109" s="5">
        <f t="shared" si="18"/>
        <v>16.47909913087733</v>
      </c>
    </row>
    <row r="110" spans="1:10" x14ac:dyDescent="0.4">
      <c r="A110" s="1">
        <f t="shared" si="12"/>
        <v>43991</v>
      </c>
      <c r="B110">
        <f t="shared" si="13"/>
        <v>105</v>
      </c>
      <c r="C110" s="16">
        <f t="shared" si="14"/>
        <v>3277.9076771155683</v>
      </c>
      <c r="D110" s="17">
        <f t="shared" si="10"/>
        <v>-15.252047758613113</v>
      </c>
      <c r="E110" s="16">
        <f t="shared" si="15"/>
        <v>79873.882963893266</v>
      </c>
      <c r="F110" s="17">
        <f t="shared" si="19"/>
        <v>-5575.9197597139164</v>
      </c>
      <c r="G110" s="16">
        <f t="shared" si="16"/>
        <v>8499932.2093589902</v>
      </c>
      <c r="H110" s="17">
        <f t="shared" si="11"/>
        <v>5591.1718074725295</v>
      </c>
      <c r="I110" s="5">
        <f t="shared" si="20"/>
        <v>8579806.0923228841</v>
      </c>
      <c r="J110" s="5">
        <f t="shared" si="18"/>
        <v>15.252047758613116</v>
      </c>
    </row>
    <row r="111" spans="1:10" x14ac:dyDescent="0.4">
      <c r="A111" s="1">
        <f t="shared" si="12"/>
        <v>43992</v>
      </c>
      <c r="B111">
        <f t="shared" si="13"/>
        <v>106</v>
      </c>
      <c r="C111" s="16">
        <f t="shared" si="14"/>
        <v>3262.6556293569552</v>
      </c>
      <c r="D111" s="17">
        <f t="shared" si="10"/>
        <v>-14.121303478905233</v>
      </c>
      <c r="E111" s="16">
        <f t="shared" si="15"/>
        <v>74297.963204179352</v>
      </c>
      <c r="F111" s="17">
        <f t="shared" si="19"/>
        <v>-5186.7361208136499</v>
      </c>
      <c r="G111" s="16">
        <f t="shared" si="16"/>
        <v>8505523.3811664619</v>
      </c>
      <c r="H111" s="17">
        <f t="shared" si="11"/>
        <v>5200.8574242925552</v>
      </c>
      <c r="I111" s="5">
        <f t="shared" si="20"/>
        <v>8579821.3443706408</v>
      </c>
      <c r="J111" s="5">
        <f t="shared" si="18"/>
        <v>14.121303478905247</v>
      </c>
    </row>
    <row r="112" spans="1:10" x14ac:dyDescent="0.4">
      <c r="A112" s="1">
        <f t="shared" si="12"/>
        <v>43993</v>
      </c>
      <c r="B112">
        <f t="shared" si="13"/>
        <v>107</v>
      </c>
      <c r="C112" s="16">
        <f t="shared" si="14"/>
        <v>3248.5343258780499</v>
      </c>
      <c r="D112" s="17">
        <f t="shared" si="10"/>
        <v>-13.078643613639702</v>
      </c>
      <c r="E112" s="16">
        <f t="shared" si="15"/>
        <v>69111.227083365695</v>
      </c>
      <c r="F112" s="17">
        <f t="shared" si="19"/>
        <v>-4824.7072522219596</v>
      </c>
      <c r="G112" s="16">
        <f t="shared" si="16"/>
        <v>8510724.2385907546</v>
      </c>
      <c r="H112" s="17">
        <f t="shared" si="11"/>
        <v>4837.7858958355991</v>
      </c>
      <c r="I112" s="5">
        <f t="shared" si="20"/>
        <v>8579835.4656741209</v>
      </c>
      <c r="J112" s="5">
        <f t="shared" si="18"/>
        <v>13.078643613639542</v>
      </c>
    </row>
    <row r="113" spans="1:10" x14ac:dyDescent="0.4">
      <c r="A113" s="1">
        <f t="shared" si="12"/>
        <v>43994</v>
      </c>
      <c r="B113">
        <f t="shared" si="13"/>
        <v>108</v>
      </c>
      <c r="C113" s="16">
        <f t="shared" si="14"/>
        <v>3235.4556822644104</v>
      </c>
      <c r="D113" s="17">
        <f t="shared" si="10"/>
        <v>-12.116634643251638</v>
      </c>
      <c r="E113" s="16">
        <f t="shared" si="15"/>
        <v>64286.519831143734</v>
      </c>
      <c r="F113" s="17">
        <f t="shared" si="19"/>
        <v>-4487.9397535368098</v>
      </c>
      <c r="G113" s="16">
        <f t="shared" si="16"/>
        <v>8515562.0244865902</v>
      </c>
      <c r="H113" s="17">
        <f t="shared" si="11"/>
        <v>4500.0563881800617</v>
      </c>
      <c r="I113" s="5">
        <f t="shared" si="20"/>
        <v>8579848.5443177335</v>
      </c>
      <c r="J113" s="5">
        <f t="shared" si="18"/>
        <v>12.116634643251928</v>
      </c>
    </row>
    <row r="114" spans="1:10" x14ac:dyDescent="0.4">
      <c r="A114" s="1">
        <f t="shared" si="12"/>
        <v>43995</v>
      </c>
      <c r="B114">
        <f t="shared" si="13"/>
        <v>109</v>
      </c>
      <c r="C114" s="16">
        <f t="shared" si="14"/>
        <v>3223.3390476211589</v>
      </c>
      <c r="D114" s="17">
        <f t="shared" si="10"/>
        <v>-11.228545482978561</v>
      </c>
      <c r="E114" s="16">
        <f t="shared" si="15"/>
        <v>59798.580077606923</v>
      </c>
      <c r="F114" s="17">
        <f t="shared" si="19"/>
        <v>-4174.6720599495056</v>
      </c>
      <c r="G114" s="16">
        <f t="shared" si="16"/>
        <v>8520062.0808747709</v>
      </c>
      <c r="H114" s="17">
        <f t="shared" si="11"/>
        <v>4185.9006054324846</v>
      </c>
      <c r="I114" s="5">
        <f t="shared" si="20"/>
        <v>8579860.6609523781</v>
      </c>
      <c r="J114" s="5">
        <f t="shared" si="18"/>
        <v>11.228545482978916</v>
      </c>
    </row>
    <row r="115" spans="1:10" x14ac:dyDescent="0.4">
      <c r="A115" s="1">
        <f t="shared" si="12"/>
        <v>43996</v>
      </c>
      <c r="B115">
        <f t="shared" si="13"/>
        <v>110</v>
      </c>
      <c r="C115" s="16">
        <f t="shared" si="14"/>
        <v>3212.1105021381804</v>
      </c>
      <c r="D115" s="17">
        <f t="shared" si="10"/>
        <v>-10.408271613879437</v>
      </c>
      <c r="E115" s="16">
        <f t="shared" si="15"/>
        <v>55623.908017657421</v>
      </c>
      <c r="F115" s="17">
        <f t="shared" si="19"/>
        <v>-3883.2652896221402</v>
      </c>
      <c r="G115" s="16">
        <f t="shared" si="16"/>
        <v>8524247.9814802036</v>
      </c>
      <c r="H115" s="17">
        <f t="shared" si="11"/>
        <v>3893.6735612360199</v>
      </c>
      <c r="I115" s="5">
        <f t="shared" si="20"/>
        <v>8579871.8894978613</v>
      </c>
      <c r="J115" s="5">
        <f t="shared" si="18"/>
        <v>10.408271613879606</v>
      </c>
    </row>
    <row r="116" spans="1:10" x14ac:dyDescent="0.4">
      <c r="A116" s="1">
        <f t="shared" si="12"/>
        <v>43997</v>
      </c>
      <c r="B116">
        <f t="shared" si="13"/>
        <v>111</v>
      </c>
      <c r="C116" s="16">
        <f t="shared" si="14"/>
        <v>3201.7022305243008</v>
      </c>
      <c r="D116" s="17">
        <f t="shared" si="10"/>
        <v>-9.6502685533027233</v>
      </c>
      <c r="E116" s="16">
        <f t="shared" si="15"/>
        <v>51740.64272803528</v>
      </c>
      <c r="F116" s="17">
        <f t="shared" si="19"/>
        <v>-3612.1947224091673</v>
      </c>
      <c r="G116" s="16">
        <f t="shared" si="16"/>
        <v>8528141.6550414395</v>
      </c>
      <c r="H116" s="17">
        <f t="shared" si="11"/>
        <v>3621.8449909624701</v>
      </c>
      <c r="I116" s="5">
        <f t="shared" si="20"/>
        <v>8579882.2977694739</v>
      </c>
      <c r="J116" s="5">
        <f t="shared" si="18"/>
        <v>9.6502685533027943</v>
      </c>
    </row>
    <row r="117" spans="1:10" x14ac:dyDescent="0.4">
      <c r="A117" s="1">
        <f t="shared" si="12"/>
        <v>43998</v>
      </c>
      <c r="B117">
        <f t="shared" si="13"/>
        <v>112</v>
      </c>
      <c r="C117" s="16">
        <f t="shared" si="14"/>
        <v>3192.051961970998</v>
      </c>
      <c r="D117" s="17">
        <f t="shared" si="10"/>
        <v>-8.9494933804083701</v>
      </c>
      <c r="E117" s="16">
        <f t="shared" si="15"/>
        <v>48128.448005626109</v>
      </c>
      <c r="F117" s="17">
        <f t="shared" si="19"/>
        <v>-3360.0418670134195</v>
      </c>
      <c r="G117" s="16">
        <f t="shared" si="16"/>
        <v>8531763.5000324026</v>
      </c>
      <c r="H117" s="17">
        <f t="shared" si="11"/>
        <v>3368.991360393828</v>
      </c>
      <c r="I117" s="5">
        <f t="shared" si="20"/>
        <v>8579891.9480380286</v>
      </c>
      <c r="J117" s="5">
        <f t="shared" si="18"/>
        <v>8.9494933804085122</v>
      </c>
    </row>
    <row r="118" spans="1:10" x14ac:dyDescent="0.4">
      <c r="A118" s="1">
        <f t="shared" si="12"/>
        <v>43999</v>
      </c>
      <c r="B118">
        <f t="shared" si="13"/>
        <v>113</v>
      </c>
      <c r="C118" s="16">
        <f t="shared" si="14"/>
        <v>3183.1024685905895</v>
      </c>
      <c r="D118" s="17">
        <f t="shared" si="10"/>
        <v>-8.3013532254073326</v>
      </c>
      <c r="E118" s="16">
        <f t="shared" si="15"/>
        <v>44768.406138612692</v>
      </c>
      <c r="F118" s="17">
        <f t="shared" si="19"/>
        <v>-3125.4870764774814</v>
      </c>
      <c r="G118" s="16">
        <f t="shared" si="16"/>
        <v>8535132.4913927969</v>
      </c>
      <c r="H118" s="17">
        <f t="shared" si="11"/>
        <v>3133.7884297028886</v>
      </c>
      <c r="I118" s="5">
        <f t="shared" si="20"/>
        <v>8579900.8975314088</v>
      </c>
      <c r="J118" s="5">
        <f t="shared" si="18"/>
        <v>8.3013532254071833</v>
      </c>
    </row>
    <row r="119" spans="1:10" x14ac:dyDescent="0.4">
      <c r="A119" s="1">
        <f t="shared" si="12"/>
        <v>44000</v>
      </c>
      <c r="B119">
        <f t="shared" si="13"/>
        <v>114</v>
      </c>
      <c r="C119" s="16">
        <f t="shared" si="14"/>
        <v>3174.8011153651823</v>
      </c>
      <c r="D119" s="17">
        <f t="shared" si="10"/>
        <v>-7.7016597930026593</v>
      </c>
      <c r="E119" s="16">
        <f t="shared" si="15"/>
        <v>41642.91906213521</v>
      </c>
      <c r="F119" s="17">
        <f t="shared" si="19"/>
        <v>-2907.3026745564621</v>
      </c>
      <c r="G119" s="16">
        <f t="shared" si="16"/>
        <v>8538266.2798225004</v>
      </c>
      <c r="H119" s="17">
        <f t="shared" si="11"/>
        <v>2915.0043343494649</v>
      </c>
      <c r="I119" s="5">
        <f t="shared" si="20"/>
        <v>8579909.1988846362</v>
      </c>
      <c r="J119" s="5">
        <f t="shared" si="18"/>
        <v>7.7016597930028183</v>
      </c>
    </row>
    <row r="120" spans="1:10" x14ac:dyDescent="0.4">
      <c r="A120" s="1">
        <f t="shared" si="12"/>
        <v>44001</v>
      </c>
      <c r="B120">
        <f t="shared" si="13"/>
        <v>115</v>
      </c>
      <c r="C120" s="16">
        <f t="shared" si="14"/>
        <v>3167.0994555721795</v>
      </c>
      <c r="D120" s="17">
        <f t="shared" si="10"/>
        <v>-7.1465891264930788</v>
      </c>
      <c r="E120" s="16">
        <f t="shared" si="15"/>
        <v>38735.616387578746</v>
      </c>
      <c r="F120" s="17">
        <f t="shared" si="19"/>
        <v>-2704.3465580040197</v>
      </c>
      <c r="G120" s="16">
        <f t="shared" si="16"/>
        <v>8541181.2841568496</v>
      </c>
      <c r="H120" s="17">
        <f t="shared" si="11"/>
        <v>2711.4931471305126</v>
      </c>
      <c r="I120" s="5">
        <f t="shared" si="20"/>
        <v>8579916.9005444292</v>
      </c>
      <c r="J120" s="5">
        <f t="shared" si="18"/>
        <v>7.1465891264929269</v>
      </c>
    </row>
    <row r="121" spans="1:10" x14ac:dyDescent="0.4">
      <c r="A121" s="1">
        <f t="shared" si="12"/>
        <v>44002</v>
      </c>
      <c r="B121">
        <f t="shared" si="13"/>
        <v>116</v>
      </c>
      <c r="C121" s="16">
        <f t="shared" si="14"/>
        <v>3159.9528664456866</v>
      </c>
      <c r="D121" s="17">
        <f t="shared" si="10"/>
        <v>-6.6326459335387282</v>
      </c>
      <c r="E121" s="16">
        <f t="shared" si="15"/>
        <v>36031.269829574725</v>
      </c>
      <c r="F121" s="17">
        <f t="shared" si="19"/>
        <v>-2515.5562421366922</v>
      </c>
      <c r="G121" s="16">
        <f t="shared" si="16"/>
        <v>8543892.7773039807</v>
      </c>
      <c r="H121" s="17">
        <f t="shared" si="11"/>
        <v>2522.1888880702309</v>
      </c>
      <c r="I121" s="5">
        <f t="shared" si="20"/>
        <v>8579924.0471335556</v>
      </c>
      <c r="J121" s="5">
        <f t="shared" si="18"/>
        <v>6.6326459335386971</v>
      </c>
    </row>
    <row r="122" spans="1:10" x14ac:dyDescent="0.4">
      <c r="A122" s="1">
        <f t="shared" si="12"/>
        <v>44003</v>
      </c>
      <c r="B122">
        <f t="shared" si="13"/>
        <v>117</v>
      </c>
      <c r="C122" s="16">
        <f t="shared" si="14"/>
        <v>3153.3202205121479</v>
      </c>
      <c r="D122" s="17">
        <f t="shared" si="10"/>
        <v>-6.1566318912970033</v>
      </c>
      <c r="E122" s="16">
        <f t="shared" si="15"/>
        <v>33515.713587438033</v>
      </c>
      <c r="F122" s="17">
        <f t="shared" si="19"/>
        <v>-2339.9433192293654</v>
      </c>
      <c r="G122" s="16">
        <f t="shared" si="16"/>
        <v>8546414.9661920518</v>
      </c>
      <c r="H122" s="17">
        <f t="shared" si="11"/>
        <v>2346.0999511206624</v>
      </c>
      <c r="I122" s="5">
        <f t="shared" si="20"/>
        <v>8579930.6797794905</v>
      </c>
      <c r="J122" s="5">
        <f t="shared" si="18"/>
        <v>6.1566318912969109</v>
      </c>
    </row>
    <row r="123" spans="1:10" x14ac:dyDescent="0.4">
      <c r="A123" s="1">
        <f t="shared" si="12"/>
        <v>44004</v>
      </c>
      <c r="B123">
        <f t="shared" si="13"/>
        <v>118</v>
      </c>
      <c r="C123" s="16">
        <f t="shared" si="14"/>
        <v>3147.163588620851</v>
      </c>
      <c r="D123" s="17">
        <f t="shared" si="10"/>
        <v>-5.7156174304780665</v>
      </c>
      <c r="E123" s="16">
        <f t="shared" si="15"/>
        <v>31175.770268208667</v>
      </c>
      <c r="F123" s="17">
        <f t="shared" si="19"/>
        <v>-2176.5883013441285</v>
      </c>
      <c r="G123" s="16">
        <f t="shared" si="16"/>
        <v>8548761.0661431719</v>
      </c>
      <c r="H123" s="17">
        <f t="shared" si="11"/>
        <v>2182.3039187746067</v>
      </c>
      <c r="I123" s="5">
        <f t="shared" si="20"/>
        <v>8579936.8364113811</v>
      </c>
      <c r="J123" s="5">
        <f t="shared" si="18"/>
        <v>5.7156174304782326</v>
      </c>
    </row>
    <row r="124" spans="1:10" x14ac:dyDescent="0.4">
      <c r="A124" s="1">
        <f t="shared" si="12"/>
        <v>44005</v>
      </c>
      <c r="B124">
        <f t="shared" si="13"/>
        <v>119</v>
      </c>
      <c r="C124" s="16">
        <f t="shared" si="14"/>
        <v>3141.4479711903728</v>
      </c>
      <c r="D124" s="17">
        <f t="shared" si="10"/>
        <v>-5.306916567284385</v>
      </c>
      <c r="E124" s="16">
        <f t="shared" si="15"/>
        <v>28999.18196686454</v>
      </c>
      <c r="F124" s="17">
        <f t="shared" si="19"/>
        <v>-2024.6358211132338</v>
      </c>
      <c r="G124" s="16">
        <f t="shared" si="16"/>
        <v>8550943.370061947</v>
      </c>
      <c r="H124" s="17">
        <f t="shared" si="11"/>
        <v>2029.9427376805181</v>
      </c>
      <c r="I124" s="5">
        <f t="shared" si="20"/>
        <v>8579942.5520288125</v>
      </c>
      <c r="J124" s="5">
        <f t="shared" si="18"/>
        <v>5.306916567284361</v>
      </c>
    </row>
    <row r="125" spans="1:10" x14ac:dyDescent="0.4">
      <c r="A125" s="1">
        <f t="shared" si="12"/>
        <v>44006</v>
      </c>
      <c r="B125">
        <f t="shared" si="13"/>
        <v>120</v>
      </c>
      <c r="C125" s="16">
        <f t="shared" si="14"/>
        <v>3136.1410546230882</v>
      </c>
      <c r="D125" s="17">
        <f t="shared" si="10"/>
        <v>-4.9280644112020617</v>
      </c>
      <c r="E125" s="16">
        <f t="shared" si="15"/>
        <v>26974.546145751308</v>
      </c>
      <c r="F125" s="17">
        <f t="shared" si="19"/>
        <v>-1883.2901657913897</v>
      </c>
      <c r="G125" s="16">
        <f t="shared" si="16"/>
        <v>8552973.312799627</v>
      </c>
      <c r="H125" s="17">
        <f t="shared" si="11"/>
        <v>1888.2182302025917</v>
      </c>
      <c r="I125" s="5">
        <f t="shared" si="20"/>
        <v>8579947.858945379</v>
      </c>
      <c r="J125" s="5">
        <f t="shared" si="18"/>
        <v>4.9280644112020582</v>
      </c>
    </row>
    <row r="126" spans="1:10" x14ac:dyDescent="0.4">
      <c r="A126" s="1">
        <f t="shared" si="12"/>
        <v>44007</v>
      </c>
      <c r="B126">
        <f t="shared" si="13"/>
        <v>121</v>
      </c>
      <c r="C126" s="16">
        <f t="shared" si="14"/>
        <v>3131.2129902118859</v>
      </c>
      <c r="D126" s="17">
        <f t="shared" si="10"/>
        <v>-4.5767970268718186</v>
      </c>
      <c r="E126" s="16">
        <f t="shared" si="15"/>
        <v>25091.255979959918</v>
      </c>
      <c r="F126" s="17">
        <f t="shared" si="19"/>
        <v>-1751.8111215703225</v>
      </c>
      <c r="G126" s="16">
        <f t="shared" si="16"/>
        <v>8554861.5310298298</v>
      </c>
      <c r="H126" s="17">
        <f t="shared" si="11"/>
        <v>1756.3879185971944</v>
      </c>
      <c r="I126" s="5">
        <f t="shared" si="20"/>
        <v>8579952.7870097905</v>
      </c>
      <c r="J126" s="5">
        <f t="shared" si="18"/>
        <v>4.5767970268718727</v>
      </c>
    </row>
    <row r="127" spans="1:10" x14ac:dyDescent="0.4">
      <c r="A127" s="1">
        <f t="shared" si="12"/>
        <v>44008</v>
      </c>
      <c r="B127">
        <f t="shared" si="13"/>
        <v>122</v>
      </c>
      <c r="C127" s="16">
        <f t="shared" si="14"/>
        <v>3126.6361931850142</v>
      </c>
      <c r="D127" s="17">
        <f t="shared" si="10"/>
        <v>-4.2510333711686146</v>
      </c>
      <c r="E127" s="16">
        <f t="shared" si="15"/>
        <v>23339.444858389597</v>
      </c>
      <c r="F127" s="17">
        <f t="shared" si="19"/>
        <v>-1629.5101067161033</v>
      </c>
      <c r="G127" s="16">
        <f t="shared" si="16"/>
        <v>8556617.9189484268</v>
      </c>
      <c r="H127" s="17">
        <f t="shared" si="11"/>
        <v>1633.761140087272</v>
      </c>
      <c r="I127" s="5">
        <f t="shared" si="20"/>
        <v>8579957.3638068158</v>
      </c>
      <c r="J127" s="5">
        <f t="shared" si="18"/>
        <v>4.2510333711686599</v>
      </c>
    </row>
    <row r="128" spans="1:10" x14ac:dyDescent="0.4">
      <c r="A128" s="1">
        <f t="shared" si="12"/>
        <v>44009</v>
      </c>
      <c r="B128">
        <f t="shared" si="13"/>
        <v>123</v>
      </c>
      <c r="C128" s="16">
        <f t="shared" si="14"/>
        <v>3122.3851598138458</v>
      </c>
      <c r="D128" s="17">
        <f t="shared" si="10"/>
        <v>-3.948859063312919</v>
      </c>
      <c r="E128" s="16">
        <f t="shared" si="15"/>
        <v>21709.934751673492</v>
      </c>
      <c r="F128" s="17">
        <f t="shared" si="19"/>
        <v>-1515.7465735538317</v>
      </c>
      <c r="G128" s="16">
        <f t="shared" si="16"/>
        <v>8558251.6800885145</v>
      </c>
      <c r="H128" s="17">
        <f t="shared" si="11"/>
        <v>1519.6954326171447</v>
      </c>
      <c r="I128" s="5">
        <f t="shared" si="20"/>
        <v>8579961.6148401871</v>
      </c>
      <c r="J128" s="5">
        <f t="shared" si="18"/>
        <v>3.9488590633129661</v>
      </c>
    </row>
    <row r="129" spans="1:10" x14ac:dyDescent="0.4">
      <c r="A129" s="1">
        <f t="shared" si="12"/>
        <v>44010</v>
      </c>
      <c r="B129">
        <f t="shared" si="13"/>
        <v>124</v>
      </c>
      <c r="C129" s="16">
        <f t="shared" si="14"/>
        <v>3118.4363007505331</v>
      </c>
      <c r="D129" s="17">
        <f t="shared" si="10"/>
        <v>-3.6685117772839937</v>
      </c>
      <c r="E129" s="16">
        <f t="shared" si="15"/>
        <v>20194.188178119661</v>
      </c>
      <c r="F129" s="17">
        <f t="shared" si="19"/>
        <v>-1409.9246606910924</v>
      </c>
      <c r="G129" s="16">
        <f t="shared" si="16"/>
        <v>8559771.3755211309</v>
      </c>
      <c r="H129" s="17">
        <f t="shared" si="11"/>
        <v>1413.5931724683765</v>
      </c>
      <c r="I129" s="5">
        <f t="shared" si="20"/>
        <v>8579965.563699251</v>
      </c>
      <c r="J129" s="5">
        <f t="shared" si="18"/>
        <v>3.6685117772840385</v>
      </c>
    </row>
    <row r="130" spans="1:10" x14ac:dyDescent="0.4">
      <c r="A130" s="1">
        <f t="shared" si="12"/>
        <v>44011</v>
      </c>
      <c r="B130">
        <f t="shared" si="13"/>
        <v>125</v>
      </c>
      <c r="C130" s="16">
        <f t="shared" si="14"/>
        <v>3114.767788973249</v>
      </c>
      <c r="D130" s="17">
        <f t="shared" si="10"/>
        <v>-3.4083680728087855</v>
      </c>
      <c r="E130" s="16">
        <f t="shared" si="15"/>
        <v>18784.263517428568</v>
      </c>
      <c r="F130" s="17">
        <f t="shared" si="19"/>
        <v>-1311.4900781471911</v>
      </c>
      <c r="G130" s="16">
        <f t="shared" si="16"/>
        <v>8561184.9686935991</v>
      </c>
      <c r="H130" s="17">
        <f t="shared" si="11"/>
        <v>1314.8984462199999</v>
      </c>
      <c r="I130" s="5">
        <f t="shared" si="20"/>
        <v>8579969.2322110273</v>
      </c>
      <c r="J130" s="5">
        <f t="shared" si="18"/>
        <v>3.4083680728087984</v>
      </c>
    </row>
    <row r="131" spans="1:10" x14ac:dyDescent="0.4">
      <c r="A131" s="1">
        <f t="shared" si="12"/>
        <v>44012</v>
      </c>
      <c r="B131">
        <f t="shared" si="13"/>
        <v>126</v>
      </c>
      <c r="C131" s="16">
        <f t="shared" si="14"/>
        <v>3111.3594209004405</v>
      </c>
      <c r="D131" s="17">
        <f t="shared" si="10"/>
        <v>-3.1669315044316879</v>
      </c>
      <c r="E131" s="16">
        <f t="shared" si="15"/>
        <v>17472.773439281376</v>
      </c>
      <c r="F131" s="17">
        <f t="shared" si="19"/>
        <v>-1219.9272092452647</v>
      </c>
      <c r="G131" s="16">
        <f t="shared" si="16"/>
        <v>8562499.86713982</v>
      </c>
      <c r="H131" s="17">
        <f t="shared" si="11"/>
        <v>1223.0941407496964</v>
      </c>
      <c r="I131" s="5">
        <f t="shared" si="20"/>
        <v>8579972.6405791007</v>
      </c>
      <c r="J131" s="5">
        <f t="shared" si="18"/>
        <v>3.1669315044316591</v>
      </c>
    </row>
    <row r="132" spans="1:10" x14ac:dyDescent="0.4">
      <c r="A132" s="1">
        <f t="shared" si="12"/>
        <v>44013</v>
      </c>
      <c r="B132">
        <f t="shared" si="13"/>
        <v>127</v>
      </c>
      <c r="C132" s="16">
        <f t="shared" si="14"/>
        <v>3108.1924893960086</v>
      </c>
      <c r="D132" s="17">
        <f t="shared" si="10"/>
        <v>-2.9428218681948395</v>
      </c>
      <c r="E132" s="16">
        <f t="shared" si="15"/>
        <v>16252.846230036112</v>
      </c>
      <c r="F132" s="17">
        <f t="shared" si="19"/>
        <v>-1134.7564142343331</v>
      </c>
      <c r="G132" s="16">
        <f t="shared" si="16"/>
        <v>8563722.9612805694</v>
      </c>
      <c r="H132" s="17">
        <f t="shared" si="11"/>
        <v>1137.6992361025279</v>
      </c>
      <c r="I132" s="5">
        <f t="shared" si="20"/>
        <v>8579975.8075106051</v>
      </c>
      <c r="J132" s="5">
        <f t="shared" si="18"/>
        <v>2.9428218681948692</v>
      </c>
    </row>
    <row r="133" spans="1:10" x14ac:dyDescent="0.4">
      <c r="A133" s="1">
        <f t="shared" si="12"/>
        <v>44014</v>
      </c>
      <c r="B133">
        <f t="shared" si="13"/>
        <v>128</v>
      </c>
      <c r="C133" s="16">
        <f t="shared" si="14"/>
        <v>3105.2496675278139</v>
      </c>
      <c r="D133" s="17">
        <f t="shared" ref="D133:D196" si="21">-E$1*C133*E133/B$2</f>
        <v>-2.7347654627505746</v>
      </c>
      <c r="E133" s="16">
        <f t="shared" si="15"/>
        <v>15118.089815801779</v>
      </c>
      <c r="F133" s="17">
        <f t="shared" si="19"/>
        <v>-1055.5315216433739</v>
      </c>
      <c r="G133" s="16">
        <f t="shared" si="16"/>
        <v>8564860.6605166718</v>
      </c>
      <c r="H133" s="17">
        <f t="shared" ref="H133:H196" si="22">$G$1*E133</f>
        <v>1058.2662871061245</v>
      </c>
      <c r="I133" s="5">
        <f t="shared" si="20"/>
        <v>8579978.7503324728</v>
      </c>
      <c r="J133" s="5">
        <f t="shared" si="18"/>
        <v>2.7347654627506017</v>
      </c>
    </row>
    <row r="134" spans="1:10" x14ac:dyDescent="0.4">
      <c r="A134" s="1">
        <f t="shared" si="12"/>
        <v>44015</v>
      </c>
      <c r="B134">
        <f t="shared" si="13"/>
        <v>129</v>
      </c>
      <c r="C134" s="16">
        <f t="shared" si="14"/>
        <v>3102.5149020650633</v>
      </c>
      <c r="D134" s="17">
        <f t="shared" si="21"/>
        <v>-2.541586256687288</v>
      </c>
      <c r="E134" s="16">
        <f t="shared" si="15"/>
        <v>14062.558294158405</v>
      </c>
      <c r="F134" s="17">
        <f t="shared" si="19"/>
        <v>-981.83749433440119</v>
      </c>
      <c r="G134" s="16">
        <f t="shared" si="16"/>
        <v>8565918.9268037789</v>
      </c>
      <c r="H134" s="17">
        <f t="shared" si="22"/>
        <v>984.3790805910885</v>
      </c>
      <c r="I134" s="5">
        <f t="shared" si="20"/>
        <v>8579981.4850979373</v>
      </c>
      <c r="J134" s="5">
        <f t="shared" si="18"/>
        <v>2.5415862566873102</v>
      </c>
    </row>
    <row r="135" spans="1:10" x14ac:dyDescent="0.4">
      <c r="A135" s="1">
        <f t="shared" ref="A135:A198" si="23">A134+1</f>
        <v>44016</v>
      </c>
      <c r="B135">
        <f t="shared" ref="B135:B198" si="24">B134+1</f>
        <v>130</v>
      </c>
      <c r="C135" s="16">
        <f t="shared" ref="C135:C198" si="25">C134+D134</f>
        <v>3099.9733158083759</v>
      </c>
      <c r="D135" s="17">
        <f t="shared" si="21"/>
        <v>-2.3621978668153552</v>
      </c>
      <c r="E135" s="16">
        <f t="shared" ref="E135:E198" si="26">E134+F134</f>
        <v>13080.720799824005</v>
      </c>
      <c r="F135" s="17">
        <f t="shared" si="19"/>
        <v>-913.28825812086507</v>
      </c>
      <c r="G135" s="16">
        <f t="shared" ref="G135:G198" si="27">G134+H134</f>
        <v>8566903.3058843706</v>
      </c>
      <c r="H135" s="17">
        <f t="shared" si="22"/>
        <v>915.6504559876804</v>
      </c>
      <c r="I135" s="5">
        <f t="shared" si="20"/>
        <v>8579984.0266841948</v>
      </c>
      <c r="J135" s="5">
        <f t="shared" ref="J135:J198" si="28">F135+H135</f>
        <v>2.3621978668153361</v>
      </c>
    </row>
    <row r="136" spans="1:10" x14ac:dyDescent="0.4">
      <c r="A136" s="1">
        <f t="shared" si="23"/>
        <v>44017</v>
      </c>
      <c r="B136">
        <f t="shared" si="24"/>
        <v>131</v>
      </c>
      <c r="C136" s="16">
        <f t="shared" si="25"/>
        <v>3097.6111179415607</v>
      </c>
      <c r="D136" s="17">
        <f t="shared" si="21"/>
        <v>-2.1955962634167152</v>
      </c>
      <c r="E136" s="16">
        <f t="shared" si="26"/>
        <v>12167.43254170314</v>
      </c>
      <c r="F136" s="17">
        <f t="shared" si="19"/>
        <v>-849.52468165580308</v>
      </c>
      <c r="G136" s="16">
        <f t="shared" si="27"/>
        <v>8567818.9563403577</v>
      </c>
      <c r="H136" s="17">
        <f t="shared" si="22"/>
        <v>851.72027791921982</v>
      </c>
      <c r="I136" s="5">
        <f t="shared" si="20"/>
        <v>8579986.3888820615</v>
      </c>
      <c r="J136" s="5">
        <f t="shared" si="28"/>
        <v>2.1955962634167463</v>
      </c>
    </row>
    <row r="137" spans="1:10" x14ac:dyDescent="0.4">
      <c r="A137" s="1">
        <f t="shared" si="23"/>
        <v>44018</v>
      </c>
      <c r="B137">
        <f t="shared" si="24"/>
        <v>132</v>
      </c>
      <c r="C137" s="16">
        <f t="shared" si="25"/>
        <v>3095.4155216781442</v>
      </c>
      <c r="D137" s="17">
        <f t="shared" si="21"/>
        <v>-2.0408531282528282</v>
      </c>
      <c r="E137" s="16">
        <f t="shared" si="26"/>
        <v>11317.907860047337</v>
      </c>
      <c r="F137" s="17">
        <f t="shared" ref="F137:F200" si="29">-D137-H137</f>
        <v>-790.21269707506087</v>
      </c>
      <c r="G137" s="16">
        <f t="shared" si="27"/>
        <v>8568670.6766182762</v>
      </c>
      <c r="H137" s="17">
        <f t="shared" si="22"/>
        <v>792.25355020331369</v>
      </c>
      <c r="I137" s="5">
        <f t="shared" si="20"/>
        <v>8579988.5844783243</v>
      </c>
      <c r="J137" s="5">
        <f t="shared" si="28"/>
        <v>2.0408531282528202</v>
      </c>
    </row>
    <row r="138" spans="1:10" x14ac:dyDescent="0.4">
      <c r="A138" s="1">
        <f t="shared" si="23"/>
        <v>44019</v>
      </c>
      <c r="B138">
        <f t="shared" si="24"/>
        <v>133</v>
      </c>
      <c r="C138" s="16">
        <f t="shared" si="25"/>
        <v>3093.3746685498913</v>
      </c>
      <c r="D138" s="17">
        <f t="shared" si="21"/>
        <v>-1.8971097996567234</v>
      </c>
      <c r="E138" s="16">
        <f t="shared" si="26"/>
        <v>10527.695162972275</v>
      </c>
      <c r="F138" s="17">
        <f t="shared" si="29"/>
        <v>-735.04155160840264</v>
      </c>
      <c r="G138" s="16">
        <f t="shared" si="27"/>
        <v>8569462.9301684797</v>
      </c>
      <c r="H138" s="17">
        <f t="shared" si="22"/>
        <v>736.93866140805937</v>
      </c>
      <c r="I138" s="5">
        <f t="shared" si="20"/>
        <v>8579990.6253314521</v>
      </c>
      <c r="J138" s="5">
        <f t="shared" si="28"/>
        <v>1.8971097996567323</v>
      </c>
    </row>
    <row r="139" spans="1:10" x14ac:dyDescent="0.4">
      <c r="A139" s="1">
        <f t="shared" si="23"/>
        <v>44020</v>
      </c>
      <c r="B139">
        <f t="shared" si="24"/>
        <v>134</v>
      </c>
      <c r="C139" s="16">
        <f t="shared" si="25"/>
        <v>3091.4775587502345</v>
      </c>
      <c r="D139" s="17">
        <f t="shared" si="21"/>
        <v>-1.7635717464809766</v>
      </c>
      <c r="E139" s="16">
        <f t="shared" si="26"/>
        <v>9792.6536113638722</v>
      </c>
      <c r="F139" s="17">
        <f t="shared" si="29"/>
        <v>-683.72218104899025</v>
      </c>
      <c r="G139" s="16">
        <f t="shared" si="27"/>
        <v>8570199.8688298874</v>
      </c>
      <c r="H139" s="17">
        <f t="shared" si="22"/>
        <v>685.48575279547117</v>
      </c>
      <c r="I139" s="5">
        <f t="shared" si="20"/>
        <v>8579992.5224412512</v>
      </c>
      <c r="J139" s="5">
        <f t="shared" si="28"/>
        <v>1.7635717464809204</v>
      </c>
    </row>
    <row r="140" spans="1:10" x14ac:dyDescent="0.4">
      <c r="A140" s="1">
        <f t="shared" si="23"/>
        <v>44021</v>
      </c>
      <c r="B140">
        <f t="shared" si="24"/>
        <v>135</v>
      </c>
      <c r="C140" s="16">
        <f t="shared" si="25"/>
        <v>3089.7139870037536</v>
      </c>
      <c r="D140" s="17">
        <f t="shared" si="21"/>
        <v>-1.6395035191838969</v>
      </c>
      <c r="E140" s="16">
        <f t="shared" si="26"/>
        <v>9108.9314303148822</v>
      </c>
      <c r="F140" s="17">
        <f t="shared" si="29"/>
        <v>-635.98569660285796</v>
      </c>
      <c r="G140" s="16">
        <f t="shared" si="27"/>
        <v>8570885.3545826823</v>
      </c>
      <c r="H140" s="17">
        <f t="shared" si="22"/>
        <v>637.62520012204186</v>
      </c>
      <c r="I140" s="5">
        <f t="shared" si="20"/>
        <v>8579994.2860129979</v>
      </c>
      <c r="J140" s="5">
        <f t="shared" si="28"/>
        <v>1.6395035191839042</v>
      </c>
    </row>
    <row r="141" spans="1:10" x14ac:dyDescent="0.4">
      <c r="A141" s="1">
        <f t="shared" si="23"/>
        <v>44022</v>
      </c>
      <c r="B141">
        <f t="shared" si="24"/>
        <v>136</v>
      </c>
      <c r="C141" s="16">
        <f t="shared" si="25"/>
        <v>3088.0744834845696</v>
      </c>
      <c r="D141" s="17">
        <f t="shared" si="21"/>
        <v>-1.5242241320384109</v>
      </c>
      <c r="E141" s="16">
        <f t="shared" si="26"/>
        <v>8472.9457337120239</v>
      </c>
      <c r="F141" s="17">
        <f t="shared" si="29"/>
        <v>-591.58197722780335</v>
      </c>
      <c r="G141" s="16">
        <f t="shared" si="27"/>
        <v>8571522.9797828048</v>
      </c>
      <c r="H141" s="17">
        <f t="shared" si="22"/>
        <v>593.10620135984175</v>
      </c>
      <c r="I141" s="5">
        <f t="shared" si="20"/>
        <v>8579995.925516516</v>
      </c>
      <c r="J141" s="5">
        <f t="shared" si="28"/>
        <v>1.5242241320383982</v>
      </c>
    </row>
    <row r="142" spans="1:10" x14ac:dyDescent="0.4">
      <c r="A142" s="1">
        <f t="shared" si="23"/>
        <v>44023</v>
      </c>
      <c r="B142">
        <f t="shared" si="24"/>
        <v>137</v>
      </c>
      <c r="C142" s="16">
        <f t="shared" si="25"/>
        <v>3086.5502593525312</v>
      </c>
      <c r="D142" s="17">
        <f t="shared" si="21"/>
        <v>-1.4171028354509876</v>
      </c>
      <c r="E142" s="16">
        <f t="shared" si="26"/>
        <v>7881.3637564842202</v>
      </c>
      <c r="F142" s="17">
        <f t="shared" si="29"/>
        <v>-550.27836011844443</v>
      </c>
      <c r="G142" s="16">
        <f t="shared" si="27"/>
        <v>8572116.0859841648</v>
      </c>
      <c r="H142" s="17">
        <f t="shared" si="22"/>
        <v>551.69546295389546</v>
      </c>
      <c r="I142" s="5">
        <f t="shared" si="20"/>
        <v>8579997.4497406483</v>
      </c>
      <c r="J142" s="5">
        <f t="shared" si="28"/>
        <v>1.4171028354510327</v>
      </c>
    </row>
    <row r="143" spans="1:10" x14ac:dyDescent="0.4">
      <c r="A143" s="1">
        <f t="shared" si="23"/>
        <v>44024</v>
      </c>
      <c r="B143">
        <f t="shared" si="24"/>
        <v>138</v>
      </c>
      <c r="C143" s="16">
        <f t="shared" si="25"/>
        <v>3085.1331565170804</v>
      </c>
      <c r="D143" s="17">
        <f t="shared" si="21"/>
        <v>-1.317555241774764</v>
      </c>
      <c r="E143" s="16">
        <f t="shared" si="26"/>
        <v>7331.0853963657755</v>
      </c>
      <c r="F143" s="17">
        <f t="shared" si="29"/>
        <v>-511.85842250382956</v>
      </c>
      <c r="G143" s="16">
        <f t="shared" si="27"/>
        <v>8572667.7814471181</v>
      </c>
      <c r="H143" s="17">
        <f t="shared" si="22"/>
        <v>513.17597774560431</v>
      </c>
      <c r="I143" s="5">
        <f t="shared" si="20"/>
        <v>8579998.8668434843</v>
      </c>
      <c r="J143" s="5">
        <f t="shared" si="28"/>
        <v>1.3175552417747554</v>
      </c>
    </row>
    <row r="144" spans="1:10" x14ac:dyDescent="0.4">
      <c r="A144" s="1">
        <f t="shared" si="23"/>
        <v>44025</v>
      </c>
      <c r="B144">
        <f t="shared" si="24"/>
        <v>139</v>
      </c>
      <c r="C144" s="16">
        <f t="shared" si="25"/>
        <v>3083.8156012753057</v>
      </c>
      <c r="D144" s="17">
        <f t="shared" si="21"/>
        <v>-1.2250397718717922</v>
      </c>
      <c r="E144" s="16">
        <f t="shared" si="26"/>
        <v>6819.2269738619461</v>
      </c>
      <c r="F144" s="17">
        <f t="shared" si="29"/>
        <v>-476.12084839846443</v>
      </c>
      <c r="G144" s="16">
        <f t="shared" si="27"/>
        <v>8573180.9574248642</v>
      </c>
      <c r="H144" s="17">
        <f t="shared" si="22"/>
        <v>477.34588817033625</v>
      </c>
      <c r="I144" s="5">
        <f t="shared" si="20"/>
        <v>8580000.1843987256</v>
      </c>
      <c r="J144" s="5">
        <f t="shared" si="28"/>
        <v>1.2250397718718204</v>
      </c>
    </row>
    <row r="145" spans="1:10" x14ac:dyDescent="0.4">
      <c r="A145" s="1">
        <f t="shared" si="23"/>
        <v>44026</v>
      </c>
      <c r="B145">
        <f t="shared" si="24"/>
        <v>140</v>
      </c>
      <c r="C145" s="16">
        <f t="shared" si="25"/>
        <v>3082.5905615034339</v>
      </c>
      <c r="D145" s="17">
        <f t="shared" si="21"/>
        <v>-1.1390543930927592</v>
      </c>
      <c r="E145" s="16">
        <f t="shared" si="26"/>
        <v>6343.1061254634815</v>
      </c>
      <c r="F145" s="17">
        <f t="shared" si="29"/>
        <v>-442.87837438935099</v>
      </c>
      <c r="G145" s="16">
        <f t="shared" si="27"/>
        <v>8573658.3033130337</v>
      </c>
      <c r="H145" s="17">
        <f t="shared" si="22"/>
        <v>444.01742878244374</v>
      </c>
      <c r="I145" s="5">
        <f t="shared" si="20"/>
        <v>8580001.4094384965</v>
      </c>
      <c r="J145" s="5">
        <f t="shared" si="28"/>
        <v>1.1390543930927493</v>
      </c>
    </row>
    <row r="146" spans="1:10" x14ac:dyDescent="0.4">
      <c r="A146" s="1">
        <f t="shared" si="23"/>
        <v>44027</v>
      </c>
      <c r="B146">
        <f t="shared" si="24"/>
        <v>141</v>
      </c>
      <c r="C146" s="16">
        <f t="shared" si="25"/>
        <v>3081.451507110341</v>
      </c>
      <c r="D146" s="17">
        <f t="shared" si="21"/>
        <v>-1.0591336223577468</v>
      </c>
      <c r="E146" s="16">
        <f t="shared" si="26"/>
        <v>5900.2277510741305</v>
      </c>
      <c r="F146" s="17">
        <f t="shared" si="29"/>
        <v>-411.95680895283141</v>
      </c>
      <c r="G146" s="16">
        <f t="shared" si="27"/>
        <v>8574102.3207418155</v>
      </c>
      <c r="H146" s="17">
        <f t="shared" si="22"/>
        <v>413.01594257518917</v>
      </c>
      <c r="I146" s="5">
        <f t="shared" si="20"/>
        <v>8580002.5484928899</v>
      </c>
      <c r="J146" s="5">
        <f t="shared" si="28"/>
        <v>1.0591336223577628</v>
      </c>
    </row>
    <row r="147" spans="1:10" x14ac:dyDescent="0.4">
      <c r="A147" s="1">
        <f t="shared" si="23"/>
        <v>44028</v>
      </c>
      <c r="B147">
        <f t="shared" si="24"/>
        <v>142</v>
      </c>
      <c r="C147" s="16">
        <f t="shared" si="25"/>
        <v>3080.3923734879831</v>
      </c>
      <c r="D147" s="17">
        <f t="shared" si="21"/>
        <v>-0.98484577068954227</v>
      </c>
      <c r="E147" s="16">
        <f t="shared" si="26"/>
        <v>5488.2709421212994</v>
      </c>
      <c r="F147" s="17">
        <f t="shared" si="29"/>
        <v>-383.19412017780144</v>
      </c>
      <c r="G147" s="16">
        <f t="shared" si="27"/>
        <v>8574515.3366843909</v>
      </c>
      <c r="H147" s="17">
        <f t="shared" si="22"/>
        <v>384.178965948491</v>
      </c>
      <c r="I147" s="5">
        <f t="shared" si="20"/>
        <v>8580003.6076265126</v>
      </c>
      <c r="J147" s="5">
        <f t="shared" si="28"/>
        <v>0.98484577068956014</v>
      </c>
    </row>
    <row r="148" spans="1:10" x14ac:dyDescent="0.4">
      <c r="A148" s="1">
        <f t="shared" si="23"/>
        <v>44029</v>
      </c>
      <c r="B148">
        <f t="shared" si="24"/>
        <v>143</v>
      </c>
      <c r="C148" s="16">
        <f t="shared" si="25"/>
        <v>3079.4075277172938</v>
      </c>
      <c r="D148" s="17">
        <f t="shared" si="21"/>
        <v>-0.91579040791560962</v>
      </c>
      <c r="E148" s="16">
        <f t="shared" si="26"/>
        <v>5105.0768219434976</v>
      </c>
      <c r="F148" s="17">
        <f t="shared" si="29"/>
        <v>-356.43958712812923</v>
      </c>
      <c r="G148" s="16">
        <f t="shared" si="27"/>
        <v>8574899.5156503394</v>
      </c>
      <c r="H148" s="17">
        <f t="shared" si="22"/>
        <v>357.35537753604484</v>
      </c>
      <c r="I148" s="5">
        <f t="shared" si="20"/>
        <v>8580004.5924722832</v>
      </c>
      <c r="J148" s="5">
        <f t="shared" si="28"/>
        <v>0.91579040791560828</v>
      </c>
    </row>
    <row r="149" spans="1:10" x14ac:dyDescent="0.4">
      <c r="A149" s="1">
        <f t="shared" si="23"/>
        <v>44030</v>
      </c>
      <c r="B149">
        <f t="shared" si="24"/>
        <v>144</v>
      </c>
      <c r="C149" s="16">
        <f t="shared" si="25"/>
        <v>3078.4917373093781</v>
      </c>
      <c r="D149" s="17">
        <f t="shared" si="21"/>
        <v>-0.851596028354072</v>
      </c>
      <c r="E149" s="16">
        <f t="shared" si="26"/>
        <v>4748.6372348153682</v>
      </c>
      <c r="F149" s="17">
        <f t="shared" si="29"/>
        <v>-331.55301040872172</v>
      </c>
      <c r="G149" s="16">
        <f t="shared" si="27"/>
        <v>8575256.8710278757</v>
      </c>
      <c r="H149" s="17">
        <f t="shared" si="22"/>
        <v>332.40460643707581</v>
      </c>
      <c r="I149" s="5">
        <f t="shared" si="20"/>
        <v>8580005.5082626902</v>
      </c>
      <c r="J149" s="5">
        <f t="shared" si="28"/>
        <v>0.85159602835409487</v>
      </c>
    </row>
    <row r="150" spans="1:10" x14ac:dyDescent="0.4">
      <c r="A150" s="1">
        <f t="shared" si="23"/>
        <v>44031</v>
      </c>
      <c r="B150">
        <f t="shared" si="24"/>
        <v>145</v>
      </c>
      <c r="C150" s="16">
        <f t="shared" si="25"/>
        <v>3077.6401412810242</v>
      </c>
      <c r="D150" s="17">
        <f t="shared" si="21"/>
        <v>-0.79191790016578267</v>
      </c>
      <c r="E150" s="16">
        <f t="shared" si="26"/>
        <v>4417.0842244066462</v>
      </c>
      <c r="F150" s="17">
        <f t="shared" si="29"/>
        <v>-308.40397780829949</v>
      </c>
      <c r="G150" s="16">
        <f t="shared" si="27"/>
        <v>8575589.275634313</v>
      </c>
      <c r="H150" s="17">
        <f t="shared" si="22"/>
        <v>309.19589570846529</v>
      </c>
      <c r="I150" s="5">
        <f t="shared" si="20"/>
        <v>8580006.3598587196</v>
      </c>
      <c r="J150" s="5">
        <f t="shared" si="28"/>
        <v>0.79191790016579944</v>
      </c>
    </row>
    <row r="151" spans="1:10" x14ac:dyDescent="0.4">
      <c r="A151" s="1">
        <f t="shared" si="23"/>
        <v>44032</v>
      </c>
      <c r="B151">
        <f t="shared" si="24"/>
        <v>146</v>
      </c>
      <c r="C151" s="16">
        <f t="shared" si="25"/>
        <v>3076.8482233808586</v>
      </c>
      <c r="D151" s="17">
        <f t="shared" si="21"/>
        <v>-0.73643608271724648</v>
      </c>
      <c r="E151" s="16">
        <f t="shared" si="26"/>
        <v>4108.6802465983465</v>
      </c>
      <c r="F151" s="17">
        <f t="shared" si="29"/>
        <v>-286.87118117916702</v>
      </c>
      <c r="G151" s="16">
        <f t="shared" si="27"/>
        <v>8575898.4715300221</v>
      </c>
      <c r="H151" s="17">
        <f t="shared" si="22"/>
        <v>287.60761726188429</v>
      </c>
      <c r="I151" s="5">
        <f t="shared" si="20"/>
        <v>8580007.1517766211</v>
      </c>
      <c r="J151" s="5">
        <f t="shared" si="28"/>
        <v>0.7364360827172618</v>
      </c>
    </row>
    <row r="152" spans="1:10" x14ac:dyDescent="0.4">
      <c r="A152" s="1">
        <f t="shared" si="23"/>
        <v>44033</v>
      </c>
      <c r="B152">
        <f t="shared" si="24"/>
        <v>147</v>
      </c>
      <c r="C152" s="16">
        <f t="shared" si="25"/>
        <v>3076.1117872981413</v>
      </c>
      <c r="D152" s="17">
        <f t="shared" si="21"/>
        <v>-0.68485359778250043</v>
      </c>
      <c r="E152" s="16">
        <f t="shared" si="26"/>
        <v>3821.8090654191792</v>
      </c>
      <c r="F152" s="17">
        <f t="shared" si="29"/>
        <v>-266.84178098156008</v>
      </c>
      <c r="G152" s="16">
        <f t="shared" si="27"/>
        <v>8576186.0791472849</v>
      </c>
      <c r="H152" s="17">
        <f t="shared" si="22"/>
        <v>267.52663457934256</v>
      </c>
      <c r="I152" s="5">
        <f t="shared" si="20"/>
        <v>8580007.8882127032</v>
      </c>
      <c r="J152" s="5">
        <f t="shared" si="28"/>
        <v>0.68485359778247812</v>
      </c>
    </row>
    <row r="153" spans="1:10" x14ac:dyDescent="0.4">
      <c r="A153" s="1">
        <f t="shared" si="23"/>
        <v>44034</v>
      </c>
      <c r="B153">
        <f t="shared" si="24"/>
        <v>148</v>
      </c>
      <c r="C153" s="16">
        <f t="shared" si="25"/>
        <v>3075.4269337003589</v>
      </c>
      <c r="D153" s="17">
        <f t="shared" si="21"/>
        <v>-0.63689474173753147</v>
      </c>
      <c r="E153" s="16">
        <f t="shared" si="26"/>
        <v>3554.9672844376191</v>
      </c>
      <c r="F153" s="17">
        <f t="shared" si="29"/>
        <v>-248.21081516889583</v>
      </c>
      <c r="G153" s="16">
        <f t="shared" si="27"/>
        <v>8576453.6057818644</v>
      </c>
      <c r="H153" s="17">
        <f t="shared" si="22"/>
        <v>248.84770991063337</v>
      </c>
      <c r="I153" s="5">
        <f t="shared" si="20"/>
        <v>8580008.5730663016</v>
      </c>
      <c r="J153" s="5">
        <f t="shared" si="28"/>
        <v>0.63689474173753524</v>
      </c>
    </row>
    <row r="154" spans="1:10" x14ac:dyDescent="0.4">
      <c r="A154" s="1">
        <f t="shared" si="23"/>
        <v>44035</v>
      </c>
      <c r="B154">
        <f t="shared" si="24"/>
        <v>149</v>
      </c>
      <c r="C154" s="16">
        <f t="shared" si="25"/>
        <v>3074.7900389586212</v>
      </c>
      <c r="D154" s="17">
        <f t="shared" si="21"/>
        <v>-0.592303527087085</v>
      </c>
      <c r="E154" s="16">
        <f t="shared" si="26"/>
        <v>3306.7564692687233</v>
      </c>
      <c r="F154" s="17">
        <f t="shared" si="29"/>
        <v>-230.88064932172355</v>
      </c>
      <c r="G154" s="16">
        <f t="shared" si="27"/>
        <v>8576702.4534917753</v>
      </c>
      <c r="H154" s="17">
        <f t="shared" si="22"/>
        <v>231.47295284881065</v>
      </c>
      <c r="I154" s="5">
        <f t="shared" si="20"/>
        <v>8580009.2099610437</v>
      </c>
      <c r="J154" s="5">
        <f t="shared" si="28"/>
        <v>0.59230352708709688</v>
      </c>
    </row>
    <row r="155" spans="1:10" x14ac:dyDescent="0.4">
      <c r="A155" s="1">
        <f t="shared" si="23"/>
        <v>44036</v>
      </c>
      <c r="B155">
        <f t="shared" si="24"/>
        <v>150</v>
      </c>
      <c r="C155" s="16">
        <f t="shared" si="25"/>
        <v>3074.1977354315341</v>
      </c>
      <c r="D155" s="17">
        <f t="shared" si="21"/>
        <v>-0.55084224272707105</v>
      </c>
      <c r="E155" s="16">
        <f t="shared" si="26"/>
        <v>3075.8758199469999</v>
      </c>
      <c r="F155" s="17">
        <f t="shared" si="29"/>
        <v>-214.76046515356293</v>
      </c>
      <c r="G155" s="16">
        <f t="shared" si="27"/>
        <v>8576933.9264446236</v>
      </c>
      <c r="H155" s="17">
        <f t="shared" si="22"/>
        <v>215.31130739629</v>
      </c>
      <c r="I155" s="5">
        <f t="shared" ref="I155:I218" si="30">E155+G155</f>
        <v>8580009.8022645712</v>
      </c>
      <c r="J155" s="5">
        <f t="shared" si="28"/>
        <v>0.55084224272707161</v>
      </c>
    </row>
    <row r="156" spans="1:10" x14ac:dyDescent="0.4">
      <c r="A156" s="1">
        <f t="shared" si="23"/>
        <v>44037</v>
      </c>
      <c r="B156">
        <f t="shared" si="24"/>
        <v>151</v>
      </c>
      <c r="C156" s="16">
        <f t="shared" si="25"/>
        <v>3073.6468931888071</v>
      </c>
      <c r="D156" s="17">
        <f t="shared" si="21"/>
        <v>-0.51229012330041501</v>
      </c>
      <c r="E156" s="16">
        <f t="shared" si="26"/>
        <v>2861.1153547934368</v>
      </c>
      <c r="F156" s="17">
        <f t="shared" si="29"/>
        <v>-199.76578471224019</v>
      </c>
      <c r="G156" s="16">
        <f t="shared" si="27"/>
        <v>8577149.2377520204</v>
      </c>
      <c r="H156" s="17">
        <f t="shared" si="22"/>
        <v>200.27807483554059</v>
      </c>
      <c r="I156" s="5">
        <f t="shared" si="30"/>
        <v>8580010.3531068135</v>
      </c>
      <c r="J156" s="5">
        <f t="shared" si="28"/>
        <v>0.51229012330040291</v>
      </c>
    </row>
    <row r="157" spans="1:10" x14ac:dyDescent="0.4">
      <c r="A157" s="1">
        <f t="shared" si="23"/>
        <v>44038</v>
      </c>
      <c r="B157">
        <f t="shared" si="24"/>
        <v>152</v>
      </c>
      <c r="C157" s="16">
        <f t="shared" si="25"/>
        <v>3073.1346030655068</v>
      </c>
      <c r="D157" s="17">
        <f t="shared" si="21"/>
        <v>-0.47644211886252286</v>
      </c>
      <c r="E157" s="16">
        <f t="shared" si="26"/>
        <v>2661.3495700811968</v>
      </c>
      <c r="F157" s="17">
        <f t="shared" si="29"/>
        <v>-185.81802778682126</v>
      </c>
      <c r="G157" s="16">
        <f t="shared" si="27"/>
        <v>8577349.5158268567</v>
      </c>
      <c r="H157" s="17">
        <f t="shared" si="22"/>
        <v>186.2944699056838</v>
      </c>
      <c r="I157" s="5">
        <f t="shared" si="30"/>
        <v>8580010.8653969374</v>
      </c>
      <c r="J157" s="5">
        <f t="shared" si="28"/>
        <v>0.47644211886253629</v>
      </c>
    </row>
    <row r="158" spans="1:10" x14ac:dyDescent="0.4">
      <c r="A158" s="1">
        <f t="shared" si="23"/>
        <v>44039</v>
      </c>
      <c r="B158">
        <f t="shared" si="24"/>
        <v>153</v>
      </c>
      <c r="C158" s="16">
        <f t="shared" si="25"/>
        <v>3072.6581609466443</v>
      </c>
      <c r="D158" s="17">
        <f t="shared" si="21"/>
        <v>-0.44310775684542092</v>
      </c>
      <c r="E158" s="16">
        <f t="shared" si="26"/>
        <v>2475.5315422943754</v>
      </c>
      <c r="F158" s="17">
        <f t="shared" si="29"/>
        <v>-172.84410020376086</v>
      </c>
      <c r="G158" s="16">
        <f t="shared" si="27"/>
        <v>8577535.8102967627</v>
      </c>
      <c r="H158" s="17">
        <f t="shared" si="22"/>
        <v>173.28720796060628</v>
      </c>
      <c r="I158" s="5">
        <f t="shared" si="30"/>
        <v>8580011.3418390565</v>
      </c>
      <c r="J158" s="5">
        <f t="shared" si="28"/>
        <v>0.44310775684542136</v>
      </c>
    </row>
    <row r="159" spans="1:10" x14ac:dyDescent="0.4">
      <c r="A159" s="1">
        <f t="shared" si="23"/>
        <v>44040</v>
      </c>
      <c r="B159">
        <f t="shared" si="24"/>
        <v>154</v>
      </c>
      <c r="C159" s="16">
        <f t="shared" si="25"/>
        <v>3072.2150531897987</v>
      </c>
      <c r="D159" s="17">
        <f t="shared" si="21"/>
        <v>-0.41211008900657964</v>
      </c>
      <c r="E159" s="16">
        <f t="shared" si="26"/>
        <v>2302.6874420906147</v>
      </c>
      <c r="F159" s="17">
        <f t="shared" si="29"/>
        <v>-160.77601085733647</v>
      </c>
      <c r="G159" s="16">
        <f t="shared" si="27"/>
        <v>8577709.0975047238</v>
      </c>
      <c r="H159" s="17">
        <f t="shared" si="22"/>
        <v>161.18812094634305</v>
      </c>
      <c r="I159" s="5">
        <f t="shared" si="30"/>
        <v>8580011.7849468142</v>
      </c>
      <c r="J159" s="5">
        <f t="shared" si="28"/>
        <v>0.41211008900657475</v>
      </c>
    </row>
    <row r="160" spans="1:10" x14ac:dyDescent="0.4">
      <c r="A160" s="1">
        <f t="shared" si="23"/>
        <v>44041</v>
      </c>
      <c r="B160">
        <f t="shared" si="24"/>
        <v>155</v>
      </c>
      <c r="C160" s="16">
        <f t="shared" si="25"/>
        <v>3071.8029431007922</v>
      </c>
      <c r="D160" s="17">
        <f t="shared" si="21"/>
        <v>-0.38328471667780567</v>
      </c>
      <c r="E160" s="16">
        <f t="shared" si="26"/>
        <v>2141.9114312332781</v>
      </c>
      <c r="F160" s="17">
        <f t="shared" si="29"/>
        <v>-149.55051546965169</v>
      </c>
      <c r="G160" s="16">
        <f t="shared" si="27"/>
        <v>8577870.2856256701</v>
      </c>
      <c r="H160" s="17">
        <f t="shared" si="22"/>
        <v>149.93380018632948</v>
      </c>
      <c r="I160" s="5">
        <f t="shared" si="30"/>
        <v>8580012.1970569026</v>
      </c>
      <c r="J160" s="5">
        <f t="shared" si="28"/>
        <v>0.3832847166777924</v>
      </c>
    </row>
    <row r="161" spans="1:10" x14ac:dyDescent="0.4">
      <c r="A161" s="1">
        <f t="shared" si="23"/>
        <v>44042</v>
      </c>
      <c r="B161">
        <f t="shared" si="24"/>
        <v>156</v>
      </c>
      <c r="C161" s="16">
        <f t="shared" si="25"/>
        <v>3071.4196583841144</v>
      </c>
      <c r="D161" s="17">
        <f t="shared" si="21"/>
        <v>-0.35647888819872786</v>
      </c>
      <c r="E161" s="16">
        <f t="shared" si="26"/>
        <v>1992.3609157636265</v>
      </c>
      <c r="F161" s="17">
        <f t="shared" si="29"/>
        <v>-139.10878521525515</v>
      </c>
      <c r="G161" s="16">
        <f t="shared" si="27"/>
        <v>8578020.2194258571</v>
      </c>
      <c r="H161" s="17">
        <f t="shared" si="22"/>
        <v>139.46526410345388</v>
      </c>
      <c r="I161" s="5">
        <f t="shared" si="30"/>
        <v>8580012.5803416204</v>
      </c>
      <c r="J161" s="5">
        <f t="shared" si="28"/>
        <v>0.35647888819872264</v>
      </c>
    </row>
    <row r="162" spans="1:10" x14ac:dyDescent="0.4">
      <c r="A162" s="1">
        <f t="shared" si="23"/>
        <v>44043</v>
      </c>
      <c r="B162">
        <f t="shared" si="24"/>
        <v>157</v>
      </c>
      <c r="C162" s="16">
        <f t="shared" si="25"/>
        <v>3071.0631794959158</v>
      </c>
      <c r="D162" s="17">
        <f t="shared" si="21"/>
        <v>-0.33155066293475988</v>
      </c>
      <c r="E162" s="16">
        <f t="shared" si="26"/>
        <v>1853.2521305483713</v>
      </c>
      <c r="F162" s="17">
        <f t="shared" si="29"/>
        <v>-129.39609847545123</v>
      </c>
      <c r="G162" s="16">
        <f t="shared" si="27"/>
        <v>8578159.6846899614</v>
      </c>
      <c r="H162" s="17">
        <f t="shared" si="22"/>
        <v>129.727649138386</v>
      </c>
      <c r="I162" s="5">
        <f t="shared" si="30"/>
        <v>8580012.9368205089</v>
      </c>
      <c r="J162" s="5">
        <f t="shared" si="28"/>
        <v>0.33155066293477375</v>
      </c>
    </row>
    <row r="163" spans="1:10" x14ac:dyDescent="0.4">
      <c r="A163" s="1">
        <f t="shared" si="23"/>
        <v>44044</v>
      </c>
      <c r="B163">
        <f t="shared" si="24"/>
        <v>158</v>
      </c>
      <c r="C163" s="16">
        <f t="shared" si="25"/>
        <v>3070.7316288329812</v>
      </c>
      <c r="D163" s="17">
        <f t="shared" si="21"/>
        <v>-0.30836813674670072</v>
      </c>
      <c r="E163" s="16">
        <f t="shared" si="26"/>
        <v>1723.85603207292</v>
      </c>
      <c r="F163" s="17">
        <f t="shared" si="29"/>
        <v>-120.36155410835772</v>
      </c>
      <c r="G163" s="16">
        <f t="shared" si="27"/>
        <v>8578289.4123391006</v>
      </c>
      <c r="H163" s="17">
        <f t="shared" si="22"/>
        <v>120.66992224510442</v>
      </c>
      <c r="I163" s="5">
        <f t="shared" si="30"/>
        <v>8580013.2683711741</v>
      </c>
      <c r="J163" s="5">
        <f t="shared" si="28"/>
        <v>0.30836813674669372</v>
      </c>
    </row>
    <row r="164" spans="1:10" x14ac:dyDescent="0.4">
      <c r="A164" s="1">
        <f t="shared" si="23"/>
        <v>44045</v>
      </c>
      <c r="B164">
        <f t="shared" si="24"/>
        <v>159</v>
      </c>
      <c r="C164" s="16">
        <f t="shared" si="25"/>
        <v>3070.4232606962346</v>
      </c>
      <c r="D164" s="17">
        <f t="shared" si="21"/>
        <v>-0.28680872420334913</v>
      </c>
      <c r="E164" s="16">
        <f t="shared" si="26"/>
        <v>1603.4944779645623</v>
      </c>
      <c r="F164" s="17">
        <f t="shared" si="29"/>
        <v>-111.95780473331602</v>
      </c>
      <c r="G164" s="16">
        <f t="shared" si="27"/>
        <v>8578410.0822613463</v>
      </c>
      <c r="H164" s="17">
        <f t="shared" si="22"/>
        <v>112.24461345751938</v>
      </c>
      <c r="I164" s="5">
        <f t="shared" si="30"/>
        <v>8580013.5767393112</v>
      </c>
      <c r="J164" s="5">
        <f t="shared" si="28"/>
        <v>0.2868087242033539</v>
      </c>
    </row>
    <row r="165" spans="1:10" x14ac:dyDescent="0.4">
      <c r="A165" s="1">
        <f t="shared" si="23"/>
        <v>44046</v>
      </c>
      <c r="B165">
        <f t="shared" si="24"/>
        <v>160</v>
      </c>
      <c r="C165" s="16">
        <f t="shared" si="25"/>
        <v>3070.1364519720314</v>
      </c>
      <c r="D165" s="17">
        <f t="shared" si="21"/>
        <v>-0.26675849321411432</v>
      </c>
      <c r="E165" s="16">
        <f t="shared" si="26"/>
        <v>1491.5366732312464</v>
      </c>
      <c r="F165" s="17">
        <f t="shared" si="29"/>
        <v>-104.14080863297315</v>
      </c>
      <c r="G165" s="16">
        <f t="shared" si="27"/>
        <v>8578522.3268748038</v>
      </c>
      <c r="H165" s="17">
        <f t="shared" si="22"/>
        <v>104.40756712618726</v>
      </c>
      <c r="I165" s="5">
        <f t="shared" si="30"/>
        <v>8580013.8635480348</v>
      </c>
      <c r="J165" s="5">
        <f t="shared" si="28"/>
        <v>0.26675849321411249</v>
      </c>
    </row>
    <row r="166" spans="1:10" x14ac:dyDescent="0.4">
      <c r="A166" s="1">
        <f t="shared" si="23"/>
        <v>44047</v>
      </c>
      <c r="B166">
        <f t="shared" si="24"/>
        <v>161</v>
      </c>
      <c r="C166" s="16">
        <f t="shared" si="25"/>
        <v>3069.8696934788172</v>
      </c>
      <c r="D166" s="17">
        <f t="shared" si="21"/>
        <v>-0.24811154810951866</v>
      </c>
      <c r="E166" s="16">
        <f t="shared" si="26"/>
        <v>1387.3958645982732</v>
      </c>
      <c r="F166" s="17">
        <f t="shared" si="29"/>
        <v>-96.869598973769612</v>
      </c>
      <c r="G166" s="16">
        <f t="shared" si="27"/>
        <v>8578626.7344419304</v>
      </c>
      <c r="H166" s="17">
        <f t="shared" si="22"/>
        <v>97.117710521879133</v>
      </c>
      <c r="I166" s="5">
        <f t="shared" si="30"/>
        <v>8580014.1303065289</v>
      </c>
      <c r="J166" s="5">
        <f t="shared" si="28"/>
        <v>0.24811154810952019</v>
      </c>
    </row>
    <row r="167" spans="1:10" x14ac:dyDescent="0.4">
      <c r="A167" s="1">
        <f t="shared" si="23"/>
        <v>44048</v>
      </c>
      <c r="B167">
        <f t="shared" si="24"/>
        <v>162</v>
      </c>
      <c r="C167" s="16">
        <f t="shared" si="25"/>
        <v>3069.6215819307076</v>
      </c>
      <c r="D167" s="17">
        <f t="shared" si="21"/>
        <v>-0.23076945751721742</v>
      </c>
      <c r="E167" s="16">
        <f t="shared" si="26"/>
        <v>1290.5262656245036</v>
      </c>
      <c r="F167" s="17">
        <f t="shared" si="29"/>
        <v>-90.106069136198045</v>
      </c>
      <c r="G167" s="16">
        <f t="shared" si="27"/>
        <v>8578723.8521524519</v>
      </c>
      <c r="H167" s="17">
        <f t="shared" si="22"/>
        <v>90.336838593715257</v>
      </c>
      <c r="I167" s="5">
        <f t="shared" si="30"/>
        <v>8580014.3784180768</v>
      </c>
      <c r="J167" s="5">
        <f t="shared" si="28"/>
        <v>0.23076945751721212</v>
      </c>
    </row>
    <row r="168" spans="1:10" x14ac:dyDescent="0.4">
      <c r="A168" s="1">
        <f t="shared" si="23"/>
        <v>44049</v>
      </c>
      <c r="B168">
        <f t="shared" si="24"/>
        <v>163</v>
      </c>
      <c r="C168" s="16">
        <f t="shared" si="25"/>
        <v>3069.3908124731906</v>
      </c>
      <c r="D168" s="17">
        <f t="shared" si="21"/>
        <v>-0.21464072367277698</v>
      </c>
      <c r="E168" s="16">
        <f t="shared" si="26"/>
        <v>1200.4201964883055</v>
      </c>
      <c r="F168" s="17">
        <f t="shared" si="29"/>
        <v>-83.814773030508618</v>
      </c>
      <c r="G168" s="16">
        <f t="shared" si="27"/>
        <v>8578814.1889910456</v>
      </c>
      <c r="H168" s="17">
        <f t="shared" si="22"/>
        <v>84.029413754181391</v>
      </c>
      <c r="I168" s="5">
        <f t="shared" si="30"/>
        <v>8580014.6091875341</v>
      </c>
      <c r="J168" s="5">
        <f t="shared" si="28"/>
        <v>0.21464072367277254</v>
      </c>
    </row>
    <row r="169" spans="1:10" x14ac:dyDescent="0.4">
      <c r="A169" s="1">
        <f t="shared" si="23"/>
        <v>44050</v>
      </c>
      <c r="B169">
        <f t="shared" si="24"/>
        <v>164</v>
      </c>
      <c r="C169" s="16">
        <f t="shared" si="25"/>
        <v>3069.1761717495178</v>
      </c>
      <c r="D169" s="17">
        <f t="shared" si="21"/>
        <v>-0.19964029007073392</v>
      </c>
      <c r="E169" s="16">
        <f t="shared" si="26"/>
        <v>1116.6054234577969</v>
      </c>
      <c r="F169" s="17">
        <f t="shared" si="29"/>
        <v>-77.96273935197506</v>
      </c>
      <c r="G169" s="16">
        <f t="shared" si="27"/>
        <v>8578898.2184047997</v>
      </c>
      <c r="H169" s="17">
        <f t="shared" si="22"/>
        <v>78.162379642045792</v>
      </c>
      <c r="I169" s="5">
        <f t="shared" si="30"/>
        <v>8580014.8238282576</v>
      </c>
      <c r="J169" s="5">
        <f t="shared" si="28"/>
        <v>0.19964029007073236</v>
      </c>
    </row>
    <row r="170" spans="1:10" x14ac:dyDescent="0.4">
      <c r="A170" s="1">
        <f t="shared" si="23"/>
        <v>44051</v>
      </c>
      <c r="B170">
        <f t="shared" si="24"/>
        <v>165</v>
      </c>
      <c r="C170" s="16">
        <f t="shared" si="25"/>
        <v>3068.976531459447</v>
      </c>
      <c r="D170" s="17">
        <f t="shared" si="21"/>
        <v>-0.18568908460483524</v>
      </c>
      <c r="E170" s="16">
        <f t="shared" si="26"/>
        <v>1038.6426841058219</v>
      </c>
      <c r="F170" s="17">
        <f t="shared" si="29"/>
        <v>-72.519298802802709</v>
      </c>
      <c r="G170" s="16">
        <f t="shared" si="27"/>
        <v>8578976.3807844426</v>
      </c>
      <c r="H170" s="17">
        <f t="shared" si="22"/>
        <v>72.70498788740754</v>
      </c>
      <c r="I170" s="5">
        <f t="shared" si="30"/>
        <v>8580015.0234685484</v>
      </c>
      <c r="J170" s="5">
        <f t="shared" si="28"/>
        <v>0.18568908460483158</v>
      </c>
    </row>
    <row r="171" spans="1:10" x14ac:dyDescent="0.4">
      <c r="A171" s="1">
        <f t="shared" si="23"/>
        <v>44052</v>
      </c>
      <c r="B171">
        <f t="shared" si="24"/>
        <v>166</v>
      </c>
      <c r="C171" s="16">
        <f t="shared" si="25"/>
        <v>3068.7908423748422</v>
      </c>
      <c r="D171" s="17">
        <f t="shared" si="21"/>
        <v>-0.17271359556903362</v>
      </c>
      <c r="E171" s="16">
        <f t="shared" si="26"/>
        <v>966.12338530301918</v>
      </c>
      <c r="F171" s="17">
        <f t="shared" si="29"/>
        <v>-67.455923375642314</v>
      </c>
      <c r="G171" s="16">
        <f t="shared" si="27"/>
        <v>8579049.0857723299</v>
      </c>
      <c r="H171" s="17">
        <f t="shared" si="22"/>
        <v>67.62863697121135</v>
      </c>
      <c r="I171" s="5">
        <f t="shared" si="30"/>
        <v>8580015.2091576327</v>
      </c>
      <c r="J171" s="5">
        <f t="shared" si="28"/>
        <v>0.17271359556903576</v>
      </c>
    </row>
    <row r="172" spans="1:10" x14ac:dyDescent="0.4">
      <c r="A172" s="1">
        <f t="shared" si="23"/>
        <v>44053</v>
      </c>
      <c r="B172">
        <f t="shared" si="24"/>
        <v>167</v>
      </c>
      <c r="C172" s="16">
        <f t="shared" si="25"/>
        <v>3068.6181287792733</v>
      </c>
      <c r="D172" s="17">
        <f t="shared" si="21"/>
        <v>-0.16064547809472715</v>
      </c>
      <c r="E172" s="16">
        <f t="shared" si="26"/>
        <v>898.66746192737685</v>
      </c>
      <c r="F172" s="17">
        <f t="shared" si="29"/>
        <v>-62.746076856821659</v>
      </c>
      <c r="G172" s="16">
        <f t="shared" si="27"/>
        <v>8579116.7144093011</v>
      </c>
      <c r="H172" s="17">
        <f t="shared" si="22"/>
        <v>62.906722334916388</v>
      </c>
      <c r="I172" s="5">
        <f t="shared" si="30"/>
        <v>8580015.381871229</v>
      </c>
      <c r="J172" s="5">
        <f t="shared" si="28"/>
        <v>0.16064547809472884</v>
      </c>
    </row>
    <row r="173" spans="1:10" x14ac:dyDescent="0.4">
      <c r="A173" s="1">
        <f t="shared" si="23"/>
        <v>44054</v>
      </c>
      <c r="B173">
        <f t="shared" si="24"/>
        <v>168</v>
      </c>
      <c r="C173" s="16">
        <f t="shared" si="25"/>
        <v>3068.4574833011784</v>
      </c>
      <c r="D173" s="17">
        <f t="shared" si="21"/>
        <v>-0.14942118878664307</v>
      </c>
      <c r="E173" s="16">
        <f t="shared" si="26"/>
        <v>835.92138507055517</v>
      </c>
      <c r="F173" s="17">
        <f t="shared" si="29"/>
        <v>-58.365075766152231</v>
      </c>
      <c r="G173" s="16">
        <f t="shared" si="27"/>
        <v>8579179.6211316362</v>
      </c>
      <c r="H173" s="17">
        <f t="shared" si="22"/>
        <v>58.51449695493887</v>
      </c>
      <c r="I173" s="5">
        <f t="shared" si="30"/>
        <v>8580015.5425167065</v>
      </c>
      <c r="J173" s="5">
        <f t="shared" si="28"/>
        <v>0.1494211887866399</v>
      </c>
    </row>
    <row r="174" spans="1:10" x14ac:dyDescent="0.4">
      <c r="A174" s="1">
        <f t="shared" si="23"/>
        <v>44055</v>
      </c>
      <c r="B174">
        <f t="shared" si="24"/>
        <v>169</v>
      </c>
      <c r="C174" s="16">
        <f t="shared" si="25"/>
        <v>3068.3080621123918</v>
      </c>
      <c r="D174" s="17">
        <f t="shared" si="21"/>
        <v>-0.13898164649122952</v>
      </c>
      <c r="E174" s="16">
        <f t="shared" si="26"/>
        <v>777.55630930440293</v>
      </c>
      <c r="F174" s="17">
        <f t="shared" si="29"/>
        <v>-54.289960004816976</v>
      </c>
      <c r="G174" s="16">
        <f t="shared" si="27"/>
        <v>8579238.1356285904</v>
      </c>
      <c r="H174" s="17">
        <f t="shared" si="22"/>
        <v>54.428941651308207</v>
      </c>
      <c r="I174" s="5">
        <f t="shared" si="30"/>
        <v>8580015.6919378955</v>
      </c>
      <c r="J174" s="5">
        <f t="shared" si="28"/>
        <v>0.13898164649123146</v>
      </c>
    </row>
    <row r="175" spans="1:10" x14ac:dyDescent="0.4">
      <c r="A175" s="1">
        <f t="shared" si="23"/>
        <v>44056</v>
      </c>
      <c r="B175">
        <f t="shared" si="24"/>
        <v>170</v>
      </c>
      <c r="C175" s="16">
        <f t="shared" si="25"/>
        <v>3068.1690804659006</v>
      </c>
      <c r="D175" s="17">
        <f t="shared" si="21"/>
        <v>-0.12927191728884627</v>
      </c>
      <c r="E175" s="16">
        <f t="shared" si="26"/>
        <v>723.26634929958595</v>
      </c>
      <c r="F175" s="17">
        <f t="shared" si="29"/>
        <v>-50.499372533682177</v>
      </c>
      <c r="G175" s="16">
        <f t="shared" si="27"/>
        <v>8579292.5645702425</v>
      </c>
      <c r="H175" s="17">
        <f t="shared" si="22"/>
        <v>50.628644450971024</v>
      </c>
      <c r="I175" s="5">
        <f t="shared" si="30"/>
        <v>8580015.8309195414</v>
      </c>
      <c r="J175" s="5">
        <f t="shared" si="28"/>
        <v>0.12927191728884679</v>
      </c>
    </row>
    <row r="176" spans="1:10" x14ac:dyDescent="0.4">
      <c r="A176" s="1">
        <f t="shared" si="23"/>
        <v>44057</v>
      </c>
      <c r="B176">
        <f t="shared" si="24"/>
        <v>171</v>
      </c>
      <c r="C176" s="16">
        <f t="shared" si="25"/>
        <v>3068.0398085486117</v>
      </c>
      <c r="D176" s="17">
        <f t="shared" si="21"/>
        <v>-0.12024092194569526</v>
      </c>
      <c r="E176" s="16">
        <f t="shared" si="26"/>
        <v>672.76697676590379</v>
      </c>
      <c r="F176" s="17">
        <f t="shared" si="29"/>
        <v>-46.973447451667575</v>
      </c>
      <c r="G176" s="16">
        <f t="shared" si="27"/>
        <v>8579343.193214694</v>
      </c>
      <c r="H176" s="17">
        <f t="shared" si="22"/>
        <v>47.093688373613269</v>
      </c>
      <c r="I176" s="5">
        <f t="shared" si="30"/>
        <v>8580015.9601914603</v>
      </c>
      <c r="J176" s="5">
        <f t="shared" si="28"/>
        <v>0.12024092194569391</v>
      </c>
    </row>
    <row r="177" spans="1:10" x14ac:dyDescent="0.4">
      <c r="A177" s="1">
        <f t="shared" si="23"/>
        <v>44058</v>
      </c>
      <c r="B177">
        <f t="shared" si="24"/>
        <v>172</v>
      </c>
      <c r="C177" s="16">
        <f t="shared" si="25"/>
        <v>3067.9195676266659</v>
      </c>
      <c r="D177" s="17">
        <f t="shared" si="21"/>
        <v>-0.11184116419443739</v>
      </c>
      <c r="E177" s="16">
        <f t="shared" si="26"/>
        <v>625.79352931423625</v>
      </c>
      <c r="F177" s="17">
        <f t="shared" si="29"/>
        <v>-43.693705887802103</v>
      </c>
      <c r="G177" s="16">
        <f t="shared" si="27"/>
        <v>8579390.2869030684</v>
      </c>
      <c r="H177" s="17">
        <f t="shared" si="22"/>
        <v>43.805547051996541</v>
      </c>
      <c r="I177" s="5">
        <f t="shared" si="30"/>
        <v>8580016.0804323833</v>
      </c>
      <c r="J177" s="5">
        <f t="shared" si="28"/>
        <v>0.11184116419443768</v>
      </c>
    </row>
    <row r="178" spans="1:10" x14ac:dyDescent="0.4">
      <c r="A178" s="1">
        <f t="shared" si="23"/>
        <v>44059</v>
      </c>
      <c r="B178">
        <f t="shared" si="24"/>
        <v>173</v>
      </c>
      <c r="C178" s="16">
        <f t="shared" si="25"/>
        <v>3067.8077264624712</v>
      </c>
      <c r="D178" s="17">
        <f t="shared" si="21"/>
        <v>-0.10402847833483017</v>
      </c>
      <c r="E178" s="16">
        <f t="shared" si="26"/>
        <v>582.09982342643411</v>
      </c>
      <c r="F178" s="17">
        <f t="shared" si="29"/>
        <v>-40.642959161515556</v>
      </c>
      <c r="G178" s="16">
        <f t="shared" si="27"/>
        <v>8579434.0924501196</v>
      </c>
      <c r="H178" s="17">
        <f t="shared" si="22"/>
        <v>40.746987639850389</v>
      </c>
      <c r="I178" s="5">
        <f t="shared" si="30"/>
        <v>8580016.192273546</v>
      </c>
      <c r="J178" s="5">
        <f t="shared" si="28"/>
        <v>0.10402847833483264</v>
      </c>
    </row>
    <row r="179" spans="1:10" x14ac:dyDescent="0.4">
      <c r="A179" s="1">
        <f t="shared" si="23"/>
        <v>44060</v>
      </c>
      <c r="B179">
        <f t="shared" si="24"/>
        <v>174</v>
      </c>
      <c r="C179" s="16">
        <f t="shared" si="25"/>
        <v>3067.7036979841364</v>
      </c>
      <c r="D179" s="17">
        <f t="shared" si="21"/>
        <v>-9.6761794758409972E-2</v>
      </c>
      <c r="E179" s="16">
        <f t="shared" si="26"/>
        <v>541.45686426491852</v>
      </c>
      <c r="F179" s="17">
        <f t="shared" si="29"/>
        <v>-37.80521870378589</v>
      </c>
      <c r="G179" s="16">
        <f t="shared" si="27"/>
        <v>8579474.8394377586</v>
      </c>
      <c r="H179" s="17">
        <f t="shared" si="22"/>
        <v>37.901980498544297</v>
      </c>
      <c r="I179" s="5">
        <f t="shared" si="30"/>
        <v>8580016.2963020243</v>
      </c>
      <c r="J179" s="5">
        <f t="shared" si="28"/>
        <v>9.6761794758407405E-2</v>
      </c>
    </row>
    <row r="180" spans="1:10" x14ac:dyDescent="0.4">
      <c r="A180" s="1">
        <f t="shared" si="23"/>
        <v>44061</v>
      </c>
      <c r="B180">
        <f t="shared" si="24"/>
        <v>175</v>
      </c>
      <c r="C180" s="16">
        <f t="shared" si="25"/>
        <v>3067.6069361893778</v>
      </c>
      <c r="D180" s="17">
        <f t="shared" si="21"/>
        <v>-9.00029221050688E-2</v>
      </c>
      <c r="E180" s="16">
        <f t="shared" si="26"/>
        <v>503.65164556113263</v>
      </c>
      <c r="F180" s="17">
        <f t="shared" si="29"/>
        <v>-35.165612267174218</v>
      </c>
      <c r="G180" s="16">
        <f t="shared" si="27"/>
        <v>8579512.7414182574</v>
      </c>
      <c r="H180" s="17">
        <f t="shared" si="22"/>
        <v>35.25561518927929</v>
      </c>
      <c r="I180" s="5">
        <f t="shared" si="30"/>
        <v>8580016.393063819</v>
      </c>
      <c r="J180" s="5">
        <f t="shared" si="28"/>
        <v>9.0002922105071548E-2</v>
      </c>
    </row>
    <row r="181" spans="1:10" x14ac:dyDescent="0.4">
      <c r="A181" s="1">
        <f t="shared" si="23"/>
        <v>44062</v>
      </c>
      <c r="B181">
        <f t="shared" si="24"/>
        <v>176</v>
      </c>
      <c r="C181" s="16">
        <f t="shared" si="25"/>
        <v>3067.5169332672726</v>
      </c>
      <c r="D181" s="17">
        <f t="shared" si="21"/>
        <v>-8.3716344855091288E-2</v>
      </c>
      <c r="E181" s="16">
        <f t="shared" si="26"/>
        <v>468.48603329395843</v>
      </c>
      <c r="F181" s="17">
        <f t="shared" si="29"/>
        <v>-32.710305985722002</v>
      </c>
      <c r="G181" s="16">
        <f t="shared" si="27"/>
        <v>8579547.997033447</v>
      </c>
      <c r="H181" s="17">
        <f t="shared" si="22"/>
        <v>32.794022330577093</v>
      </c>
      <c r="I181" s="5">
        <f t="shared" si="30"/>
        <v>8580016.4830667414</v>
      </c>
      <c r="J181" s="5">
        <f t="shared" si="28"/>
        <v>8.3716344855091052E-2</v>
      </c>
    </row>
    <row r="182" spans="1:10" x14ac:dyDescent="0.4">
      <c r="A182" s="1">
        <f t="shared" si="23"/>
        <v>44063</v>
      </c>
      <c r="B182">
        <f t="shared" si="24"/>
        <v>177</v>
      </c>
      <c r="C182" s="16">
        <f t="shared" si="25"/>
        <v>3067.4332169224176</v>
      </c>
      <c r="D182" s="17">
        <f t="shared" si="21"/>
        <v>-7.7869035248507981E-2</v>
      </c>
      <c r="E182" s="16">
        <f t="shared" si="26"/>
        <v>435.77572730823641</v>
      </c>
      <c r="F182" s="17">
        <f t="shared" si="29"/>
        <v>-30.426431876328042</v>
      </c>
      <c r="G182" s="16">
        <f t="shared" si="27"/>
        <v>8579580.791055778</v>
      </c>
      <c r="H182" s="17">
        <f t="shared" si="22"/>
        <v>30.50430091157655</v>
      </c>
      <c r="I182" s="5">
        <f t="shared" si="30"/>
        <v>8580016.5667830855</v>
      </c>
      <c r="J182" s="5">
        <f t="shared" si="28"/>
        <v>7.7869035248507856E-2</v>
      </c>
    </row>
    <row r="183" spans="1:10" x14ac:dyDescent="0.4">
      <c r="A183" s="1">
        <f t="shared" si="23"/>
        <v>44064</v>
      </c>
      <c r="B183">
        <f t="shared" si="24"/>
        <v>178</v>
      </c>
      <c r="C183" s="16">
        <f t="shared" si="25"/>
        <v>3067.355347887169</v>
      </c>
      <c r="D183" s="17">
        <f t="shared" si="21"/>
        <v>-7.2430278505101447E-2</v>
      </c>
      <c r="E183" s="16">
        <f t="shared" si="26"/>
        <v>405.34929543190839</v>
      </c>
      <c r="F183" s="17">
        <f t="shared" si="29"/>
        <v>-28.302020401728488</v>
      </c>
      <c r="G183" s="16">
        <f t="shared" si="27"/>
        <v>8579611.295356689</v>
      </c>
      <c r="H183" s="17">
        <f t="shared" si="22"/>
        <v>28.37445068023359</v>
      </c>
      <c r="I183" s="5">
        <f t="shared" si="30"/>
        <v>8580016.6446521208</v>
      </c>
      <c r="J183" s="5">
        <f t="shared" si="28"/>
        <v>7.2430278505102308E-2</v>
      </c>
    </row>
    <row r="184" spans="1:10" x14ac:dyDescent="0.4">
      <c r="A184" s="1">
        <f t="shared" si="23"/>
        <v>44065</v>
      </c>
      <c r="B184">
        <f t="shared" si="24"/>
        <v>179</v>
      </c>
      <c r="C184" s="16">
        <f t="shared" si="25"/>
        <v>3067.2829176086639</v>
      </c>
      <c r="D184" s="17">
        <f t="shared" si="21"/>
        <v>-6.7371510393639783E-2</v>
      </c>
      <c r="E184" s="16">
        <f t="shared" si="26"/>
        <v>377.04727503017989</v>
      </c>
      <c r="F184" s="17">
        <f t="shared" si="29"/>
        <v>-26.325937741718956</v>
      </c>
      <c r="G184" s="16">
        <f t="shared" si="27"/>
        <v>8579639.6698073689</v>
      </c>
      <c r="H184" s="17">
        <f t="shared" si="22"/>
        <v>26.393309252112594</v>
      </c>
      <c r="I184" s="5">
        <f t="shared" si="30"/>
        <v>8580016.7170823999</v>
      </c>
      <c r="J184" s="5">
        <f t="shared" si="28"/>
        <v>6.737151039363809E-2</v>
      </c>
    </row>
    <row r="185" spans="1:10" x14ac:dyDescent="0.4">
      <c r="A185" s="1">
        <f t="shared" si="23"/>
        <v>44066</v>
      </c>
      <c r="B185">
        <f t="shared" si="24"/>
        <v>180</v>
      </c>
      <c r="C185" s="16">
        <f t="shared" si="25"/>
        <v>3067.2155460982704</v>
      </c>
      <c r="D185" s="17">
        <f t="shared" si="21"/>
        <v>-6.2666166268414841E-2</v>
      </c>
      <c r="E185" s="16">
        <f t="shared" si="26"/>
        <v>350.72133728846092</v>
      </c>
      <c r="F185" s="17">
        <f t="shared" si="29"/>
        <v>-24.487827443923852</v>
      </c>
      <c r="G185" s="16">
        <f t="shared" si="27"/>
        <v>8579666.0631166212</v>
      </c>
      <c r="H185" s="17">
        <f t="shared" si="22"/>
        <v>24.550493610192266</v>
      </c>
      <c r="I185" s="5">
        <f t="shared" si="30"/>
        <v>8580016.7844539098</v>
      </c>
      <c r="J185" s="5">
        <f t="shared" si="28"/>
        <v>6.2666166268414258E-2</v>
      </c>
    </row>
    <row r="186" spans="1:10" x14ac:dyDescent="0.4">
      <c r="A186" s="1">
        <f t="shared" si="23"/>
        <v>44067</v>
      </c>
      <c r="B186">
        <f t="shared" si="24"/>
        <v>181</v>
      </c>
      <c r="C186" s="16">
        <f t="shared" si="25"/>
        <v>3067.1528799320017</v>
      </c>
      <c r="D186" s="17">
        <f t="shared" si="21"/>
        <v>-5.8289540755397294E-2</v>
      </c>
      <c r="E186" s="16">
        <f t="shared" si="26"/>
        <v>326.23350984453708</v>
      </c>
      <c r="F186" s="17">
        <f t="shared" si="29"/>
        <v>-22.7780561483622</v>
      </c>
      <c r="G186" s="16">
        <f t="shared" si="27"/>
        <v>8579690.6136102322</v>
      </c>
      <c r="H186" s="17">
        <f t="shared" si="22"/>
        <v>22.836345689117596</v>
      </c>
      <c r="I186" s="5">
        <f t="shared" si="30"/>
        <v>8580016.8471200764</v>
      </c>
      <c r="J186" s="5">
        <f t="shared" si="28"/>
        <v>5.8289540755396274E-2</v>
      </c>
    </row>
    <row r="187" spans="1:10" x14ac:dyDescent="0.4">
      <c r="A187" s="1">
        <f t="shared" si="23"/>
        <v>44068</v>
      </c>
      <c r="B187">
        <f t="shared" si="24"/>
        <v>182</v>
      </c>
      <c r="C187" s="16">
        <f t="shared" si="25"/>
        <v>3067.0945903912461</v>
      </c>
      <c r="D187" s="17">
        <f t="shared" si="21"/>
        <v>-5.4218657329711512E-2</v>
      </c>
      <c r="E187" s="16">
        <f t="shared" si="26"/>
        <v>303.45545369617486</v>
      </c>
      <c r="F187" s="17">
        <f t="shared" si="29"/>
        <v>-21.187663101402528</v>
      </c>
      <c r="G187" s="16">
        <f t="shared" si="27"/>
        <v>8579713.4499559216</v>
      </c>
      <c r="H187" s="17">
        <f t="shared" si="22"/>
        <v>21.241881758732241</v>
      </c>
      <c r="I187" s="5">
        <f t="shared" si="30"/>
        <v>8580016.9054096173</v>
      </c>
      <c r="J187" s="5">
        <f t="shared" si="28"/>
        <v>5.4218657329712983E-2</v>
      </c>
    </row>
    <row r="188" spans="1:10" x14ac:dyDescent="0.4">
      <c r="A188" s="1">
        <f t="shared" si="23"/>
        <v>44069</v>
      </c>
      <c r="B188">
        <f t="shared" si="24"/>
        <v>183</v>
      </c>
      <c r="C188" s="16">
        <f t="shared" si="25"/>
        <v>3067.0403717339163</v>
      </c>
      <c r="D188" s="17">
        <f t="shared" si="21"/>
        <v>-5.0432147081066775E-2</v>
      </c>
      <c r="E188" s="16">
        <f t="shared" si="26"/>
        <v>282.26779059477235</v>
      </c>
      <c r="F188" s="17">
        <f t="shared" si="29"/>
        <v>-19.708313194553</v>
      </c>
      <c r="G188" s="16">
        <f t="shared" si="27"/>
        <v>8579734.6918376796</v>
      </c>
      <c r="H188" s="17">
        <f t="shared" si="22"/>
        <v>19.758745341634068</v>
      </c>
      <c r="I188" s="5">
        <f t="shared" si="30"/>
        <v>8580016.9596282747</v>
      </c>
      <c r="J188" s="5">
        <f t="shared" si="28"/>
        <v>5.0432147081068024E-2</v>
      </c>
    </row>
    <row r="189" spans="1:10" x14ac:dyDescent="0.4">
      <c r="A189" s="1">
        <f t="shared" si="23"/>
        <v>44070</v>
      </c>
      <c r="B189">
        <f t="shared" si="24"/>
        <v>184</v>
      </c>
      <c r="C189" s="16">
        <f t="shared" si="25"/>
        <v>3066.9899395868351</v>
      </c>
      <c r="D189" s="17">
        <f t="shared" si="21"/>
        <v>-4.6910136014610235E-2</v>
      </c>
      <c r="E189" s="16">
        <f t="shared" si="26"/>
        <v>262.55947740021935</v>
      </c>
      <c r="F189" s="17">
        <f t="shared" si="29"/>
        <v>-18.332253282000746</v>
      </c>
      <c r="G189" s="16">
        <f t="shared" si="27"/>
        <v>8579754.4505830221</v>
      </c>
      <c r="H189" s="17">
        <f t="shared" si="22"/>
        <v>18.379163418015356</v>
      </c>
      <c r="I189" s="5">
        <f t="shared" si="30"/>
        <v>8580017.0100604221</v>
      </c>
      <c r="J189" s="5">
        <f t="shared" si="28"/>
        <v>4.6910136014609805E-2</v>
      </c>
    </row>
    <row r="190" spans="1:10" x14ac:dyDescent="0.4">
      <c r="A190" s="1">
        <f t="shared" si="23"/>
        <v>44071</v>
      </c>
      <c r="B190">
        <f t="shared" si="24"/>
        <v>185</v>
      </c>
      <c r="C190" s="16">
        <f t="shared" si="25"/>
        <v>3066.9430294508206</v>
      </c>
      <c r="D190" s="17">
        <f t="shared" si="21"/>
        <v>-4.3634140281715403E-2</v>
      </c>
      <c r="E190" s="16">
        <f t="shared" si="26"/>
        <v>244.2272241182186</v>
      </c>
      <c r="F190" s="17">
        <f t="shared" si="29"/>
        <v>-17.052271547993591</v>
      </c>
      <c r="G190" s="16">
        <f t="shared" si="27"/>
        <v>8579772.8297464401</v>
      </c>
      <c r="H190" s="17">
        <f t="shared" si="22"/>
        <v>17.095905688275305</v>
      </c>
      <c r="I190" s="5">
        <f t="shared" si="30"/>
        <v>8580017.0569705591</v>
      </c>
      <c r="J190" s="5">
        <f t="shared" si="28"/>
        <v>4.3634140281714195E-2</v>
      </c>
    </row>
    <row r="191" spans="1:10" x14ac:dyDescent="0.4">
      <c r="A191" s="1">
        <f t="shared" si="23"/>
        <v>44072</v>
      </c>
      <c r="B191">
        <f t="shared" si="24"/>
        <v>186</v>
      </c>
      <c r="C191" s="16">
        <f t="shared" si="25"/>
        <v>3066.8993953105387</v>
      </c>
      <c r="D191" s="17">
        <f t="shared" si="21"/>
        <v>-4.0586968778781811E-2</v>
      </c>
      <c r="E191" s="16">
        <f t="shared" si="26"/>
        <v>227.174952570225</v>
      </c>
      <c r="F191" s="17">
        <f t="shared" si="29"/>
        <v>-15.861659711136971</v>
      </c>
      <c r="G191" s="16">
        <f t="shared" si="27"/>
        <v>8579789.9256521277</v>
      </c>
      <c r="H191" s="17">
        <f t="shared" si="22"/>
        <v>15.902246679915752</v>
      </c>
      <c r="I191" s="5">
        <f t="shared" si="30"/>
        <v>8580017.1006046981</v>
      </c>
      <c r="J191" s="5">
        <f t="shared" si="28"/>
        <v>4.0586968778780985E-2</v>
      </c>
    </row>
    <row r="192" spans="1:10" x14ac:dyDescent="0.4">
      <c r="A192" s="1">
        <f t="shared" si="23"/>
        <v>44073</v>
      </c>
      <c r="B192">
        <f t="shared" si="24"/>
        <v>187</v>
      </c>
      <c r="C192" s="16">
        <f t="shared" si="25"/>
        <v>3066.8588083417599</v>
      </c>
      <c r="D192" s="17">
        <f t="shared" si="21"/>
        <v>-3.775263259246886E-2</v>
      </c>
      <c r="E192" s="16">
        <f t="shared" si="26"/>
        <v>211.31329285908802</v>
      </c>
      <c r="F192" s="17">
        <f t="shared" si="29"/>
        <v>-14.754177867543694</v>
      </c>
      <c r="G192" s="16">
        <f t="shared" si="27"/>
        <v>8579805.8278988078</v>
      </c>
      <c r="H192" s="17">
        <f t="shared" si="22"/>
        <v>14.791930500136163</v>
      </c>
      <c r="I192" s="5">
        <f t="shared" si="30"/>
        <v>8580017.1411916669</v>
      </c>
      <c r="J192" s="5">
        <f t="shared" si="28"/>
        <v>3.7752632592468416E-2</v>
      </c>
    </row>
    <row r="193" spans="1:10" x14ac:dyDescent="0.4">
      <c r="A193" s="1">
        <f t="shared" si="23"/>
        <v>44074</v>
      </c>
      <c r="B193">
        <f t="shared" si="24"/>
        <v>188</v>
      </c>
      <c r="C193" s="16">
        <f t="shared" si="25"/>
        <v>3066.8210557091675</v>
      </c>
      <c r="D193" s="17">
        <f t="shared" si="21"/>
        <v>-3.5116260807166032E-2</v>
      </c>
      <c r="E193" s="16">
        <f t="shared" si="26"/>
        <v>196.55911499154433</v>
      </c>
      <c r="F193" s="17">
        <f t="shared" si="29"/>
        <v>-13.724021788600938</v>
      </c>
      <c r="G193" s="16">
        <f t="shared" si="27"/>
        <v>8579820.6198293082</v>
      </c>
      <c r="H193" s="17">
        <f t="shared" si="22"/>
        <v>13.759138049408104</v>
      </c>
      <c r="I193" s="5">
        <f t="shared" si="30"/>
        <v>8580017.178944299</v>
      </c>
      <c r="J193" s="5">
        <f t="shared" si="28"/>
        <v>3.5116260807166455E-2</v>
      </c>
    </row>
    <row r="194" spans="1:10" x14ac:dyDescent="0.4">
      <c r="A194" s="1">
        <f t="shared" si="23"/>
        <v>44075</v>
      </c>
      <c r="B194">
        <f t="shared" si="24"/>
        <v>189</v>
      </c>
      <c r="C194" s="16">
        <f t="shared" si="25"/>
        <v>3066.7859394483603</v>
      </c>
      <c r="D194" s="17">
        <f t="shared" si="21"/>
        <v>-3.266402222514176E-2</v>
      </c>
      <c r="E194" s="16">
        <f t="shared" si="26"/>
        <v>182.8350932029434</v>
      </c>
      <c r="F194" s="17">
        <f t="shared" si="29"/>
        <v>-12.765792501980897</v>
      </c>
      <c r="G194" s="16">
        <f t="shared" si="27"/>
        <v>8579834.3789673578</v>
      </c>
      <c r="H194" s="17">
        <f t="shared" si="22"/>
        <v>12.798456524206038</v>
      </c>
      <c r="I194" s="5">
        <f t="shared" si="30"/>
        <v>8580017.2140605599</v>
      </c>
      <c r="J194" s="5">
        <f t="shared" si="28"/>
        <v>3.2664022225141309E-2</v>
      </c>
    </row>
    <row r="195" spans="1:10" x14ac:dyDescent="0.4">
      <c r="A195" s="1">
        <f t="shared" si="23"/>
        <v>44076</v>
      </c>
      <c r="B195">
        <f t="shared" si="24"/>
        <v>190</v>
      </c>
      <c r="C195" s="16">
        <f t="shared" si="25"/>
        <v>3066.7532754261351</v>
      </c>
      <c r="D195" s="17">
        <f t="shared" si="21"/>
        <v>-3.0383052581922133E-2</v>
      </c>
      <c r="E195" s="16">
        <f t="shared" si="26"/>
        <v>170.06930070096251</v>
      </c>
      <c r="F195" s="17">
        <f t="shared" si="29"/>
        <v>-11.874467996485455</v>
      </c>
      <c r="G195" s="16">
        <f t="shared" si="27"/>
        <v>8579847.1774238814</v>
      </c>
      <c r="H195" s="17">
        <f t="shared" si="22"/>
        <v>11.904851049067377</v>
      </c>
      <c r="I195" s="5">
        <f t="shared" si="30"/>
        <v>8580017.2467245832</v>
      </c>
      <c r="J195" s="5">
        <f t="shared" si="28"/>
        <v>3.0383052581921532E-2</v>
      </c>
    </row>
    <row r="196" spans="1:10" x14ac:dyDescent="0.4">
      <c r="A196" s="1">
        <f t="shared" si="23"/>
        <v>44077</v>
      </c>
      <c r="B196">
        <f t="shared" si="24"/>
        <v>191</v>
      </c>
      <c r="C196" s="16">
        <f t="shared" si="25"/>
        <v>3066.7228923735533</v>
      </c>
      <c r="D196" s="17">
        <f t="shared" si="21"/>
        <v>-2.8261386869219984E-2</v>
      </c>
      <c r="E196" s="16">
        <f t="shared" si="26"/>
        <v>158.19483270447705</v>
      </c>
      <c r="F196" s="17">
        <f t="shared" si="29"/>
        <v>-11.045376902444175</v>
      </c>
      <c r="G196" s="16">
        <f t="shared" si="27"/>
        <v>8579859.0822749306</v>
      </c>
      <c r="H196" s="17">
        <f t="shared" si="22"/>
        <v>11.073638289313395</v>
      </c>
      <c r="I196" s="5">
        <f t="shared" si="30"/>
        <v>8580017.2771076355</v>
      </c>
      <c r="J196" s="5">
        <f t="shared" si="28"/>
        <v>2.8261386869219862E-2</v>
      </c>
    </row>
    <row r="197" spans="1:10" x14ac:dyDescent="0.4">
      <c r="A197" s="1">
        <f t="shared" si="23"/>
        <v>44078</v>
      </c>
      <c r="B197">
        <f t="shared" si="24"/>
        <v>192</v>
      </c>
      <c r="C197" s="16">
        <f t="shared" si="25"/>
        <v>3066.6946309866839</v>
      </c>
      <c r="D197" s="17">
        <f t="shared" ref="D197:D260" si="31">-E$1*C197*E197/B$2</f>
        <v>-2.628789640534257E-2</v>
      </c>
      <c r="E197" s="16">
        <f t="shared" si="26"/>
        <v>147.14945580203289</v>
      </c>
      <c r="F197" s="17">
        <f t="shared" si="29"/>
        <v>-10.27417400973696</v>
      </c>
      <c r="G197" s="16">
        <f t="shared" si="27"/>
        <v>8579870.1559132207</v>
      </c>
      <c r="H197" s="17">
        <f t="shared" ref="H197:H260" si="32">$G$1*E197</f>
        <v>10.300461906142303</v>
      </c>
      <c r="I197" s="5">
        <f t="shared" si="30"/>
        <v>8580017.3053690232</v>
      </c>
      <c r="J197" s="5">
        <f t="shared" si="28"/>
        <v>2.6287896405342792E-2</v>
      </c>
    </row>
    <row r="198" spans="1:10" x14ac:dyDescent="0.4">
      <c r="A198" s="1">
        <f t="shared" si="23"/>
        <v>44079</v>
      </c>
      <c r="B198">
        <f t="shared" si="24"/>
        <v>193</v>
      </c>
      <c r="C198" s="16">
        <f t="shared" si="25"/>
        <v>3066.6683430902785</v>
      </c>
      <c r="D198" s="17">
        <f t="shared" si="31"/>
        <v>-2.4452230318612468E-2</v>
      </c>
      <c r="E198" s="16">
        <f t="shared" si="26"/>
        <v>136.87528179229594</v>
      </c>
      <c r="F198" s="17">
        <f t="shared" si="29"/>
        <v>-9.5568174951421039</v>
      </c>
      <c r="G198" s="16">
        <f t="shared" si="27"/>
        <v>8579880.4563751277</v>
      </c>
      <c r="H198" s="17">
        <f t="shared" si="32"/>
        <v>9.5812697254607162</v>
      </c>
      <c r="I198" s="5">
        <f t="shared" si="30"/>
        <v>8580017.3316569198</v>
      </c>
      <c r="J198" s="5">
        <f t="shared" si="28"/>
        <v>2.4452230318612322E-2</v>
      </c>
    </row>
    <row r="199" spans="1:10" x14ac:dyDescent="0.4">
      <c r="A199" s="1">
        <f t="shared" ref="A199:A262" si="33">A198+1</f>
        <v>44080</v>
      </c>
      <c r="B199">
        <f t="shared" ref="B199:B262" si="34">B198+1</f>
        <v>194</v>
      </c>
      <c r="C199" s="16">
        <f t="shared" ref="C199:C262" si="35">C198+D198</f>
        <v>3066.6438908599598</v>
      </c>
      <c r="D199" s="17">
        <f t="shared" si="31"/>
        <v>-2.2744761133092643E-2</v>
      </c>
      <c r="E199" s="16">
        <f t="shared" ref="E199:E262" si="36">E198+F198</f>
        <v>127.31846429715384</v>
      </c>
      <c r="F199" s="17">
        <f t="shared" si="29"/>
        <v>-8.8895477396676768</v>
      </c>
      <c r="G199" s="16">
        <f t="shared" ref="G199:G262" si="37">G198+H198</f>
        <v>8579890.0376448538</v>
      </c>
      <c r="H199" s="17">
        <f t="shared" si="32"/>
        <v>8.9122925008007687</v>
      </c>
      <c r="I199" s="5">
        <f t="shared" si="30"/>
        <v>8580017.3561091516</v>
      </c>
      <c r="J199" s="5">
        <f t="shared" ref="J199:J262" si="38">F199+H199</f>
        <v>2.2744761133091984E-2</v>
      </c>
    </row>
    <row r="200" spans="1:10" x14ac:dyDescent="0.4">
      <c r="A200" s="1">
        <f t="shared" si="33"/>
        <v>44081</v>
      </c>
      <c r="B200">
        <f t="shared" si="34"/>
        <v>195</v>
      </c>
      <c r="C200" s="16">
        <f t="shared" si="35"/>
        <v>3066.6211460988266</v>
      </c>
      <c r="D200" s="17">
        <f t="shared" si="31"/>
        <v>-2.1156534167949454E-2</v>
      </c>
      <c r="E200" s="16">
        <f t="shared" si="36"/>
        <v>118.42891655748616</v>
      </c>
      <c r="F200" s="17">
        <f t="shared" si="29"/>
        <v>-8.2688676248560817</v>
      </c>
      <c r="G200" s="16">
        <f t="shared" si="37"/>
        <v>8579898.9499373548</v>
      </c>
      <c r="H200" s="17">
        <f t="shared" si="32"/>
        <v>8.290024159024032</v>
      </c>
      <c r="I200" s="5">
        <f t="shared" si="30"/>
        <v>8580017.3788539115</v>
      </c>
      <c r="J200" s="5">
        <f t="shared" si="38"/>
        <v>2.1156534167950269E-2</v>
      </c>
    </row>
    <row r="201" spans="1:10" x14ac:dyDescent="0.4">
      <c r="A201" s="1">
        <f t="shared" si="33"/>
        <v>44082</v>
      </c>
      <c r="B201">
        <f t="shared" si="34"/>
        <v>196</v>
      </c>
      <c r="C201" s="16">
        <f t="shared" si="35"/>
        <v>3066.5999895646587</v>
      </c>
      <c r="D201" s="17">
        <f t="shared" si="31"/>
        <v>-1.9679220482244242E-2</v>
      </c>
      <c r="E201" s="16">
        <f t="shared" si="36"/>
        <v>110.16004893263008</v>
      </c>
      <c r="F201" s="17">
        <f t="shared" ref="F201:F264" si="39">-D201-H201</f>
        <v>-7.6915242048018619</v>
      </c>
      <c r="G201" s="16">
        <f t="shared" si="37"/>
        <v>8579907.2399615142</v>
      </c>
      <c r="H201" s="17">
        <f t="shared" si="32"/>
        <v>7.711203425284106</v>
      </c>
      <c r="I201" s="5">
        <f t="shared" si="30"/>
        <v>8580017.4000104461</v>
      </c>
      <c r="J201" s="5">
        <f t="shared" si="38"/>
        <v>1.967922048224402E-2</v>
      </c>
    </row>
    <row r="202" spans="1:10" x14ac:dyDescent="0.4">
      <c r="A202" s="1">
        <f t="shared" si="33"/>
        <v>44083</v>
      </c>
      <c r="B202">
        <f t="shared" si="34"/>
        <v>197</v>
      </c>
      <c r="C202" s="16">
        <f t="shared" si="35"/>
        <v>3066.5803103441763</v>
      </c>
      <c r="D202" s="17">
        <f t="shared" si="31"/>
        <v>-1.8305073115932064E-2</v>
      </c>
      <c r="E202" s="16">
        <f t="shared" si="36"/>
        <v>102.46852472782821</v>
      </c>
      <c r="F202" s="17">
        <f t="shared" si="39"/>
        <v>-7.1544916578320432</v>
      </c>
      <c r="G202" s="16">
        <f t="shared" si="37"/>
        <v>8579914.9511649404</v>
      </c>
      <c r="H202" s="17">
        <f t="shared" si="32"/>
        <v>7.172796730947975</v>
      </c>
      <c r="I202" s="5">
        <f t="shared" si="30"/>
        <v>8580017.4196896683</v>
      </c>
      <c r="J202" s="5">
        <f t="shared" si="38"/>
        <v>1.8305073115931769E-2</v>
      </c>
    </row>
    <row r="203" spans="1:10" x14ac:dyDescent="0.4">
      <c r="A203" s="1">
        <f t="shared" si="33"/>
        <v>44084</v>
      </c>
      <c r="B203">
        <f t="shared" si="34"/>
        <v>198</v>
      </c>
      <c r="C203" s="16">
        <f t="shared" si="35"/>
        <v>3066.5620052710601</v>
      </c>
      <c r="D203" s="17">
        <f t="shared" si="31"/>
        <v>-1.7026886395472746E-2</v>
      </c>
      <c r="E203" s="16">
        <f t="shared" si="36"/>
        <v>95.314033069996171</v>
      </c>
      <c r="F203" s="17">
        <f t="shared" si="39"/>
        <v>-6.6549554285042598</v>
      </c>
      <c r="G203" s="16">
        <f t="shared" si="37"/>
        <v>8579922.1239616722</v>
      </c>
      <c r="H203" s="17">
        <f t="shared" si="32"/>
        <v>6.6719823148997328</v>
      </c>
      <c r="I203" s="5">
        <f t="shared" si="30"/>
        <v>8580017.4379947428</v>
      </c>
      <c r="J203" s="5">
        <f t="shared" si="38"/>
        <v>1.7026886395473007E-2</v>
      </c>
    </row>
    <row r="204" spans="1:10" x14ac:dyDescent="0.4">
      <c r="A204" s="1">
        <f t="shared" si="33"/>
        <v>44085</v>
      </c>
      <c r="B204">
        <f t="shared" si="34"/>
        <v>199</v>
      </c>
      <c r="C204" s="16">
        <f t="shared" si="35"/>
        <v>3066.5449783846648</v>
      </c>
      <c r="D204" s="17">
        <f t="shared" si="31"/>
        <v>-1.5837958088825248E-2</v>
      </c>
      <c r="E204" s="16">
        <f t="shared" si="36"/>
        <v>88.659077641491905</v>
      </c>
      <c r="F204" s="17">
        <f t="shared" si="39"/>
        <v>-6.1902974768156085</v>
      </c>
      <c r="G204" s="16">
        <f t="shared" si="37"/>
        <v>8579928.7959439866</v>
      </c>
      <c r="H204" s="17">
        <f t="shared" si="32"/>
        <v>6.206135434904434</v>
      </c>
      <c r="I204" s="5">
        <f t="shared" si="30"/>
        <v>8580017.4550216272</v>
      </c>
      <c r="J204" s="5">
        <f t="shared" si="38"/>
        <v>1.5837958088825488E-2</v>
      </c>
    </row>
    <row r="205" spans="1:10" x14ac:dyDescent="0.4">
      <c r="A205" s="1">
        <f t="shared" si="33"/>
        <v>44086</v>
      </c>
      <c r="B205">
        <f t="shared" si="34"/>
        <v>200</v>
      </c>
      <c r="C205" s="16">
        <f t="shared" si="35"/>
        <v>3066.5291404265759</v>
      </c>
      <c r="D205" s="17">
        <f t="shared" si="31"/>
        <v>-1.4732054209792953E-2</v>
      </c>
      <c r="E205" s="16">
        <f t="shared" si="36"/>
        <v>82.468780164676303</v>
      </c>
      <c r="F205" s="17">
        <f t="shared" si="39"/>
        <v>-5.7580825573175494</v>
      </c>
      <c r="G205" s="16">
        <f t="shared" si="37"/>
        <v>8579935.0020794217</v>
      </c>
      <c r="H205" s="17">
        <f t="shared" si="32"/>
        <v>5.772814611527342</v>
      </c>
      <c r="I205" s="5">
        <f t="shared" si="30"/>
        <v>8580017.4708595872</v>
      </c>
      <c r="J205" s="5">
        <f t="shared" si="38"/>
        <v>1.4732054209792622E-2</v>
      </c>
    </row>
    <row r="206" spans="1:10" x14ac:dyDescent="0.4">
      <c r="A206" s="1">
        <f t="shared" si="33"/>
        <v>44087</v>
      </c>
      <c r="B206">
        <f t="shared" si="34"/>
        <v>201</v>
      </c>
      <c r="C206" s="16">
        <f t="shared" si="35"/>
        <v>3066.5144083723662</v>
      </c>
      <c r="D206" s="17">
        <f t="shared" si="31"/>
        <v>-1.370337628580014E-2</v>
      </c>
      <c r="E206" s="16">
        <f t="shared" si="36"/>
        <v>76.710697607358753</v>
      </c>
      <c r="F206" s="17">
        <f t="shared" si="39"/>
        <v>-5.3560454562293129</v>
      </c>
      <c r="G206" s="16">
        <f t="shared" si="37"/>
        <v>8579940.7748940326</v>
      </c>
      <c r="H206" s="17">
        <f t="shared" si="32"/>
        <v>5.3697488325151133</v>
      </c>
      <c r="I206" s="5">
        <f t="shared" si="30"/>
        <v>8580017.4855916407</v>
      </c>
      <c r="J206" s="5">
        <f t="shared" si="38"/>
        <v>1.3703376285800317E-2</v>
      </c>
    </row>
    <row r="207" spans="1:10" x14ac:dyDescent="0.4">
      <c r="A207" s="1">
        <f t="shared" si="33"/>
        <v>44088</v>
      </c>
      <c r="B207">
        <f t="shared" si="34"/>
        <v>202</v>
      </c>
      <c r="C207" s="16">
        <f t="shared" si="35"/>
        <v>3066.5007049960805</v>
      </c>
      <c r="D207" s="17">
        <f t="shared" si="31"/>
        <v>-1.2746530916287696E-2</v>
      </c>
      <c r="E207" s="16">
        <f t="shared" si="36"/>
        <v>71.354652151129443</v>
      </c>
      <c r="F207" s="17">
        <f t="shared" si="39"/>
        <v>-4.9820791196627736</v>
      </c>
      <c r="G207" s="16">
        <f t="shared" si="37"/>
        <v>8579946.1446428653</v>
      </c>
      <c r="H207" s="17">
        <f t="shared" si="32"/>
        <v>4.9948256505790614</v>
      </c>
      <c r="I207" s="5">
        <f t="shared" si="30"/>
        <v>8580017.4992950168</v>
      </c>
      <c r="J207" s="5">
        <f t="shared" si="38"/>
        <v>1.2746530916287746E-2</v>
      </c>
    </row>
    <row r="208" spans="1:10" x14ac:dyDescent="0.4">
      <c r="A208" s="1">
        <f t="shared" si="33"/>
        <v>44089</v>
      </c>
      <c r="B208">
        <f t="shared" si="34"/>
        <v>203</v>
      </c>
      <c r="C208" s="16">
        <f t="shared" si="35"/>
        <v>3066.487958465164</v>
      </c>
      <c r="D208" s="17">
        <f t="shared" si="31"/>
        <v>-1.1856501461091504E-2</v>
      </c>
      <c r="E208" s="16">
        <f t="shared" si="36"/>
        <v>66.372573031466672</v>
      </c>
      <c r="F208" s="17">
        <f t="shared" si="39"/>
        <v>-4.634223610741576</v>
      </c>
      <c r="G208" s="16">
        <f t="shared" si="37"/>
        <v>8579951.1394685153</v>
      </c>
      <c r="H208" s="17">
        <f t="shared" si="32"/>
        <v>4.6460801122026671</v>
      </c>
      <c r="I208" s="5">
        <f t="shared" si="30"/>
        <v>8580017.5120415464</v>
      </c>
      <c r="J208" s="5">
        <f t="shared" si="38"/>
        <v>1.1856501461091185E-2</v>
      </c>
    </row>
    <row r="209" spans="1:10" x14ac:dyDescent="0.4">
      <c r="A209" s="1">
        <f t="shared" si="33"/>
        <v>44090</v>
      </c>
      <c r="B209">
        <f t="shared" si="34"/>
        <v>204</v>
      </c>
      <c r="C209" s="16">
        <f t="shared" si="35"/>
        <v>3066.4761019637031</v>
      </c>
      <c r="D209" s="17">
        <f t="shared" si="31"/>
        <v>-1.102862170947751E-2</v>
      </c>
      <c r="E209" s="16">
        <f t="shared" si="36"/>
        <v>61.738349420725093</v>
      </c>
      <c r="F209" s="17">
        <f t="shared" si="39"/>
        <v>-4.3106558377412796</v>
      </c>
      <c r="G209" s="16">
        <f t="shared" si="37"/>
        <v>8579955.7855486274</v>
      </c>
      <c r="H209" s="17">
        <f t="shared" si="32"/>
        <v>4.3216844594507569</v>
      </c>
      <c r="I209" s="5">
        <f t="shared" si="30"/>
        <v>8580017.5238980483</v>
      </c>
      <c r="J209" s="5">
        <f t="shared" si="38"/>
        <v>1.1028621709477271E-2</v>
      </c>
    </row>
    <row r="210" spans="1:10" x14ac:dyDescent="0.4">
      <c r="A210" s="1">
        <f t="shared" si="33"/>
        <v>44091</v>
      </c>
      <c r="B210">
        <f t="shared" si="34"/>
        <v>205</v>
      </c>
      <c r="C210" s="16">
        <f t="shared" si="35"/>
        <v>3066.4650733419935</v>
      </c>
      <c r="D210" s="17">
        <f t="shared" si="31"/>
        <v>-1.0258551391015513E-2</v>
      </c>
      <c r="E210" s="16">
        <f t="shared" si="36"/>
        <v>57.427693582983814</v>
      </c>
      <c r="F210" s="17">
        <f t="shared" si="39"/>
        <v>-4.0096799994178518</v>
      </c>
      <c r="G210" s="16">
        <f t="shared" si="37"/>
        <v>8579960.1072330866</v>
      </c>
      <c r="H210" s="17">
        <f t="shared" si="32"/>
        <v>4.0199385508088676</v>
      </c>
      <c r="I210" s="5">
        <f t="shared" si="30"/>
        <v>8580017.5349266697</v>
      </c>
      <c r="J210" s="5">
        <f t="shared" si="38"/>
        <v>1.0258551391015835E-2</v>
      </c>
    </row>
    <row r="211" spans="1:10" x14ac:dyDescent="0.4">
      <c r="A211" s="1">
        <f t="shared" si="33"/>
        <v>44092</v>
      </c>
      <c r="B211">
        <f t="shared" si="34"/>
        <v>206</v>
      </c>
      <c r="C211" s="16">
        <f t="shared" si="35"/>
        <v>3066.4548147906025</v>
      </c>
      <c r="D211" s="17">
        <f t="shared" si="31"/>
        <v>-9.54225339923713E-3</v>
      </c>
      <c r="E211" s="16">
        <f t="shared" si="36"/>
        <v>53.418013583565966</v>
      </c>
      <c r="F211" s="17">
        <f t="shared" si="39"/>
        <v>-3.7297186974503806</v>
      </c>
      <c r="G211" s="16">
        <f t="shared" si="37"/>
        <v>8579964.1271716375</v>
      </c>
      <c r="H211" s="17">
        <f t="shared" si="32"/>
        <v>3.739260950849618</v>
      </c>
      <c r="I211" s="5">
        <f t="shared" si="30"/>
        <v>8580017.5451852214</v>
      </c>
      <c r="J211" s="5">
        <f t="shared" si="38"/>
        <v>9.5422533992373104E-3</v>
      </c>
    </row>
    <row r="212" spans="1:10" x14ac:dyDescent="0.4">
      <c r="A212" s="1">
        <f t="shared" si="33"/>
        <v>44093</v>
      </c>
      <c r="B212">
        <f t="shared" si="34"/>
        <v>207</v>
      </c>
      <c r="C212" s="16">
        <f t="shared" si="35"/>
        <v>3066.4452725372034</v>
      </c>
      <c r="D212" s="17">
        <f t="shared" si="31"/>
        <v>-8.8759726080953893E-3</v>
      </c>
      <c r="E212" s="16">
        <f t="shared" si="36"/>
        <v>49.688294886115585</v>
      </c>
      <c r="F212" s="17">
        <f t="shared" si="39"/>
        <v>-3.4693046694199956</v>
      </c>
      <c r="G212" s="16">
        <f t="shared" si="37"/>
        <v>8579967.8664325885</v>
      </c>
      <c r="H212" s="17">
        <f t="shared" si="32"/>
        <v>3.4781806420280912</v>
      </c>
      <c r="I212" s="5">
        <f t="shared" si="30"/>
        <v>8580017.5547274742</v>
      </c>
      <c r="J212" s="5">
        <f t="shared" si="38"/>
        <v>8.8759726080955836E-3</v>
      </c>
    </row>
    <row r="213" spans="1:10" x14ac:dyDescent="0.4">
      <c r="A213" s="1">
        <f t="shared" si="33"/>
        <v>44094</v>
      </c>
      <c r="B213">
        <f t="shared" si="34"/>
        <v>208</v>
      </c>
      <c r="C213" s="16">
        <f t="shared" si="35"/>
        <v>3066.4363965645953</v>
      </c>
      <c r="D213" s="17">
        <f t="shared" si="31"/>
        <v>-8.2562161696738794E-3</v>
      </c>
      <c r="E213" s="16">
        <f t="shared" si="36"/>
        <v>46.218990216695587</v>
      </c>
      <c r="F213" s="17">
        <f t="shared" si="39"/>
        <v>-3.2270730989990173</v>
      </c>
      <c r="G213" s="16">
        <f t="shared" si="37"/>
        <v>8579971.3446132299</v>
      </c>
      <c r="H213" s="17">
        <f t="shared" si="32"/>
        <v>3.2353293151686913</v>
      </c>
      <c r="I213" s="5">
        <f t="shared" si="30"/>
        <v>8580017.5636034459</v>
      </c>
      <c r="J213" s="5">
        <f t="shared" si="38"/>
        <v>8.25621616967398E-3</v>
      </c>
    </row>
    <row r="214" spans="1:10" x14ac:dyDescent="0.4">
      <c r="A214" s="1">
        <f t="shared" si="33"/>
        <v>44095</v>
      </c>
      <c r="B214">
        <f t="shared" si="34"/>
        <v>209</v>
      </c>
      <c r="C214" s="16">
        <f t="shared" si="35"/>
        <v>3066.4281403484256</v>
      </c>
      <c r="D214" s="17">
        <f t="shared" si="31"/>
        <v>-7.6797351894279465E-3</v>
      </c>
      <c r="E214" s="16">
        <f t="shared" si="36"/>
        <v>42.991917117696573</v>
      </c>
      <c r="F214" s="17">
        <f t="shared" si="39"/>
        <v>-3.0017544630493322</v>
      </c>
      <c r="G214" s="16">
        <f t="shared" si="37"/>
        <v>8579974.5799425449</v>
      </c>
      <c r="H214" s="17">
        <f t="shared" si="32"/>
        <v>3.0094341982387602</v>
      </c>
      <c r="I214" s="5">
        <f t="shared" si="30"/>
        <v>8580017.5718596634</v>
      </c>
      <c r="J214" s="5">
        <f t="shared" si="38"/>
        <v>7.6797351894279942E-3</v>
      </c>
    </row>
    <row r="215" spans="1:10" x14ac:dyDescent="0.4">
      <c r="A215" s="1">
        <f t="shared" si="33"/>
        <v>44096</v>
      </c>
      <c r="B215">
        <f t="shared" si="34"/>
        <v>210</v>
      </c>
      <c r="C215" s="16">
        <f t="shared" si="35"/>
        <v>3066.4204606132362</v>
      </c>
      <c r="D215" s="17">
        <f t="shared" si="31"/>
        <v>-7.1435076825219022E-3</v>
      </c>
      <c r="E215" s="16">
        <f t="shared" si="36"/>
        <v>39.990162654647243</v>
      </c>
      <c r="F215" s="17">
        <f t="shared" si="39"/>
        <v>-2.7921678781427852</v>
      </c>
      <c r="G215" s="16">
        <f t="shared" si="37"/>
        <v>8579977.5893767439</v>
      </c>
      <c r="H215" s="17">
        <f t="shared" si="32"/>
        <v>2.7993113858253071</v>
      </c>
      <c r="I215" s="5">
        <f t="shared" si="30"/>
        <v>8580017.5795393977</v>
      </c>
      <c r="J215" s="5">
        <f t="shared" si="38"/>
        <v>7.1435076825219213E-3</v>
      </c>
    </row>
    <row r="216" spans="1:10" x14ac:dyDescent="0.4">
      <c r="A216" s="1">
        <f t="shared" si="33"/>
        <v>44097</v>
      </c>
      <c r="B216">
        <f t="shared" si="34"/>
        <v>211</v>
      </c>
      <c r="C216" s="16">
        <f t="shared" si="35"/>
        <v>3066.4133171055537</v>
      </c>
      <c r="D216" s="17">
        <f t="shared" si="31"/>
        <v>-6.6447227215937817E-3</v>
      </c>
      <c r="E216" s="16">
        <f t="shared" si="36"/>
        <v>37.197994776504459</v>
      </c>
      <c r="F216" s="17">
        <f t="shared" si="39"/>
        <v>-2.5972149116337184</v>
      </c>
      <c r="G216" s="16">
        <f t="shared" si="37"/>
        <v>8579980.3886881303</v>
      </c>
      <c r="H216" s="17">
        <f t="shared" si="32"/>
        <v>2.6038596343553122</v>
      </c>
      <c r="I216" s="5">
        <f t="shared" si="30"/>
        <v>8580017.5866829064</v>
      </c>
      <c r="J216" s="5">
        <f t="shared" si="38"/>
        <v>6.6447227215937765E-3</v>
      </c>
    </row>
    <row r="217" spans="1:10" x14ac:dyDescent="0.4">
      <c r="A217" s="1">
        <f t="shared" si="33"/>
        <v>44098</v>
      </c>
      <c r="B217">
        <f t="shared" si="34"/>
        <v>212</v>
      </c>
      <c r="C217" s="16">
        <f t="shared" si="35"/>
        <v>3066.4066723828323</v>
      </c>
      <c r="D217" s="17">
        <f t="shared" si="31"/>
        <v>-6.1807656925697797E-3</v>
      </c>
      <c r="E217" s="16">
        <f t="shared" si="36"/>
        <v>34.600779864870738</v>
      </c>
      <c r="F217" s="17">
        <f t="shared" si="39"/>
        <v>-2.415873824848382</v>
      </c>
      <c r="G217" s="16">
        <f t="shared" si="37"/>
        <v>8579982.9925477654</v>
      </c>
      <c r="H217" s="17">
        <f t="shared" si="32"/>
        <v>2.4220545905409518</v>
      </c>
      <c r="I217" s="5">
        <f t="shared" si="30"/>
        <v>8580017.5933276303</v>
      </c>
      <c r="J217" s="5">
        <f t="shared" si="38"/>
        <v>6.1807656925698673E-3</v>
      </c>
    </row>
    <row r="218" spans="1:10" x14ac:dyDescent="0.4">
      <c r="A218" s="1">
        <f t="shared" si="33"/>
        <v>44099</v>
      </c>
      <c r="B218">
        <f t="shared" si="34"/>
        <v>213</v>
      </c>
      <c r="C218" s="16">
        <f t="shared" si="35"/>
        <v>3066.4004916171398</v>
      </c>
      <c r="D218" s="17">
        <f t="shared" si="31"/>
        <v>-5.7492045809976926E-3</v>
      </c>
      <c r="E218" s="16">
        <f t="shared" si="36"/>
        <v>32.184906040022355</v>
      </c>
      <c r="F218" s="17">
        <f t="shared" si="39"/>
        <v>-2.2471942182205673</v>
      </c>
      <c r="G218" s="16">
        <f t="shared" si="37"/>
        <v>8579985.414602356</v>
      </c>
      <c r="H218" s="17">
        <f t="shared" si="32"/>
        <v>2.252943422801565</v>
      </c>
      <c r="I218" s="5">
        <f t="shared" si="30"/>
        <v>8580017.5995083954</v>
      </c>
      <c r="J218" s="5">
        <f t="shared" si="38"/>
        <v>5.7492045809977022E-3</v>
      </c>
    </row>
    <row r="219" spans="1:10" x14ac:dyDescent="0.4">
      <c r="A219" s="1">
        <f t="shared" si="33"/>
        <v>44100</v>
      </c>
      <c r="B219">
        <f t="shared" si="34"/>
        <v>214</v>
      </c>
      <c r="C219" s="16">
        <f t="shared" si="35"/>
        <v>3066.3947424125586</v>
      </c>
      <c r="D219" s="17">
        <f t="shared" si="31"/>
        <v>-5.3477772168043156E-3</v>
      </c>
      <c r="E219" s="16">
        <f t="shared" si="36"/>
        <v>29.937711821801788</v>
      </c>
      <c r="F219" s="17">
        <f t="shared" si="39"/>
        <v>-2.090292050309321</v>
      </c>
      <c r="G219" s="16">
        <f t="shared" si="37"/>
        <v>8579987.6675457787</v>
      </c>
      <c r="H219" s="17">
        <f t="shared" si="32"/>
        <v>2.0956398275261252</v>
      </c>
      <c r="I219" s="5">
        <f t="shared" ref="I219:I282" si="40">E219+G219</f>
        <v>8580017.6052576005</v>
      </c>
      <c r="J219" s="5">
        <f t="shared" si="38"/>
        <v>5.3477772168042392E-3</v>
      </c>
    </row>
    <row r="220" spans="1:10" x14ac:dyDescent="0.4">
      <c r="A220" s="1">
        <f t="shared" si="33"/>
        <v>44101</v>
      </c>
      <c r="B220">
        <f t="shared" si="34"/>
        <v>215</v>
      </c>
      <c r="C220" s="16">
        <f t="shared" si="35"/>
        <v>3066.3893946353419</v>
      </c>
      <c r="D220" s="17">
        <f t="shared" si="31"/>
        <v>-4.974379410434702E-3</v>
      </c>
      <c r="E220" s="16">
        <f t="shared" si="36"/>
        <v>27.847419771492468</v>
      </c>
      <c r="F220" s="17">
        <f t="shared" si="39"/>
        <v>-1.9443450045940383</v>
      </c>
      <c r="G220" s="16">
        <f t="shared" si="37"/>
        <v>8579989.7631856054</v>
      </c>
      <c r="H220" s="17">
        <f t="shared" si="32"/>
        <v>1.9493193840044729</v>
      </c>
      <c r="I220" s="5">
        <f t="shared" si="40"/>
        <v>8580017.6106053777</v>
      </c>
      <c r="J220" s="5">
        <f t="shared" si="38"/>
        <v>4.9743794104346595E-3</v>
      </c>
    </row>
    <row r="221" spans="1:10" x14ac:dyDescent="0.4">
      <c r="A221" s="1">
        <f t="shared" si="33"/>
        <v>44102</v>
      </c>
      <c r="B221">
        <f t="shared" si="34"/>
        <v>216</v>
      </c>
      <c r="C221" s="16">
        <f t="shared" si="35"/>
        <v>3066.3844202559317</v>
      </c>
      <c r="D221" s="17">
        <f t="shared" si="31"/>
        <v>-4.627053918028875E-3</v>
      </c>
      <c r="E221" s="16">
        <f t="shared" si="36"/>
        <v>25.903074766898431</v>
      </c>
      <c r="F221" s="17">
        <f t="shared" si="39"/>
        <v>-1.8085881797648615</v>
      </c>
      <c r="G221" s="16">
        <f t="shared" si="37"/>
        <v>8579991.7125049885</v>
      </c>
      <c r="H221" s="17">
        <f t="shared" si="32"/>
        <v>1.8132152336828904</v>
      </c>
      <c r="I221" s="5">
        <f t="shared" si="40"/>
        <v>8580017.615579756</v>
      </c>
      <c r="J221" s="5">
        <f t="shared" si="38"/>
        <v>4.6270539180288672E-3</v>
      </c>
    </row>
    <row r="222" spans="1:10" x14ac:dyDescent="0.4">
      <c r="A222" s="1">
        <f t="shared" si="33"/>
        <v>44103</v>
      </c>
      <c r="B222">
        <f t="shared" si="34"/>
        <v>217</v>
      </c>
      <c r="C222" s="16">
        <f t="shared" si="35"/>
        <v>3066.3797932020138</v>
      </c>
      <c r="D222" s="17">
        <f t="shared" si="31"/>
        <v>-4.3039801776589472E-3</v>
      </c>
      <c r="E222" s="16">
        <f t="shared" si="36"/>
        <v>24.09448658713357</v>
      </c>
      <c r="F222" s="17">
        <f t="shared" si="39"/>
        <v>-1.6823100809216911</v>
      </c>
      <c r="G222" s="16">
        <f t="shared" si="37"/>
        <v>8579993.5257202219</v>
      </c>
      <c r="H222" s="17">
        <f t="shared" si="32"/>
        <v>1.6866140610993501</v>
      </c>
      <c r="I222" s="5">
        <f t="shared" si="40"/>
        <v>8580017.6202068087</v>
      </c>
      <c r="J222" s="5">
        <f t="shared" si="38"/>
        <v>4.3039801776589837E-3</v>
      </c>
    </row>
    <row r="223" spans="1:10" x14ac:dyDescent="0.4">
      <c r="A223" s="1">
        <f t="shared" si="33"/>
        <v>44104</v>
      </c>
      <c r="B223">
        <f t="shared" si="34"/>
        <v>218</v>
      </c>
      <c r="C223" s="16">
        <f t="shared" si="35"/>
        <v>3066.3754892218362</v>
      </c>
      <c r="D223" s="17">
        <f t="shared" si="31"/>
        <v>-4.003464762710093E-3</v>
      </c>
      <c r="E223" s="16">
        <f t="shared" si="36"/>
        <v>22.412176506211878</v>
      </c>
      <c r="F223" s="17">
        <f t="shared" si="39"/>
        <v>-1.5648488906721216</v>
      </c>
      <c r="G223" s="16">
        <f t="shared" si="37"/>
        <v>8579995.2123342827</v>
      </c>
      <c r="H223" s="17">
        <f t="shared" si="32"/>
        <v>1.5688523554348317</v>
      </c>
      <c r="I223" s="5">
        <f t="shared" si="40"/>
        <v>8580017.6245107893</v>
      </c>
      <c r="J223" s="5">
        <f t="shared" si="38"/>
        <v>4.0034647627100739E-3</v>
      </c>
    </row>
    <row r="224" spans="1:10" x14ac:dyDescent="0.4">
      <c r="A224" s="1">
        <f t="shared" si="33"/>
        <v>44105</v>
      </c>
      <c r="B224">
        <f t="shared" si="34"/>
        <v>219</v>
      </c>
      <c r="C224" s="16">
        <f t="shared" si="35"/>
        <v>3066.3714857570735</v>
      </c>
      <c r="D224" s="17">
        <f t="shared" si="31"/>
        <v>-3.7239325022641696E-3</v>
      </c>
      <c r="E224" s="16">
        <f t="shared" si="36"/>
        <v>20.847327615539758</v>
      </c>
      <c r="F224" s="17">
        <f t="shared" si="39"/>
        <v>-1.455589000585519</v>
      </c>
      <c r="G224" s="16">
        <f t="shared" si="37"/>
        <v>8579996.7811866384</v>
      </c>
      <c r="H224" s="17">
        <f t="shared" si="32"/>
        <v>1.4593129330877832</v>
      </c>
      <c r="I224" s="5">
        <f t="shared" si="40"/>
        <v>8580017.6285142545</v>
      </c>
      <c r="J224" s="5">
        <f t="shared" si="38"/>
        <v>3.7239325022642156E-3</v>
      </c>
    </row>
    <row r="225" spans="1:10" x14ac:dyDescent="0.4">
      <c r="A225" s="1">
        <f t="shared" si="33"/>
        <v>44106</v>
      </c>
      <c r="B225">
        <f t="shared" si="34"/>
        <v>220</v>
      </c>
      <c r="C225" s="16">
        <f t="shared" si="35"/>
        <v>3066.3677618245711</v>
      </c>
      <c r="D225" s="17">
        <f t="shared" si="31"/>
        <v>-3.4639182218550077E-3</v>
      </c>
      <c r="E225" s="16">
        <f t="shared" si="36"/>
        <v>19.391738614954239</v>
      </c>
      <c r="F225" s="17">
        <f t="shared" si="39"/>
        <v>-1.3539577848249418</v>
      </c>
      <c r="G225" s="16">
        <f t="shared" si="37"/>
        <v>8579998.240499571</v>
      </c>
      <c r="H225" s="17">
        <f t="shared" si="32"/>
        <v>1.3574217030467968</v>
      </c>
      <c r="I225" s="5">
        <f t="shared" si="40"/>
        <v>8580017.632238185</v>
      </c>
      <c r="J225" s="5">
        <f t="shared" si="38"/>
        <v>3.4639182218549891E-3</v>
      </c>
    </row>
    <row r="226" spans="1:10" x14ac:dyDescent="0.4">
      <c r="A226" s="1">
        <f t="shared" si="33"/>
        <v>44107</v>
      </c>
      <c r="B226">
        <f t="shared" si="34"/>
        <v>221</v>
      </c>
      <c r="C226" s="16">
        <f t="shared" si="35"/>
        <v>3066.3642979063493</v>
      </c>
      <c r="D226" s="17">
        <f t="shared" si="31"/>
        <v>-3.2220590612283433E-3</v>
      </c>
      <c r="E226" s="16">
        <f t="shared" si="36"/>
        <v>18.037780830129297</v>
      </c>
      <c r="F226" s="17">
        <f t="shared" si="39"/>
        <v>-1.2594225990478225</v>
      </c>
      <c r="G226" s="16">
        <f t="shared" si="37"/>
        <v>8579999.5979212746</v>
      </c>
      <c r="H226" s="17">
        <f t="shared" si="32"/>
        <v>1.2626446581090509</v>
      </c>
      <c r="I226" s="5">
        <f t="shared" si="40"/>
        <v>8580017.6357021052</v>
      </c>
      <c r="J226" s="5">
        <f t="shared" si="38"/>
        <v>3.2220590612284106E-3</v>
      </c>
    </row>
    <row r="227" spans="1:10" x14ac:dyDescent="0.4">
      <c r="A227" s="1">
        <f t="shared" si="33"/>
        <v>44108</v>
      </c>
      <c r="B227">
        <f t="shared" si="34"/>
        <v>222</v>
      </c>
      <c r="C227" s="16">
        <f t="shared" si="35"/>
        <v>3066.3610758472882</v>
      </c>
      <c r="D227" s="17">
        <f t="shared" si="31"/>
        <v>-2.9970873287742603E-3</v>
      </c>
      <c r="E227" s="16">
        <f t="shared" si="36"/>
        <v>16.778358231081473</v>
      </c>
      <c r="F227" s="17">
        <f t="shared" si="39"/>
        <v>-1.171487988846929</v>
      </c>
      <c r="G227" s="16">
        <f t="shared" si="37"/>
        <v>8580000.8605659325</v>
      </c>
      <c r="H227" s="17">
        <f t="shared" si="32"/>
        <v>1.1744850761757033</v>
      </c>
      <c r="I227" s="5">
        <f t="shared" si="40"/>
        <v>8580017.6389241628</v>
      </c>
      <c r="J227" s="5">
        <f t="shared" si="38"/>
        <v>2.9970873287743505E-3</v>
      </c>
    </row>
    <row r="228" spans="1:10" x14ac:dyDescent="0.4">
      <c r="A228" s="1">
        <f t="shared" si="33"/>
        <v>44109</v>
      </c>
      <c r="B228">
        <f t="shared" si="34"/>
        <v>223</v>
      </c>
      <c r="C228" s="16">
        <f t="shared" si="35"/>
        <v>3066.3580787599594</v>
      </c>
      <c r="D228" s="17">
        <f t="shared" si="31"/>
        <v>-2.7878238551221389E-3</v>
      </c>
      <c r="E228" s="16">
        <f t="shared" si="36"/>
        <v>15.606870242234544</v>
      </c>
      <c r="F228" s="17">
        <f t="shared" si="39"/>
        <v>-1.089693093101296</v>
      </c>
      <c r="G228" s="16">
        <f t="shared" si="37"/>
        <v>8580002.0350510087</v>
      </c>
      <c r="H228" s="17">
        <f t="shared" si="32"/>
        <v>1.0924809169564182</v>
      </c>
      <c r="I228" s="5">
        <f t="shared" si="40"/>
        <v>8580017.6419212501</v>
      </c>
      <c r="J228" s="5">
        <f t="shared" si="38"/>
        <v>2.7878238551222179E-3</v>
      </c>
    </row>
    <row r="229" spans="1:10" x14ac:dyDescent="0.4">
      <c r="A229" s="1">
        <f t="shared" si="33"/>
        <v>44110</v>
      </c>
      <c r="B229">
        <f t="shared" si="34"/>
        <v>224</v>
      </c>
      <c r="C229" s="16">
        <f t="shared" si="35"/>
        <v>3066.3552909361042</v>
      </c>
      <c r="D229" s="17">
        <f t="shared" si="31"/>
        <v>-2.5931718110123029E-3</v>
      </c>
      <c r="E229" s="16">
        <f t="shared" si="36"/>
        <v>14.517177149133248</v>
      </c>
      <c r="F229" s="17">
        <f t="shared" si="39"/>
        <v>-1.0136092286283152</v>
      </c>
      <c r="G229" s="16">
        <f t="shared" si="37"/>
        <v>8580003.1275319252</v>
      </c>
      <c r="H229" s="17">
        <f t="shared" si="32"/>
        <v>1.0162024004393275</v>
      </c>
      <c r="I229" s="5">
        <f t="shared" si="40"/>
        <v>8580017.6447090749</v>
      </c>
      <c r="J229" s="5">
        <f t="shared" si="38"/>
        <v>2.5931718110123736E-3</v>
      </c>
    </row>
    <row r="230" spans="1:10" x14ac:dyDescent="0.4">
      <c r="A230" s="1">
        <f t="shared" si="33"/>
        <v>44111</v>
      </c>
      <c r="B230">
        <f t="shared" si="34"/>
        <v>225</v>
      </c>
      <c r="C230" s="16">
        <f t="shared" si="35"/>
        <v>3066.3526977642932</v>
      </c>
      <c r="D230" s="17">
        <f t="shared" si="31"/>
        <v>-2.4121109569988871E-3</v>
      </c>
      <c r="E230" s="16">
        <f t="shared" si="36"/>
        <v>13.503567920504933</v>
      </c>
      <c r="F230" s="17">
        <f t="shared" si="39"/>
        <v>-0.94283764347834653</v>
      </c>
      <c r="G230" s="16">
        <f t="shared" si="37"/>
        <v>8580004.1437343266</v>
      </c>
      <c r="H230" s="17">
        <f t="shared" si="32"/>
        <v>0.94524975443534542</v>
      </c>
      <c r="I230" s="5">
        <f t="shared" si="40"/>
        <v>8580017.6473022476</v>
      </c>
      <c r="J230" s="5">
        <f t="shared" si="38"/>
        <v>2.4121109569988919E-3</v>
      </c>
    </row>
    <row r="231" spans="1:10" x14ac:dyDescent="0.4">
      <c r="A231" s="1">
        <f t="shared" si="33"/>
        <v>44112</v>
      </c>
      <c r="B231">
        <f t="shared" si="34"/>
        <v>226</v>
      </c>
      <c r="C231" s="16">
        <f t="shared" si="35"/>
        <v>3066.3502856533364</v>
      </c>
      <c r="D231" s="17">
        <f t="shared" si="31"/>
        <v>-2.2436922948077275E-3</v>
      </c>
      <c r="E231" s="16">
        <f t="shared" si="36"/>
        <v>12.560730277026586</v>
      </c>
      <c r="F231" s="17">
        <f t="shared" si="39"/>
        <v>-0.87700742709705337</v>
      </c>
      <c r="G231" s="16">
        <f t="shared" si="37"/>
        <v>8580005.0889840815</v>
      </c>
      <c r="H231" s="17">
        <f t="shared" si="32"/>
        <v>0.87925111939186107</v>
      </c>
      <c r="I231" s="5">
        <f t="shared" si="40"/>
        <v>8580017.6497143582</v>
      </c>
      <c r="J231" s="5">
        <f t="shared" si="38"/>
        <v>2.2436922948076976E-3</v>
      </c>
    </row>
    <row r="232" spans="1:10" x14ac:dyDescent="0.4">
      <c r="A232" s="1">
        <f t="shared" si="33"/>
        <v>44113</v>
      </c>
      <c r="B232">
        <f t="shared" si="34"/>
        <v>227</v>
      </c>
      <c r="C232" s="16">
        <f t="shared" si="35"/>
        <v>3066.3480419610414</v>
      </c>
      <c r="D232" s="17">
        <f t="shared" si="31"/>
        <v>-2.0870330922834321E-3</v>
      </c>
      <c r="E232" s="16">
        <f t="shared" si="36"/>
        <v>11.683722849929532</v>
      </c>
      <c r="F232" s="17">
        <f t="shared" si="39"/>
        <v>-0.81577356640278398</v>
      </c>
      <c r="G232" s="16">
        <f t="shared" si="37"/>
        <v>8580005.9682352003</v>
      </c>
      <c r="H232" s="17">
        <f t="shared" si="32"/>
        <v>0.8178605994950674</v>
      </c>
      <c r="I232" s="5">
        <f t="shared" si="40"/>
        <v>8580017.6519580502</v>
      </c>
      <c r="J232" s="5">
        <f t="shared" si="38"/>
        <v>2.087033092283419E-3</v>
      </c>
    </row>
    <row r="233" spans="1:10" x14ac:dyDescent="0.4">
      <c r="A233" s="1">
        <f t="shared" si="33"/>
        <v>44114</v>
      </c>
      <c r="B233">
        <f t="shared" si="34"/>
        <v>228</v>
      </c>
      <c r="C233" s="16">
        <f t="shared" si="35"/>
        <v>3066.3459549279492</v>
      </c>
      <c r="D233" s="17">
        <f t="shared" si="31"/>
        <v>-1.9413122558222867E-3</v>
      </c>
      <c r="E233" s="16">
        <f t="shared" si="36"/>
        <v>10.867949283526748</v>
      </c>
      <c r="F233" s="17">
        <f t="shared" si="39"/>
        <v>-0.75881513759105013</v>
      </c>
      <c r="G233" s="16">
        <f t="shared" si="37"/>
        <v>8580006.7860957999</v>
      </c>
      <c r="H233" s="17">
        <f t="shared" si="32"/>
        <v>0.76075644984687241</v>
      </c>
      <c r="I233" s="5">
        <f t="shared" si="40"/>
        <v>8580017.6540450826</v>
      </c>
      <c r="J233" s="5">
        <f t="shared" si="38"/>
        <v>1.9413122558222806E-3</v>
      </c>
    </row>
    <row r="234" spans="1:10" x14ac:dyDescent="0.4">
      <c r="A234" s="1">
        <f t="shared" si="33"/>
        <v>44115</v>
      </c>
      <c r="B234">
        <f t="shared" si="34"/>
        <v>229</v>
      </c>
      <c r="C234" s="16">
        <f t="shared" si="35"/>
        <v>3066.3440136156933</v>
      </c>
      <c r="D234" s="17">
        <f t="shared" si="31"/>
        <v>-1.8057660260127899E-3</v>
      </c>
      <c r="E234" s="16">
        <f t="shared" si="36"/>
        <v>10.109134145935698</v>
      </c>
      <c r="F234" s="17">
        <f t="shared" si="39"/>
        <v>-0.70583362418948614</v>
      </c>
      <c r="G234" s="16">
        <f t="shared" si="37"/>
        <v>8580007.5468522497</v>
      </c>
      <c r="H234" s="17">
        <f t="shared" si="32"/>
        <v>0.70763939021549893</v>
      </c>
      <c r="I234" s="5">
        <f t="shared" si="40"/>
        <v>8580017.6559863947</v>
      </c>
      <c r="J234" s="5">
        <f t="shared" si="38"/>
        <v>1.8057660260127895E-3</v>
      </c>
    </row>
    <row r="235" spans="1:10" x14ac:dyDescent="0.4">
      <c r="A235" s="1">
        <f t="shared" si="33"/>
        <v>44116</v>
      </c>
      <c r="B235">
        <f t="shared" si="34"/>
        <v>230</v>
      </c>
      <c r="C235" s="16">
        <f t="shared" si="35"/>
        <v>3066.3422078496674</v>
      </c>
      <c r="D235" s="17">
        <f t="shared" si="31"/>
        <v>-1.679683973902924E-3</v>
      </c>
      <c r="E235" s="16">
        <f t="shared" si="36"/>
        <v>9.4033005217462122</v>
      </c>
      <c r="F235" s="17">
        <f t="shared" si="39"/>
        <v>-0.65655135254833197</v>
      </c>
      <c r="G235" s="16">
        <f t="shared" si="37"/>
        <v>8580008.2544916403</v>
      </c>
      <c r="H235" s="17">
        <f t="shared" si="32"/>
        <v>0.65823103652223491</v>
      </c>
      <c r="I235" s="5">
        <f t="shared" si="40"/>
        <v>8580017.6577921622</v>
      </c>
      <c r="J235" s="5">
        <f t="shared" si="38"/>
        <v>1.6796839739029457E-3</v>
      </c>
    </row>
    <row r="236" spans="1:10" x14ac:dyDescent="0.4">
      <c r="A236" s="1">
        <f t="shared" si="33"/>
        <v>44117</v>
      </c>
      <c r="B236">
        <f t="shared" si="34"/>
        <v>231</v>
      </c>
      <c r="C236" s="16">
        <f t="shared" si="35"/>
        <v>3066.3405281656933</v>
      </c>
      <c r="D236" s="17">
        <f t="shared" si="31"/>
        <v>-1.5624052768917946E-3</v>
      </c>
      <c r="E236" s="16">
        <f t="shared" si="36"/>
        <v>8.74674916919788</v>
      </c>
      <c r="F236" s="17">
        <f t="shared" si="39"/>
        <v>-0.61071003656695988</v>
      </c>
      <c r="G236" s="16">
        <f t="shared" si="37"/>
        <v>8580008.912722677</v>
      </c>
      <c r="H236" s="17">
        <f t="shared" si="32"/>
        <v>0.61227244184385166</v>
      </c>
      <c r="I236" s="5">
        <f t="shared" si="40"/>
        <v>8580017.6594718471</v>
      </c>
      <c r="J236" s="5">
        <f t="shared" si="38"/>
        <v>1.5624052768917762E-3</v>
      </c>
    </row>
    <row r="237" spans="1:10" x14ac:dyDescent="0.4">
      <c r="A237" s="1">
        <f t="shared" si="33"/>
        <v>44118</v>
      </c>
      <c r="B237">
        <f t="shared" si="34"/>
        <v>232</v>
      </c>
      <c r="C237" s="16">
        <f t="shared" si="35"/>
        <v>3066.3389657604166</v>
      </c>
      <c r="D237" s="17">
        <f t="shared" si="31"/>
        <v>-1.4533152547113468E-3</v>
      </c>
      <c r="E237" s="16">
        <f t="shared" si="36"/>
        <v>8.1360391326309198</v>
      </c>
      <c r="F237" s="17">
        <f t="shared" si="39"/>
        <v>-0.56806942402945304</v>
      </c>
      <c r="G237" s="16">
        <f t="shared" si="37"/>
        <v>8580009.5249951184</v>
      </c>
      <c r="H237" s="17">
        <f t="shared" si="32"/>
        <v>0.56952273928416441</v>
      </c>
      <c r="I237" s="5">
        <f t="shared" si="40"/>
        <v>8580017.6610342506</v>
      </c>
      <c r="J237" s="5">
        <f t="shared" si="38"/>
        <v>1.4533152547113737E-3</v>
      </c>
    </row>
    <row r="238" spans="1:10" x14ac:dyDescent="0.4">
      <c r="A238" s="1">
        <f t="shared" si="33"/>
        <v>44119</v>
      </c>
      <c r="B238">
        <f t="shared" si="34"/>
        <v>233</v>
      </c>
      <c r="C238" s="16">
        <f t="shared" si="35"/>
        <v>3066.3375124451618</v>
      </c>
      <c r="D238" s="17">
        <f t="shared" si="31"/>
        <v>-1.3518421473291743E-3</v>
      </c>
      <c r="E238" s="16">
        <f t="shared" si="36"/>
        <v>7.567969708601467</v>
      </c>
      <c r="F238" s="17">
        <f t="shared" si="39"/>
        <v>-0.52840603745477355</v>
      </c>
      <c r="G238" s="16">
        <f t="shared" si="37"/>
        <v>8580010.0945178568</v>
      </c>
      <c r="H238" s="17">
        <f t="shared" si="32"/>
        <v>0.52975787960210274</v>
      </c>
      <c r="I238" s="5">
        <f t="shared" si="40"/>
        <v>8580017.6624875646</v>
      </c>
      <c r="J238" s="5">
        <f t="shared" si="38"/>
        <v>1.3518421473291964E-3</v>
      </c>
    </row>
    <row r="239" spans="1:10" x14ac:dyDescent="0.4">
      <c r="A239" s="1">
        <f t="shared" si="33"/>
        <v>44120</v>
      </c>
      <c r="B239">
        <f t="shared" si="34"/>
        <v>234</v>
      </c>
      <c r="C239" s="16">
        <f t="shared" si="35"/>
        <v>3066.3361606030144</v>
      </c>
      <c r="D239" s="17">
        <f t="shared" si="31"/>
        <v>-1.2574541178732733E-3</v>
      </c>
      <c r="E239" s="16">
        <f t="shared" si="36"/>
        <v>7.0395636711466931</v>
      </c>
      <c r="F239" s="17">
        <f t="shared" si="39"/>
        <v>-0.49151200286239533</v>
      </c>
      <c r="G239" s="16">
        <f t="shared" si="37"/>
        <v>8580010.6242757365</v>
      </c>
      <c r="H239" s="17">
        <f t="shared" si="32"/>
        <v>0.49276945698026858</v>
      </c>
      <c r="I239" s="5">
        <f t="shared" si="40"/>
        <v>8580017.6638394073</v>
      </c>
      <c r="J239" s="5">
        <f t="shared" si="38"/>
        <v>1.2574541178732579E-3</v>
      </c>
    </row>
    <row r="240" spans="1:10" x14ac:dyDescent="0.4">
      <c r="A240" s="1">
        <f t="shared" si="33"/>
        <v>44121</v>
      </c>
      <c r="B240">
        <f t="shared" si="34"/>
        <v>235</v>
      </c>
      <c r="C240" s="16">
        <f t="shared" si="35"/>
        <v>3066.3349031488965</v>
      </c>
      <c r="D240" s="17">
        <f t="shared" si="31"/>
        <v>-1.169656464860562E-3</v>
      </c>
      <c r="E240" s="16">
        <f t="shared" si="36"/>
        <v>6.5480516682842982</v>
      </c>
      <c r="F240" s="17">
        <f t="shared" si="39"/>
        <v>-0.45719396031504034</v>
      </c>
      <c r="G240" s="16">
        <f t="shared" si="37"/>
        <v>8580011.1170451939</v>
      </c>
      <c r="H240" s="17">
        <f t="shared" si="32"/>
        <v>0.4583636167799009</v>
      </c>
      <c r="I240" s="5">
        <f t="shared" si="40"/>
        <v>8580017.6650968622</v>
      </c>
      <c r="J240" s="5">
        <f t="shared" si="38"/>
        <v>1.1696564648605579E-3</v>
      </c>
    </row>
    <row r="241" spans="1:10" x14ac:dyDescent="0.4">
      <c r="A241" s="1">
        <f t="shared" si="33"/>
        <v>44122</v>
      </c>
      <c r="B241">
        <f t="shared" si="34"/>
        <v>236</v>
      </c>
      <c r="C241" s="16">
        <f t="shared" si="35"/>
        <v>3066.3337334924317</v>
      </c>
      <c r="D241" s="17">
        <f t="shared" si="31"/>
        <v>-1.0879890291093813E-3</v>
      </c>
      <c r="E241" s="16">
        <f t="shared" si="36"/>
        <v>6.0908577079692581</v>
      </c>
      <c r="F241" s="17">
        <f t="shared" si="39"/>
        <v>-0.42527205052873873</v>
      </c>
      <c r="G241" s="16">
        <f t="shared" si="37"/>
        <v>8580011.5754088107</v>
      </c>
      <c r="H241" s="17">
        <f t="shared" si="32"/>
        <v>0.42636003955784813</v>
      </c>
      <c r="I241" s="5">
        <f t="shared" si="40"/>
        <v>8580017.6662665196</v>
      </c>
      <c r="J241" s="5">
        <f t="shared" si="38"/>
        <v>1.087989029109393E-3</v>
      </c>
    </row>
    <row r="242" spans="1:10" x14ac:dyDescent="0.4">
      <c r="A242" s="1">
        <f t="shared" si="33"/>
        <v>44123</v>
      </c>
      <c r="B242">
        <f t="shared" si="34"/>
        <v>237</v>
      </c>
      <c r="C242" s="16">
        <f t="shared" si="35"/>
        <v>3066.3326455034025</v>
      </c>
      <c r="D242" s="17">
        <f t="shared" si="31"/>
        <v>-1.0120237817377599E-3</v>
      </c>
      <c r="E242" s="16">
        <f t="shared" si="36"/>
        <v>5.665585657440519</v>
      </c>
      <c r="F242" s="17">
        <f t="shared" si="39"/>
        <v>-0.3955789722390986</v>
      </c>
      <c r="G242" s="16">
        <f t="shared" si="37"/>
        <v>8580012.0017688498</v>
      </c>
      <c r="H242" s="17">
        <f t="shared" si="32"/>
        <v>0.39659099602083636</v>
      </c>
      <c r="I242" s="5">
        <f t="shared" si="40"/>
        <v>8580017.6673545074</v>
      </c>
      <c r="J242" s="5">
        <f t="shared" si="38"/>
        <v>1.0120237817377586E-3</v>
      </c>
    </row>
    <row r="243" spans="1:10" x14ac:dyDescent="0.4">
      <c r="A243" s="1">
        <f t="shared" si="33"/>
        <v>44124</v>
      </c>
      <c r="B243">
        <f t="shared" si="34"/>
        <v>238</v>
      </c>
      <c r="C243" s="16">
        <f t="shared" si="35"/>
        <v>3066.3316334796209</v>
      </c>
      <c r="D243" s="17">
        <f t="shared" si="31"/>
        <v>-9.4136258059936237E-4</v>
      </c>
      <c r="E243" s="16">
        <f t="shared" si="36"/>
        <v>5.2700066852014205</v>
      </c>
      <c r="F243" s="17">
        <f t="shared" si="39"/>
        <v>-0.36795910538350013</v>
      </c>
      <c r="G243" s="16">
        <f t="shared" si="37"/>
        <v>8580012.3983598463</v>
      </c>
      <c r="H243" s="17">
        <f t="shared" si="32"/>
        <v>0.36890046796409948</v>
      </c>
      <c r="I243" s="5">
        <f t="shared" si="40"/>
        <v>8580017.6683665309</v>
      </c>
      <c r="J243" s="5">
        <f t="shared" si="38"/>
        <v>9.4136258059934752E-4</v>
      </c>
    </row>
    <row r="244" spans="1:10" x14ac:dyDescent="0.4">
      <c r="A244" s="1">
        <f t="shared" si="33"/>
        <v>44125</v>
      </c>
      <c r="B244">
        <f t="shared" si="34"/>
        <v>239</v>
      </c>
      <c r="C244" s="16">
        <f t="shared" si="35"/>
        <v>3066.3306921170401</v>
      </c>
      <c r="D244" s="17">
        <f t="shared" si="31"/>
        <v>-8.7563508339273774E-4</v>
      </c>
      <c r="E244" s="16">
        <f t="shared" si="36"/>
        <v>4.9020475798179204</v>
      </c>
      <c r="F244" s="17">
        <f t="shared" si="39"/>
        <v>-0.34226769550386171</v>
      </c>
      <c r="G244" s="16">
        <f t="shared" si="37"/>
        <v>8580012.7672603149</v>
      </c>
      <c r="H244" s="17">
        <f t="shared" si="32"/>
        <v>0.34314333058725444</v>
      </c>
      <c r="I244" s="5">
        <f t="shared" si="40"/>
        <v>8580017.669307895</v>
      </c>
      <c r="J244" s="5">
        <f t="shared" si="38"/>
        <v>8.7563508339272289E-4</v>
      </c>
    </row>
    <row r="245" spans="1:10" x14ac:dyDescent="0.4">
      <c r="A245" s="1">
        <f t="shared" si="33"/>
        <v>44126</v>
      </c>
      <c r="B245">
        <f t="shared" si="34"/>
        <v>240</v>
      </c>
      <c r="C245" s="16">
        <f t="shared" si="35"/>
        <v>3066.3298164819566</v>
      </c>
      <c r="D245" s="17">
        <f t="shared" si="31"/>
        <v>-8.1449680650141877E-4</v>
      </c>
      <c r="E245" s="16">
        <f t="shared" si="36"/>
        <v>4.5597798843140591</v>
      </c>
      <c r="F245" s="17">
        <f t="shared" si="39"/>
        <v>-0.31837009509548275</v>
      </c>
      <c r="G245" s="16">
        <f t="shared" si="37"/>
        <v>8580013.1104036458</v>
      </c>
      <c r="H245" s="17">
        <f t="shared" si="32"/>
        <v>0.31918459190198417</v>
      </c>
      <c r="I245" s="5">
        <f t="shared" si="40"/>
        <v>8580017.6701835301</v>
      </c>
      <c r="J245" s="5">
        <f t="shared" si="38"/>
        <v>8.1449680650141909E-4</v>
      </c>
    </row>
    <row r="246" spans="1:10" x14ac:dyDescent="0.4">
      <c r="A246" s="1">
        <f t="shared" si="33"/>
        <v>44127</v>
      </c>
      <c r="B246">
        <f t="shared" si="34"/>
        <v>241</v>
      </c>
      <c r="C246" s="16">
        <f t="shared" si="35"/>
        <v>3066.3290019851502</v>
      </c>
      <c r="D246" s="17">
        <f t="shared" si="31"/>
        <v>-7.576273193868686E-4</v>
      </c>
      <c r="E246" s="16">
        <f t="shared" si="36"/>
        <v>4.2414097892185767</v>
      </c>
      <c r="F246" s="17">
        <f t="shared" si="39"/>
        <v>-0.2961410579259135</v>
      </c>
      <c r="G246" s="16">
        <f t="shared" si="37"/>
        <v>8580013.4295882378</v>
      </c>
      <c r="H246" s="17">
        <f t="shared" si="32"/>
        <v>0.29689868524530039</v>
      </c>
      <c r="I246" s="5">
        <f t="shared" si="40"/>
        <v>8580017.6709980275</v>
      </c>
      <c r="J246" s="5">
        <f t="shared" si="38"/>
        <v>7.5762731938688876E-4</v>
      </c>
    </row>
    <row r="247" spans="1:10" x14ac:dyDescent="0.4">
      <c r="A247" s="1">
        <f t="shared" si="33"/>
        <v>44128</v>
      </c>
      <c r="B247">
        <f t="shared" si="34"/>
        <v>242</v>
      </c>
      <c r="C247" s="16">
        <f t="shared" si="35"/>
        <v>3066.328244357831</v>
      </c>
      <c r="D247" s="17">
        <f t="shared" si="31"/>
        <v>-7.0472856506731613E-4</v>
      </c>
      <c r="E247" s="16">
        <f t="shared" si="36"/>
        <v>3.9452687312926633</v>
      </c>
      <c r="F247" s="17">
        <f t="shared" si="39"/>
        <v>-0.27546408262541916</v>
      </c>
      <c r="G247" s="16">
        <f t="shared" si="37"/>
        <v>8580013.7264869232</v>
      </c>
      <c r="H247" s="17">
        <f t="shared" si="32"/>
        <v>0.27616881119048647</v>
      </c>
      <c r="I247" s="5">
        <f t="shared" si="40"/>
        <v>8580017.6717556547</v>
      </c>
      <c r="J247" s="5">
        <f t="shared" si="38"/>
        <v>7.0472856506731407E-4</v>
      </c>
    </row>
    <row r="248" spans="1:10" x14ac:dyDescent="0.4">
      <c r="A248" s="1">
        <f t="shared" si="33"/>
        <v>44129</v>
      </c>
      <c r="B248">
        <f t="shared" si="34"/>
        <v>243</v>
      </c>
      <c r="C248" s="16">
        <f t="shared" si="35"/>
        <v>3066.3275396292661</v>
      </c>
      <c r="D248" s="17">
        <f t="shared" si="31"/>
        <v>-6.5552329787683971E-4</v>
      </c>
      <c r="E248" s="16">
        <f t="shared" si="36"/>
        <v>3.669804648667244</v>
      </c>
      <c r="F248" s="17">
        <f t="shared" si="39"/>
        <v>-0.25623080210883026</v>
      </c>
      <c r="G248" s="16">
        <f t="shared" si="37"/>
        <v>8580014.0026557352</v>
      </c>
      <c r="H248" s="17">
        <f t="shared" si="32"/>
        <v>0.25688632540670708</v>
      </c>
      <c r="I248" s="5">
        <f t="shared" si="40"/>
        <v>8580017.6724603847</v>
      </c>
      <c r="J248" s="5">
        <f t="shared" si="38"/>
        <v>6.5552329787682551E-4</v>
      </c>
    </row>
    <row r="249" spans="1:10" x14ac:dyDescent="0.4">
      <c r="A249" s="1">
        <f t="shared" si="33"/>
        <v>44130</v>
      </c>
      <c r="B249">
        <f t="shared" si="34"/>
        <v>244</v>
      </c>
      <c r="C249" s="16">
        <f t="shared" si="35"/>
        <v>3066.326884105968</v>
      </c>
      <c r="D249" s="17">
        <f t="shared" si="31"/>
        <v>-6.0975363031417866E-4</v>
      </c>
      <c r="E249" s="16">
        <f t="shared" si="36"/>
        <v>3.4135738465584136</v>
      </c>
      <c r="F249" s="17">
        <f t="shared" si="39"/>
        <v>-0.23834041562877478</v>
      </c>
      <c r="G249" s="16">
        <f t="shared" si="37"/>
        <v>8580014.259542061</v>
      </c>
      <c r="H249" s="17">
        <f t="shared" si="32"/>
        <v>0.23895016925908896</v>
      </c>
      <c r="I249" s="5">
        <f t="shared" si="40"/>
        <v>8580017.6731159072</v>
      </c>
      <c r="J249" s="5">
        <f t="shared" si="38"/>
        <v>6.0975363031418039E-4</v>
      </c>
    </row>
    <row r="250" spans="1:10" x14ac:dyDescent="0.4">
      <c r="A250" s="1">
        <f t="shared" si="33"/>
        <v>44131</v>
      </c>
      <c r="B250">
        <f t="shared" si="34"/>
        <v>245</v>
      </c>
      <c r="C250" s="16">
        <f t="shared" si="35"/>
        <v>3066.3262743523378</v>
      </c>
      <c r="D250" s="17">
        <f t="shared" si="31"/>
        <v>-5.6717968136286859E-4</v>
      </c>
      <c r="E250" s="16">
        <f t="shared" si="36"/>
        <v>3.1752334309296386</v>
      </c>
      <c r="F250" s="17">
        <f t="shared" si="39"/>
        <v>-0.22169916048371185</v>
      </c>
      <c r="G250" s="16">
        <f t="shared" si="37"/>
        <v>8580014.4984922297</v>
      </c>
      <c r="H250" s="17">
        <f t="shared" si="32"/>
        <v>0.22226634016507471</v>
      </c>
      <c r="I250" s="5">
        <f t="shared" si="40"/>
        <v>8580017.6737256609</v>
      </c>
      <c r="J250" s="5">
        <f t="shared" si="38"/>
        <v>5.6717968136285601E-4</v>
      </c>
    </row>
    <row r="251" spans="1:10" x14ac:dyDescent="0.4">
      <c r="A251" s="1">
        <f t="shared" si="33"/>
        <v>44132</v>
      </c>
      <c r="B251">
        <f t="shared" si="34"/>
        <v>246</v>
      </c>
      <c r="C251" s="16">
        <f t="shared" si="35"/>
        <v>3066.3257071726566</v>
      </c>
      <c r="D251" s="17">
        <f t="shared" si="31"/>
        <v>-5.2757831919644403E-4</v>
      </c>
      <c r="E251" s="16">
        <f t="shared" si="36"/>
        <v>2.9535342704459269</v>
      </c>
      <c r="F251" s="17">
        <f t="shared" si="39"/>
        <v>-0.20621982061201846</v>
      </c>
      <c r="G251" s="16">
        <f t="shared" si="37"/>
        <v>8580014.7207585704</v>
      </c>
      <c r="H251" s="17">
        <f t="shared" si="32"/>
        <v>0.20674739893121491</v>
      </c>
      <c r="I251" s="5">
        <f t="shared" si="40"/>
        <v>8580017.6742928401</v>
      </c>
      <c r="J251" s="5">
        <f t="shared" si="38"/>
        <v>5.2757831919644782E-4</v>
      </c>
    </row>
    <row r="252" spans="1:10" x14ac:dyDescent="0.4">
      <c r="A252" s="1">
        <f t="shared" si="33"/>
        <v>44133</v>
      </c>
      <c r="B252">
        <f t="shared" si="34"/>
        <v>247</v>
      </c>
      <c r="C252" s="16">
        <f t="shared" si="35"/>
        <v>3066.3251795943374</v>
      </c>
      <c r="D252" s="17">
        <f t="shared" si="31"/>
        <v>-4.907419916774132E-4</v>
      </c>
      <c r="E252" s="16">
        <f t="shared" si="36"/>
        <v>2.7473144498339086</v>
      </c>
      <c r="F252" s="17">
        <f t="shared" si="39"/>
        <v>-0.1918212694966962</v>
      </c>
      <c r="G252" s="16">
        <f t="shared" si="37"/>
        <v>8580014.92750597</v>
      </c>
      <c r="H252" s="17">
        <f t="shared" si="32"/>
        <v>0.19231201148837362</v>
      </c>
      <c r="I252" s="5">
        <f t="shared" si="40"/>
        <v>8580017.6748204194</v>
      </c>
      <c r="J252" s="5">
        <f t="shared" si="38"/>
        <v>4.9074199167742361E-4</v>
      </c>
    </row>
    <row r="253" spans="1:10" x14ac:dyDescent="0.4">
      <c r="A253" s="1">
        <f t="shared" si="33"/>
        <v>44134</v>
      </c>
      <c r="B253">
        <f t="shared" si="34"/>
        <v>248</v>
      </c>
      <c r="C253" s="16">
        <f t="shared" si="35"/>
        <v>3066.3246888523458</v>
      </c>
      <c r="D253" s="17">
        <f t="shared" si="31"/>
        <v>-4.5647763851907979E-4</v>
      </c>
      <c r="E253" s="16">
        <f t="shared" si="36"/>
        <v>2.5554931803372125</v>
      </c>
      <c r="F253" s="17">
        <f t="shared" si="39"/>
        <v>-0.1784280449850858</v>
      </c>
      <c r="G253" s="16">
        <f t="shared" si="37"/>
        <v>8580015.1198179815</v>
      </c>
      <c r="H253" s="17">
        <f t="shared" si="32"/>
        <v>0.17888452262360488</v>
      </c>
      <c r="I253" s="5">
        <f t="shared" si="40"/>
        <v>8580017.6753111612</v>
      </c>
      <c r="J253" s="5">
        <f t="shared" si="38"/>
        <v>4.5647763851908163E-4</v>
      </c>
    </row>
    <row r="254" spans="1:10" x14ac:dyDescent="0.4">
      <c r="A254" s="1">
        <f t="shared" si="33"/>
        <v>44135</v>
      </c>
      <c r="B254">
        <f t="shared" si="34"/>
        <v>249</v>
      </c>
      <c r="C254" s="16">
        <f t="shared" si="35"/>
        <v>3066.3242323747072</v>
      </c>
      <c r="D254" s="17">
        <f t="shared" si="31"/>
        <v>-4.2460567940750025E-4</v>
      </c>
      <c r="E254" s="16">
        <f t="shared" si="36"/>
        <v>2.3770651353521268</v>
      </c>
      <c r="F254" s="17">
        <f t="shared" si="39"/>
        <v>-0.1659699537952414</v>
      </c>
      <c r="G254" s="16">
        <f t="shared" si="37"/>
        <v>8580015.2987025045</v>
      </c>
      <c r="H254" s="17">
        <f t="shared" si="32"/>
        <v>0.1663945594746489</v>
      </c>
      <c r="I254" s="5">
        <f t="shared" si="40"/>
        <v>8580017.6757676397</v>
      </c>
      <c r="J254" s="5">
        <f t="shared" si="38"/>
        <v>4.2460567940749705E-4</v>
      </c>
    </row>
    <row r="255" spans="1:10" x14ac:dyDescent="0.4">
      <c r="A255" s="1">
        <f t="shared" si="33"/>
        <v>44136</v>
      </c>
      <c r="B255">
        <f t="shared" si="34"/>
        <v>250</v>
      </c>
      <c r="C255" s="16">
        <f t="shared" si="35"/>
        <v>3066.323807769028</v>
      </c>
      <c r="D255" s="17">
        <f t="shared" si="31"/>
        <v>-3.9495907277915831E-4</v>
      </c>
      <c r="E255" s="16">
        <f t="shared" si="36"/>
        <v>2.2110951815568853</v>
      </c>
      <c r="F255" s="17">
        <f t="shared" si="39"/>
        <v>-0.15438170363620282</v>
      </c>
      <c r="G255" s="16">
        <f t="shared" si="37"/>
        <v>8580015.4650970642</v>
      </c>
      <c r="H255" s="17">
        <f t="shared" si="32"/>
        <v>0.15477666270898199</v>
      </c>
      <c r="I255" s="5">
        <f t="shared" si="40"/>
        <v>8580017.6761922464</v>
      </c>
      <c r="J255" s="5">
        <f t="shared" si="38"/>
        <v>3.9495907277917186E-4</v>
      </c>
    </row>
    <row r="256" spans="1:10" x14ac:dyDescent="0.4">
      <c r="A256" s="1">
        <f t="shared" si="33"/>
        <v>44137</v>
      </c>
      <c r="B256">
        <f t="shared" si="34"/>
        <v>251</v>
      </c>
      <c r="C256" s="16">
        <f t="shared" si="35"/>
        <v>3066.3234128099552</v>
      </c>
      <c r="D256" s="17">
        <f t="shared" si="31"/>
        <v>-3.673824403204011E-4</v>
      </c>
      <c r="E256" s="16">
        <f t="shared" si="36"/>
        <v>2.0567134779206824</v>
      </c>
      <c r="F256" s="17">
        <f t="shared" si="39"/>
        <v>-0.14360256101412738</v>
      </c>
      <c r="G256" s="16">
        <f t="shared" si="37"/>
        <v>8580015.6198737267</v>
      </c>
      <c r="H256" s="17">
        <f t="shared" si="32"/>
        <v>0.14396994345444777</v>
      </c>
      <c r="I256" s="5">
        <f t="shared" si="40"/>
        <v>8580017.6765872054</v>
      </c>
      <c r="J256" s="5">
        <f t="shared" si="38"/>
        <v>3.6738244032039069E-4</v>
      </c>
    </row>
    <row r="257" spans="1:10" x14ac:dyDescent="0.4">
      <c r="A257" s="1">
        <f t="shared" si="33"/>
        <v>44138</v>
      </c>
      <c r="B257">
        <f t="shared" si="34"/>
        <v>252</v>
      </c>
      <c r="C257" s="16">
        <f t="shared" si="35"/>
        <v>3066.3230454275149</v>
      </c>
      <c r="D257" s="17">
        <f t="shared" si="31"/>
        <v>-3.4173125259927159E-4</v>
      </c>
      <c r="E257" s="16">
        <f t="shared" si="36"/>
        <v>1.913110916906555</v>
      </c>
      <c r="F257" s="17">
        <f t="shared" si="39"/>
        <v>-0.1335760329308596</v>
      </c>
      <c r="G257" s="16">
        <f t="shared" si="37"/>
        <v>8580015.7638436705</v>
      </c>
      <c r="H257" s="17">
        <f t="shared" si="32"/>
        <v>0.13391776418345885</v>
      </c>
      <c r="I257" s="5">
        <f t="shared" si="40"/>
        <v>8580017.6769545879</v>
      </c>
      <c r="J257" s="5">
        <f t="shared" si="38"/>
        <v>3.4173125259925885E-4</v>
      </c>
    </row>
    <row r="258" spans="1:10" x14ac:dyDescent="0.4">
      <c r="A258" s="1">
        <f t="shared" si="33"/>
        <v>44139</v>
      </c>
      <c r="B258">
        <f t="shared" si="34"/>
        <v>253</v>
      </c>
      <c r="C258" s="16">
        <f t="shared" si="35"/>
        <v>3066.3227036962621</v>
      </c>
      <c r="D258" s="17">
        <f t="shared" si="31"/>
        <v>-3.1787107156088467E-4</v>
      </c>
      <c r="E258" s="16">
        <f t="shared" si="36"/>
        <v>1.7795348839756955</v>
      </c>
      <c r="F258" s="17">
        <f t="shared" si="39"/>
        <v>-0.12424957080673782</v>
      </c>
      <c r="G258" s="16">
        <f t="shared" si="37"/>
        <v>8580015.8977614343</v>
      </c>
      <c r="H258" s="17">
        <f t="shared" si="32"/>
        <v>0.1245674418782987</v>
      </c>
      <c r="I258" s="5">
        <f t="shared" si="40"/>
        <v>8580017.6772963181</v>
      </c>
      <c r="J258" s="5">
        <f t="shared" si="38"/>
        <v>3.1787107156087957E-4</v>
      </c>
    </row>
    <row r="259" spans="1:10" x14ac:dyDescent="0.4">
      <c r="A259" s="1">
        <f t="shared" si="33"/>
        <v>44140</v>
      </c>
      <c r="B259">
        <f t="shared" si="34"/>
        <v>254</v>
      </c>
      <c r="C259" s="16">
        <f t="shared" si="35"/>
        <v>3066.3223858251904</v>
      </c>
      <c r="D259" s="17">
        <f t="shared" si="31"/>
        <v>-2.9567684591561938E-4</v>
      </c>
      <c r="E259" s="16">
        <f t="shared" si="36"/>
        <v>1.6552853131689576</v>
      </c>
      <c r="F259" s="17">
        <f t="shared" si="39"/>
        <v>-0.11557429507591141</v>
      </c>
      <c r="G259" s="16">
        <f t="shared" si="37"/>
        <v>8580016.022328876</v>
      </c>
      <c r="H259" s="17">
        <f t="shared" si="32"/>
        <v>0.11586997192182703</v>
      </c>
      <c r="I259" s="5">
        <f t="shared" si="40"/>
        <v>8580017.6776141897</v>
      </c>
      <c r="J259" s="5">
        <f t="shared" si="38"/>
        <v>2.9567684591562393E-4</v>
      </c>
    </row>
    <row r="260" spans="1:10" x14ac:dyDescent="0.4">
      <c r="A260" s="1">
        <f t="shared" si="33"/>
        <v>44141</v>
      </c>
      <c r="B260">
        <f t="shared" si="34"/>
        <v>255</v>
      </c>
      <c r="C260" s="16">
        <f t="shared" si="35"/>
        <v>3066.3220901483446</v>
      </c>
      <c r="D260" s="17">
        <f t="shared" si="31"/>
        <v>-2.7503225572670064E-4</v>
      </c>
      <c r="E260" s="16">
        <f t="shared" si="36"/>
        <v>1.5397110180930462</v>
      </c>
      <c r="F260" s="17">
        <f t="shared" si="39"/>
        <v>-0.10750473901078655</v>
      </c>
      <c r="G260" s="16">
        <f t="shared" si="37"/>
        <v>8580016.138198847</v>
      </c>
      <c r="H260" s="17">
        <f t="shared" si="32"/>
        <v>0.10777977126651325</v>
      </c>
      <c r="I260" s="5">
        <f t="shared" si="40"/>
        <v>8580017.677909866</v>
      </c>
      <c r="J260" s="5">
        <f t="shared" si="38"/>
        <v>2.750322557266982E-4</v>
      </c>
    </row>
    <row r="261" spans="1:10" x14ac:dyDescent="0.4">
      <c r="A261" s="1">
        <f t="shared" si="33"/>
        <v>44142</v>
      </c>
      <c r="B261">
        <f t="shared" si="34"/>
        <v>256</v>
      </c>
      <c r="C261" s="16">
        <f t="shared" si="35"/>
        <v>3066.3218151160891</v>
      </c>
      <c r="D261" s="17">
        <f t="shared" ref="D261:D324" si="41">-E$1*C261*E261/B$2</f>
        <v>-2.5582910276167488E-4</v>
      </c>
      <c r="E261" s="16">
        <f t="shared" si="36"/>
        <v>1.4322062790822596</v>
      </c>
      <c r="F261" s="17">
        <f t="shared" si="39"/>
        <v>-9.9998610432996515E-2</v>
      </c>
      <c r="G261" s="16">
        <f t="shared" si="37"/>
        <v>8580016.245978618</v>
      </c>
      <c r="H261" s="17">
        <f t="shared" ref="H261:H324" si="42">$G$1*E261</f>
        <v>0.10025443953575819</v>
      </c>
      <c r="I261" s="5">
        <f t="shared" si="40"/>
        <v>8580017.6781848967</v>
      </c>
      <c r="J261" s="5">
        <f t="shared" si="38"/>
        <v>2.5582910276167325E-4</v>
      </c>
    </row>
    <row r="262" spans="1:10" x14ac:dyDescent="0.4">
      <c r="A262" s="1">
        <f t="shared" si="33"/>
        <v>44143</v>
      </c>
      <c r="B262">
        <f t="shared" si="34"/>
        <v>257</v>
      </c>
      <c r="C262" s="16">
        <f t="shared" si="35"/>
        <v>3066.3215592869865</v>
      </c>
      <c r="D262" s="17">
        <f t="shared" si="41"/>
        <v>-2.3796674341219827E-4</v>
      </c>
      <c r="E262" s="16">
        <f t="shared" si="36"/>
        <v>1.332207668649263</v>
      </c>
      <c r="F262" s="17">
        <f t="shared" si="39"/>
        <v>-9.3016570062036216E-2</v>
      </c>
      <c r="G262" s="16">
        <f t="shared" si="37"/>
        <v>8580016.3462330569</v>
      </c>
      <c r="H262" s="17">
        <f t="shared" si="42"/>
        <v>9.3254536805448415E-2</v>
      </c>
      <c r="I262" s="5">
        <f t="shared" si="40"/>
        <v>8580017.6784407254</v>
      </c>
      <c r="J262" s="5">
        <f t="shared" si="38"/>
        <v>2.3796674341219903E-4</v>
      </c>
    </row>
    <row r="263" spans="1:10" x14ac:dyDescent="0.4">
      <c r="A263" s="1">
        <f t="shared" ref="A263:A326" si="43">A262+1</f>
        <v>44144</v>
      </c>
      <c r="B263">
        <f t="shared" ref="B263:B326" si="44">B262+1</f>
        <v>258</v>
      </c>
      <c r="C263" s="16">
        <f t="shared" ref="C263:C326" si="45">C262+D262</f>
        <v>3066.321321320243</v>
      </c>
      <c r="D263" s="17">
        <f t="shared" si="41"/>
        <v>-2.2135156120971602E-4</v>
      </c>
      <c r="E263" s="16">
        <f t="shared" ref="E263:E326" si="46">E262+F262</f>
        <v>1.2391910985872268</v>
      </c>
      <c r="F263" s="17">
        <f t="shared" si="39"/>
        <v>-8.6522025339896169E-2</v>
      </c>
      <c r="G263" s="16">
        <f t="shared" ref="G263:G326" si="47">G262+H262</f>
        <v>8580016.4394875932</v>
      </c>
      <c r="H263" s="17">
        <f t="shared" si="42"/>
        <v>8.6743376901105881E-2</v>
      </c>
      <c r="I263" s="5">
        <f t="shared" si="40"/>
        <v>8580017.6786786914</v>
      </c>
      <c r="J263" s="5">
        <f t="shared" ref="J263:J326" si="48">F263+H263</f>
        <v>2.2135156120971222E-4</v>
      </c>
    </row>
    <row r="264" spans="1:10" x14ac:dyDescent="0.4">
      <c r="A264" s="1">
        <f t="shared" si="43"/>
        <v>44145</v>
      </c>
      <c r="B264">
        <f t="shared" si="44"/>
        <v>259</v>
      </c>
      <c r="C264" s="16">
        <f t="shared" si="45"/>
        <v>3066.3210999686817</v>
      </c>
      <c r="D264" s="17">
        <f t="shared" si="41"/>
        <v>-2.0589647617217982E-4</v>
      </c>
      <c r="E264" s="16">
        <f t="shared" si="46"/>
        <v>1.1526690732473306</v>
      </c>
      <c r="F264" s="17">
        <f t="shared" si="39"/>
        <v>-8.0480938651140962E-2</v>
      </c>
      <c r="G264" s="16">
        <f t="shared" si="47"/>
        <v>8580016.5262309704</v>
      </c>
      <c r="H264" s="17">
        <f t="shared" si="42"/>
        <v>8.0686835127313145E-2</v>
      </c>
      <c r="I264" s="5">
        <f t="shared" si="40"/>
        <v>8580017.6789000444</v>
      </c>
      <c r="J264" s="5">
        <f t="shared" si="48"/>
        <v>2.058964761721821E-4</v>
      </c>
    </row>
    <row r="265" spans="1:10" x14ac:dyDescent="0.4">
      <c r="A265" s="1">
        <f t="shared" si="43"/>
        <v>44146</v>
      </c>
      <c r="B265">
        <f t="shared" si="44"/>
        <v>260</v>
      </c>
      <c r="C265" s="16">
        <f t="shared" si="45"/>
        <v>3066.3208940722056</v>
      </c>
      <c r="D265" s="17">
        <f t="shared" si="41"/>
        <v>-1.9152048841002828E-4</v>
      </c>
      <c r="E265" s="16">
        <f t="shared" si="46"/>
        <v>1.0721881345961897</v>
      </c>
      <c r="F265" s="17">
        <f t="shared" ref="F265:F328" si="49">-D265-H265</f>
        <v>-7.4861648933323255E-2</v>
      </c>
      <c r="G265" s="16">
        <f t="shared" si="47"/>
        <v>8580016.606917806</v>
      </c>
      <c r="H265" s="17">
        <f t="shared" si="42"/>
        <v>7.505316942173329E-2</v>
      </c>
      <c r="I265" s="5">
        <f t="shared" si="40"/>
        <v>8580017.6791059412</v>
      </c>
      <c r="J265" s="5">
        <f t="shared" si="48"/>
        <v>1.9152048841003522E-4</v>
      </c>
    </row>
    <row r="266" spans="1:10" x14ac:dyDescent="0.4">
      <c r="A266" s="1">
        <f t="shared" si="43"/>
        <v>44147</v>
      </c>
      <c r="B266">
        <f t="shared" si="44"/>
        <v>261</v>
      </c>
      <c r="C266" s="16">
        <f t="shared" si="45"/>
        <v>3066.3207025517172</v>
      </c>
      <c r="D266" s="17">
        <f t="shared" si="41"/>
        <v>-1.7814825359924215E-4</v>
      </c>
      <c r="E266" s="16">
        <f t="shared" si="46"/>
        <v>0.99732648566286641</v>
      </c>
      <c r="F266" s="17">
        <f t="shared" si="49"/>
        <v>-6.9634705742801409E-2</v>
      </c>
      <c r="G266" s="16">
        <f t="shared" si="47"/>
        <v>8580016.6819709763</v>
      </c>
      <c r="H266" s="17">
        <f t="shared" si="42"/>
        <v>6.9812853996400651E-2</v>
      </c>
      <c r="I266" s="5">
        <f t="shared" si="40"/>
        <v>8580017.6792974621</v>
      </c>
      <c r="J266" s="5">
        <f t="shared" si="48"/>
        <v>1.781482535992418E-4</v>
      </c>
    </row>
    <row r="267" spans="1:10" x14ac:dyDescent="0.4">
      <c r="A267" s="1">
        <f t="shared" si="43"/>
        <v>44148</v>
      </c>
      <c r="B267">
        <f t="shared" si="44"/>
        <v>262</v>
      </c>
      <c r="C267" s="16">
        <f t="shared" si="45"/>
        <v>3066.3205244034634</v>
      </c>
      <c r="D267" s="17">
        <f t="shared" si="41"/>
        <v>-1.6570968809633438E-4</v>
      </c>
      <c r="E267" s="16">
        <f t="shared" si="46"/>
        <v>0.92769177992006502</v>
      </c>
      <c r="F267" s="17">
        <f t="shared" si="49"/>
        <v>-6.4772714906308232E-2</v>
      </c>
      <c r="G267" s="16">
        <f t="shared" si="47"/>
        <v>8580016.751783831</v>
      </c>
      <c r="H267" s="17">
        <f t="shared" si="42"/>
        <v>6.4938424594404562E-2</v>
      </c>
      <c r="I267" s="5">
        <f t="shared" si="40"/>
        <v>8580017.6794756111</v>
      </c>
      <c r="J267" s="5">
        <f t="shared" si="48"/>
        <v>1.6570968809632991E-4</v>
      </c>
    </row>
    <row r="268" spans="1:10" x14ac:dyDescent="0.4">
      <c r="A268" s="1">
        <f t="shared" si="43"/>
        <v>44149</v>
      </c>
      <c r="B268">
        <f t="shared" si="44"/>
        <v>263</v>
      </c>
      <c r="C268" s="16">
        <f t="shared" si="45"/>
        <v>3066.3203586937752</v>
      </c>
      <c r="D268" s="17">
        <f t="shared" si="41"/>
        <v>-1.5413960162551595E-4</v>
      </c>
      <c r="E268" s="16">
        <f t="shared" si="46"/>
        <v>0.86291906501375681</v>
      </c>
      <c r="F268" s="17">
        <f t="shared" si="49"/>
        <v>-6.0250194949337463E-2</v>
      </c>
      <c r="G268" s="16">
        <f t="shared" si="47"/>
        <v>8580016.8167222552</v>
      </c>
      <c r="H268" s="17">
        <f t="shared" si="42"/>
        <v>6.0404334550962981E-2</v>
      </c>
      <c r="I268" s="5">
        <f t="shared" si="40"/>
        <v>8580017.6796413194</v>
      </c>
      <c r="J268" s="5">
        <f t="shared" si="48"/>
        <v>1.5413960162551782E-4</v>
      </c>
    </row>
    <row r="269" spans="1:10" x14ac:dyDescent="0.4">
      <c r="A269" s="1">
        <f t="shared" si="43"/>
        <v>44150</v>
      </c>
      <c r="B269">
        <f t="shared" si="44"/>
        <v>264</v>
      </c>
      <c r="C269" s="16">
        <f t="shared" si="45"/>
        <v>3066.3202045541734</v>
      </c>
      <c r="D269" s="17">
        <f t="shared" si="41"/>
        <v>-1.4337735561280757E-4</v>
      </c>
      <c r="E269" s="16">
        <f t="shared" si="46"/>
        <v>0.80266887006441934</v>
      </c>
      <c r="F269" s="17">
        <f t="shared" si="49"/>
        <v>-5.6043443548896552E-2</v>
      </c>
      <c r="G269" s="16">
        <f t="shared" si="47"/>
        <v>8580016.8771265894</v>
      </c>
      <c r="H269" s="17">
        <f t="shared" si="42"/>
        <v>5.6186820904509362E-2</v>
      </c>
      <c r="I269" s="5">
        <f t="shared" si="40"/>
        <v>8580017.6797954589</v>
      </c>
      <c r="J269" s="5">
        <f t="shared" si="48"/>
        <v>1.4337735561281012E-4</v>
      </c>
    </row>
    <row r="270" spans="1:10" x14ac:dyDescent="0.4">
      <c r="A270" s="1">
        <f t="shared" si="43"/>
        <v>44151</v>
      </c>
      <c r="B270">
        <f t="shared" si="44"/>
        <v>265</v>
      </c>
      <c r="C270" s="16">
        <f t="shared" si="45"/>
        <v>3066.3200611768179</v>
      </c>
      <c r="D270" s="17">
        <f t="shared" si="41"/>
        <v>-1.3336654537630331E-4</v>
      </c>
      <c r="E270" s="16">
        <f t="shared" si="46"/>
        <v>0.74662542651552277</v>
      </c>
      <c r="F270" s="17">
        <f t="shared" si="49"/>
        <v>-5.2130413310710298E-2</v>
      </c>
      <c r="G270" s="16">
        <f t="shared" si="47"/>
        <v>8580016.9333134107</v>
      </c>
      <c r="H270" s="17">
        <f t="shared" si="42"/>
        <v>5.2263779856086601E-2</v>
      </c>
      <c r="I270" s="5">
        <f t="shared" si="40"/>
        <v>8580017.6799388379</v>
      </c>
      <c r="J270" s="5">
        <f t="shared" si="48"/>
        <v>1.3336654537630249E-4</v>
      </c>
    </row>
    <row r="271" spans="1:10" x14ac:dyDescent="0.4">
      <c r="A271" s="1">
        <f t="shared" si="43"/>
        <v>44152</v>
      </c>
      <c r="B271">
        <f t="shared" si="44"/>
        <v>266</v>
      </c>
      <c r="C271" s="16">
        <f t="shared" si="45"/>
        <v>3066.3199278102725</v>
      </c>
      <c r="D271" s="17">
        <f t="shared" si="41"/>
        <v>-1.2405470450684012E-4</v>
      </c>
      <c r="E271" s="16">
        <f t="shared" si="46"/>
        <v>0.69449501320481244</v>
      </c>
      <c r="F271" s="17">
        <f t="shared" si="49"/>
        <v>-4.8490596219830033E-2</v>
      </c>
      <c r="G271" s="16">
        <f t="shared" si="47"/>
        <v>8580016.9855771903</v>
      </c>
      <c r="H271" s="17">
        <f t="shared" si="42"/>
        <v>4.8614650924336873E-2</v>
      </c>
      <c r="I271" s="5">
        <f t="shared" si="40"/>
        <v>8580017.6800722033</v>
      </c>
      <c r="J271" s="5">
        <f t="shared" si="48"/>
        <v>1.240547045068402E-4</v>
      </c>
    </row>
    <row r="272" spans="1:10" x14ac:dyDescent="0.4">
      <c r="A272" s="1">
        <f t="shared" si="43"/>
        <v>44153</v>
      </c>
      <c r="B272">
        <f t="shared" si="44"/>
        <v>267</v>
      </c>
      <c r="C272" s="16">
        <f t="shared" si="45"/>
        <v>3066.319803755568</v>
      </c>
      <c r="D272" s="17">
        <f t="shared" si="41"/>
        <v>-1.1539302988964233E-4</v>
      </c>
      <c r="E272" s="16">
        <f t="shared" si="46"/>
        <v>0.64600441698498245</v>
      </c>
      <c r="F272" s="17">
        <f t="shared" si="49"/>
        <v>-4.5104916159059129E-2</v>
      </c>
      <c r="G272" s="16">
        <f t="shared" si="47"/>
        <v>8580017.0341918413</v>
      </c>
      <c r="H272" s="17">
        <f t="shared" si="42"/>
        <v>4.5220309188948773E-2</v>
      </c>
      <c r="I272" s="5">
        <f t="shared" si="40"/>
        <v>8580017.6801962592</v>
      </c>
      <c r="J272" s="5">
        <f t="shared" si="48"/>
        <v>1.1539302988964467E-4</v>
      </c>
    </row>
    <row r="273" spans="1:10" x14ac:dyDescent="0.4">
      <c r="A273" s="1">
        <f t="shared" si="43"/>
        <v>44154</v>
      </c>
      <c r="B273">
        <f t="shared" si="44"/>
        <v>268</v>
      </c>
      <c r="C273" s="16">
        <f t="shared" si="45"/>
        <v>3066.3196883625383</v>
      </c>
      <c r="D273" s="17">
        <f t="shared" si="41"/>
        <v>-1.0733612592570166E-4</v>
      </c>
      <c r="E273" s="16">
        <f t="shared" si="46"/>
        <v>0.60089950082592336</v>
      </c>
      <c r="F273" s="17">
        <f t="shared" si="49"/>
        <v>-4.1955628931888936E-2</v>
      </c>
      <c r="G273" s="16">
        <f t="shared" si="47"/>
        <v>8580017.0794121511</v>
      </c>
      <c r="H273" s="17">
        <f t="shared" si="42"/>
        <v>4.2062965057814636E-2</v>
      </c>
      <c r="I273" s="5">
        <f t="shared" si="40"/>
        <v>8580017.6803116519</v>
      </c>
      <c r="J273" s="5">
        <f t="shared" si="48"/>
        <v>1.0733612592569997E-4</v>
      </c>
    </row>
    <row r="274" spans="1:10" x14ac:dyDescent="0.4">
      <c r="A274" s="1">
        <f t="shared" si="43"/>
        <v>44155</v>
      </c>
      <c r="B274">
        <f t="shared" si="44"/>
        <v>269</v>
      </c>
      <c r="C274" s="16">
        <f t="shared" si="45"/>
        <v>3066.3195810264124</v>
      </c>
      <c r="D274" s="17">
        <f t="shared" si="41"/>
        <v>-9.9841766612292061E-5</v>
      </c>
      <c r="E274" s="16">
        <f t="shared" si="46"/>
        <v>0.55894387189403438</v>
      </c>
      <c r="F274" s="17">
        <f t="shared" si="49"/>
        <v>-3.9026229265970117E-2</v>
      </c>
      <c r="G274" s="16">
        <f t="shared" si="47"/>
        <v>8580017.1214751154</v>
      </c>
      <c r="H274" s="17">
        <f t="shared" si="42"/>
        <v>3.9126071032582407E-2</v>
      </c>
      <c r="I274" s="5">
        <f t="shared" si="40"/>
        <v>8580017.6804189868</v>
      </c>
      <c r="J274" s="5">
        <f t="shared" si="48"/>
        <v>9.9841766612290828E-5</v>
      </c>
    </row>
    <row r="275" spans="1:10" x14ac:dyDescent="0.4">
      <c r="A275" s="1">
        <f t="shared" si="43"/>
        <v>44156</v>
      </c>
      <c r="B275">
        <f t="shared" si="44"/>
        <v>270</v>
      </c>
      <c r="C275" s="16">
        <f t="shared" si="45"/>
        <v>3066.3194811846456</v>
      </c>
      <c r="D275" s="17">
        <f t="shared" si="41"/>
        <v>-9.2870674235626149E-5</v>
      </c>
      <c r="E275" s="16">
        <f t="shared" si="46"/>
        <v>0.51991764262806428</v>
      </c>
      <c r="F275" s="17">
        <f t="shared" si="49"/>
        <v>-3.6301364309728877E-2</v>
      </c>
      <c r="G275" s="16">
        <f t="shared" si="47"/>
        <v>8580017.1606011856</v>
      </c>
      <c r="H275" s="17">
        <f t="shared" si="42"/>
        <v>3.6394234983964505E-2</v>
      </c>
      <c r="I275" s="5">
        <f t="shared" si="40"/>
        <v>8580017.6805188283</v>
      </c>
      <c r="J275" s="5">
        <f t="shared" si="48"/>
        <v>9.2870674235627504E-5</v>
      </c>
    </row>
    <row r="276" spans="1:10" x14ac:dyDescent="0.4">
      <c r="A276" s="1">
        <f t="shared" si="43"/>
        <v>44157</v>
      </c>
      <c r="B276">
        <f t="shared" si="44"/>
        <v>271</v>
      </c>
      <c r="C276" s="16">
        <f t="shared" si="45"/>
        <v>3066.3193883139716</v>
      </c>
      <c r="D276" s="17">
        <f t="shared" si="41"/>
        <v>-8.6386313515733837E-5</v>
      </c>
      <c r="E276" s="16">
        <f t="shared" si="46"/>
        <v>0.48361627831833542</v>
      </c>
      <c r="F276" s="17">
        <f t="shared" si="49"/>
        <v>-3.3766753168767746E-2</v>
      </c>
      <c r="G276" s="16">
        <f t="shared" si="47"/>
        <v>8580017.1969954204</v>
      </c>
      <c r="H276" s="17">
        <f t="shared" si="42"/>
        <v>3.3853139482283481E-2</v>
      </c>
      <c r="I276" s="5">
        <f t="shared" si="40"/>
        <v>8580017.680611698</v>
      </c>
      <c r="J276" s="5">
        <f t="shared" si="48"/>
        <v>8.6386313515735003E-5</v>
      </c>
    </row>
    <row r="277" spans="1:10" x14ac:dyDescent="0.4">
      <c r="A277" s="1">
        <f t="shared" si="43"/>
        <v>44158</v>
      </c>
      <c r="B277">
        <f t="shared" si="44"/>
        <v>272</v>
      </c>
      <c r="C277" s="16">
        <f t="shared" si="45"/>
        <v>3066.3193019276582</v>
      </c>
      <c r="D277" s="17">
        <f t="shared" si="41"/>
        <v>-8.035470012463532E-5</v>
      </c>
      <c r="E277" s="16">
        <f t="shared" si="46"/>
        <v>0.44984952514956766</v>
      </c>
      <c r="F277" s="17">
        <f t="shared" si="49"/>
        <v>-3.14091120603451E-2</v>
      </c>
      <c r="G277" s="16">
        <f t="shared" si="47"/>
        <v>8580017.2308485601</v>
      </c>
      <c r="H277" s="17">
        <f t="shared" si="42"/>
        <v>3.1489466760469736E-2</v>
      </c>
      <c r="I277" s="5">
        <f t="shared" si="40"/>
        <v>8580017.6806980856</v>
      </c>
      <c r="J277" s="5">
        <f t="shared" si="48"/>
        <v>8.035470012463658E-5</v>
      </c>
    </row>
    <row r="278" spans="1:10" x14ac:dyDescent="0.4">
      <c r="A278" s="1">
        <f t="shared" si="43"/>
        <v>44159</v>
      </c>
      <c r="B278">
        <f t="shared" si="44"/>
        <v>273</v>
      </c>
      <c r="C278" s="16">
        <f t="shared" si="45"/>
        <v>3066.3192215729582</v>
      </c>
      <c r="D278" s="17">
        <f t="shared" si="41"/>
        <v>-7.4744222574217616E-5</v>
      </c>
      <c r="E278" s="16">
        <f t="shared" si="46"/>
        <v>0.41844041308922258</v>
      </c>
      <c r="F278" s="17">
        <f t="shared" si="49"/>
        <v>-2.9216084693671367E-2</v>
      </c>
      <c r="G278" s="16">
        <f t="shared" si="47"/>
        <v>8580017.2623380274</v>
      </c>
      <c r="H278" s="17">
        <f t="shared" si="42"/>
        <v>2.9290828916245584E-2</v>
      </c>
      <c r="I278" s="5">
        <f t="shared" si="40"/>
        <v>8580017.6807784401</v>
      </c>
      <c r="J278" s="5">
        <f t="shared" si="48"/>
        <v>7.4744222574217589E-5</v>
      </c>
    </row>
    <row r="279" spans="1:10" x14ac:dyDescent="0.4">
      <c r="A279" s="1">
        <f t="shared" si="43"/>
        <v>44160</v>
      </c>
      <c r="B279">
        <f t="shared" si="44"/>
        <v>274</v>
      </c>
      <c r="C279" s="16">
        <f t="shared" si="45"/>
        <v>3066.3191468287355</v>
      </c>
      <c r="D279" s="17">
        <f t="shared" si="41"/>
        <v>-6.9525476540299161E-5</v>
      </c>
      <c r="E279" s="16">
        <f t="shared" si="46"/>
        <v>0.38922432839555121</v>
      </c>
      <c r="F279" s="17">
        <f t="shared" si="49"/>
        <v>-2.717617751114829E-2</v>
      </c>
      <c r="G279" s="16">
        <f t="shared" si="47"/>
        <v>8580017.2916288562</v>
      </c>
      <c r="H279" s="17">
        <f t="shared" si="42"/>
        <v>2.7245702987688587E-2</v>
      </c>
      <c r="I279" s="5">
        <f t="shared" si="40"/>
        <v>8580017.6808531843</v>
      </c>
      <c r="J279" s="5">
        <f t="shared" si="48"/>
        <v>6.9525476540297643E-5</v>
      </c>
    </row>
    <row r="280" spans="1:10" x14ac:dyDescent="0.4">
      <c r="A280" s="1">
        <f t="shared" si="43"/>
        <v>44161</v>
      </c>
      <c r="B280">
        <f t="shared" si="44"/>
        <v>275</v>
      </c>
      <c r="C280" s="16">
        <f t="shared" si="45"/>
        <v>3066.3190773032588</v>
      </c>
      <c r="D280" s="17">
        <f t="shared" si="41"/>
        <v>-6.4671110754550067E-5</v>
      </c>
      <c r="E280" s="16">
        <f t="shared" si="46"/>
        <v>0.3620481508844029</v>
      </c>
      <c r="F280" s="17">
        <f t="shared" si="49"/>
        <v>-2.5278699451153654E-2</v>
      </c>
      <c r="G280" s="16">
        <f t="shared" si="47"/>
        <v>8580017.3188745584</v>
      </c>
      <c r="H280" s="17">
        <f t="shared" si="42"/>
        <v>2.5343370561908204E-2</v>
      </c>
      <c r="I280" s="5">
        <f t="shared" si="40"/>
        <v>8580017.6809227094</v>
      </c>
      <c r="J280" s="5">
        <f t="shared" si="48"/>
        <v>6.4671110754550148E-5</v>
      </c>
    </row>
    <row r="281" spans="1:10" x14ac:dyDescent="0.4">
      <c r="A281" s="1">
        <f t="shared" si="43"/>
        <v>44162</v>
      </c>
      <c r="B281">
        <f t="shared" si="44"/>
        <v>276</v>
      </c>
      <c r="C281" s="16">
        <f t="shared" si="45"/>
        <v>3066.3190126321479</v>
      </c>
      <c r="D281" s="17">
        <f t="shared" si="41"/>
        <v>-6.015568365656627E-5</v>
      </c>
      <c r="E281" s="16">
        <f t="shared" si="46"/>
        <v>0.33676945143324927</v>
      </c>
      <c r="F281" s="17">
        <f t="shared" si="49"/>
        <v>-2.3513705916670888E-2</v>
      </c>
      <c r="G281" s="16">
        <f t="shared" si="47"/>
        <v>8580017.3442179281</v>
      </c>
      <c r="H281" s="17">
        <f t="shared" si="42"/>
        <v>2.3573861600327452E-2</v>
      </c>
      <c r="I281" s="5">
        <f t="shared" si="40"/>
        <v>8580017.6809873804</v>
      </c>
      <c r="J281" s="5">
        <f t="shared" si="48"/>
        <v>6.0155683656564624E-5</v>
      </c>
    </row>
    <row r="282" spans="1:10" x14ac:dyDescent="0.4">
      <c r="A282" s="1">
        <f t="shared" si="43"/>
        <v>44163</v>
      </c>
      <c r="B282">
        <f t="shared" si="44"/>
        <v>277</v>
      </c>
      <c r="C282" s="16">
        <f t="shared" si="45"/>
        <v>3066.3189524764643</v>
      </c>
      <c r="D282" s="17">
        <f t="shared" si="41"/>
        <v>-5.595553005479315E-5</v>
      </c>
      <c r="E282" s="16">
        <f t="shared" si="46"/>
        <v>0.31325574551657837</v>
      </c>
      <c r="F282" s="17">
        <f t="shared" si="49"/>
        <v>-2.1871946656105697E-2</v>
      </c>
      <c r="G282" s="16">
        <f t="shared" si="47"/>
        <v>8580017.3677917905</v>
      </c>
      <c r="H282" s="17">
        <f t="shared" si="42"/>
        <v>2.1927902186160489E-2</v>
      </c>
      <c r="I282" s="5">
        <f t="shared" si="40"/>
        <v>8580017.6810475364</v>
      </c>
      <c r="J282" s="5">
        <f t="shared" si="48"/>
        <v>5.5955530054791619E-5</v>
      </c>
    </row>
    <row r="283" spans="1:10" x14ac:dyDescent="0.4">
      <c r="A283" s="1">
        <f t="shared" si="43"/>
        <v>44164</v>
      </c>
      <c r="B283">
        <f t="shared" si="44"/>
        <v>278</v>
      </c>
      <c r="C283" s="16">
        <f t="shared" si="45"/>
        <v>3066.3188965209342</v>
      </c>
      <c r="D283" s="17">
        <f t="shared" si="41"/>
        <v>-5.2048637097453691E-5</v>
      </c>
      <c r="E283" s="16">
        <f t="shared" si="46"/>
        <v>0.29138379886047266</v>
      </c>
      <c r="F283" s="17">
        <f t="shared" si="49"/>
        <v>-2.0344817283135634E-2</v>
      </c>
      <c r="G283" s="16">
        <f t="shared" si="47"/>
        <v>8580017.389719693</v>
      </c>
      <c r="H283" s="17">
        <f t="shared" si="42"/>
        <v>2.0396865920233088E-2</v>
      </c>
      <c r="I283" s="5">
        <f t="shared" ref="I283:I346" si="50">E283+G283</f>
        <v>8580017.6811034922</v>
      </c>
      <c r="J283" s="5">
        <f t="shared" si="48"/>
        <v>5.2048637097453637E-5</v>
      </c>
    </row>
    <row r="284" spans="1:10" x14ac:dyDescent="0.4">
      <c r="A284" s="1">
        <f t="shared" si="43"/>
        <v>44165</v>
      </c>
      <c r="B284">
        <f t="shared" si="44"/>
        <v>279</v>
      </c>
      <c r="C284" s="16">
        <f t="shared" si="45"/>
        <v>3066.3188444722973</v>
      </c>
      <c r="D284" s="17">
        <f t="shared" si="41"/>
        <v>-4.8414528903431937E-5</v>
      </c>
      <c r="E284" s="16">
        <f t="shared" si="46"/>
        <v>0.27103898157733702</v>
      </c>
      <c r="F284" s="17">
        <f t="shared" si="49"/>
        <v>-1.8924314181510162E-2</v>
      </c>
      <c r="G284" s="16">
        <f t="shared" si="47"/>
        <v>8580017.4101165589</v>
      </c>
      <c r="H284" s="17">
        <f t="shared" si="42"/>
        <v>1.8972728710413594E-2</v>
      </c>
      <c r="I284" s="5">
        <f t="shared" si="50"/>
        <v>8580017.68115554</v>
      </c>
      <c r="J284" s="5">
        <f t="shared" si="48"/>
        <v>4.8414528903431564E-5</v>
      </c>
    </row>
    <row r="285" spans="1:10" x14ac:dyDescent="0.4">
      <c r="A285" s="1">
        <f t="shared" si="43"/>
        <v>44166</v>
      </c>
      <c r="B285">
        <f t="shared" si="44"/>
        <v>280</v>
      </c>
      <c r="C285" s="16">
        <f t="shared" si="45"/>
        <v>3066.3187960577684</v>
      </c>
      <c r="D285" s="17">
        <f t="shared" si="41"/>
        <v>-4.5034159248451763E-5</v>
      </c>
      <c r="E285" s="16">
        <f t="shared" si="46"/>
        <v>0.25211466739582689</v>
      </c>
      <c r="F285" s="17">
        <f t="shared" si="49"/>
        <v>-1.7602992558459433E-2</v>
      </c>
      <c r="G285" s="16">
        <f t="shared" si="47"/>
        <v>8580017.4290892873</v>
      </c>
      <c r="H285" s="17">
        <f t="shared" si="42"/>
        <v>1.7648026717707883E-2</v>
      </c>
      <c r="I285" s="5">
        <f t="shared" si="50"/>
        <v>8580017.6812039539</v>
      </c>
      <c r="J285" s="5">
        <f t="shared" si="48"/>
        <v>4.5034159248450584E-5</v>
      </c>
    </row>
    <row r="286" spans="1:10" x14ac:dyDescent="0.4">
      <c r="A286" s="1">
        <f t="shared" si="43"/>
        <v>44167</v>
      </c>
      <c r="B286">
        <f t="shared" si="44"/>
        <v>281</v>
      </c>
      <c r="C286" s="16">
        <f t="shared" si="45"/>
        <v>3066.3187510236094</v>
      </c>
      <c r="D286" s="17">
        <f t="shared" si="41"/>
        <v>-4.1889811744110357E-5</v>
      </c>
      <c r="E286" s="16">
        <f t="shared" si="46"/>
        <v>0.23451167483736746</v>
      </c>
      <c r="F286" s="17">
        <f t="shared" si="49"/>
        <v>-1.6373927426871614E-2</v>
      </c>
      <c r="G286" s="16">
        <f t="shared" si="47"/>
        <v>8580017.4467373136</v>
      </c>
      <c r="H286" s="17">
        <f t="shared" si="42"/>
        <v>1.6415817238615724E-2</v>
      </c>
      <c r="I286" s="5">
        <f t="shared" si="50"/>
        <v>8580017.681248989</v>
      </c>
      <c r="J286" s="5">
        <f t="shared" si="48"/>
        <v>4.1889811744109245E-5</v>
      </c>
    </row>
    <row r="287" spans="1:10" x14ac:dyDescent="0.4">
      <c r="A287" s="1">
        <f t="shared" si="43"/>
        <v>44168</v>
      </c>
      <c r="B287">
        <f t="shared" si="44"/>
        <v>282</v>
      </c>
      <c r="C287" s="16">
        <f t="shared" si="45"/>
        <v>3066.3187091337977</v>
      </c>
      <c r="D287" s="17">
        <f t="shared" si="41"/>
        <v>-3.8965006986597482E-5</v>
      </c>
      <c r="E287" s="16">
        <f t="shared" si="46"/>
        <v>0.21813774741049585</v>
      </c>
      <c r="F287" s="17">
        <f t="shared" si="49"/>
        <v>-1.5230677311748113E-2</v>
      </c>
      <c r="G287" s="16">
        <f t="shared" si="47"/>
        <v>8580017.4631531313</v>
      </c>
      <c r="H287" s="17">
        <f t="shared" si="42"/>
        <v>1.526964231873471E-2</v>
      </c>
      <c r="I287" s="5">
        <f t="shared" si="50"/>
        <v>8580017.681290878</v>
      </c>
      <c r="J287" s="5">
        <f t="shared" si="48"/>
        <v>3.8965006986597245E-5</v>
      </c>
    </row>
    <row r="288" spans="1:10" x14ac:dyDescent="0.4">
      <c r="A288" s="1">
        <f t="shared" si="43"/>
        <v>44169</v>
      </c>
      <c r="B288">
        <f t="shared" si="44"/>
        <v>283</v>
      </c>
      <c r="C288" s="16">
        <f t="shared" si="45"/>
        <v>3066.3186701687905</v>
      </c>
      <c r="D288" s="17">
        <f t="shared" si="41"/>
        <v>-3.6244416188460797E-5</v>
      </c>
      <c r="E288" s="16">
        <f t="shared" si="46"/>
        <v>0.20290707009874773</v>
      </c>
      <c r="F288" s="17">
        <f t="shared" si="49"/>
        <v>-1.4167250490723883E-2</v>
      </c>
      <c r="G288" s="16">
        <f t="shared" si="47"/>
        <v>8580017.478422774</v>
      </c>
      <c r="H288" s="17">
        <f t="shared" si="42"/>
        <v>1.4203494906912343E-2</v>
      </c>
      <c r="I288" s="5">
        <f t="shared" si="50"/>
        <v>8580017.6813298445</v>
      </c>
      <c r="J288" s="5">
        <f t="shared" si="48"/>
        <v>3.6244416188459944E-5</v>
      </c>
    </row>
    <row r="289" spans="1:10" x14ac:dyDescent="0.4">
      <c r="A289" s="1">
        <f t="shared" si="43"/>
        <v>44170</v>
      </c>
      <c r="B289">
        <f t="shared" si="44"/>
        <v>284</v>
      </c>
      <c r="C289" s="16">
        <f t="shared" si="45"/>
        <v>3066.3186339243744</v>
      </c>
      <c r="D289" s="17">
        <f t="shared" si="41"/>
        <v>-3.371378084075657E-5</v>
      </c>
      <c r="E289" s="16">
        <f t="shared" si="46"/>
        <v>0.18873981960802386</v>
      </c>
      <c r="F289" s="17">
        <f t="shared" si="49"/>
        <v>-1.3178073591720916E-2</v>
      </c>
      <c r="G289" s="16">
        <f t="shared" si="47"/>
        <v>8580017.4926262684</v>
      </c>
      <c r="H289" s="17">
        <f t="shared" si="42"/>
        <v>1.3211787372561672E-2</v>
      </c>
      <c r="I289" s="5">
        <f t="shared" si="50"/>
        <v>8580017.6813660879</v>
      </c>
      <c r="J289" s="5">
        <f t="shared" si="48"/>
        <v>3.3713780840756088E-5</v>
      </c>
    </row>
    <row r="290" spans="1:10" x14ac:dyDescent="0.4">
      <c r="A290" s="1">
        <f t="shared" si="43"/>
        <v>44171</v>
      </c>
      <c r="B290">
        <f t="shared" si="44"/>
        <v>285</v>
      </c>
      <c r="C290" s="16">
        <f t="shared" si="45"/>
        <v>3066.3186002105936</v>
      </c>
      <c r="D290" s="17">
        <f t="shared" si="41"/>
        <v>-3.1359837984530842E-5</v>
      </c>
      <c r="E290" s="16">
        <f t="shared" si="46"/>
        <v>0.17556174601630295</v>
      </c>
      <c r="F290" s="17">
        <f t="shared" si="49"/>
        <v>-1.2257962383156677E-2</v>
      </c>
      <c r="G290" s="16">
        <f t="shared" si="47"/>
        <v>8580017.5058380552</v>
      </c>
      <c r="H290" s="17">
        <f t="shared" si="42"/>
        <v>1.2289322221141208E-2</v>
      </c>
      <c r="I290" s="5">
        <f t="shared" si="50"/>
        <v>8580017.6813998017</v>
      </c>
      <c r="J290" s="5">
        <f t="shared" si="48"/>
        <v>3.1359837984530625E-5</v>
      </c>
    </row>
    <row r="291" spans="1:10" x14ac:dyDescent="0.4">
      <c r="A291" s="1">
        <f t="shared" si="43"/>
        <v>44172</v>
      </c>
      <c r="B291">
        <f t="shared" si="44"/>
        <v>286</v>
      </c>
      <c r="C291" s="16">
        <f t="shared" si="45"/>
        <v>3066.3185688507556</v>
      </c>
      <c r="D291" s="17">
        <f t="shared" si="41"/>
        <v>-2.9170250699975821E-5</v>
      </c>
      <c r="E291" s="16">
        <f t="shared" si="46"/>
        <v>0.16330378363314627</v>
      </c>
      <c r="F291" s="17">
        <f t="shared" si="49"/>
        <v>-1.1402094603620263E-2</v>
      </c>
      <c r="G291" s="16">
        <f t="shared" si="47"/>
        <v>8580017.5181273781</v>
      </c>
      <c r="H291" s="17">
        <f t="shared" si="42"/>
        <v>1.143126485432024E-2</v>
      </c>
      <c r="I291" s="5">
        <f t="shared" si="50"/>
        <v>8580017.6814311612</v>
      </c>
      <c r="J291" s="5">
        <f t="shared" si="48"/>
        <v>2.9170250699976641E-5</v>
      </c>
    </row>
    <row r="292" spans="1:10" x14ac:dyDescent="0.4">
      <c r="A292" s="1">
        <f t="shared" si="43"/>
        <v>44173</v>
      </c>
      <c r="B292">
        <f t="shared" si="44"/>
        <v>287</v>
      </c>
      <c r="C292" s="16">
        <f t="shared" si="45"/>
        <v>3066.3185396805047</v>
      </c>
      <c r="D292" s="17">
        <f t="shared" si="41"/>
        <v>-2.7133543448952515E-5</v>
      </c>
      <c r="E292" s="16">
        <f t="shared" si="46"/>
        <v>0.151901689029526</v>
      </c>
      <c r="F292" s="17">
        <f t="shared" si="49"/>
        <v>-1.0605984688617868E-2</v>
      </c>
      <c r="G292" s="16">
        <f t="shared" si="47"/>
        <v>8580017.5295586437</v>
      </c>
      <c r="H292" s="17">
        <f t="shared" si="42"/>
        <v>1.0633118232066821E-2</v>
      </c>
      <c r="I292" s="5">
        <f t="shared" si="50"/>
        <v>8580017.6814603321</v>
      </c>
      <c r="J292" s="5">
        <f t="shared" si="48"/>
        <v>2.7133543448952871E-5</v>
      </c>
    </row>
    <row r="293" spans="1:10" x14ac:dyDescent="0.4">
      <c r="A293" s="1">
        <f t="shared" si="43"/>
        <v>44174</v>
      </c>
      <c r="B293">
        <f t="shared" si="44"/>
        <v>288</v>
      </c>
      <c r="C293" s="16">
        <f t="shared" si="45"/>
        <v>3066.3185125469613</v>
      </c>
      <c r="D293" s="17">
        <f t="shared" si="41"/>
        <v>-2.5239041932007691E-5</v>
      </c>
      <c r="E293" s="16">
        <f t="shared" si="46"/>
        <v>0.14129570434090813</v>
      </c>
      <c r="F293" s="17">
        <f t="shared" si="49"/>
        <v>-9.8654602619315628E-3</v>
      </c>
      <c r="G293" s="16">
        <f t="shared" si="47"/>
        <v>8580017.5401917621</v>
      </c>
      <c r="H293" s="17">
        <f t="shared" si="42"/>
        <v>9.8906993038635708E-3</v>
      </c>
      <c r="I293" s="5">
        <f t="shared" si="50"/>
        <v>8580017.6814874671</v>
      </c>
      <c r="J293" s="5">
        <f t="shared" si="48"/>
        <v>2.523904193200803E-5</v>
      </c>
    </row>
    <row r="294" spans="1:10" x14ac:dyDescent="0.4">
      <c r="A294" s="1">
        <f t="shared" si="43"/>
        <v>44175</v>
      </c>
      <c r="B294">
        <f t="shared" si="44"/>
        <v>289</v>
      </c>
      <c r="C294" s="16">
        <f t="shared" si="45"/>
        <v>3066.3184873079194</v>
      </c>
      <c r="D294" s="17">
        <f t="shared" si="41"/>
        <v>-2.3476817144674229E-5</v>
      </c>
      <c r="E294" s="16">
        <f t="shared" si="46"/>
        <v>0.13143024407897658</v>
      </c>
      <c r="F294" s="17">
        <f t="shared" si="49"/>
        <v>-9.1766402683836866E-3</v>
      </c>
      <c r="G294" s="16">
        <f t="shared" si="47"/>
        <v>8580017.5500824619</v>
      </c>
      <c r="H294" s="17">
        <f t="shared" si="42"/>
        <v>9.2001170855283611E-3</v>
      </c>
      <c r="I294" s="5">
        <f t="shared" si="50"/>
        <v>8580017.681512706</v>
      </c>
      <c r="J294" s="5">
        <f t="shared" si="48"/>
        <v>2.3476817144674547E-5</v>
      </c>
    </row>
    <row r="295" spans="1:10" x14ac:dyDescent="0.4">
      <c r="A295" s="1">
        <f t="shared" si="43"/>
        <v>44176</v>
      </c>
      <c r="B295">
        <f t="shared" si="44"/>
        <v>290</v>
      </c>
      <c r="C295" s="16">
        <f t="shared" si="45"/>
        <v>3066.3184638311022</v>
      </c>
      <c r="D295" s="17">
        <f t="shared" si="41"/>
        <v>-2.1837633339852749E-5</v>
      </c>
      <c r="E295" s="16">
        <f t="shared" si="46"/>
        <v>0.12225360381059289</v>
      </c>
      <c r="F295" s="17">
        <f t="shared" si="49"/>
        <v>-8.5359146334016492E-3</v>
      </c>
      <c r="G295" s="16">
        <f t="shared" si="47"/>
        <v>8580017.5592825785</v>
      </c>
      <c r="H295" s="17">
        <f t="shared" si="42"/>
        <v>8.5577522667415022E-3</v>
      </c>
      <c r="I295" s="5">
        <f t="shared" si="50"/>
        <v>8580017.6815361828</v>
      </c>
      <c r="J295" s="5">
        <f t="shared" si="48"/>
        <v>2.183763333985303E-5</v>
      </c>
    </row>
    <row r="296" spans="1:10" x14ac:dyDescent="0.4">
      <c r="A296" s="1">
        <f t="shared" si="43"/>
        <v>44177</v>
      </c>
      <c r="B296">
        <f t="shared" si="44"/>
        <v>291</v>
      </c>
      <c r="C296" s="16">
        <f t="shared" si="45"/>
        <v>3066.3184419934687</v>
      </c>
      <c r="D296" s="17">
        <f t="shared" si="41"/>
        <v>-2.0312899623544555E-5</v>
      </c>
      <c r="E296" s="16">
        <f t="shared" si="46"/>
        <v>0.11371768917719124</v>
      </c>
      <c r="F296" s="17">
        <f t="shared" si="49"/>
        <v>-7.9399253427798449E-3</v>
      </c>
      <c r="G296" s="16">
        <f t="shared" si="47"/>
        <v>8580017.5678403303</v>
      </c>
      <c r="H296" s="17">
        <f t="shared" si="42"/>
        <v>7.9602382424033887E-3</v>
      </c>
      <c r="I296" s="5">
        <f t="shared" si="50"/>
        <v>8580017.6815580186</v>
      </c>
      <c r="J296" s="5">
        <f t="shared" si="48"/>
        <v>2.0312899623543823E-5</v>
      </c>
    </row>
    <row r="297" spans="1:10" x14ac:dyDescent="0.4">
      <c r="A297" s="1">
        <f t="shared" si="43"/>
        <v>44178</v>
      </c>
      <c r="B297">
        <f t="shared" si="44"/>
        <v>292</v>
      </c>
      <c r="C297" s="16">
        <f t="shared" si="45"/>
        <v>3066.3184216805689</v>
      </c>
      <c r="D297" s="17">
        <f t="shared" si="41"/>
        <v>-1.8894624930248401E-5</v>
      </c>
      <c r="E297" s="16">
        <f t="shared" si="46"/>
        <v>0.1057777638344114</v>
      </c>
      <c r="F297" s="17">
        <f t="shared" si="49"/>
        <v>-7.3855488434785505E-3</v>
      </c>
      <c r="G297" s="16">
        <f t="shared" si="47"/>
        <v>8580017.5758005679</v>
      </c>
      <c r="H297" s="17">
        <f t="shared" si="42"/>
        <v>7.4044434684087989E-3</v>
      </c>
      <c r="I297" s="5">
        <f t="shared" si="50"/>
        <v>8580017.6815783326</v>
      </c>
      <c r="J297" s="5">
        <f t="shared" si="48"/>
        <v>1.8894624930248377E-5</v>
      </c>
    </row>
    <row r="298" spans="1:10" x14ac:dyDescent="0.4">
      <c r="A298" s="1">
        <f t="shared" si="43"/>
        <v>44179</v>
      </c>
      <c r="B298">
        <f t="shared" si="44"/>
        <v>293</v>
      </c>
      <c r="C298" s="16">
        <f t="shared" si="45"/>
        <v>3066.3184027859438</v>
      </c>
      <c r="D298" s="17">
        <f t="shared" si="41"/>
        <v>-1.7575376142046868E-5</v>
      </c>
      <c r="E298" s="16">
        <f t="shared" si="46"/>
        <v>9.8392214990932841E-2</v>
      </c>
      <c r="F298" s="17">
        <f t="shared" si="49"/>
        <v>-6.8698796732232529E-3</v>
      </c>
      <c r="G298" s="16">
        <f t="shared" si="47"/>
        <v>8580017.5832050107</v>
      </c>
      <c r="H298" s="17">
        <f t="shared" si="42"/>
        <v>6.8874550493652998E-3</v>
      </c>
      <c r="I298" s="5">
        <f t="shared" si="50"/>
        <v>8580017.6815972254</v>
      </c>
      <c r="J298" s="5">
        <f t="shared" si="48"/>
        <v>1.7575376142046906E-5</v>
      </c>
    </row>
    <row r="299" spans="1:10" x14ac:dyDescent="0.4">
      <c r="A299" s="1">
        <f t="shared" si="43"/>
        <v>44180</v>
      </c>
      <c r="B299">
        <f t="shared" si="44"/>
        <v>294</v>
      </c>
      <c r="C299" s="16">
        <f t="shared" si="45"/>
        <v>3066.3183852105676</v>
      </c>
      <c r="D299" s="17">
        <f t="shared" si="41"/>
        <v>-1.6348239131884264E-5</v>
      </c>
      <c r="E299" s="16">
        <f t="shared" si="46"/>
        <v>9.1522335317709591E-2</v>
      </c>
      <c r="F299" s="17">
        <f t="shared" si="49"/>
        <v>-6.3902152331077877E-3</v>
      </c>
      <c r="G299" s="16">
        <f t="shared" si="47"/>
        <v>8580017.5900924653</v>
      </c>
      <c r="H299" s="17">
        <f t="shared" si="42"/>
        <v>6.4065634722396724E-3</v>
      </c>
      <c r="I299" s="5">
        <f t="shared" si="50"/>
        <v>8580017.6816148013</v>
      </c>
      <c r="J299" s="5">
        <f t="shared" si="48"/>
        <v>1.6348239131884663E-5</v>
      </c>
    </row>
    <row r="300" spans="1:10" x14ac:dyDescent="0.4">
      <c r="A300" s="1">
        <f t="shared" si="43"/>
        <v>44181</v>
      </c>
      <c r="B300">
        <f t="shared" si="44"/>
        <v>295</v>
      </c>
      <c r="C300" s="16">
        <f t="shared" si="45"/>
        <v>3066.3183688623285</v>
      </c>
      <c r="D300" s="17">
        <f t="shared" si="41"/>
        <v>-1.5206782526863776E-5</v>
      </c>
      <c r="E300" s="16">
        <f t="shared" si="46"/>
        <v>8.5132120084601803E-2</v>
      </c>
      <c r="F300" s="17">
        <f t="shared" si="49"/>
        <v>-5.9440416233952631E-3</v>
      </c>
      <c r="G300" s="16">
        <f t="shared" si="47"/>
        <v>8580017.5964990295</v>
      </c>
      <c r="H300" s="17">
        <f t="shared" si="42"/>
        <v>5.959248405922127E-3</v>
      </c>
      <c r="I300" s="5">
        <f t="shared" si="50"/>
        <v>8580017.6816311497</v>
      </c>
      <c r="J300" s="5">
        <f t="shared" si="48"/>
        <v>1.5206782526863867E-5</v>
      </c>
    </row>
    <row r="301" spans="1:10" x14ac:dyDescent="0.4">
      <c r="A301" s="1">
        <f t="shared" si="43"/>
        <v>44182</v>
      </c>
      <c r="B301">
        <f t="shared" si="44"/>
        <v>296</v>
      </c>
      <c r="C301" s="16">
        <f t="shared" si="45"/>
        <v>3066.3183536555462</v>
      </c>
      <c r="D301" s="17">
        <f t="shared" si="41"/>
        <v>-1.4145024001647487E-5</v>
      </c>
      <c r="E301" s="16">
        <f t="shared" si="46"/>
        <v>7.918807846120654E-2</v>
      </c>
      <c r="F301" s="17">
        <f t="shared" si="49"/>
        <v>-5.5290204682828109E-3</v>
      </c>
      <c r="G301" s="16">
        <f t="shared" si="47"/>
        <v>8580017.6024582777</v>
      </c>
      <c r="H301" s="17">
        <f t="shared" si="42"/>
        <v>5.5431654922844581E-3</v>
      </c>
      <c r="I301" s="5">
        <f t="shared" si="50"/>
        <v>8580017.6816463564</v>
      </c>
      <c r="J301" s="5">
        <f t="shared" si="48"/>
        <v>1.4145024001647154E-5</v>
      </c>
    </row>
    <row r="302" spans="1:10" x14ac:dyDescent="0.4">
      <c r="A302" s="1">
        <f t="shared" si="43"/>
        <v>44183</v>
      </c>
      <c r="B302">
        <f t="shared" si="44"/>
        <v>297</v>
      </c>
      <c r="C302" s="16">
        <f t="shared" si="45"/>
        <v>3066.318339510522</v>
      </c>
      <c r="D302" s="17">
        <f t="shared" si="41"/>
        <v>-1.3157398925303022E-5</v>
      </c>
      <c r="E302" s="16">
        <f t="shared" si="46"/>
        <v>7.3659057992923729E-2</v>
      </c>
      <c r="F302" s="17">
        <f t="shared" si="49"/>
        <v>-5.1429766605793582E-3</v>
      </c>
      <c r="G302" s="16">
        <f t="shared" si="47"/>
        <v>8580017.6080014426</v>
      </c>
      <c r="H302" s="17">
        <f t="shared" si="42"/>
        <v>5.1561340595046613E-3</v>
      </c>
      <c r="I302" s="5">
        <f t="shared" si="50"/>
        <v>8580017.6816605013</v>
      </c>
      <c r="J302" s="5">
        <f t="shared" si="48"/>
        <v>1.3157398925303133E-5</v>
      </c>
    </row>
    <row r="303" spans="1:10" x14ac:dyDescent="0.4">
      <c r="A303" s="1">
        <f t="shared" si="43"/>
        <v>44184</v>
      </c>
      <c r="B303">
        <f t="shared" si="44"/>
        <v>298</v>
      </c>
      <c r="C303" s="16">
        <f t="shared" si="45"/>
        <v>3066.3183263531232</v>
      </c>
      <c r="D303" s="17">
        <f t="shared" si="41"/>
        <v>-1.2238731197275283E-5</v>
      </c>
      <c r="E303" s="16">
        <f t="shared" si="46"/>
        <v>6.8516081332344367E-2</v>
      </c>
      <c r="F303" s="17">
        <f t="shared" si="49"/>
        <v>-4.7838869620668309E-3</v>
      </c>
      <c r="G303" s="16">
        <f t="shared" si="47"/>
        <v>8580017.613157576</v>
      </c>
      <c r="H303" s="17">
        <f t="shared" si="42"/>
        <v>4.7961256932641059E-3</v>
      </c>
      <c r="I303" s="5">
        <f t="shared" si="50"/>
        <v>8580017.6816736571</v>
      </c>
      <c r="J303" s="5">
        <f t="shared" si="48"/>
        <v>1.2238731197274956E-5</v>
      </c>
    </row>
    <row r="304" spans="1:10" x14ac:dyDescent="0.4">
      <c r="A304" s="1">
        <f t="shared" si="43"/>
        <v>44185</v>
      </c>
      <c r="B304">
        <f t="shared" si="44"/>
        <v>299</v>
      </c>
      <c r="C304" s="16">
        <f t="shared" si="45"/>
        <v>3066.3183141143918</v>
      </c>
      <c r="D304" s="17">
        <f t="shared" si="41"/>
        <v>-1.1384206119634862E-5</v>
      </c>
      <c r="E304" s="16">
        <f t="shared" si="46"/>
        <v>6.3732194370277537E-2</v>
      </c>
      <c r="F304" s="17">
        <f t="shared" si="49"/>
        <v>-4.4498693997997926E-3</v>
      </c>
      <c r="G304" s="16">
        <f t="shared" si="47"/>
        <v>8580017.6179537009</v>
      </c>
      <c r="H304" s="17">
        <f t="shared" si="42"/>
        <v>4.4612536059194276E-3</v>
      </c>
      <c r="I304" s="5">
        <f t="shared" si="50"/>
        <v>8580017.6816858947</v>
      </c>
      <c r="J304" s="5">
        <f t="shared" si="48"/>
        <v>1.1384206119634949E-5</v>
      </c>
    </row>
    <row r="305" spans="1:10" x14ac:dyDescent="0.4">
      <c r="A305" s="1">
        <f t="shared" si="43"/>
        <v>44186</v>
      </c>
      <c r="B305">
        <f t="shared" si="44"/>
        <v>300</v>
      </c>
      <c r="C305" s="16">
        <f t="shared" si="45"/>
        <v>3066.3183027301857</v>
      </c>
      <c r="D305" s="17">
        <f t="shared" si="41"/>
        <v>-1.0589345163426957E-5</v>
      </c>
      <c r="E305" s="16">
        <f t="shared" si="46"/>
        <v>5.9282324970477744E-2</v>
      </c>
      <c r="F305" s="17">
        <f t="shared" si="49"/>
        <v>-4.1391734027700156E-3</v>
      </c>
      <c r="G305" s="16">
        <f t="shared" si="47"/>
        <v>8580017.622414954</v>
      </c>
      <c r="H305" s="17">
        <f t="shared" si="42"/>
        <v>4.1497627479334422E-3</v>
      </c>
      <c r="I305" s="5">
        <f t="shared" si="50"/>
        <v>8580017.6816972792</v>
      </c>
      <c r="J305" s="5">
        <f t="shared" si="48"/>
        <v>1.0589345163426571E-5</v>
      </c>
    </row>
    <row r="306" spans="1:10" x14ac:dyDescent="0.4">
      <c r="A306" s="1">
        <f t="shared" si="43"/>
        <v>44187</v>
      </c>
      <c r="B306">
        <f t="shared" si="44"/>
        <v>301</v>
      </c>
      <c r="C306" s="16">
        <f t="shared" si="45"/>
        <v>3066.3182921408406</v>
      </c>
      <c r="D306" s="17">
        <f t="shared" si="41"/>
        <v>-9.8499824968715831E-6</v>
      </c>
      <c r="E306" s="16">
        <f t="shared" si="46"/>
        <v>5.5143151567707729E-2</v>
      </c>
      <c r="F306" s="17">
        <f t="shared" si="49"/>
        <v>-3.8501706272426697E-3</v>
      </c>
      <c r="G306" s="16">
        <f t="shared" si="47"/>
        <v>8580017.6265647169</v>
      </c>
      <c r="H306" s="17">
        <f t="shared" si="42"/>
        <v>3.8600206097395414E-3</v>
      </c>
      <c r="I306" s="5">
        <f t="shared" si="50"/>
        <v>8580017.6817078684</v>
      </c>
      <c r="J306" s="5">
        <f t="shared" si="48"/>
        <v>9.8499824968717627E-6</v>
      </c>
    </row>
    <row r="307" spans="1:10" x14ac:dyDescent="0.4">
      <c r="A307" s="1">
        <f t="shared" si="43"/>
        <v>44188</v>
      </c>
      <c r="B307">
        <f t="shared" si="44"/>
        <v>302</v>
      </c>
      <c r="C307" s="16">
        <f t="shared" si="45"/>
        <v>3066.318282290858</v>
      </c>
      <c r="D307" s="17">
        <f t="shared" si="41"/>
        <v>-9.1622431523997987E-6</v>
      </c>
      <c r="E307" s="16">
        <f t="shared" si="46"/>
        <v>5.1292980940465062E-2</v>
      </c>
      <c r="F307" s="17">
        <f t="shared" si="49"/>
        <v>-3.5813464226801548E-3</v>
      </c>
      <c r="G307" s="16">
        <f t="shared" si="47"/>
        <v>8580017.6304247379</v>
      </c>
      <c r="H307" s="17">
        <f t="shared" si="42"/>
        <v>3.5905086658325545E-3</v>
      </c>
      <c r="I307" s="5">
        <f t="shared" si="50"/>
        <v>8580017.681717718</v>
      </c>
      <c r="J307" s="5">
        <f t="shared" si="48"/>
        <v>9.1622431523997495E-6</v>
      </c>
    </row>
    <row r="308" spans="1:10" x14ac:dyDescent="0.4">
      <c r="A308" s="1">
        <f t="shared" si="43"/>
        <v>44189</v>
      </c>
      <c r="B308">
        <f t="shared" si="44"/>
        <v>303</v>
      </c>
      <c r="C308" s="16">
        <f t="shared" si="45"/>
        <v>3066.3182731286147</v>
      </c>
      <c r="D308" s="17">
        <f t="shared" si="41"/>
        <v>-8.5225227180997997E-6</v>
      </c>
      <c r="E308" s="16">
        <f t="shared" si="46"/>
        <v>4.7711634517784908E-2</v>
      </c>
      <c r="F308" s="17">
        <f t="shared" si="49"/>
        <v>-3.3312918935268442E-3</v>
      </c>
      <c r="G308" s="16">
        <f t="shared" si="47"/>
        <v>8580017.6340152472</v>
      </c>
      <c r="H308" s="17">
        <f t="shared" si="42"/>
        <v>3.3398144162449439E-3</v>
      </c>
      <c r="I308" s="5">
        <f t="shared" si="50"/>
        <v>8580017.6817268822</v>
      </c>
      <c r="J308" s="5">
        <f t="shared" si="48"/>
        <v>8.5225227180996642E-6</v>
      </c>
    </row>
    <row r="309" spans="1:10" x14ac:dyDescent="0.4">
      <c r="A309" s="1">
        <f t="shared" si="43"/>
        <v>44190</v>
      </c>
      <c r="B309">
        <f t="shared" si="44"/>
        <v>304</v>
      </c>
      <c r="C309" s="16">
        <f t="shared" si="45"/>
        <v>3066.3182646060918</v>
      </c>
      <c r="D309" s="17">
        <f t="shared" si="41"/>
        <v>-7.9274684471361778E-6</v>
      </c>
      <c r="E309" s="16">
        <f t="shared" si="46"/>
        <v>4.4380342624258065E-2</v>
      </c>
      <c r="F309" s="17">
        <f t="shared" si="49"/>
        <v>-3.0986965152509289E-3</v>
      </c>
      <c r="G309" s="16">
        <f t="shared" si="47"/>
        <v>8580017.6373550612</v>
      </c>
      <c r="H309" s="17">
        <f t="shared" si="42"/>
        <v>3.106623983698065E-3</v>
      </c>
      <c r="I309" s="5">
        <f t="shared" si="50"/>
        <v>8580017.6817354038</v>
      </c>
      <c r="J309" s="5">
        <f t="shared" si="48"/>
        <v>7.9274684471361372E-6</v>
      </c>
    </row>
    <row r="310" spans="1:10" x14ac:dyDescent="0.4">
      <c r="A310" s="1">
        <f t="shared" si="43"/>
        <v>44191</v>
      </c>
      <c r="B310">
        <f t="shared" si="44"/>
        <v>305</v>
      </c>
      <c r="C310" s="16">
        <f t="shared" si="45"/>
        <v>3066.3182566786236</v>
      </c>
      <c r="D310" s="17">
        <f t="shared" si="41"/>
        <v>-7.3739616861372119E-6</v>
      </c>
      <c r="E310" s="16">
        <f t="shared" si="46"/>
        <v>4.1281646109007135E-2</v>
      </c>
      <c r="F310" s="17">
        <f t="shared" si="49"/>
        <v>-2.8823412659443625E-3</v>
      </c>
      <c r="G310" s="16">
        <f t="shared" si="47"/>
        <v>8580017.6404616851</v>
      </c>
      <c r="H310" s="17">
        <f t="shared" si="42"/>
        <v>2.8897152276304997E-3</v>
      </c>
      <c r="I310" s="5">
        <f t="shared" si="50"/>
        <v>8580017.6817433313</v>
      </c>
      <c r="J310" s="5">
        <f t="shared" si="48"/>
        <v>7.3739616861371628E-6</v>
      </c>
    </row>
    <row r="311" spans="1:10" x14ac:dyDescent="0.4">
      <c r="A311" s="1">
        <f t="shared" si="43"/>
        <v>44192</v>
      </c>
      <c r="B311">
        <f t="shared" si="44"/>
        <v>306</v>
      </c>
      <c r="C311" s="16">
        <f t="shared" si="45"/>
        <v>3066.318249304662</v>
      </c>
      <c r="D311" s="17">
        <f t="shared" si="41"/>
        <v>-6.8591015304578335E-6</v>
      </c>
      <c r="E311" s="16">
        <f t="shared" si="46"/>
        <v>3.8399304843062775E-2</v>
      </c>
      <c r="F311" s="17">
        <f t="shared" si="49"/>
        <v>-2.6810922374839365E-3</v>
      </c>
      <c r="G311" s="16">
        <f t="shared" si="47"/>
        <v>8580017.6433514003</v>
      </c>
      <c r="H311" s="17">
        <f t="shared" si="42"/>
        <v>2.6879513390143943E-3</v>
      </c>
      <c r="I311" s="5">
        <f t="shared" si="50"/>
        <v>8580017.6817507055</v>
      </c>
      <c r="J311" s="5">
        <f t="shared" si="48"/>
        <v>6.8591015304577709E-6</v>
      </c>
    </row>
    <row r="312" spans="1:10" x14ac:dyDescent="0.4">
      <c r="A312" s="1">
        <f t="shared" si="43"/>
        <v>44193</v>
      </c>
      <c r="B312">
        <f t="shared" si="44"/>
        <v>307</v>
      </c>
      <c r="C312" s="16">
        <f t="shared" si="45"/>
        <v>3066.3182424455604</v>
      </c>
      <c r="D312" s="17">
        <f t="shared" si="41"/>
        <v>-6.3801896206558944E-6</v>
      </c>
      <c r="E312" s="16">
        <f t="shared" si="46"/>
        <v>3.5718212605578836E-2</v>
      </c>
      <c r="F312" s="17">
        <f t="shared" si="49"/>
        <v>-2.4938946927698631E-3</v>
      </c>
      <c r="G312" s="16">
        <f t="shared" si="47"/>
        <v>8580017.6460393518</v>
      </c>
      <c r="H312" s="17">
        <f t="shared" si="42"/>
        <v>2.500274882390519E-3</v>
      </c>
      <c r="I312" s="5">
        <f t="shared" si="50"/>
        <v>8580017.6817575637</v>
      </c>
      <c r="J312" s="5">
        <f t="shared" si="48"/>
        <v>6.3801896206558233E-6</v>
      </c>
    </row>
    <row r="313" spans="1:10" x14ac:dyDescent="0.4">
      <c r="A313" s="1">
        <f t="shared" si="43"/>
        <v>44194</v>
      </c>
      <c r="B313">
        <f t="shared" si="44"/>
        <v>308</v>
      </c>
      <c r="C313" s="16">
        <f t="shared" si="45"/>
        <v>3066.3182360653709</v>
      </c>
      <c r="D313" s="17">
        <f t="shared" si="41"/>
        <v>-5.9347160005004903E-6</v>
      </c>
      <c r="E313" s="16">
        <f t="shared" si="46"/>
        <v>3.3224317912808971E-2</v>
      </c>
      <c r="F313" s="17">
        <f t="shared" si="49"/>
        <v>-2.3197675378961277E-3</v>
      </c>
      <c r="G313" s="16">
        <f t="shared" si="47"/>
        <v>8580017.648539627</v>
      </c>
      <c r="H313" s="17">
        <f t="shared" si="42"/>
        <v>2.3257022538966284E-3</v>
      </c>
      <c r="I313" s="5">
        <f t="shared" si="50"/>
        <v>8580017.6817639451</v>
      </c>
      <c r="J313" s="5">
        <f t="shared" si="48"/>
        <v>5.9347160005006165E-6</v>
      </c>
    </row>
    <row r="314" spans="1:10" x14ac:dyDescent="0.4">
      <c r="A314" s="1">
        <f t="shared" si="43"/>
        <v>44195</v>
      </c>
      <c r="B314">
        <f t="shared" si="44"/>
        <v>309</v>
      </c>
      <c r="C314" s="16">
        <f t="shared" si="45"/>
        <v>3066.3182301306551</v>
      </c>
      <c r="D314" s="17">
        <f t="shared" si="41"/>
        <v>-5.5203459623945437E-6</v>
      </c>
      <c r="E314" s="16">
        <f t="shared" si="46"/>
        <v>3.0904550374912843E-2</v>
      </c>
      <c r="F314" s="17">
        <f t="shared" si="49"/>
        <v>-2.1577981802815048E-3</v>
      </c>
      <c r="G314" s="16">
        <f t="shared" si="47"/>
        <v>8580017.6508653294</v>
      </c>
      <c r="H314" s="17">
        <f t="shared" si="42"/>
        <v>2.1633185262438992E-3</v>
      </c>
      <c r="I314" s="5">
        <f t="shared" si="50"/>
        <v>8580017.6817698795</v>
      </c>
      <c r="J314" s="5">
        <f t="shared" si="48"/>
        <v>5.5203459623943268E-6</v>
      </c>
    </row>
    <row r="315" spans="1:10" x14ac:dyDescent="0.4">
      <c r="A315" s="1">
        <f t="shared" si="43"/>
        <v>44196</v>
      </c>
      <c r="B315">
        <f t="shared" si="44"/>
        <v>310</v>
      </c>
      <c r="C315" s="16">
        <f t="shared" si="45"/>
        <v>3066.3182246103092</v>
      </c>
      <c r="D315" s="17">
        <f t="shared" si="41"/>
        <v>-5.1349078112689146E-6</v>
      </c>
      <c r="E315" s="16">
        <f t="shared" si="46"/>
        <v>2.8746752194631339E-2</v>
      </c>
      <c r="F315" s="17">
        <f t="shared" si="49"/>
        <v>-2.0071377458129253E-3</v>
      </c>
      <c r="G315" s="16">
        <f t="shared" si="47"/>
        <v>8580017.6530286483</v>
      </c>
      <c r="H315" s="17">
        <f t="shared" si="42"/>
        <v>2.0122726536241941E-3</v>
      </c>
      <c r="I315" s="5">
        <f t="shared" si="50"/>
        <v>8580017.6817754004</v>
      </c>
      <c r="J315" s="5">
        <f t="shared" si="48"/>
        <v>5.1349078112688205E-6</v>
      </c>
    </row>
    <row r="316" spans="1:10" x14ac:dyDescent="0.4">
      <c r="A316" s="1">
        <f t="shared" si="43"/>
        <v>44197</v>
      </c>
      <c r="B316">
        <f t="shared" si="44"/>
        <v>311</v>
      </c>
      <c r="C316" s="16">
        <f t="shared" si="45"/>
        <v>3066.3182194754013</v>
      </c>
      <c r="D316" s="17">
        <f t="shared" si="41"/>
        <v>-4.7763814828189725E-6</v>
      </c>
      <c r="E316" s="16">
        <f t="shared" si="46"/>
        <v>2.6739614448818415E-2</v>
      </c>
      <c r="F316" s="17">
        <f t="shared" si="49"/>
        <v>-1.8669966299344701E-3</v>
      </c>
      <c r="G316" s="16">
        <f t="shared" si="47"/>
        <v>8580017.6550409216</v>
      </c>
      <c r="H316" s="17">
        <f t="shared" si="42"/>
        <v>1.8717730114172892E-3</v>
      </c>
      <c r="I316" s="5">
        <f t="shared" si="50"/>
        <v>8580017.6817805357</v>
      </c>
      <c r="J316" s="5">
        <f t="shared" si="48"/>
        <v>4.776381482819031E-6</v>
      </c>
    </row>
    <row r="317" spans="1:10" x14ac:dyDescent="0.4">
      <c r="A317" s="1">
        <f t="shared" si="43"/>
        <v>44198</v>
      </c>
      <c r="B317">
        <f t="shared" si="44"/>
        <v>312</v>
      </c>
      <c r="C317" s="16">
        <f t="shared" si="45"/>
        <v>3066.3182146990198</v>
      </c>
      <c r="D317" s="17">
        <f t="shared" si="41"/>
        <v>-4.4428879564321666E-6</v>
      </c>
      <c r="E317" s="16">
        <f t="shared" si="46"/>
        <v>2.4872617818883946E-2</v>
      </c>
      <c r="F317" s="17">
        <f t="shared" si="49"/>
        <v>-1.7366403593654441E-3</v>
      </c>
      <c r="G317" s="16">
        <f t="shared" si="47"/>
        <v>8580017.6569126938</v>
      </c>
      <c r="H317" s="17">
        <f t="shared" si="42"/>
        <v>1.7410832473218763E-3</v>
      </c>
      <c r="I317" s="5">
        <f t="shared" si="50"/>
        <v>8580017.6817853115</v>
      </c>
      <c r="J317" s="5">
        <f t="shared" si="48"/>
        <v>4.442887956432242E-6</v>
      </c>
    </row>
    <row r="318" spans="1:10" x14ac:dyDescent="0.4">
      <c r="A318" s="1">
        <f t="shared" si="43"/>
        <v>44199</v>
      </c>
      <c r="B318">
        <f t="shared" si="44"/>
        <v>313</v>
      </c>
      <c r="C318" s="16">
        <f t="shared" si="45"/>
        <v>3066.3182102561318</v>
      </c>
      <c r="D318" s="17">
        <f t="shared" si="41"/>
        <v>-4.1326794073200825E-6</v>
      </c>
      <c r="E318" s="16">
        <f t="shared" si="46"/>
        <v>2.3135977459518502E-2</v>
      </c>
      <c r="F318" s="17">
        <f t="shared" si="49"/>
        <v>-1.6153857427589752E-3</v>
      </c>
      <c r="G318" s="16">
        <f t="shared" si="47"/>
        <v>8580017.6586537771</v>
      </c>
      <c r="H318" s="17">
        <f t="shared" si="42"/>
        <v>1.6195184221662953E-3</v>
      </c>
      <c r="I318" s="5">
        <f t="shared" si="50"/>
        <v>8580017.681789754</v>
      </c>
      <c r="J318" s="5">
        <f t="shared" si="48"/>
        <v>4.132679407320124E-6</v>
      </c>
    </row>
    <row r="319" spans="1:10" x14ac:dyDescent="0.4">
      <c r="A319" s="1">
        <f t="shared" si="43"/>
        <v>44200</v>
      </c>
      <c r="B319">
        <f t="shared" si="44"/>
        <v>314</v>
      </c>
      <c r="C319" s="16">
        <f t="shared" si="45"/>
        <v>3066.3182061234525</v>
      </c>
      <c r="D319" s="17">
        <f t="shared" si="41"/>
        <v>-3.8441300462426615E-6</v>
      </c>
      <c r="E319" s="16">
        <f t="shared" si="46"/>
        <v>2.1520591716759525E-2</v>
      </c>
      <c r="F319" s="17">
        <f t="shared" si="49"/>
        <v>-1.5025972901269243E-3</v>
      </c>
      <c r="G319" s="16">
        <f t="shared" si="47"/>
        <v>8580017.6602732949</v>
      </c>
      <c r="H319" s="17">
        <f t="shared" si="42"/>
        <v>1.5064414201731669E-3</v>
      </c>
      <c r="I319" s="5">
        <f t="shared" si="50"/>
        <v>8580017.6817938872</v>
      </c>
      <c r="J319" s="5">
        <f t="shared" si="48"/>
        <v>3.844130046242681E-6</v>
      </c>
    </row>
    <row r="320" spans="1:10" x14ac:dyDescent="0.4">
      <c r="A320" s="1">
        <f t="shared" si="43"/>
        <v>44201</v>
      </c>
      <c r="B320">
        <f t="shared" si="44"/>
        <v>315</v>
      </c>
      <c r="C320" s="16">
        <f t="shared" si="45"/>
        <v>3066.3182022793226</v>
      </c>
      <c r="D320" s="17">
        <f t="shared" si="41"/>
        <v>-3.5757275988158556E-6</v>
      </c>
      <c r="E320" s="16">
        <f t="shared" si="46"/>
        <v>2.0017994426632602E-2</v>
      </c>
      <c r="F320" s="17">
        <f t="shared" si="49"/>
        <v>-1.3976838822654665E-3</v>
      </c>
      <c r="G320" s="16">
        <f t="shared" si="47"/>
        <v>8580017.6617797371</v>
      </c>
      <c r="H320" s="17">
        <f t="shared" si="42"/>
        <v>1.4012596098642823E-3</v>
      </c>
      <c r="I320" s="5">
        <f t="shared" si="50"/>
        <v>8580017.6817977317</v>
      </c>
      <c r="J320" s="5">
        <f t="shared" si="48"/>
        <v>3.5757275988158518E-6</v>
      </c>
    </row>
    <row r="321" spans="1:10" x14ac:dyDescent="0.4">
      <c r="A321" s="1">
        <f t="shared" si="43"/>
        <v>44202</v>
      </c>
      <c r="B321">
        <f t="shared" si="44"/>
        <v>316</v>
      </c>
      <c r="C321" s="16">
        <f t="shared" si="45"/>
        <v>3066.318198703595</v>
      </c>
      <c r="D321" s="17">
        <f t="shared" si="41"/>
        <v>-3.3260653797461023E-6</v>
      </c>
      <c r="E321" s="16">
        <f t="shared" si="46"/>
        <v>1.8620310544367136E-2</v>
      </c>
      <c r="F321" s="17">
        <f t="shared" si="49"/>
        <v>-1.3000956727259535E-3</v>
      </c>
      <c r="G321" s="16">
        <f t="shared" si="47"/>
        <v>8580017.6631809976</v>
      </c>
      <c r="H321" s="17">
        <f t="shared" si="42"/>
        <v>1.3034217381056995E-3</v>
      </c>
      <c r="I321" s="5">
        <f t="shared" si="50"/>
        <v>8580017.6818013079</v>
      </c>
      <c r="J321" s="5">
        <f t="shared" si="48"/>
        <v>3.3260653797459981E-6</v>
      </c>
    </row>
    <row r="322" spans="1:10" x14ac:dyDescent="0.4">
      <c r="A322" s="1">
        <f t="shared" si="43"/>
        <v>44203</v>
      </c>
      <c r="B322">
        <f t="shared" si="44"/>
        <v>317</v>
      </c>
      <c r="C322" s="16">
        <f t="shared" si="45"/>
        <v>3066.3181953775297</v>
      </c>
      <c r="D322" s="17">
        <f t="shared" si="41"/>
        <v>-3.0938349204529424E-6</v>
      </c>
      <c r="E322" s="16">
        <f t="shared" si="46"/>
        <v>1.7320214871641183E-2</v>
      </c>
      <c r="F322" s="17">
        <f t="shared" si="49"/>
        <v>-1.2093212060944301E-3</v>
      </c>
      <c r="G322" s="16">
        <f t="shared" si="47"/>
        <v>8580017.6644844189</v>
      </c>
      <c r="H322" s="17">
        <f t="shared" si="42"/>
        <v>1.212415041014883E-3</v>
      </c>
      <c r="I322" s="5">
        <f t="shared" si="50"/>
        <v>8580017.6818046346</v>
      </c>
      <c r="J322" s="5">
        <f t="shared" si="48"/>
        <v>3.0938349204528894E-6</v>
      </c>
    </row>
    <row r="323" spans="1:10" x14ac:dyDescent="0.4">
      <c r="A323" s="1">
        <f t="shared" si="43"/>
        <v>44204</v>
      </c>
      <c r="B323">
        <f t="shared" si="44"/>
        <v>318</v>
      </c>
      <c r="C323" s="16">
        <f t="shared" si="45"/>
        <v>3066.3181922836948</v>
      </c>
      <c r="D323" s="17">
        <f t="shared" si="41"/>
        <v>-2.8778191114414208E-6</v>
      </c>
      <c r="E323" s="16">
        <f t="shared" si="46"/>
        <v>1.6110893665546754E-2</v>
      </c>
      <c r="F323" s="17">
        <f t="shared" si="49"/>
        <v>-1.1248847374768314E-3</v>
      </c>
      <c r="G323" s="16">
        <f t="shared" si="47"/>
        <v>8580017.6656968333</v>
      </c>
      <c r="H323" s="17">
        <f t="shared" si="42"/>
        <v>1.1277625565882729E-3</v>
      </c>
      <c r="I323" s="5">
        <f t="shared" si="50"/>
        <v>8580017.6818077266</v>
      </c>
      <c r="J323" s="5">
        <f t="shared" si="48"/>
        <v>2.8778191114415229E-6</v>
      </c>
    </row>
    <row r="324" spans="1:10" x14ac:dyDescent="0.4">
      <c r="A324" s="1">
        <f t="shared" si="43"/>
        <v>44205</v>
      </c>
      <c r="B324">
        <f t="shared" si="44"/>
        <v>319</v>
      </c>
      <c r="C324" s="16">
        <f t="shared" si="45"/>
        <v>3066.3181894058757</v>
      </c>
      <c r="D324" s="17">
        <f t="shared" si="41"/>
        <v>-2.6768858234837067E-6</v>
      </c>
      <c r="E324" s="16">
        <f t="shared" si="46"/>
        <v>1.4986008928069923E-2</v>
      </c>
      <c r="F324" s="17">
        <f t="shared" si="49"/>
        <v>-1.0463437391414112E-3</v>
      </c>
      <c r="G324" s="16">
        <f t="shared" si="47"/>
        <v>8580017.666824596</v>
      </c>
      <c r="H324" s="17">
        <f t="shared" si="42"/>
        <v>1.0490206249648948E-3</v>
      </c>
      <c r="I324" s="5">
        <f t="shared" si="50"/>
        <v>8580017.6818106044</v>
      </c>
      <c r="J324" s="5">
        <f t="shared" si="48"/>
        <v>2.6768858234836428E-6</v>
      </c>
    </row>
    <row r="325" spans="1:10" x14ac:dyDescent="0.4">
      <c r="A325" s="1">
        <f t="shared" si="43"/>
        <v>44206</v>
      </c>
      <c r="B325">
        <f t="shared" si="44"/>
        <v>320</v>
      </c>
      <c r="C325" s="16">
        <f t="shared" si="45"/>
        <v>3066.31818672899</v>
      </c>
      <c r="D325" s="17">
        <f t="shared" ref="D325:D388" si="51">-E$1*C325*E325/B$2</f>
        <v>-2.4899819741787738E-6</v>
      </c>
      <c r="E325" s="16">
        <f t="shared" si="46"/>
        <v>1.3939665188928512E-2</v>
      </c>
      <c r="F325" s="17">
        <f t="shared" si="49"/>
        <v>-9.7328658125081719E-4</v>
      </c>
      <c r="G325" s="16">
        <f t="shared" si="47"/>
        <v>8580017.6678736173</v>
      </c>
      <c r="H325" s="17">
        <f t="shared" ref="H325:H388" si="52">$G$1*E325</f>
        <v>9.7577656322499597E-4</v>
      </c>
      <c r="I325" s="5">
        <f t="shared" si="50"/>
        <v>8580017.6818132829</v>
      </c>
      <c r="J325" s="5">
        <f t="shared" si="48"/>
        <v>2.4899819741787789E-6</v>
      </c>
    </row>
    <row r="326" spans="1:10" x14ac:dyDescent="0.4">
      <c r="A326" s="1">
        <f t="shared" si="43"/>
        <v>44207</v>
      </c>
      <c r="B326">
        <f t="shared" si="44"/>
        <v>321</v>
      </c>
      <c r="C326" s="16">
        <f t="shared" si="45"/>
        <v>3066.3181842390081</v>
      </c>
      <c r="D326" s="17">
        <f t="shared" si="51"/>
        <v>-2.3161280087932139E-6</v>
      </c>
      <c r="E326" s="16">
        <f t="shared" si="46"/>
        <v>1.2966378607677695E-2</v>
      </c>
      <c r="F326" s="17">
        <f t="shared" si="49"/>
        <v>-9.053303745286456E-4</v>
      </c>
      <c r="G326" s="16">
        <f t="shared" si="47"/>
        <v>8580017.6688493937</v>
      </c>
      <c r="H326" s="17">
        <f t="shared" si="52"/>
        <v>9.0764650253743876E-4</v>
      </c>
      <c r="I326" s="5">
        <f t="shared" si="50"/>
        <v>8580017.6818157732</v>
      </c>
      <c r="J326" s="5">
        <f t="shared" si="48"/>
        <v>2.3161280087931639E-6</v>
      </c>
    </row>
    <row r="327" spans="1:10" x14ac:dyDescent="0.4">
      <c r="A327" s="1">
        <f t="shared" ref="A327:A390" si="53">A326+1</f>
        <v>44208</v>
      </c>
      <c r="B327">
        <f t="shared" ref="B327:B390" si="54">B326+1</f>
        <v>322</v>
      </c>
      <c r="C327" s="16">
        <f t="shared" ref="C327:C354" si="55">C326+D326</f>
        <v>3066.3181819228803</v>
      </c>
      <c r="D327" s="17">
        <f t="shared" si="51"/>
        <v>-2.154412766457474E-6</v>
      </c>
      <c r="E327" s="16">
        <f t="shared" ref="E327:E354" si="56">E326+F326</f>
        <v>1.206104823314905E-2</v>
      </c>
      <c r="F327" s="17">
        <f t="shared" si="49"/>
        <v>-8.4211896355397607E-4</v>
      </c>
      <c r="G327" s="16">
        <f t="shared" ref="G327:G354" si="57">G326+H326</f>
        <v>8580017.6697570402</v>
      </c>
      <c r="H327" s="17">
        <f t="shared" si="52"/>
        <v>8.4427337632043357E-4</v>
      </c>
      <c r="I327" s="5">
        <f t="shared" si="50"/>
        <v>8580017.6818180885</v>
      </c>
      <c r="J327" s="5">
        <f t="shared" ref="J327:J354" si="58">F327+H327</f>
        <v>2.1544127664574952E-6</v>
      </c>
    </row>
    <row r="328" spans="1:10" x14ac:dyDescent="0.4">
      <c r="A328" s="1">
        <f t="shared" si="53"/>
        <v>44209</v>
      </c>
      <c r="B328">
        <f t="shared" si="54"/>
        <v>323</v>
      </c>
      <c r="C328" s="16">
        <f t="shared" si="55"/>
        <v>3066.3181797684674</v>
      </c>
      <c r="D328" s="17">
        <f t="shared" si="51"/>
        <v>-2.0039887048114608E-6</v>
      </c>
      <c r="E328" s="16">
        <f t="shared" si="56"/>
        <v>1.1218929269595074E-2</v>
      </c>
      <c r="F328" s="17">
        <f t="shared" si="49"/>
        <v>-7.8332106016684386E-4</v>
      </c>
      <c r="G328" s="16">
        <f t="shared" si="57"/>
        <v>8580017.6706013139</v>
      </c>
      <c r="H328" s="17">
        <f t="shared" si="52"/>
        <v>7.8532504887165533E-4</v>
      </c>
      <c r="I328" s="5">
        <f t="shared" si="50"/>
        <v>8580017.6818202436</v>
      </c>
      <c r="J328" s="5">
        <f t="shared" si="58"/>
        <v>2.0039887048114774E-6</v>
      </c>
    </row>
    <row r="329" spans="1:10" x14ac:dyDescent="0.4">
      <c r="A329" s="1">
        <f t="shared" si="53"/>
        <v>44210</v>
      </c>
      <c r="B329">
        <f t="shared" si="54"/>
        <v>324</v>
      </c>
      <c r="C329" s="16">
        <f t="shared" si="55"/>
        <v>3066.3181777644786</v>
      </c>
      <c r="D329" s="17">
        <f t="shared" si="51"/>
        <v>-1.8640674580720641E-6</v>
      </c>
      <c r="E329" s="16">
        <f t="shared" si="56"/>
        <v>1.0435608209428231E-2</v>
      </c>
      <c r="F329" s="17">
        <f t="shared" ref="F329:F354" si="59">-D329-H329</f>
        <v>-7.2862850720190411E-4</v>
      </c>
      <c r="G329" s="16">
        <f t="shared" si="57"/>
        <v>8580017.6713866387</v>
      </c>
      <c r="H329" s="17">
        <f t="shared" si="52"/>
        <v>7.3049257465997619E-4</v>
      </c>
      <c r="I329" s="5">
        <f t="shared" si="50"/>
        <v>8580017.6818222459</v>
      </c>
      <c r="J329" s="5">
        <f t="shared" si="58"/>
        <v>1.8640674580720816E-6</v>
      </c>
    </row>
    <row r="330" spans="1:10" x14ac:dyDescent="0.4">
      <c r="A330" s="1">
        <f t="shared" si="53"/>
        <v>44211</v>
      </c>
      <c r="B330">
        <f t="shared" si="54"/>
        <v>325</v>
      </c>
      <c r="C330" s="16">
        <f t="shared" si="55"/>
        <v>3066.318175900411</v>
      </c>
      <c r="D330" s="17">
        <f t="shared" si="51"/>
        <v>-1.7339157052425995E-6</v>
      </c>
      <c r="E330" s="16">
        <f t="shared" si="56"/>
        <v>9.7069797022263267E-3</v>
      </c>
      <c r="F330" s="17">
        <f t="shared" si="59"/>
        <v>-6.7775466345060037E-4</v>
      </c>
      <c r="G330" s="16">
        <f t="shared" si="57"/>
        <v>8580017.6721171308</v>
      </c>
      <c r="H330" s="17">
        <f t="shared" si="52"/>
        <v>6.7948857915584298E-4</v>
      </c>
      <c r="I330" s="5">
        <f t="shared" si="50"/>
        <v>8580017.6818241104</v>
      </c>
      <c r="J330" s="5">
        <f t="shared" si="58"/>
        <v>1.7339157052426082E-6</v>
      </c>
    </row>
    <row r="331" spans="1:10" x14ac:dyDescent="0.4">
      <c r="A331" s="1">
        <f t="shared" si="53"/>
        <v>44212</v>
      </c>
      <c r="B331">
        <f t="shared" si="54"/>
        <v>326</v>
      </c>
      <c r="C331" s="16">
        <f t="shared" si="55"/>
        <v>3066.3181741664953</v>
      </c>
      <c r="D331" s="17">
        <f t="shared" si="51"/>
        <v>-1.6128513268096401E-6</v>
      </c>
      <c r="E331" s="16">
        <f t="shared" si="56"/>
        <v>9.0292250387757258E-3</v>
      </c>
      <c r="F331" s="17">
        <f t="shared" si="59"/>
        <v>-6.3043290138749123E-4</v>
      </c>
      <c r="G331" s="16">
        <f t="shared" si="57"/>
        <v>8580017.6727966201</v>
      </c>
      <c r="H331" s="17">
        <f t="shared" si="52"/>
        <v>6.3204575271430085E-4</v>
      </c>
      <c r="I331" s="5">
        <f t="shared" si="50"/>
        <v>8580017.6818258446</v>
      </c>
      <c r="J331" s="5">
        <f t="shared" si="58"/>
        <v>1.612851326809623E-6</v>
      </c>
    </row>
    <row r="332" spans="1:10" x14ac:dyDescent="0.4">
      <c r="A332" s="1">
        <f t="shared" si="53"/>
        <v>44213</v>
      </c>
      <c r="B332">
        <f t="shared" si="54"/>
        <v>327</v>
      </c>
      <c r="C332" s="16">
        <f t="shared" si="55"/>
        <v>3066.3181725536438</v>
      </c>
      <c r="D332" s="17">
        <f t="shared" si="51"/>
        <v>-1.5002398297846208E-6</v>
      </c>
      <c r="E332" s="16">
        <f t="shared" si="56"/>
        <v>8.3987921373882349E-3</v>
      </c>
      <c r="F332" s="17">
        <f t="shared" si="59"/>
        <v>-5.8641520978739196E-4</v>
      </c>
      <c r="G332" s="16">
        <f t="shared" si="57"/>
        <v>8580017.6734286658</v>
      </c>
      <c r="H332" s="17">
        <f t="shared" si="52"/>
        <v>5.8791544961717655E-4</v>
      </c>
      <c r="I332" s="5">
        <f t="shared" si="50"/>
        <v>8580017.6818274576</v>
      </c>
      <c r="J332" s="5">
        <f t="shared" si="58"/>
        <v>1.5002398297845948E-6</v>
      </c>
    </row>
    <row r="333" spans="1:10" x14ac:dyDescent="0.4">
      <c r="A333" s="1">
        <f t="shared" si="53"/>
        <v>44214</v>
      </c>
      <c r="B333">
        <f t="shared" si="54"/>
        <v>328</v>
      </c>
      <c r="C333" s="16">
        <f t="shared" si="55"/>
        <v>3066.3181710534041</v>
      </c>
      <c r="D333" s="17">
        <f t="shared" si="51"/>
        <v>-1.3954910223540179E-6</v>
      </c>
      <c r="E333" s="16">
        <f t="shared" si="56"/>
        <v>7.8123769276008427E-3</v>
      </c>
      <c r="F333" s="17">
        <f t="shared" si="59"/>
        <v>-5.4547089390970499E-4</v>
      </c>
      <c r="G333" s="16">
        <f t="shared" si="57"/>
        <v>8580017.6740165818</v>
      </c>
      <c r="H333" s="17">
        <f t="shared" si="52"/>
        <v>5.4686638493205901E-4</v>
      </c>
      <c r="I333" s="5">
        <f t="shared" si="50"/>
        <v>8580017.6818289589</v>
      </c>
      <c r="J333" s="5">
        <f t="shared" si="58"/>
        <v>1.3954910223540253E-6</v>
      </c>
    </row>
    <row r="334" spans="1:10" x14ac:dyDescent="0.4">
      <c r="A334" s="1">
        <f t="shared" si="53"/>
        <v>44215</v>
      </c>
      <c r="B334">
        <f t="shared" si="54"/>
        <v>329</v>
      </c>
      <c r="C334" s="16">
        <f t="shared" si="55"/>
        <v>3066.3181696579131</v>
      </c>
      <c r="D334" s="17">
        <f t="shared" si="51"/>
        <v>-1.2980559207100765E-6</v>
      </c>
      <c r="E334" s="16">
        <f t="shared" si="56"/>
        <v>7.2669060336911376E-3</v>
      </c>
      <c r="F334" s="17">
        <f t="shared" si="59"/>
        <v>-5.0738536643766966E-4</v>
      </c>
      <c r="G334" s="16">
        <f t="shared" si="57"/>
        <v>8580017.6745634489</v>
      </c>
      <c r="H334" s="17">
        <f t="shared" si="52"/>
        <v>5.0868342235837972E-4</v>
      </c>
      <c r="I334" s="5">
        <f t="shared" si="50"/>
        <v>8580017.681830354</v>
      </c>
      <c r="J334" s="5">
        <f t="shared" si="58"/>
        <v>1.2980559207100657E-6</v>
      </c>
    </row>
    <row r="335" spans="1:10" x14ac:dyDescent="0.4">
      <c r="A335" s="1">
        <f t="shared" si="53"/>
        <v>44216</v>
      </c>
      <c r="B335">
        <f t="shared" si="54"/>
        <v>330</v>
      </c>
      <c r="C335" s="16">
        <f t="shared" si="55"/>
        <v>3066.3181683598573</v>
      </c>
      <c r="D335" s="17">
        <f t="shared" si="51"/>
        <v>-1.2074238718509136E-6</v>
      </c>
      <c r="E335" s="16">
        <f t="shared" si="56"/>
        <v>6.7595206672534675E-3</v>
      </c>
      <c r="F335" s="17">
        <f t="shared" si="59"/>
        <v>-4.7195902283589185E-4</v>
      </c>
      <c r="G335" s="16">
        <f t="shared" si="57"/>
        <v>8580017.6750721317</v>
      </c>
      <c r="H335" s="17">
        <f t="shared" si="52"/>
        <v>4.7316644670774275E-4</v>
      </c>
      <c r="I335" s="5">
        <f t="shared" si="50"/>
        <v>8580017.6818316523</v>
      </c>
      <c r="J335" s="5">
        <f t="shared" si="58"/>
        <v>1.2074238718508983E-6</v>
      </c>
    </row>
    <row r="336" spans="1:10" x14ac:dyDescent="0.4">
      <c r="A336" s="1">
        <f t="shared" si="53"/>
        <v>44217</v>
      </c>
      <c r="B336">
        <f t="shared" si="54"/>
        <v>331</v>
      </c>
      <c r="C336" s="16">
        <f t="shared" si="55"/>
        <v>3066.3181671524335</v>
      </c>
      <c r="D336" s="17">
        <f t="shared" si="51"/>
        <v>-1.1231198772707129E-6</v>
      </c>
      <c r="E336" s="16">
        <f t="shared" si="56"/>
        <v>6.2875616444175754E-3</v>
      </c>
      <c r="F336" s="17">
        <f t="shared" si="59"/>
        <v>-4.3900619523195959E-4</v>
      </c>
      <c r="G336" s="16">
        <f t="shared" si="57"/>
        <v>8580017.6755452976</v>
      </c>
      <c r="H336" s="17">
        <f t="shared" si="52"/>
        <v>4.4012931510923031E-4</v>
      </c>
      <c r="I336" s="5">
        <f t="shared" si="50"/>
        <v>8580017.6818328593</v>
      </c>
      <c r="J336" s="5">
        <f t="shared" si="58"/>
        <v>1.1231198772707171E-6</v>
      </c>
    </row>
    <row r="337" spans="1:10" x14ac:dyDescent="0.4">
      <c r="A337" s="1">
        <f t="shared" si="53"/>
        <v>44218</v>
      </c>
      <c r="B337">
        <f t="shared" si="54"/>
        <v>332</v>
      </c>
      <c r="C337" s="16">
        <f t="shared" si="55"/>
        <v>3066.3181660293135</v>
      </c>
      <c r="D337" s="17">
        <f t="shared" si="51"/>
        <v>-1.0447021035135847E-6</v>
      </c>
      <c r="E337" s="16">
        <f t="shared" si="56"/>
        <v>5.8485554491856159E-3</v>
      </c>
      <c r="F337" s="17">
        <f t="shared" si="59"/>
        <v>-4.0835417933947956E-4</v>
      </c>
      <c r="G337" s="16">
        <f t="shared" si="57"/>
        <v>8580017.6759854276</v>
      </c>
      <c r="H337" s="17">
        <f t="shared" si="52"/>
        <v>4.0939888144299314E-4</v>
      </c>
      <c r="I337" s="5">
        <f t="shared" si="50"/>
        <v>8580017.6818339825</v>
      </c>
      <c r="J337" s="5">
        <f t="shared" si="58"/>
        <v>1.0447021035135781E-6</v>
      </c>
    </row>
    <row r="338" spans="1:10" x14ac:dyDescent="0.4">
      <c r="A338" s="1">
        <f t="shared" si="53"/>
        <v>44219</v>
      </c>
      <c r="B338">
        <f t="shared" si="54"/>
        <v>333</v>
      </c>
      <c r="C338" s="16">
        <f t="shared" si="55"/>
        <v>3066.3181649846115</v>
      </c>
      <c r="D338" s="17">
        <f t="shared" si="51"/>
        <v>-9.717595665440044E-7</v>
      </c>
      <c r="E338" s="16">
        <f t="shared" si="56"/>
        <v>5.4402012698461363E-3</v>
      </c>
      <c r="F338" s="17">
        <f t="shared" si="59"/>
        <v>-3.7984232932268558E-4</v>
      </c>
      <c r="G338" s="16">
        <f t="shared" si="57"/>
        <v>8580017.6763948258</v>
      </c>
      <c r="H338" s="17">
        <f t="shared" si="52"/>
        <v>3.8081408888922957E-4</v>
      </c>
      <c r="I338" s="5">
        <f t="shared" si="50"/>
        <v>8580017.6818350274</v>
      </c>
      <c r="J338" s="5">
        <f t="shared" si="58"/>
        <v>9.7175956654399487E-7</v>
      </c>
    </row>
    <row r="339" spans="1:10" x14ac:dyDescent="0.4">
      <c r="A339" s="1">
        <f t="shared" si="53"/>
        <v>44220</v>
      </c>
      <c r="B339">
        <f t="shared" si="54"/>
        <v>334</v>
      </c>
      <c r="C339" s="16">
        <f t="shared" si="55"/>
        <v>3066.3181640128519</v>
      </c>
      <c r="D339" s="17">
        <f t="shared" si="51"/>
        <v>-9.0390997779771755E-7</v>
      </c>
      <c r="E339" s="16">
        <f t="shared" si="56"/>
        <v>5.0603589405234508E-3</v>
      </c>
      <c r="F339" s="17">
        <f t="shared" si="59"/>
        <v>-3.5332121585884385E-4</v>
      </c>
      <c r="G339" s="16">
        <f t="shared" si="57"/>
        <v>8580017.6767756399</v>
      </c>
      <c r="H339" s="17">
        <f t="shared" si="52"/>
        <v>3.5422512583664157E-4</v>
      </c>
      <c r="I339" s="5">
        <f t="shared" si="50"/>
        <v>8580017.6818359997</v>
      </c>
      <c r="J339" s="5">
        <f t="shared" si="58"/>
        <v>9.0390997779771871E-7</v>
      </c>
    </row>
    <row r="340" spans="1:10" x14ac:dyDescent="0.4">
      <c r="A340" s="1">
        <f t="shared" si="53"/>
        <v>44221</v>
      </c>
      <c r="B340">
        <f t="shared" si="54"/>
        <v>335</v>
      </c>
      <c r="C340" s="16">
        <f t="shared" si="55"/>
        <v>3066.3181631089419</v>
      </c>
      <c r="D340" s="17">
        <f t="shared" si="51"/>
        <v>-8.4079774062435309E-7</v>
      </c>
      <c r="E340" s="16">
        <f t="shared" si="56"/>
        <v>4.7070377246646068E-3</v>
      </c>
      <c r="F340" s="17">
        <f t="shared" si="59"/>
        <v>-3.2865184298589816E-4</v>
      </c>
      <c r="G340" s="16">
        <f t="shared" si="57"/>
        <v>8580017.6771298647</v>
      </c>
      <c r="H340" s="17">
        <f t="shared" si="52"/>
        <v>3.2949264072652253E-4</v>
      </c>
      <c r="I340" s="5">
        <f t="shared" si="50"/>
        <v>8580017.6818369031</v>
      </c>
      <c r="J340" s="5">
        <f t="shared" si="58"/>
        <v>8.4079774062437119E-7</v>
      </c>
    </row>
    <row r="341" spans="1:10" x14ac:dyDescent="0.4">
      <c r="A341" s="1">
        <f t="shared" si="53"/>
        <v>44222</v>
      </c>
      <c r="B341">
        <f t="shared" si="54"/>
        <v>336</v>
      </c>
      <c r="C341" s="16">
        <f t="shared" si="55"/>
        <v>3066.3181622681441</v>
      </c>
      <c r="D341" s="17">
        <f t="shared" si="51"/>
        <v>-7.8209208662118684E-7</v>
      </c>
      <c r="E341" s="16">
        <f t="shared" si="56"/>
        <v>4.3783858816787086E-3</v>
      </c>
      <c r="F341" s="17">
        <f t="shared" si="59"/>
        <v>-3.0570491963088843E-4</v>
      </c>
      <c r="G341" s="16">
        <f t="shared" si="57"/>
        <v>8580017.6774593573</v>
      </c>
      <c r="H341" s="17">
        <f t="shared" si="52"/>
        <v>3.0648701171750965E-4</v>
      </c>
      <c r="I341" s="5">
        <f t="shared" si="50"/>
        <v>8580017.6818377431</v>
      </c>
      <c r="J341" s="5">
        <f t="shared" si="58"/>
        <v>7.820920866212131E-7</v>
      </c>
    </row>
    <row r="342" spans="1:10" x14ac:dyDescent="0.4">
      <c r="A342" s="1">
        <f t="shared" si="53"/>
        <v>44223</v>
      </c>
      <c r="B342">
        <f t="shared" si="54"/>
        <v>337</v>
      </c>
      <c r="C342" s="16">
        <f t="shared" si="55"/>
        <v>3066.3181614860518</v>
      </c>
      <c r="D342" s="17">
        <f t="shared" si="51"/>
        <v>-7.2748534209065868E-7</v>
      </c>
      <c r="E342" s="16">
        <f t="shared" si="56"/>
        <v>4.0726809620478203E-3</v>
      </c>
      <c r="F342" s="17">
        <f t="shared" si="59"/>
        <v>-2.8436018200125683E-4</v>
      </c>
      <c r="G342" s="16">
        <f t="shared" si="57"/>
        <v>8580017.6777658444</v>
      </c>
      <c r="H342" s="17">
        <f t="shared" si="52"/>
        <v>2.8508766734334747E-4</v>
      </c>
      <c r="I342" s="5">
        <f t="shared" si="50"/>
        <v>8580017.6818385255</v>
      </c>
      <c r="J342" s="5">
        <f t="shared" si="58"/>
        <v>7.274853420906357E-7</v>
      </c>
    </row>
    <row r="343" spans="1:10" x14ac:dyDescent="0.4">
      <c r="A343" s="1">
        <f t="shared" si="53"/>
        <v>44224</v>
      </c>
      <c r="B343">
        <f t="shared" si="54"/>
        <v>338</v>
      </c>
      <c r="C343" s="16">
        <f t="shared" si="55"/>
        <v>3066.3181607585666</v>
      </c>
      <c r="D343" s="17">
        <f t="shared" si="51"/>
        <v>-6.7669131553622422E-7</v>
      </c>
      <c r="E343" s="16">
        <f t="shared" si="56"/>
        <v>3.7883207800465633E-3</v>
      </c>
      <c r="F343" s="17">
        <f t="shared" si="59"/>
        <v>-2.6450576328772323E-4</v>
      </c>
      <c r="G343" s="16">
        <f t="shared" si="57"/>
        <v>8580017.6780509315</v>
      </c>
      <c r="H343" s="17">
        <f t="shared" si="52"/>
        <v>2.6518245460325948E-4</v>
      </c>
      <c r="I343" s="5">
        <f t="shared" si="50"/>
        <v>8580017.6818392519</v>
      </c>
      <c r="J343" s="5">
        <f t="shared" si="58"/>
        <v>6.7669131553624784E-7</v>
      </c>
    </row>
    <row r="344" spans="1:10" x14ac:dyDescent="0.4">
      <c r="A344" s="1">
        <f t="shared" si="53"/>
        <v>44225</v>
      </c>
      <c r="B344">
        <f t="shared" si="54"/>
        <v>339</v>
      </c>
      <c r="C344" s="16">
        <f t="shared" si="55"/>
        <v>3066.3181600818752</v>
      </c>
      <c r="D344" s="17">
        <f t="shared" si="51"/>
        <v>-6.2944379774547519E-7</v>
      </c>
      <c r="E344" s="16">
        <f t="shared" si="56"/>
        <v>3.52381501675884E-3</v>
      </c>
      <c r="F344" s="17">
        <f t="shared" si="59"/>
        <v>-2.4603760737537331E-4</v>
      </c>
      <c r="G344" s="16">
        <f t="shared" si="57"/>
        <v>8580017.6783161145</v>
      </c>
      <c r="H344" s="17">
        <f t="shared" si="52"/>
        <v>2.466670511731188E-4</v>
      </c>
      <c r="I344" s="5">
        <f t="shared" si="50"/>
        <v>8580017.6818399299</v>
      </c>
      <c r="J344" s="5">
        <f t="shared" si="58"/>
        <v>6.2944379774549806E-7</v>
      </c>
    </row>
    <row r="345" spans="1:10" x14ac:dyDescent="0.4">
      <c r="A345" s="1">
        <f t="shared" si="53"/>
        <v>44226</v>
      </c>
      <c r="B345">
        <f t="shared" si="54"/>
        <v>340</v>
      </c>
      <c r="C345" s="16">
        <f t="shared" si="55"/>
        <v>3066.3181594524312</v>
      </c>
      <c r="D345" s="17">
        <f t="shared" si="51"/>
        <v>-5.8549516659952704E-7</v>
      </c>
      <c r="E345" s="16">
        <f t="shared" si="56"/>
        <v>3.2777774093834667E-3</v>
      </c>
      <c r="F345" s="17">
        <f t="shared" si="59"/>
        <v>-2.2885892349024315E-4</v>
      </c>
      <c r="G345" s="16">
        <f t="shared" si="57"/>
        <v>8580017.6785627808</v>
      </c>
      <c r="H345" s="17">
        <f t="shared" si="52"/>
        <v>2.2944441865684268E-4</v>
      </c>
      <c r="I345" s="5">
        <f t="shared" si="50"/>
        <v>8580017.6818405576</v>
      </c>
      <c r="J345" s="5">
        <f t="shared" si="58"/>
        <v>5.8549516659953181E-7</v>
      </c>
    </row>
    <row r="346" spans="1:10" x14ac:dyDescent="0.4">
      <c r="A346" s="1">
        <f t="shared" si="53"/>
        <v>44227</v>
      </c>
      <c r="B346">
        <f t="shared" si="54"/>
        <v>341</v>
      </c>
      <c r="C346" s="16">
        <f t="shared" si="55"/>
        <v>3066.3181588669363</v>
      </c>
      <c r="D346" s="17">
        <f t="shared" si="51"/>
        <v>-5.4461508929654395E-7</v>
      </c>
      <c r="E346" s="16">
        <f t="shared" si="56"/>
        <v>3.0489184858932235E-3</v>
      </c>
      <c r="F346" s="17">
        <f t="shared" si="59"/>
        <v>-2.1287967892322912E-4</v>
      </c>
      <c r="G346" s="16">
        <f t="shared" si="57"/>
        <v>8580017.6787922252</v>
      </c>
      <c r="H346" s="17">
        <f t="shared" si="52"/>
        <v>2.1342429401252568E-4</v>
      </c>
      <c r="I346" s="5">
        <f t="shared" si="50"/>
        <v>8580017.6818411443</v>
      </c>
      <c r="J346" s="5">
        <f t="shared" si="58"/>
        <v>5.4461508929655369E-7</v>
      </c>
    </row>
    <row r="347" spans="1:10" x14ac:dyDescent="0.4">
      <c r="A347" s="1">
        <f t="shared" si="53"/>
        <v>44228</v>
      </c>
      <c r="B347">
        <f t="shared" si="54"/>
        <v>342</v>
      </c>
      <c r="C347" s="16">
        <f t="shared" si="55"/>
        <v>3066.3181583223213</v>
      </c>
      <c r="D347" s="17">
        <f t="shared" si="51"/>
        <v>-5.065893151878081E-7</v>
      </c>
      <c r="E347" s="16">
        <f t="shared" si="56"/>
        <v>2.8360388069699942E-3</v>
      </c>
      <c r="F347" s="17">
        <f t="shared" si="59"/>
        <v>-1.9801612717271178E-4</v>
      </c>
      <c r="G347" s="16">
        <f t="shared" si="57"/>
        <v>8580017.6790056489</v>
      </c>
      <c r="H347" s="17">
        <f t="shared" si="52"/>
        <v>1.985227164878996E-4</v>
      </c>
      <c r="I347" s="5">
        <f t="shared" ref="I347:I354" si="60">E347+G347</f>
        <v>8580017.6818416882</v>
      </c>
      <c r="J347" s="5">
        <f t="shared" si="58"/>
        <v>5.0658931518782007E-7</v>
      </c>
    </row>
    <row r="348" spans="1:10" x14ac:dyDescent="0.4">
      <c r="A348" s="1">
        <f t="shared" si="53"/>
        <v>44229</v>
      </c>
      <c r="B348">
        <f t="shared" si="54"/>
        <v>343</v>
      </c>
      <c r="C348" s="16">
        <f t="shared" si="55"/>
        <v>3066.3181578157319</v>
      </c>
      <c r="D348" s="17">
        <f t="shared" si="51"/>
        <v>-4.7121855289964094E-7</v>
      </c>
      <c r="E348" s="16">
        <f t="shared" si="56"/>
        <v>2.6380226797972826E-3</v>
      </c>
      <c r="F348" s="17">
        <f t="shared" si="59"/>
        <v>-1.8419036903291014E-4</v>
      </c>
      <c r="G348" s="16">
        <f t="shared" si="57"/>
        <v>8580017.6792041715</v>
      </c>
      <c r="H348" s="17">
        <f t="shared" si="52"/>
        <v>1.8466158758580979E-4</v>
      </c>
      <c r="I348" s="5">
        <f t="shared" si="60"/>
        <v>8580017.6818421949</v>
      </c>
      <c r="J348" s="5">
        <f t="shared" si="58"/>
        <v>4.7121855289964406E-7</v>
      </c>
    </row>
    <row r="349" spans="1:10" x14ac:dyDescent="0.4">
      <c r="A349" s="1">
        <f t="shared" si="53"/>
        <v>44230</v>
      </c>
      <c r="B349">
        <f t="shared" si="54"/>
        <v>344</v>
      </c>
      <c r="C349" s="16">
        <f t="shared" si="55"/>
        <v>3066.3181573445131</v>
      </c>
      <c r="D349" s="17">
        <f t="shared" si="51"/>
        <v>-4.3831742585622135E-7</v>
      </c>
      <c r="E349" s="16">
        <f t="shared" si="56"/>
        <v>2.4538323107643725E-3</v>
      </c>
      <c r="F349" s="17">
        <f t="shared" si="59"/>
        <v>-1.7132994432764986E-4</v>
      </c>
      <c r="G349" s="16">
        <f t="shared" si="57"/>
        <v>8580017.6793888323</v>
      </c>
      <c r="H349" s="17">
        <f t="shared" si="52"/>
        <v>1.7176826175350609E-4</v>
      </c>
      <c r="I349" s="5">
        <f t="shared" si="60"/>
        <v>8580017.6818426643</v>
      </c>
      <c r="J349" s="5">
        <f t="shared" si="58"/>
        <v>4.3831742585622802E-7</v>
      </c>
    </row>
    <row r="350" spans="1:10" x14ac:dyDescent="0.4">
      <c r="A350" s="1">
        <f t="shared" si="53"/>
        <v>44231</v>
      </c>
      <c r="B350">
        <f t="shared" si="54"/>
        <v>345</v>
      </c>
      <c r="C350" s="16">
        <f t="shared" si="55"/>
        <v>3066.3181569061958</v>
      </c>
      <c r="D350" s="17">
        <f t="shared" si="51"/>
        <v>-4.0771350072924146E-7</v>
      </c>
      <c r="E350" s="16">
        <f t="shared" si="56"/>
        <v>2.2825023664367226E-3</v>
      </c>
      <c r="F350" s="17">
        <f t="shared" si="59"/>
        <v>-1.5936745214984135E-4</v>
      </c>
      <c r="G350" s="16">
        <f t="shared" si="57"/>
        <v>8580017.6795605998</v>
      </c>
      <c r="H350" s="17">
        <f t="shared" si="52"/>
        <v>1.5977516565057059E-4</v>
      </c>
      <c r="I350" s="5">
        <f t="shared" si="60"/>
        <v>8580017.681843102</v>
      </c>
      <c r="J350" s="5">
        <f t="shared" si="58"/>
        <v>4.0771350072924093E-7</v>
      </c>
    </row>
    <row r="351" spans="1:10" x14ac:dyDescent="0.4">
      <c r="A351" s="1">
        <f t="shared" si="53"/>
        <v>44232</v>
      </c>
      <c r="B351">
        <f t="shared" si="54"/>
        <v>346</v>
      </c>
      <c r="C351" s="16">
        <f t="shared" si="55"/>
        <v>3066.3181564984825</v>
      </c>
      <c r="D351" s="17">
        <f t="shared" si="51"/>
        <v>-3.7924638372254734E-7</v>
      </c>
      <c r="E351" s="16">
        <f t="shared" si="56"/>
        <v>2.1231349142868811E-3</v>
      </c>
      <c r="F351" s="17">
        <f t="shared" si="59"/>
        <v>-1.4824019761635915E-4</v>
      </c>
      <c r="G351" s="16">
        <f t="shared" si="57"/>
        <v>8580017.6797203757</v>
      </c>
      <c r="H351" s="17">
        <f t="shared" si="52"/>
        <v>1.4861944400008169E-4</v>
      </c>
      <c r="I351" s="5">
        <f t="shared" si="60"/>
        <v>8580017.6818435099</v>
      </c>
      <c r="J351" s="5">
        <f t="shared" si="58"/>
        <v>3.7924638372253765E-7</v>
      </c>
    </row>
    <row r="352" spans="1:10" x14ac:dyDescent="0.4">
      <c r="A352" s="1">
        <f t="shared" si="53"/>
        <v>44233</v>
      </c>
      <c r="B352">
        <f t="shared" si="54"/>
        <v>347</v>
      </c>
      <c r="C352" s="16">
        <f t="shared" si="55"/>
        <v>3066.3181561192359</v>
      </c>
      <c r="D352" s="17">
        <f t="shared" si="51"/>
        <v>-3.5276687995543189E-7</v>
      </c>
      <c r="E352" s="16">
        <f t="shared" si="56"/>
        <v>1.974894716670522E-3</v>
      </c>
      <c r="F352" s="17">
        <f t="shared" si="59"/>
        <v>-1.3788986328698111E-4</v>
      </c>
      <c r="G352" s="16">
        <f t="shared" si="57"/>
        <v>8580017.6798689943</v>
      </c>
      <c r="H352" s="17">
        <f t="shared" si="52"/>
        <v>1.3824263016693655E-4</v>
      </c>
      <c r="I352" s="5">
        <f t="shared" si="60"/>
        <v>8580017.6818438899</v>
      </c>
      <c r="J352" s="5">
        <f t="shared" si="58"/>
        <v>3.5276687995543883E-7</v>
      </c>
    </row>
    <row r="353" spans="1:10" x14ac:dyDescent="0.4">
      <c r="A353" s="1">
        <f t="shared" si="53"/>
        <v>44234</v>
      </c>
      <c r="B353">
        <f t="shared" si="54"/>
        <v>348</v>
      </c>
      <c r="C353" s="16">
        <f t="shared" si="55"/>
        <v>3066.3181557664689</v>
      </c>
      <c r="D353" s="17">
        <f t="shared" si="51"/>
        <v>-3.2813621153894514E-7</v>
      </c>
      <c r="E353" s="16">
        <f t="shared" si="56"/>
        <v>1.8370048533835409E-3</v>
      </c>
      <c r="F353" s="17">
        <f t="shared" si="59"/>
        <v>-1.2826220352530894E-4</v>
      </c>
      <c r="G353" s="16">
        <f t="shared" si="57"/>
        <v>8580017.6800072361</v>
      </c>
      <c r="H353" s="17">
        <f t="shared" si="52"/>
        <v>1.2859033973684788E-4</v>
      </c>
      <c r="I353" s="5">
        <f t="shared" si="60"/>
        <v>8580017.6818442401</v>
      </c>
      <c r="J353" s="5">
        <f t="shared" si="58"/>
        <v>3.2813621153894297E-7</v>
      </c>
    </row>
    <row r="354" spans="1:10" x14ac:dyDescent="0.4">
      <c r="A354" s="1">
        <f t="shared" si="53"/>
        <v>44235</v>
      </c>
      <c r="B354">
        <f t="shared" si="54"/>
        <v>349</v>
      </c>
      <c r="C354" s="16">
        <f t="shared" si="55"/>
        <v>3066.3181554383327</v>
      </c>
      <c r="D354" s="17">
        <f t="shared" si="51"/>
        <v>-3.052252902471945E-7</v>
      </c>
      <c r="E354" s="16">
        <f t="shared" si="56"/>
        <v>1.708742649858232E-3</v>
      </c>
      <c r="F354" s="17">
        <f t="shared" si="59"/>
        <v>-1.1930676019982906E-4</v>
      </c>
      <c r="G354" s="16">
        <f t="shared" si="57"/>
        <v>8580017.6801358256</v>
      </c>
      <c r="H354" s="17">
        <f t="shared" si="52"/>
        <v>1.1961198549007625E-4</v>
      </c>
      <c r="I354" s="5">
        <f t="shared" si="60"/>
        <v>8580017.6818445679</v>
      </c>
      <c r="J354" s="5">
        <f t="shared" si="58"/>
        <v>3.0522529024719651E-7</v>
      </c>
    </row>
    <row r="355" spans="1:10" x14ac:dyDescent="0.4">
      <c r="A355" s="1">
        <f t="shared" si="53"/>
        <v>44236</v>
      </c>
      <c r="B355">
        <f t="shared" si="54"/>
        <v>350</v>
      </c>
      <c r="C355" s="16">
        <f t="shared" ref="C355:C418" si="61">C354+D354</f>
        <v>3066.3181551331072</v>
      </c>
      <c r="D355" s="17">
        <f t="shared" si="51"/>
        <v>-2.8391404097173599E-7</v>
      </c>
      <c r="E355" s="16">
        <f t="shared" ref="E355:E418" si="62">E354+F354</f>
        <v>1.5894358896584029E-3</v>
      </c>
      <c r="F355" s="17">
        <f t="shared" ref="F355:F418" si="63">-D355-H355</f>
        <v>-1.1097659823511648E-4</v>
      </c>
      <c r="G355" s="16">
        <f t="shared" ref="G355:G418" si="64">G354+H354</f>
        <v>8580017.6802554373</v>
      </c>
      <c r="H355" s="17">
        <f t="shared" si="52"/>
        <v>1.1126051227608821E-4</v>
      </c>
      <c r="I355" s="5">
        <f t="shared" ref="I355:I418" si="65">E355+G355</f>
        <v>8580017.6818448734</v>
      </c>
      <c r="J355" s="5">
        <f t="shared" ref="J355:J418" si="66">F355+H355</f>
        <v>2.8391404097173319E-7</v>
      </c>
    </row>
    <row r="356" spans="1:10" x14ac:dyDescent="0.4">
      <c r="A356" s="1">
        <f t="shared" si="53"/>
        <v>44237</v>
      </c>
      <c r="B356">
        <f t="shared" si="54"/>
        <v>351</v>
      </c>
      <c r="C356" s="16">
        <f t="shared" si="61"/>
        <v>3066.318154849193</v>
      </c>
      <c r="D356" s="17">
        <f t="shared" si="51"/>
        <v>-2.6409077241331303E-7</v>
      </c>
      <c r="E356" s="16">
        <f t="shared" si="62"/>
        <v>1.4784592914232864E-3</v>
      </c>
      <c r="F356" s="17">
        <f t="shared" si="63"/>
        <v>-1.0322805962721675E-4</v>
      </c>
      <c r="G356" s="16">
        <f t="shared" si="64"/>
        <v>8580017.6803666987</v>
      </c>
      <c r="H356" s="17">
        <f t="shared" si="52"/>
        <v>1.0349215039963006E-4</v>
      </c>
      <c r="I356" s="5">
        <f t="shared" si="65"/>
        <v>8580017.6818451583</v>
      </c>
      <c r="J356" s="5">
        <f t="shared" si="66"/>
        <v>2.640907724133179E-7</v>
      </c>
    </row>
    <row r="357" spans="1:10" x14ac:dyDescent="0.4">
      <c r="A357" s="1">
        <f t="shared" si="53"/>
        <v>44238</v>
      </c>
      <c r="B357">
        <f t="shared" si="54"/>
        <v>352</v>
      </c>
      <c r="C357" s="16">
        <f t="shared" si="61"/>
        <v>3066.3181545851021</v>
      </c>
      <c r="D357" s="17">
        <f t="shared" si="51"/>
        <v>-2.4565159171276439E-7</v>
      </c>
      <c r="E357" s="16">
        <f t="shared" si="62"/>
        <v>1.3752312317960697E-3</v>
      </c>
      <c r="F357" s="17">
        <f t="shared" si="63"/>
        <v>-9.602053463401213E-5</v>
      </c>
      <c r="G357" s="16">
        <f t="shared" si="64"/>
        <v>8580017.6804701909</v>
      </c>
      <c r="H357" s="17">
        <f t="shared" si="52"/>
        <v>9.6266186225724894E-5</v>
      </c>
      <c r="I357" s="5">
        <f t="shared" si="65"/>
        <v>8580017.6818454228</v>
      </c>
      <c r="J357" s="5">
        <f t="shared" si="66"/>
        <v>2.4565159171276412E-7</v>
      </c>
    </row>
    <row r="358" spans="1:10" x14ac:dyDescent="0.4">
      <c r="A358" s="1">
        <f t="shared" si="53"/>
        <v>44239</v>
      </c>
      <c r="B358">
        <f t="shared" si="54"/>
        <v>353</v>
      </c>
      <c r="C358" s="16">
        <f t="shared" si="61"/>
        <v>3066.3181543394503</v>
      </c>
      <c r="D358" s="17">
        <f t="shared" si="51"/>
        <v>-2.2849985995320806E-7</v>
      </c>
      <c r="E358" s="16">
        <f t="shared" si="62"/>
        <v>1.2792106971620575E-3</v>
      </c>
      <c r="F358" s="17">
        <f t="shared" si="63"/>
        <v>-8.9316248941390827E-5</v>
      </c>
      <c r="G358" s="16">
        <f t="shared" si="64"/>
        <v>8580017.680566458</v>
      </c>
      <c r="H358" s="17">
        <f t="shared" si="52"/>
        <v>8.9544748801344032E-5</v>
      </c>
      <c r="I358" s="5">
        <f t="shared" si="65"/>
        <v>8580017.6818456687</v>
      </c>
      <c r="J358" s="5">
        <f t="shared" si="66"/>
        <v>2.2849985995320517E-7</v>
      </c>
    </row>
    <row r="359" spans="1:10" x14ac:dyDescent="0.4">
      <c r="A359" s="1">
        <f t="shared" si="53"/>
        <v>44240</v>
      </c>
      <c r="B359">
        <f t="shared" si="54"/>
        <v>354</v>
      </c>
      <c r="C359" s="16">
        <f t="shared" si="61"/>
        <v>3066.3181541109502</v>
      </c>
      <c r="D359" s="17">
        <f t="shared" si="51"/>
        <v>-2.1254568567981289E-7</v>
      </c>
      <c r="E359" s="16">
        <f t="shared" si="62"/>
        <v>1.1898944482206667E-3</v>
      </c>
      <c r="F359" s="17">
        <f t="shared" si="63"/>
        <v>-8.3080065689766869E-5</v>
      </c>
      <c r="G359" s="16">
        <f t="shared" si="64"/>
        <v>8580017.6806560028</v>
      </c>
      <c r="H359" s="17">
        <f t="shared" si="52"/>
        <v>8.3292611375446676E-5</v>
      </c>
      <c r="I359" s="5">
        <f t="shared" si="65"/>
        <v>8580017.6818458978</v>
      </c>
      <c r="J359" s="5">
        <f t="shared" si="66"/>
        <v>2.125456856798063E-7</v>
      </c>
    </row>
    <row r="360" spans="1:10" x14ac:dyDescent="0.4">
      <c r="A360" s="1">
        <f t="shared" si="53"/>
        <v>44241</v>
      </c>
      <c r="B360">
        <f t="shared" si="54"/>
        <v>355</v>
      </c>
      <c r="C360" s="16">
        <f t="shared" si="61"/>
        <v>3066.3181538984045</v>
      </c>
      <c r="D360" s="17">
        <f t="shared" si="51"/>
        <v>-1.9770545378271674E-7</v>
      </c>
      <c r="E360" s="16">
        <f t="shared" si="62"/>
        <v>1.1068143825308998E-3</v>
      </c>
      <c r="F360" s="17">
        <f t="shared" si="63"/>
        <v>-7.7279301323380272E-5</v>
      </c>
      <c r="G360" s="16">
        <f t="shared" si="64"/>
        <v>8580017.6807392947</v>
      </c>
      <c r="H360" s="17">
        <f t="shared" si="52"/>
        <v>7.7477006777162995E-5</v>
      </c>
      <c r="I360" s="5">
        <f t="shared" si="65"/>
        <v>8580017.6818461083</v>
      </c>
      <c r="J360" s="5">
        <f t="shared" si="66"/>
        <v>1.9770545378272283E-7</v>
      </c>
    </row>
    <row r="361" spans="1:10" x14ac:dyDescent="0.4">
      <c r="A361" s="1">
        <f t="shared" si="53"/>
        <v>44242</v>
      </c>
      <c r="B361">
        <f t="shared" si="54"/>
        <v>356</v>
      </c>
      <c r="C361" s="16">
        <f t="shared" si="61"/>
        <v>3066.318153700699</v>
      </c>
      <c r="D361" s="17">
        <f t="shared" si="51"/>
        <v>-1.83901387273988E-7</v>
      </c>
      <c r="E361" s="16">
        <f t="shared" si="62"/>
        <v>1.0295350812075195E-3</v>
      </c>
      <c r="F361" s="17">
        <f t="shared" si="63"/>
        <v>-7.1883554297252374E-5</v>
      </c>
      <c r="G361" s="16">
        <f t="shared" si="64"/>
        <v>8580017.6808167715</v>
      </c>
      <c r="H361" s="17">
        <f t="shared" si="52"/>
        <v>7.2067455684526367E-5</v>
      </c>
      <c r="I361" s="5">
        <f t="shared" si="65"/>
        <v>8580017.6818463057</v>
      </c>
      <c r="J361" s="5">
        <f t="shared" si="66"/>
        <v>1.8390138727399324E-7</v>
      </c>
    </row>
    <row r="362" spans="1:10" x14ac:dyDescent="0.4">
      <c r="A362" s="1">
        <f t="shared" si="53"/>
        <v>44243</v>
      </c>
      <c r="B362">
        <f t="shared" si="54"/>
        <v>357</v>
      </c>
      <c r="C362" s="16">
        <f t="shared" si="61"/>
        <v>3066.3181535167978</v>
      </c>
      <c r="D362" s="17">
        <f t="shared" si="51"/>
        <v>-1.7106113966192292E-7</v>
      </c>
      <c r="E362" s="16">
        <f t="shared" si="62"/>
        <v>9.5765152691026706E-4</v>
      </c>
      <c r="F362" s="17">
        <f t="shared" si="63"/>
        <v>-6.6864545744056787E-5</v>
      </c>
      <c r="G362" s="16">
        <f t="shared" si="64"/>
        <v>8580017.6808888391</v>
      </c>
      <c r="H362" s="17">
        <f t="shared" si="52"/>
        <v>6.7035606883718705E-5</v>
      </c>
      <c r="I362" s="5">
        <f t="shared" si="65"/>
        <v>8580017.6818464901</v>
      </c>
      <c r="J362" s="5">
        <f t="shared" si="66"/>
        <v>1.7106113966191866E-7</v>
      </c>
    </row>
    <row r="363" spans="1:10" x14ac:dyDescent="0.4">
      <c r="A363" s="1">
        <f t="shared" si="53"/>
        <v>44244</v>
      </c>
      <c r="B363">
        <f t="shared" si="54"/>
        <v>358</v>
      </c>
      <c r="C363" s="16">
        <f t="shared" si="61"/>
        <v>3066.3181533457368</v>
      </c>
      <c r="D363" s="17">
        <f t="shared" si="51"/>
        <v>-1.5911741578633028E-7</v>
      </c>
      <c r="E363" s="16">
        <f t="shared" si="62"/>
        <v>8.9078698116621031E-4</v>
      </c>
      <c r="F363" s="17">
        <f t="shared" si="63"/>
        <v>-6.2195971265848398E-5</v>
      </c>
      <c r="G363" s="16">
        <f t="shared" si="64"/>
        <v>8580017.6809558738</v>
      </c>
      <c r="H363" s="17">
        <f t="shared" si="52"/>
        <v>6.235508868163473E-5</v>
      </c>
      <c r="I363" s="5">
        <f t="shared" si="65"/>
        <v>8580017.6818466615</v>
      </c>
      <c r="J363" s="5">
        <f t="shared" si="66"/>
        <v>1.5911741578633208E-7</v>
      </c>
    </row>
    <row r="364" spans="1:10" x14ac:dyDescent="0.4">
      <c r="A364" s="1">
        <f t="shared" si="53"/>
        <v>44245</v>
      </c>
      <c r="B364">
        <f t="shared" si="54"/>
        <v>359</v>
      </c>
      <c r="C364" s="16">
        <f t="shared" si="61"/>
        <v>3066.3181531866194</v>
      </c>
      <c r="D364" s="17">
        <f t="shared" si="51"/>
        <v>-1.4800761912761857E-7</v>
      </c>
      <c r="E364" s="16">
        <f t="shared" si="62"/>
        <v>8.2859100990036194E-4</v>
      </c>
      <c r="F364" s="17">
        <f t="shared" si="63"/>
        <v>-5.7853363073897725E-5</v>
      </c>
      <c r="G364" s="16">
        <f t="shared" si="64"/>
        <v>8580017.6810182296</v>
      </c>
      <c r="H364" s="17">
        <f t="shared" si="52"/>
        <v>5.8001370693025344E-5</v>
      </c>
      <c r="I364" s="5">
        <f t="shared" si="65"/>
        <v>8580017.6818468198</v>
      </c>
      <c r="J364" s="5">
        <f t="shared" si="66"/>
        <v>1.4800761912761812E-7</v>
      </c>
    </row>
    <row r="365" spans="1:10" x14ac:dyDescent="0.4">
      <c r="A365" s="1">
        <f t="shared" si="53"/>
        <v>44246</v>
      </c>
      <c r="B365">
        <f t="shared" si="54"/>
        <v>360</v>
      </c>
      <c r="C365" s="16">
        <f t="shared" si="61"/>
        <v>3066.3181530386119</v>
      </c>
      <c r="D365" s="17">
        <f t="shared" si="51"/>
        <v>-1.3767352374124789E-7</v>
      </c>
      <c r="E365" s="16">
        <f t="shared" si="62"/>
        <v>7.7073764682646421E-4</v>
      </c>
      <c r="F365" s="17">
        <f t="shared" si="63"/>
        <v>-5.3813961754111248E-5</v>
      </c>
      <c r="G365" s="16">
        <f t="shared" si="64"/>
        <v>8580017.6810762305</v>
      </c>
      <c r="H365" s="17">
        <f t="shared" si="52"/>
        <v>5.3951635277852498E-5</v>
      </c>
      <c r="I365" s="5">
        <f t="shared" si="65"/>
        <v>8580017.6818469688</v>
      </c>
      <c r="J365" s="5">
        <f t="shared" si="66"/>
        <v>1.3767352374125056E-7</v>
      </c>
    </row>
    <row r="366" spans="1:10" x14ac:dyDescent="0.4">
      <c r="A366" s="1">
        <f t="shared" si="53"/>
        <v>44247</v>
      </c>
      <c r="B366">
        <f t="shared" si="54"/>
        <v>361</v>
      </c>
      <c r="C366" s="16">
        <f t="shared" si="61"/>
        <v>3066.3181529009385</v>
      </c>
      <c r="D366" s="17">
        <f t="shared" si="51"/>
        <v>-1.2806096909816981E-7</v>
      </c>
      <c r="E366" s="16">
        <f t="shared" si="62"/>
        <v>7.1692368507235297E-4</v>
      </c>
      <c r="F366" s="17">
        <f t="shared" si="63"/>
        <v>-5.0056596985966544E-5</v>
      </c>
      <c r="G366" s="16">
        <f t="shared" si="64"/>
        <v>8580017.681130182</v>
      </c>
      <c r="H366" s="17">
        <f t="shared" si="52"/>
        <v>5.0184657955064712E-5</v>
      </c>
      <c r="I366" s="5">
        <f t="shared" si="65"/>
        <v>8580017.6818471048</v>
      </c>
      <c r="J366" s="5">
        <f t="shared" si="66"/>
        <v>1.2806096909816759E-7</v>
      </c>
    </row>
    <row r="367" spans="1:10" x14ac:dyDescent="0.4">
      <c r="A367" s="1">
        <f t="shared" si="53"/>
        <v>44248</v>
      </c>
      <c r="B367">
        <f t="shared" si="54"/>
        <v>362</v>
      </c>
      <c r="C367" s="16">
        <f t="shared" si="61"/>
        <v>3066.3181527728775</v>
      </c>
      <c r="D367" s="17">
        <f t="shared" si="51"/>
        <v>-1.1911957623192761E-7</v>
      </c>
      <c r="E367" s="16">
        <f t="shared" si="62"/>
        <v>6.6686708808638641E-4</v>
      </c>
      <c r="F367" s="17">
        <f t="shared" si="63"/>
        <v>-4.6561576589815122E-5</v>
      </c>
      <c r="G367" s="16">
        <f t="shared" si="64"/>
        <v>8580017.6811803672</v>
      </c>
      <c r="H367" s="17">
        <f t="shared" si="52"/>
        <v>4.6680696166047051E-5</v>
      </c>
      <c r="I367" s="5">
        <f t="shared" si="65"/>
        <v>8580017.6818472352</v>
      </c>
      <c r="J367" s="5">
        <f t="shared" si="66"/>
        <v>1.1911957623192876E-7</v>
      </c>
    </row>
    <row r="368" spans="1:10" x14ac:dyDescent="0.4">
      <c r="A368" s="1">
        <f t="shared" si="53"/>
        <v>44249</v>
      </c>
      <c r="B368">
        <f t="shared" si="54"/>
        <v>363</v>
      </c>
      <c r="C368" s="16">
        <f t="shared" si="61"/>
        <v>3066.3181526537578</v>
      </c>
      <c r="D368" s="17">
        <f t="shared" si="51"/>
        <v>-1.1080248370475639E-7</v>
      </c>
      <c r="E368" s="16">
        <f t="shared" si="62"/>
        <v>6.2030551149657126E-4</v>
      </c>
      <c r="F368" s="17">
        <f t="shared" si="63"/>
        <v>-4.3310583321055233E-5</v>
      </c>
      <c r="G368" s="16">
        <f t="shared" si="64"/>
        <v>8580017.6812270489</v>
      </c>
      <c r="H368" s="17">
        <f t="shared" si="52"/>
        <v>4.3421385804759989E-5</v>
      </c>
      <c r="I368" s="5">
        <f t="shared" si="65"/>
        <v>8580017.6818473544</v>
      </c>
      <c r="J368" s="5">
        <f t="shared" si="66"/>
        <v>1.1080248370475563E-7</v>
      </c>
    </row>
    <row r="369" spans="1:10" x14ac:dyDescent="0.4">
      <c r="A369" s="1">
        <f t="shared" si="53"/>
        <v>44250</v>
      </c>
      <c r="B369">
        <f t="shared" si="54"/>
        <v>364</v>
      </c>
      <c r="C369" s="16">
        <f t="shared" si="61"/>
        <v>3066.3181525429554</v>
      </c>
      <c r="D369" s="17">
        <f t="shared" si="51"/>
        <v>-1.0306610200889352E-7</v>
      </c>
      <c r="E369" s="16">
        <f t="shared" si="62"/>
        <v>5.7699492817551599E-4</v>
      </c>
      <c r="F369" s="17">
        <f t="shared" si="63"/>
        <v>-4.0286578870277233E-5</v>
      </c>
      <c r="G369" s="16">
        <f t="shared" si="64"/>
        <v>8580017.6812704708</v>
      </c>
      <c r="H369" s="17">
        <f t="shared" si="52"/>
        <v>4.0389644972286126E-5</v>
      </c>
      <c r="I369" s="5">
        <f t="shared" si="65"/>
        <v>8580017.6818474662</v>
      </c>
      <c r="J369" s="5">
        <f t="shared" si="66"/>
        <v>1.0306610200889213E-7</v>
      </c>
    </row>
    <row r="370" spans="1:10" x14ac:dyDescent="0.4">
      <c r="A370" s="1">
        <f t="shared" si="53"/>
        <v>44251</v>
      </c>
      <c r="B370">
        <f t="shared" si="54"/>
        <v>365</v>
      </c>
      <c r="C370" s="16">
        <f t="shared" si="61"/>
        <v>3066.3181524398892</v>
      </c>
      <c r="D370" s="17">
        <f t="shared" si="51"/>
        <v>-9.5869885115926998E-8</v>
      </c>
      <c r="E370" s="16">
        <f t="shared" si="62"/>
        <v>5.367083493052387E-4</v>
      </c>
      <c r="F370" s="17">
        <f t="shared" si="63"/>
        <v>-3.747371456625078E-5</v>
      </c>
      <c r="G370" s="16">
        <f t="shared" si="64"/>
        <v>8580017.6813108604</v>
      </c>
      <c r="H370" s="17">
        <f t="shared" si="52"/>
        <v>3.756958445136671E-5</v>
      </c>
      <c r="I370" s="5">
        <f t="shared" si="65"/>
        <v>8580017.6818475686</v>
      </c>
      <c r="J370" s="5">
        <f t="shared" si="66"/>
        <v>9.5869885115930148E-8</v>
      </c>
    </row>
    <row r="371" spans="1:10" x14ac:dyDescent="0.4">
      <c r="A371" s="1">
        <f t="shared" si="53"/>
        <v>44252</v>
      </c>
      <c r="B371">
        <f t="shared" si="54"/>
        <v>366</v>
      </c>
      <c r="C371" s="16">
        <f t="shared" si="61"/>
        <v>3066.3181523440194</v>
      </c>
      <c r="D371" s="17">
        <f t="shared" si="51"/>
        <v>-8.9176117976883063E-8</v>
      </c>
      <c r="E371" s="16">
        <f t="shared" si="62"/>
        <v>4.9923463473898792E-4</v>
      </c>
      <c r="F371" s="17">
        <f t="shared" si="63"/>
        <v>-3.4857248313752273E-5</v>
      </c>
      <c r="G371" s="16">
        <f t="shared" si="64"/>
        <v>8580017.68134843</v>
      </c>
      <c r="H371" s="17">
        <f t="shared" si="52"/>
        <v>3.4946424431729156E-5</v>
      </c>
      <c r="I371" s="5">
        <f t="shared" si="65"/>
        <v>8580017.6818476655</v>
      </c>
      <c r="J371" s="5">
        <f t="shared" si="66"/>
        <v>8.9176117976883526E-8</v>
      </c>
    </row>
    <row r="372" spans="1:10" x14ac:dyDescent="0.4">
      <c r="A372" s="1">
        <f t="shared" si="53"/>
        <v>44253</v>
      </c>
      <c r="B372">
        <f t="shared" si="54"/>
        <v>367</v>
      </c>
      <c r="C372" s="16">
        <f t="shared" si="61"/>
        <v>3066.3181522548434</v>
      </c>
      <c r="D372" s="17">
        <f t="shared" si="51"/>
        <v>-8.2949718859349502E-8</v>
      </c>
      <c r="E372" s="16">
        <f t="shared" si="62"/>
        <v>4.6437738642523564E-4</v>
      </c>
      <c r="F372" s="17">
        <f t="shared" si="63"/>
        <v>-3.2423467330907145E-5</v>
      </c>
      <c r="G372" s="16">
        <f t="shared" si="64"/>
        <v>8580017.6813833769</v>
      </c>
      <c r="H372" s="17">
        <f t="shared" si="52"/>
        <v>3.2506417049766497E-5</v>
      </c>
      <c r="I372" s="5">
        <f t="shared" si="65"/>
        <v>8580017.6818477549</v>
      </c>
      <c r="J372" s="5">
        <f t="shared" si="66"/>
        <v>8.2949718859352004E-8</v>
      </c>
    </row>
    <row r="373" spans="1:10" x14ac:dyDescent="0.4">
      <c r="A373" s="1">
        <f t="shared" si="53"/>
        <v>44254</v>
      </c>
      <c r="B373">
        <f t="shared" si="54"/>
        <v>368</v>
      </c>
      <c r="C373" s="16">
        <f t="shared" si="61"/>
        <v>3066.3181521718939</v>
      </c>
      <c r="D373" s="17">
        <f t="shared" si="51"/>
        <v>-7.7158055485693082E-8</v>
      </c>
      <c r="E373" s="16">
        <f t="shared" si="62"/>
        <v>4.3195391909432848E-4</v>
      </c>
      <c r="F373" s="17">
        <f t="shared" si="63"/>
        <v>-3.0159616281117301E-5</v>
      </c>
      <c r="G373" s="16">
        <f t="shared" si="64"/>
        <v>8580017.6814158838</v>
      </c>
      <c r="H373" s="17">
        <f t="shared" si="52"/>
        <v>3.0236774336602996E-5</v>
      </c>
      <c r="I373" s="5">
        <f t="shared" si="65"/>
        <v>8580017.6818478368</v>
      </c>
      <c r="J373" s="5">
        <f t="shared" si="66"/>
        <v>7.7158055485694485E-8</v>
      </c>
    </row>
    <row r="374" spans="1:10" x14ac:dyDescent="0.4">
      <c r="A374" s="1">
        <f t="shared" si="53"/>
        <v>44255</v>
      </c>
      <c r="B374">
        <f t="shared" si="54"/>
        <v>369</v>
      </c>
      <c r="C374" s="16">
        <f t="shared" si="61"/>
        <v>3066.318152094736</v>
      </c>
      <c r="D374" s="17">
        <f t="shared" si="51"/>
        <v>-7.1770774008759461E-8</v>
      </c>
      <c r="E374" s="16">
        <f t="shared" si="62"/>
        <v>4.0179430281321116E-4</v>
      </c>
      <c r="F374" s="17">
        <f t="shared" si="63"/>
        <v>-2.8053830422916023E-5</v>
      </c>
      <c r="G374" s="16">
        <f t="shared" si="64"/>
        <v>8580017.6814461201</v>
      </c>
      <c r="H374" s="17">
        <f t="shared" si="52"/>
        <v>2.8125601196924782E-5</v>
      </c>
      <c r="I374" s="5">
        <f t="shared" si="65"/>
        <v>8580017.6818479151</v>
      </c>
      <c r="J374" s="5">
        <f t="shared" si="66"/>
        <v>7.177077400875913E-8</v>
      </c>
    </row>
    <row r="375" spans="1:10" x14ac:dyDescent="0.4">
      <c r="A375" s="1">
        <f t="shared" si="53"/>
        <v>44256</v>
      </c>
      <c r="B375">
        <f t="shared" si="54"/>
        <v>370</v>
      </c>
      <c r="C375" s="16">
        <f t="shared" si="61"/>
        <v>3066.318152022965</v>
      </c>
      <c r="D375" s="17">
        <f t="shared" si="51"/>
        <v>-6.6759639928724905E-8</v>
      </c>
      <c r="E375" s="16">
        <f t="shared" si="62"/>
        <v>3.7374047239029513E-4</v>
      </c>
      <c r="F375" s="17">
        <f t="shared" si="63"/>
        <v>-2.6095073427391937E-5</v>
      </c>
      <c r="G375" s="16">
        <f t="shared" si="64"/>
        <v>8580017.6814742461</v>
      </c>
      <c r="H375" s="17">
        <f t="shared" si="52"/>
        <v>2.6161833067320662E-5</v>
      </c>
      <c r="I375" s="5">
        <f t="shared" si="65"/>
        <v>8580017.6818479858</v>
      </c>
      <c r="J375" s="5">
        <f t="shared" si="66"/>
        <v>6.6759639928724786E-8</v>
      </c>
    </row>
    <row r="376" spans="1:10" x14ac:dyDescent="0.4">
      <c r="A376" s="1">
        <f t="shared" si="53"/>
        <v>44257</v>
      </c>
      <c r="B376">
        <f t="shared" si="54"/>
        <v>371</v>
      </c>
      <c r="C376" s="16">
        <f t="shared" si="61"/>
        <v>3066.3181519562054</v>
      </c>
      <c r="D376" s="17">
        <f t="shared" si="51"/>
        <v>-6.2098390117352156E-8</v>
      </c>
      <c r="E376" s="16">
        <f t="shared" si="62"/>
        <v>3.4764539896290318E-4</v>
      </c>
      <c r="F376" s="17">
        <f t="shared" si="63"/>
        <v>-2.4273079537285872E-5</v>
      </c>
      <c r="G376" s="16">
        <f t="shared" si="64"/>
        <v>8580017.6815004088</v>
      </c>
      <c r="H376" s="17">
        <f t="shared" si="52"/>
        <v>2.4335177927403225E-5</v>
      </c>
      <c r="I376" s="5">
        <f t="shared" si="65"/>
        <v>8580017.6818480548</v>
      </c>
      <c r="J376" s="5">
        <f t="shared" si="66"/>
        <v>6.2098390117353123E-8</v>
      </c>
    </row>
    <row r="377" spans="1:10" x14ac:dyDescent="0.4">
      <c r="A377" s="1">
        <f t="shared" si="53"/>
        <v>44258</v>
      </c>
      <c r="B377">
        <f t="shared" si="54"/>
        <v>372</v>
      </c>
      <c r="C377" s="16">
        <f t="shared" si="61"/>
        <v>3066.3181518941069</v>
      </c>
      <c r="D377" s="17">
        <f t="shared" si="51"/>
        <v>-5.7762595174116303E-8</v>
      </c>
      <c r="E377" s="16">
        <f t="shared" si="62"/>
        <v>3.233723194256173E-4</v>
      </c>
      <c r="F377" s="17">
        <f t="shared" si="63"/>
        <v>-2.2578299764619099E-5</v>
      </c>
      <c r="G377" s="16">
        <f t="shared" si="64"/>
        <v>8580017.6815247443</v>
      </c>
      <c r="H377" s="17">
        <f t="shared" si="52"/>
        <v>2.2636062359793214E-5</v>
      </c>
      <c r="I377" s="5">
        <f t="shared" si="65"/>
        <v>8580017.6818481162</v>
      </c>
      <c r="J377" s="5">
        <f t="shared" si="66"/>
        <v>5.7762595174114874E-8</v>
      </c>
    </row>
    <row r="378" spans="1:10" x14ac:dyDescent="0.4">
      <c r="A378" s="1">
        <f t="shared" si="53"/>
        <v>44259</v>
      </c>
      <c r="B378">
        <f t="shared" si="54"/>
        <v>373</v>
      </c>
      <c r="C378" s="16">
        <f t="shared" si="61"/>
        <v>3066.3181518363444</v>
      </c>
      <c r="D378" s="17">
        <f t="shared" si="51"/>
        <v>-5.3729531392815048E-8</v>
      </c>
      <c r="E378" s="16">
        <f t="shared" si="62"/>
        <v>3.0079401966099821E-4</v>
      </c>
      <c r="F378" s="17">
        <f t="shared" si="63"/>
        <v>-2.1001851844877061E-5</v>
      </c>
      <c r="G378" s="16">
        <f t="shared" si="64"/>
        <v>8580017.681547381</v>
      </c>
      <c r="H378" s="17">
        <f t="shared" si="52"/>
        <v>2.1055581376269877E-5</v>
      </c>
      <c r="I378" s="5">
        <f t="shared" si="65"/>
        <v>8580017.6818481758</v>
      </c>
      <c r="J378" s="5">
        <f t="shared" si="66"/>
        <v>5.3729531392816279E-8</v>
      </c>
    </row>
    <row r="379" spans="1:10" x14ac:dyDescent="0.4">
      <c r="A379" s="1">
        <f t="shared" si="53"/>
        <v>44260</v>
      </c>
      <c r="B379">
        <f t="shared" si="54"/>
        <v>374</v>
      </c>
      <c r="C379" s="16">
        <f t="shared" si="61"/>
        <v>3066.3181517826151</v>
      </c>
      <c r="D379" s="17">
        <f t="shared" si="51"/>
        <v>-4.9978061667646492E-8</v>
      </c>
      <c r="E379" s="16">
        <f t="shared" si="62"/>
        <v>2.7979216781612114E-4</v>
      </c>
      <c r="F379" s="17">
        <f t="shared" si="63"/>
        <v>-1.9535473685460836E-5</v>
      </c>
      <c r="G379" s="16">
        <f t="shared" si="64"/>
        <v>8580017.6815684363</v>
      </c>
      <c r="H379" s="17">
        <f t="shared" si="52"/>
        <v>1.9585451747128481E-5</v>
      </c>
      <c r="I379" s="5">
        <f t="shared" si="65"/>
        <v>8580017.681848228</v>
      </c>
      <c r="J379" s="5">
        <f t="shared" si="66"/>
        <v>4.9978061667645222E-8</v>
      </c>
    </row>
    <row r="380" spans="1:10" x14ac:dyDescent="0.4">
      <c r="A380" s="1">
        <f t="shared" si="53"/>
        <v>44261</v>
      </c>
      <c r="B380">
        <f t="shared" si="54"/>
        <v>375</v>
      </c>
      <c r="C380" s="16">
        <f t="shared" si="61"/>
        <v>3066.318151732637</v>
      </c>
      <c r="D380" s="17">
        <f t="shared" si="51"/>
        <v>-4.6488524714588163E-8</v>
      </c>
      <c r="E380" s="16">
        <f t="shared" si="62"/>
        <v>2.6025669413066028E-4</v>
      </c>
      <c r="F380" s="17">
        <f t="shared" si="63"/>
        <v>-1.8171480064431634E-5</v>
      </c>
      <c r="G380" s="16">
        <f t="shared" si="64"/>
        <v>8580017.681588022</v>
      </c>
      <c r="H380" s="17">
        <f t="shared" si="52"/>
        <v>1.8217968589146221E-5</v>
      </c>
      <c r="I380" s="5">
        <f t="shared" si="65"/>
        <v>8580017.6818482783</v>
      </c>
      <c r="J380" s="5">
        <f t="shared" si="66"/>
        <v>4.6488524714587257E-8</v>
      </c>
    </row>
    <row r="381" spans="1:10" x14ac:dyDescent="0.4">
      <c r="A381" s="1">
        <f t="shared" si="53"/>
        <v>44262</v>
      </c>
      <c r="B381">
        <f t="shared" si="54"/>
        <v>376</v>
      </c>
      <c r="C381" s="16">
        <f t="shared" si="61"/>
        <v>3066.3181516861487</v>
      </c>
      <c r="D381" s="17">
        <f t="shared" si="51"/>
        <v>-4.3242632027491739E-8</v>
      </c>
      <c r="E381" s="16">
        <f t="shared" si="62"/>
        <v>2.4208521406622865E-4</v>
      </c>
      <c r="F381" s="17">
        <f t="shared" si="63"/>
        <v>-1.6902722352608513E-5</v>
      </c>
      <c r="G381" s="16">
        <f t="shared" si="64"/>
        <v>8580017.6816062406</v>
      </c>
      <c r="H381" s="17">
        <f t="shared" si="52"/>
        <v>1.6945964984636006E-5</v>
      </c>
      <c r="I381" s="5">
        <f t="shared" si="65"/>
        <v>8580017.6818483267</v>
      </c>
      <c r="J381" s="5">
        <f t="shared" si="66"/>
        <v>4.3242632027492493E-8</v>
      </c>
    </row>
    <row r="382" spans="1:10" x14ac:dyDescent="0.4">
      <c r="A382" s="1">
        <f t="shared" si="53"/>
        <v>44263</v>
      </c>
      <c r="B382">
        <f t="shared" si="54"/>
        <v>377</v>
      </c>
      <c r="C382" s="16">
        <f t="shared" si="61"/>
        <v>3066.3181516429058</v>
      </c>
      <c r="D382" s="17">
        <f t="shared" si="51"/>
        <v>-4.0223372028844862E-8</v>
      </c>
      <c r="E382" s="16">
        <f t="shared" si="62"/>
        <v>2.2518249171362014E-4</v>
      </c>
      <c r="F382" s="17">
        <f t="shared" si="63"/>
        <v>-1.5722551047924569E-5</v>
      </c>
      <c r="G382" s="16">
        <f t="shared" si="64"/>
        <v>8580017.6816231869</v>
      </c>
      <c r="H382" s="17">
        <f t="shared" si="52"/>
        <v>1.5762774419953412E-5</v>
      </c>
      <c r="I382" s="5">
        <f t="shared" si="65"/>
        <v>8580017.6818483695</v>
      </c>
      <c r="J382" s="5">
        <f t="shared" si="66"/>
        <v>4.0223372028843723E-8</v>
      </c>
    </row>
    <row r="383" spans="1:10" x14ac:dyDescent="0.4">
      <c r="A383" s="1">
        <f t="shared" si="53"/>
        <v>44264</v>
      </c>
      <c r="B383">
        <f t="shared" si="54"/>
        <v>378</v>
      </c>
      <c r="C383" s="16">
        <f t="shared" si="61"/>
        <v>3066.3181516026825</v>
      </c>
      <c r="D383" s="17">
        <f t="shared" si="51"/>
        <v>-3.7414920912858547E-8</v>
      </c>
      <c r="E383" s="16">
        <f t="shared" si="62"/>
        <v>2.0945994066569557E-4</v>
      </c>
      <c r="F383" s="17">
        <f t="shared" si="63"/>
        <v>-1.4624780925685833E-5</v>
      </c>
      <c r="G383" s="16">
        <f t="shared" si="64"/>
        <v>8580017.6816389505</v>
      </c>
      <c r="H383" s="17">
        <f t="shared" si="52"/>
        <v>1.4662195846598692E-5</v>
      </c>
      <c r="I383" s="5">
        <f t="shared" si="65"/>
        <v>8580017.6818484105</v>
      </c>
      <c r="J383" s="5">
        <f t="shared" si="66"/>
        <v>3.7414920912859023E-8</v>
      </c>
    </row>
    <row r="384" spans="1:10" x14ac:dyDescent="0.4">
      <c r="A384" s="1">
        <f t="shared" si="53"/>
        <v>44265</v>
      </c>
      <c r="B384">
        <f t="shared" si="54"/>
        <v>379</v>
      </c>
      <c r="C384" s="16">
        <f t="shared" si="61"/>
        <v>3066.3181515652677</v>
      </c>
      <c r="D384" s="17">
        <f t="shared" si="51"/>
        <v>-3.4802559713612869E-8</v>
      </c>
      <c r="E384" s="16">
        <f t="shared" si="62"/>
        <v>1.9483515974000974E-4</v>
      </c>
      <c r="F384" s="17">
        <f t="shared" si="63"/>
        <v>-1.3603658622087072E-5</v>
      </c>
      <c r="G384" s="16">
        <f t="shared" si="64"/>
        <v>8580017.6816536132</v>
      </c>
      <c r="H384" s="17">
        <f t="shared" si="52"/>
        <v>1.3638461181800684E-5</v>
      </c>
      <c r="I384" s="5">
        <f t="shared" si="65"/>
        <v>8580017.6818484478</v>
      </c>
      <c r="J384" s="5">
        <f t="shared" si="66"/>
        <v>3.4802559713612274E-8</v>
      </c>
    </row>
    <row r="385" spans="1:10" x14ac:dyDescent="0.4">
      <c r="A385" s="1">
        <f t="shared" si="53"/>
        <v>44266</v>
      </c>
      <c r="B385">
        <f t="shared" si="54"/>
        <v>380</v>
      </c>
      <c r="C385" s="16">
        <f t="shared" si="61"/>
        <v>3066.318151530465</v>
      </c>
      <c r="D385" s="17">
        <f t="shared" si="51"/>
        <v>-3.2372597163618584E-8</v>
      </c>
      <c r="E385" s="16">
        <f t="shared" si="62"/>
        <v>1.8123150111792267E-4</v>
      </c>
      <c r="F385" s="17">
        <f t="shared" si="63"/>
        <v>-1.265383248109097E-5</v>
      </c>
      <c r="G385" s="16">
        <f t="shared" si="64"/>
        <v>8580017.6816672515</v>
      </c>
      <c r="H385" s="17">
        <f t="shared" si="52"/>
        <v>1.2686205078254588E-5</v>
      </c>
      <c r="I385" s="5">
        <f t="shared" si="65"/>
        <v>8580017.6818484832</v>
      </c>
      <c r="J385" s="5">
        <f t="shared" si="66"/>
        <v>3.2372597163618299E-8</v>
      </c>
    </row>
    <row r="386" spans="1:10" x14ac:dyDescent="0.4">
      <c r="A386" s="1">
        <f t="shared" si="53"/>
        <v>44267</v>
      </c>
      <c r="B386">
        <f t="shared" si="54"/>
        <v>381</v>
      </c>
      <c r="C386" s="16">
        <f t="shared" si="61"/>
        <v>3066.3181514980924</v>
      </c>
      <c r="D386" s="17">
        <f t="shared" si="51"/>
        <v>-3.0112297938500181E-8</v>
      </c>
      <c r="E386" s="16">
        <f t="shared" si="62"/>
        <v>1.6857766863683169E-4</v>
      </c>
      <c r="F386" s="17">
        <f t="shared" si="63"/>
        <v>-1.1770324506639719E-5</v>
      </c>
      <c r="G386" s="16">
        <f t="shared" si="64"/>
        <v>8580017.681679938</v>
      </c>
      <c r="H386" s="17">
        <f t="shared" si="52"/>
        <v>1.1800436804578219E-5</v>
      </c>
      <c r="I386" s="5">
        <f t="shared" si="65"/>
        <v>8580017.6818485148</v>
      </c>
      <c r="J386" s="5">
        <f t="shared" si="66"/>
        <v>3.0112297938500611E-8</v>
      </c>
    </row>
    <row r="387" spans="1:10" x14ac:dyDescent="0.4">
      <c r="A387" s="1">
        <f t="shared" si="53"/>
        <v>44268</v>
      </c>
      <c r="B387">
        <f t="shared" si="54"/>
        <v>382</v>
      </c>
      <c r="C387" s="16">
        <f t="shared" si="61"/>
        <v>3066.31815146798</v>
      </c>
      <c r="D387" s="17">
        <f t="shared" si="51"/>
        <v>-2.8009815911733689E-8</v>
      </c>
      <c r="E387" s="16">
        <f t="shared" si="62"/>
        <v>1.5680734413019197E-4</v>
      </c>
      <c r="F387" s="17">
        <f t="shared" si="63"/>
        <v>-1.0948504273201705E-5</v>
      </c>
      <c r="G387" s="16">
        <f t="shared" si="64"/>
        <v>8580017.6816917378</v>
      </c>
      <c r="H387" s="17">
        <f t="shared" si="52"/>
        <v>1.0976514089113438E-5</v>
      </c>
      <c r="I387" s="5">
        <f t="shared" si="65"/>
        <v>8580017.6818485446</v>
      </c>
      <c r="J387" s="5">
        <f t="shared" si="66"/>
        <v>2.8009815911733679E-8</v>
      </c>
    </row>
    <row r="388" spans="1:10" x14ac:dyDescent="0.4">
      <c r="A388" s="1">
        <f t="shared" si="53"/>
        <v>44269</v>
      </c>
      <c r="B388">
        <f t="shared" si="54"/>
        <v>383</v>
      </c>
      <c r="C388" s="16">
        <f t="shared" si="61"/>
        <v>3066.3181514399703</v>
      </c>
      <c r="D388" s="17">
        <f t="shared" si="51"/>
        <v>-2.6054132069630514E-8</v>
      </c>
      <c r="E388" s="16">
        <f t="shared" si="62"/>
        <v>1.4585883985699028E-4</v>
      </c>
      <c r="F388" s="17">
        <f t="shared" si="63"/>
        <v>-1.018406465791969E-5</v>
      </c>
      <c r="G388" s="16">
        <f t="shared" si="64"/>
        <v>8580017.6817027144</v>
      </c>
      <c r="H388" s="17">
        <f t="shared" si="52"/>
        <v>1.021011878998932E-5</v>
      </c>
      <c r="I388" s="5">
        <f t="shared" si="65"/>
        <v>8580017.6818485726</v>
      </c>
      <c r="J388" s="5">
        <f t="shared" si="66"/>
        <v>2.6054132069630031E-8</v>
      </c>
    </row>
    <row r="389" spans="1:10" x14ac:dyDescent="0.4">
      <c r="A389" s="1">
        <f t="shared" si="53"/>
        <v>44270</v>
      </c>
      <c r="B389">
        <f t="shared" si="54"/>
        <v>384</v>
      </c>
      <c r="C389" s="16">
        <f t="shared" si="61"/>
        <v>3066.318151413916</v>
      </c>
      <c r="D389" s="17">
        <f t="shared" ref="D389:D452" si="67">-E$1*C389*E389/B$2</f>
        <v>-2.4234996761182386E-8</v>
      </c>
      <c r="E389" s="16">
        <f t="shared" si="62"/>
        <v>1.3567477519907059E-4</v>
      </c>
      <c r="F389" s="17">
        <f t="shared" si="63"/>
        <v>-9.4729992671737592E-6</v>
      </c>
      <c r="G389" s="16">
        <f t="shared" si="64"/>
        <v>8580017.6817129254</v>
      </c>
      <c r="H389" s="17">
        <f t="shared" ref="H389:H452" si="68">$G$1*E389</f>
        <v>9.497234263934942E-6</v>
      </c>
      <c r="I389" s="5">
        <f t="shared" si="65"/>
        <v>8580017.6818486005</v>
      </c>
      <c r="J389" s="5">
        <f t="shared" si="66"/>
        <v>2.4234996761182787E-8</v>
      </c>
    </row>
    <row r="390" spans="1:10" x14ac:dyDescent="0.4">
      <c r="A390" s="1">
        <f t="shared" si="53"/>
        <v>44271</v>
      </c>
      <c r="B390">
        <f t="shared" si="54"/>
        <v>385</v>
      </c>
      <c r="C390" s="16">
        <f t="shared" si="61"/>
        <v>3066.3181513896811</v>
      </c>
      <c r="D390" s="17">
        <f t="shared" si="67"/>
        <v>-2.2542875980101594E-8</v>
      </c>
      <c r="E390" s="16">
        <f t="shared" si="62"/>
        <v>1.2620177593189683E-4</v>
      </c>
      <c r="F390" s="17">
        <f t="shared" si="63"/>
        <v>-8.8115814392526773E-6</v>
      </c>
      <c r="G390" s="16">
        <f t="shared" si="64"/>
        <v>8580017.6817224231</v>
      </c>
      <c r="H390" s="17">
        <f t="shared" si="68"/>
        <v>8.8341243152327791E-6</v>
      </c>
      <c r="I390" s="5">
        <f t="shared" si="65"/>
        <v>8580017.6818486247</v>
      </c>
      <c r="J390" s="5">
        <f t="shared" si="66"/>
        <v>2.2542875980101812E-8</v>
      </c>
    </row>
    <row r="391" spans="1:10" x14ac:dyDescent="0.4">
      <c r="A391" s="1">
        <f t="shared" ref="A391:A454" si="69">A390+1</f>
        <v>44272</v>
      </c>
      <c r="B391">
        <f t="shared" ref="B391:B454" si="70">B390+1</f>
        <v>386</v>
      </c>
      <c r="C391" s="16">
        <f t="shared" si="61"/>
        <v>3066.3181513671384</v>
      </c>
      <c r="D391" s="17">
        <f t="shared" si="67"/>
        <v>-2.0968901397522931E-8</v>
      </c>
      <c r="E391" s="16">
        <f t="shared" si="62"/>
        <v>1.1739019449264414E-4</v>
      </c>
      <c r="F391" s="17">
        <f t="shared" si="63"/>
        <v>-8.1963447130875668E-6</v>
      </c>
      <c r="G391" s="16">
        <f t="shared" si="64"/>
        <v>8580017.6817312576</v>
      </c>
      <c r="H391" s="17">
        <f t="shared" si="68"/>
        <v>8.2173136144850904E-6</v>
      </c>
      <c r="I391" s="5">
        <f t="shared" si="65"/>
        <v>8580017.6818486471</v>
      </c>
      <c r="J391" s="5">
        <f t="shared" si="66"/>
        <v>2.0968901397523619E-8</v>
      </c>
    </row>
    <row r="392" spans="1:10" x14ac:dyDescent="0.4">
      <c r="A392" s="1">
        <f t="shared" si="69"/>
        <v>44273</v>
      </c>
      <c r="B392">
        <f t="shared" si="70"/>
        <v>387</v>
      </c>
      <c r="C392" s="16">
        <f t="shared" si="61"/>
        <v>3066.3181513461695</v>
      </c>
      <c r="D392" s="17">
        <f t="shared" si="67"/>
        <v>-1.9504823883491136E-8</v>
      </c>
      <c r="E392" s="16">
        <f t="shared" si="62"/>
        <v>1.0919384977955657E-4</v>
      </c>
      <c r="F392" s="17">
        <f t="shared" si="63"/>
        <v>-7.6240646606854704E-6</v>
      </c>
      <c r="G392" s="16">
        <f t="shared" si="64"/>
        <v>8580017.6817394756</v>
      </c>
      <c r="H392" s="17">
        <f t="shared" si="68"/>
        <v>7.6435694845689612E-6</v>
      </c>
      <c r="I392" s="5">
        <f t="shared" si="65"/>
        <v>8580017.6818486694</v>
      </c>
      <c r="J392" s="5">
        <f t="shared" si="66"/>
        <v>1.9504823883490736E-8</v>
      </c>
    </row>
    <row r="393" spans="1:10" x14ac:dyDescent="0.4">
      <c r="A393" s="1">
        <f t="shared" si="69"/>
        <v>44274</v>
      </c>
      <c r="B393">
        <f t="shared" si="70"/>
        <v>388</v>
      </c>
      <c r="C393" s="16">
        <f t="shared" si="61"/>
        <v>3066.3181513266645</v>
      </c>
      <c r="D393" s="17">
        <f t="shared" si="67"/>
        <v>-1.8142970273641934E-8</v>
      </c>
      <c r="E393" s="16">
        <f t="shared" si="62"/>
        <v>1.015697851188711E-4</v>
      </c>
      <c r="F393" s="17">
        <f t="shared" si="63"/>
        <v>-7.0917419880473352E-6</v>
      </c>
      <c r="G393" s="16">
        <f t="shared" si="64"/>
        <v>8580017.6817471199</v>
      </c>
      <c r="H393" s="17">
        <f t="shared" si="68"/>
        <v>7.1098849583209774E-6</v>
      </c>
      <c r="I393" s="5">
        <f t="shared" si="65"/>
        <v>8580017.6818486899</v>
      </c>
      <c r="J393" s="5">
        <f t="shared" si="66"/>
        <v>1.8142970273642149E-8</v>
      </c>
    </row>
    <row r="394" spans="1:10" x14ac:dyDescent="0.4">
      <c r="A394" s="1">
        <f t="shared" si="69"/>
        <v>44275</v>
      </c>
      <c r="B394">
        <f t="shared" si="70"/>
        <v>389</v>
      </c>
      <c r="C394" s="16">
        <f t="shared" si="61"/>
        <v>3066.3181513085215</v>
      </c>
      <c r="D394" s="17">
        <f t="shared" si="67"/>
        <v>-1.6876203154492851E-8</v>
      </c>
      <c r="E394" s="16">
        <f t="shared" si="62"/>
        <v>9.4478043130823754E-5</v>
      </c>
      <c r="F394" s="17">
        <f t="shared" si="63"/>
        <v>-6.5965868160031706E-6</v>
      </c>
      <c r="G394" s="16">
        <f t="shared" si="64"/>
        <v>8580017.6817542296</v>
      </c>
      <c r="H394" s="17">
        <f t="shared" si="68"/>
        <v>6.6134630191576634E-6</v>
      </c>
      <c r="I394" s="5">
        <f t="shared" si="65"/>
        <v>8580017.6818487085</v>
      </c>
      <c r="J394" s="5">
        <f t="shared" si="66"/>
        <v>1.6876203154492847E-8</v>
      </c>
    </row>
    <row r="395" spans="1:10" x14ac:dyDescent="0.4">
      <c r="A395" s="1">
        <f t="shared" si="69"/>
        <v>44276</v>
      </c>
      <c r="B395">
        <f t="shared" si="70"/>
        <v>390</v>
      </c>
      <c r="C395" s="16">
        <f t="shared" si="61"/>
        <v>3066.3181512916453</v>
      </c>
      <c r="D395" s="17">
        <f t="shared" si="67"/>
        <v>-1.5697883456580301E-8</v>
      </c>
      <c r="E395" s="16">
        <f t="shared" si="62"/>
        <v>8.7881456314820586E-5</v>
      </c>
      <c r="F395" s="17">
        <f t="shared" si="63"/>
        <v>-6.1360040585808616E-6</v>
      </c>
      <c r="G395" s="16">
        <f t="shared" si="64"/>
        <v>8580017.6817608438</v>
      </c>
      <c r="H395" s="17">
        <f t="shared" si="68"/>
        <v>6.1517019420374418E-6</v>
      </c>
      <c r="I395" s="5">
        <f t="shared" si="65"/>
        <v>8580017.6818487253</v>
      </c>
      <c r="J395" s="5">
        <f t="shared" si="66"/>
        <v>1.5697883456580152E-8</v>
      </c>
    </row>
    <row r="396" spans="1:10" x14ac:dyDescent="0.4">
      <c r="A396" s="1">
        <f t="shared" si="69"/>
        <v>44277</v>
      </c>
      <c r="B396">
        <f t="shared" si="70"/>
        <v>391</v>
      </c>
      <c r="C396" s="16">
        <f t="shared" si="61"/>
        <v>3066.3181512759475</v>
      </c>
      <c r="D396" s="17">
        <f t="shared" si="67"/>
        <v>-1.4601835659395225E-8</v>
      </c>
      <c r="E396" s="16">
        <f t="shared" si="62"/>
        <v>8.1745452256239725E-5</v>
      </c>
      <c r="F396" s="17">
        <f t="shared" si="63"/>
        <v>-5.7075798222773856E-6</v>
      </c>
      <c r="G396" s="16">
        <f t="shared" si="64"/>
        <v>8580017.6817669962</v>
      </c>
      <c r="H396" s="17">
        <f t="shared" si="68"/>
        <v>5.7221816579367811E-6</v>
      </c>
      <c r="I396" s="5">
        <f t="shared" si="65"/>
        <v>8580017.6818487421</v>
      </c>
      <c r="J396" s="5">
        <f t="shared" si="66"/>
        <v>1.460183565939548E-8</v>
      </c>
    </row>
    <row r="397" spans="1:10" x14ac:dyDescent="0.4">
      <c r="A397" s="1">
        <f t="shared" si="69"/>
        <v>44278</v>
      </c>
      <c r="B397">
        <f t="shared" si="70"/>
        <v>392</v>
      </c>
      <c r="C397" s="16">
        <f t="shared" si="61"/>
        <v>3066.3181512613455</v>
      </c>
      <c r="D397" s="17">
        <f t="shared" si="67"/>
        <v>-1.3582315425758006E-8</v>
      </c>
      <c r="E397" s="16">
        <f t="shared" si="62"/>
        <v>7.6037872433962344E-5</v>
      </c>
      <c r="F397" s="17">
        <f t="shared" si="63"/>
        <v>-5.3090687549516064E-6</v>
      </c>
      <c r="G397" s="16">
        <f t="shared" si="64"/>
        <v>8580017.6817727182</v>
      </c>
      <c r="H397" s="17">
        <f t="shared" si="68"/>
        <v>5.3226510703773647E-6</v>
      </c>
      <c r="I397" s="5">
        <f t="shared" si="65"/>
        <v>8580017.681848757</v>
      </c>
      <c r="J397" s="5">
        <f t="shared" si="66"/>
        <v>1.3582315425758226E-8</v>
      </c>
    </row>
    <row r="398" spans="1:10" x14ac:dyDescent="0.4">
      <c r="A398" s="1">
        <f t="shared" si="69"/>
        <v>44279</v>
      </c>
      <c r="B398">
        <f t="shared" si="70"/>
        <v>393</v>
      </c>
      <c r="C398" s="16">
        <f t="shared" si="61"/>
        <v>3066.3181512477631</v>
      </c>
      <c r="D398" s="17">
        <f t="shared" si="67"/>
        <v>-1.2633979496005761E-8</v>
      </c>
      <c r="E398" s="16">
        <f t="shared" si="62"/>
        <v>7.0728803679010743E-5</v>
      </c>
      <c r="F398" s="17">
        <f t="shared" si="63"/>
        <v>-4.9383822780347465E-6</v>
      </c>
      <c r="G398" s="16">
        <f t="shared" si="64"/>
        <v>8580017.6817780416</v>
      </c>
      <c r="H398" s="17">
        <f t="shared" si="68"/>
        <v>4.9510162575307522E-6</v>
      </c>
      <c r="I398" s="5">
        <f t="shared" si="65"/>
        <v>8580017.68184877</v>
      </c>
      <c r="J398" s="5">
        <f t="shared" si="66"/>
        <v>1.2633979496005774E-8</v>
      </c>
    </row>
    <row r="399" spans="1:10" x14ac:dyDescent="0.4">
      <c r="A399" s="1">
        <f t="shared" si="69"/>
        <v>44280</v>
      </c>
      <c r="B399">
        <f t="shared" si="70"/>
        <v>394</v>
      </c>
      <c r="C399" s="16">
        <f t="shared" si="61"/>
        <v>3066.3181512351293</v>
      </c>
      <c r="D399" s="17">
        <f t="shared" si="67"/>
        <v>-1.1751857684208891E-8</v>
      </c>
      <c r="E399" s="16">
        <f t="shared" si="62"/>
        <v>6.5790421400975995E-5</v>
      </c>
      <c r="F399" s="17">
        <f t="shared" si="63"/>
        <v>-4.5935776403841105E-6</v>
      </c>
      <c r="G399" s="16">
        <f t="shared" si="64"/>
        <v>8580017.6817829926</v>
      </c>
      <c r="H399" s="17">
        <f t="shared" si="68"/>
        <v>4.6053294980683198E-6</v>
      </c>
      <c r="I399" s="5">
        <f t="shared" si="65"/>
        <v>8580017.681848783</v>
      </c>
      <c r="J399" s="5">
        <f t="shared" si="66"/>
        <v>1.1751857684209282E-8</v>
      </c>
    </row>
    <row r="400" spans="1:10" x14ac:dyDescent="0.4">
      <c r="A400" s="1">
        <f t="shared" si="69"/>
        <v>44281</v>
      </c>
      <c r="B400">
        <f t="shared" si="70"/>
        <v>395</v>
      </c>
      <c r="C400" s="16">
        <f t="shared" si="61"/>
        <v>3066.3181512233773</v>
      </c>
      <c r="D400" s="17">
        <f t="shared" si="67"/>
        <v>-1.0931326829650275E-8</v>
      </c>
      <c r="E400" s="16">
        <f t="shared" si="62"/>
        <v>6.1196843760591887E-5</v>
      </c>
      <c r="F400" s="17">
        <f t="shared" si="63"/>
        <v>-4.272847736411782E-6</v>
      </c>
      <c r="G400" s="16">
        <f t="shared" si="64"/>
        <v>8580017.681787597</v>
      </c>
      <c r="H400" s="17">
        <f t="shared" si="68"/>
        <v>4.2837790632414327E-6</v>
      </c>
      <c r="I400" s="5">
        <f t="shared" si="65"/>
        <v>8580017.6818487942</v>
      </c>
      <c r="J400" s="5">
        <f t="shared" si="66"/>
        <v>1.0931326829650665E-8</v>
      </c>
    </row>
    <row r="401" spans="1:10" x14ac:dyDescent="0.4">
      <c r="A401" s="1">
        <f t="shared" si="69"/>
        <v>44282</v>
      </c>
      <c r="B401">
        <f t="shared" si="70"/>
        <v>396</v>
      </c>
      <c r="C401" s="16">
        <f t="shared" si="61"/>
        <v>3066.3181512124461</v>
      </c>
      <c r="D401" s="17">
        <f t="shared" si="67"/>
        <v>-1.0168086567047962E-8</v>
      </c>
      <c r="E401" s="16">
        <f t="shared" si="62"/>
        <v>5.6923996024180109E-5</v>
      </c>
      <c r="F401" s="17">
        <f t="shared" si="63"/>
        <v>-3.9745116351255597E-6</v>
      </c>
      <c r="G401" s="16">
        <f t="shared" si="64"/>
        <v>8580017.6817918811</v>
      </c>
      <c r="H401" s="17">
        <f t="shared" si="68"/>
        <v>3.9846797216926076E-6</v>
      </c>
      <c r="I401" s="5">
        <f t="shared" si="65"/>
        <v>8580017.6818488054</v>
      </c>
      <c r="J401" s="5">
        <f t="shared" si="66"/>
        <v>1.0168086567047884E-8</v>
      </c>
    </row>
    <row r="402" spans="1:10" x14ac:dyDescent="0.4">
      <c r="A402" s="1">
        <f t="shared" si="69"/>
        <v>44283</v>
      </c>
      <c r="B402">
        <f t="shared" si="70"/>
        <v>397</v>
      </c>
      <c r="C402" s="16">
        <f t="shared" si="61"/>
        <v>3066.3181512022779</v>
      </c>
      <c r="D402" s="17">
        <f t="shared" si="67"/>
        <v>-9.4581367885342626E-9</v>
      </c>
      <c r="E402" s="16">
        <f t="shared" si="62"/>
        <v>5.2949484389054547E-5</v>
      </c>
      <c r="F402" s="17">
        <f t="shared" si="63"/>
        <v>-3.6970057704452843E-6</v>
      </c>
      <c r="G402" s="16">
        <f t="shared" si="64"/>
        <v>8580017.6817958653</v>
      </c>
      <c r="H402" s="17">
        <f t="shared" si="68"/>
        <v>3.7064639072338184E-6</v>
      </c>
      <c r="I402" s="5">
        <f t="shared" si="65"/>
        <v>8580017.6818488147</v>
      </c>
      <c r="J402" s="5">
        <f t="shared" si="66"/>
        <v>9.4581367885341468E-9</v>
      </c>
    </row>
    <row r="403" spans="1:10" x14ac:dyDescent="0.4">
      <c r="A403" s="1">
        <f t="shared" si="69"/>
        <v>44284</v>
      </c>
      <c r="B403">
        <f t="shared" si="70"/>
        <v>398</v>
      </c>
      <c r="C403" s="16">
        <f t="shared" si="61"/>
        <v>3066.3181511928196</v>
      </c>
      <c r="D403" s="17">
        <f t="shared" si="67"/>
        <v>-8.7977566792704012E-9</v>
      </c>
      <c r="E403" s="16">
        <f t="shared" si="62"/>
        <v>4.9252478618609259E-5</v>
      </c>
      <c r="F403" s="17">
        <f t="shared" si="63"/>
        <v>-3.4388757466233778E-6</v>
      </c>
      <c r="G403" s="16">
        <f t="shared" si="64"/>
        <v>8580017.681799572</v>
      </c>
      <c r="H403" s="17">
        <f t="shared" si="68"/>
        <v>3.4476735033026484E-6</v>
      </c>
      <c r="I403" s="5">
        <f t="shared" si="65"/>
        <v>8580017.681848824</v>
      </c>
      <c r="J403" s="5">
        <f t="shared" si="66"/>
        <v>8.7977566792705931E-9</v>
      </c>
    </row>
    <row r="404" spans="1:10" x14ac:dyDescent="0.4">
      <c r="A404" s="1">
        <f t="shared" si="69"/>
        <v>44285</v>
      </c>
      <c r="B404">
        <f t="shared" si="70"/>
        <v>399</v>
      </c>
      <c r="C404" s="16">
        <f t="shared" si="61"/>
        <v>3066.3181511840221</v>
      </c>
      <c r="D404" s="17">
        <f t="shared" si="67"/>
        <v>-8.1834852168233916E-9</v>
      </c>
      <c r="E404" s="16">
        <f t="shared" si="62"/>
        <v>4.5813602871985884E-5</v>
      </c>
      <c r="F404" s="17">
        <f t="shared" si="63"/>
        <v>-3.1987687158221889E-6</v>
      </c>
      <c r="G404" s="16">
        <f t="shared" si="64"/>
        <v>8580017.6818030197</v>
      </c>
      <c r="H404" s="17">
        <f t="shared" si="68"/>
        <v>3.2069522010390123E-6</v>
      </c>
      <c r="I404" s="5">
        <f t="shared" si="65"/>
        <v>8580017.6818488333</v>
      </c>
      <c r="J404" s="5">
        <f t="shared" si="66"/>
        <v>8.1834852168233883E-9</v>
      </c>
    </row>
    <row r="405" spans="1:10" x14ac:dyDescent="0.4">
      <c r="A405" s="1">
        <f t="shared" si="69"/>
        <v>44286</v>
      </c>
      <c r="B405">
        <f t="shared" si="70"/>
        <v>400</v>
      </c>
      <c r="C405" s="16">
        <f t="shared" si="61"/>
        <v>3066.3181511758385</v>
      </c>
      <c r="D405" s="17">
        <f t="shared" si="67"/>
        <v>-7.6121030321031942E-9</v>
      </c>
      <c r="E405" s="16">
        <f t="shared" si="62"/>
        <v>4.2614834156163694E-5</v>
      </c>
      <c r="F405" s="17">
        <f t="shared" si="63"/>
        <v>-2.975426287899356E-6</v>
      </c>
      <c r="G405" s="16">
        <f t="shared" si="64"/>
        <v>8580017.6818062272</v>
      </c>
      <c r="H405" s="17">
        <f t="shared" si="68"/>
        <v>2.983038390931459E-6</v>
      </c>
      <c r="I405" s="5">
        <f t="shared" si="65"/>
        <v>8580017.6818488427</v>
      </c>
      <c r="J405" s="5">
        <f t="shared" si="66"/>
        <v>7.6121030321030834E-9</v>
      </c>
    </row>
    <row r="406" spans="1:10" x14ac:dyDescent="0.4">
      <c r="A406" s="1">
        <f t="shared" si="69"/>
        <v>44287</v>
      </c>
      <c r="B406">
        <f t="shared" si="70"/>
        <v>401</v>
      </c>
      <c r="C406" s="16">
        <f t="shared" si="61"/>
        <v>3066.3181511682264</v>
      </c>
      <c r="D406" s="17">
        <f t="shared" si="67"/>
        <v>-7.0806155367942085E-9</v>
      </c>
      <c r="E406" s="16">
        <f t="shared" si="62"/>
        <v>3.9639407868264341E-5</v>
      </c>
      <c r="F406" s="17">
        <f t="shared" si="63"/>
        <v>-2.7676779352417096E-6</v>
      </c>
      <c r="G406" s="16">
        <f t="shared" si="64"/>
        <v>8580017.6818092111</v>
      </c>
      <c r="H406" s="17">
        <f t="shared" si="68"/>
        <v>2.774758550778504E-6</v>
      </c>
      <c r="I406" s="5">
        <f t="shared" si="65"/>
        <v>8580017.6818488501</v>
      </c>
      <c r="J406" s="5">
        <f t="shared" si="66"/>
        <v>7.0806155367944136E-9</v>
      </c>
    </row>
    <row r="407" spans="1:10" x14ac:dyDescent="0.4">
      <c r="A407" s="1">
        <f t="shared" si="69"/>
        <v>44288</v>
      </c>
      <c r="B407">
        <f t="shared" si="70"/>
        <v>402</v>
      </c>
      <c r="C407" s="16">
        <f t="shared" si="61"/>
        <v>3066.318151161146</v>
      </c>
      <c r="D407" s="17">
        <f t="shared" si="67"/>
        <v>-6.5862372288526501E-9</v>
      </c>
      <c r="E407" s="16">
        <f t="shared" si="62"/>
        <v>3.6871729933022628E-5</v>
      </c>
      <c r="F407" s="17">
        <f t="shared" si="63"/>
        <v>-2.5744348580827317E-6</v>
      </c>
      <c r="G407" s="16">
        <f t="shared" si="64"/>
        <v>8580017.6818119865</v>
      </c>
      <c r="H407" s="17">
        <f t="shared" si="68"/>
        <v>2.5810210953115844E-6</v>
      </c>
      <c r="I407" s="5">
        <f t="shared" si="65"/>
        <v>8580017.6818488576</v>
      </c>
      <c r="J407" s="5">
        <f t="shared" si="66"/>
        <v>6.5862372288526484E-9</v>
      </c>
    </row>
    <row r="408" spans="1:10" x14ac:dyDescent="0.4">
      <c r="A408" s="1">
        <f t="shared" si="69"/>
        <v>44289</v>
      </c>
      <c r="B408">
        <f t="shared" si="70"/>
        <v>403</v>
      </c>
      <c r="C408" s="16">
        <f t="shared" si="61"/>
        <v>3066.3181511545599</v>
      </c>
      <c r="D408" s="17">
        <f t="shared" si="67"/>
        <v>-6.1263770938157024E-9</v>
      </c>
      <c r="E408" s="16">
        <f t="shared" si="62"/>
        <v>3.4297295074939899E-5</v>
      </c>
      <c r="F408" s="17">
        <f t="shared" si="63"/>
        <v>-2.3946842781519773E-6</v>
      </c>
      <c r="G408" s="16">
        <f t="shared" si="64"/>
        <v>8580017.6818145681</v>
      </c>
      <c r="H408" s="17">
        <f t="shared" si="68"/>
        <v>2.400810655245793E-6</v>
      </c>
      <c r="I408" s="5">
        <f t="shared" si="65"/>
        <v>8580017.681848865</v>
      </c>
      <c r="J408" s="5">
        <f t="shared" si="66"/>
        <v>6.1263770938157835E-9</v>
      </c>
    </row>
    <row r="409" spans="1:10" x14ac:dyDescent="0.4">
      <c r="A409" s="1">
        <f t="shared" si="69"/>
        <v>44290</v>
      </c>
      <c r="B409">
        <f t="shared" si="70"/>
        <v>404</v>
      </c>
      <c r="C409" s="16">
        <f t="shared" si="61"/>
        <v>3066.3181511484336</v>
      </c>
      <c r="D409" s="17">
        <f t="shared" si="67"/>
        <v>-5.6986250254113092E-9</v>
      </c>
      <c r="E409" s="16">
        <f t="shared" si="62"/>
        <v>3.1902610796787924E-5</v>
      </c>
      <c r="F409" s="17">
        <f t="shared" si="63"/>
        <v>-2.2274841307497437E-6</v>
      </c>
      <c r="G409" s="16">
        <f t="shared" si="64"/>
        <v>8580017.6818169691</v>
      </c>
      <c r="H409" s="17">
        <f t="shared" si="68"/>
        <v>2.2331827557751549E-6</v>
      </c>
      <c r="I409" s="5">
        <f t="shared" si="65"/>
        <v>8580017.6818488725</v>
      </c>
      <c r="J409" s="5">
        <f t="shared" si="66"/>
        <v>5.6986250254111934E-9</v>
      </c>
    </row>
    <row r="410" spans="1:10" x14ac:dyDescent="0.4">
      <c r="A410" s="1">
        <f t="shared" si="69"/>
        <v>44291</v>
      </c>
      <c r="B410">
        <f t="shared" si="70"/>
        <v>405</v>
      </c>
      <c r="C410" s="16">
        <f t="shared" si="61"/>
        <v>3066.3181511427351</v>
      </c>
      <c r="D410" s="17">
        <f t="shared" si="67"/>
        <v>-5.3007391942996637E-9</v>
      </c>
      <c r="E410" s="16">
        <f t="shared" si="62"/>
        <v>2.9675126666038182E-5</v>
      </c>
      <c r="F410" s="17">
        <f t="shared" si="63"/>
        <v>-2.0719581274283734E-6</v>
      </c>
      <c r="G410" s="16">
        <f t="shared" si="64"/>
        <v>8580017.6818192024</v>
      </c>
      <c r="H410" s="17">
        <f t="shared" si="68"/>
        <v>2.0772588666226731E-6</v>
      </c>
      <c r="I410" s="5">
        <f t="shared" si="65"/>
        <v>8580017.681848878</v>
      </c>
      <c r="J410" s="5">
        <f t="shared" si="66"/>
        <v>5.3007391942996256E-9</v>
      </c>
    </row>
    <row r="411" spans="1:10" x14ac:dyDescent="0.4">
      <c r="A411" s="1">
        <f t="shared" si="69"/>
        <v>44292</v>
      </c>
      <c r="B411">
        <f t="shared" si="70"/>
        <v>406</v>
      </c>
      <c r="C411" s="16">
        <f t="shared" si="61"/>
        <v>3066.3181511374346</v>
      </c>
      <c r="D411" s="17">
        <f t="shared" si="67"/>
        <v>-4.9306342987465249E-9</v>
      </c>
      <c r="E411" s="16">
        <f t="shared" si="62"/>
        <v>2.7603168538609809E-5</v>
      </c>
      <c r="F411" s="17">
        <f t="shared" si="63"/>
        <v>-1.9272911634039403E-6</v>
      </c>
      <c r="G411" s="16">
        <f t="shared" si="64"/>
        <v>8580017.6818212792</v>
      </c>
      <c r="H411" s="17">
        <f t="shared" si="68"/>
        <v>1.9322217977026868E-6</v>
      </c>
      <c r="I411" s="5">
        <f t="shared" si="65"/>
        <v>8580017.6818488818</v>
      </c>
      <c r="J411" s="5">
        <f t="shared" si="66"/>
        <v>4.9306342987465109E-9</v>
      </c>
    </row>
    <row r="412" spans="1:10" x14ac:dyDescent="0.4">
      <c r="A412" s="1">
        <f t="shared" si="69"/>
        <v>44293</v>
      </c>
      <c r="B412">
        <f t="shared" si="70"/>
        <v>407</v>
      </c>
      <c r="C412" s="16">
        <f t="shared" si="61"/>
        <v>3066.3181511325038</v>
      </c>
      <c r="D412" s="17">
        <f t="shared" si="67"/>
        <v>-4.5863706356506667E-9</v>
      </c>
      <c r="E412" s="16">
        <f t="shared" si="62"/>
        <v>2.5675877375205868E-5</v>
      </c>
      <c r="F412" s="17">
        <f t="shared" si="63"/>
        <v>-1.7927250456287603E-6</v>
      </c>
      <c r="G412" s="16">
        <f t="shared" si="64"/>
        <v>8580017.6818232108</v>
      </c>
      <c r="H412" s="17">
        <f t="shared" si="68"/>
        <v>1.7973114162644109E-6</v>
      </c>
      <c r="I412" s="5">
        <f t="shared" si="65"/>
        <v>8580017.6818488874</v>
      </c>
      <c r="J412" s="5">
        <f t="shared" si="66"/>
        <v>4.5863706356506121E-9</v>
      </c>
    </row>
    <row r="413" spans="1:10" x14ac:dyDescent="0.4">
      <c r="A413" s="1">
        <f t="shared" si="69"/>
        <v>44294</v>
      </c>
      <c r="B413">
        <f t="shared" si="70"/>
        <v>408</v>
      </c>
      <c r="C413" s="16">
        <f t="shared" si="61"/>
        <v>3066.3181511279172</v>
      </c>
      <c r="D413" s="17">
        <f t="shared" si="67"/>
        <v>-4.2661439346472254E-9</v>
      </c>
      <c r="E413" s="16">
        <f t="shared" si="62"/>
        <v>2.3883152329577109E-5</v>
      </c>
      <c r="F413" s="17">
        <f t="shared" si="63"/>
        <v>-1.6675545191357504E-6</v>
      </c>
      <c r="G413" s="16">
        <f t="shared" si="64"/>
        <v>8580017.6818250082</v>
      </c>
      <c r="H413" s="17">
        <f t="shared" si="68"/>
        <v>1.6718206630703977E-6</v>
      </c>
      <c r="I413" s="5">
        <f t="shared" si="65"/>
        <v>8580017.6818488911</v>
      </c>
      <c r="J413" s="5">
        <f t="shared" si="66"/>
        <v>4.2661439346472916E-9</v>
      </c>
    </row>
    <row r="414" spans="1:10" x14ac:dyDescent="0.4">
      <c r="A414" s="1">
        <f t="shared" si="69"/>
        <v>44295</v>
      </c>
      <c r="B414">
        <f t="shared" si="70"/>
        <v>409</v>
      </c>
      <c r="C414" s="16">
        <f t="shared" si="61"/>
        <v>3066.3181511236512</v>
      </c>
      <c r="D414" s="17">
        <f t="shared" si="67"/>
        <v>-3.9682759020079013E-9</v>
      </c>
      <c r="E414" s="16">
        <f t="shared" si="62"/>
        <v>2.2215597810441357E-5</v>
      </c>
      <c r="F414" s="17">
        <f t="shared" si="63"/>
        <v>-1.5511235708288874E-6</v>
      </c>
      <c r="G414" s="16">
        <f t="shared" si="64"/>
        <v>8580017.6818266809</v>
      </c>
      <c r="H414" s="17">
        <f t="shared" si="68"/>
        <v>1.5550918467308952E-6</v>
      </c>
      <c r="I414" s="5">
        <f t="shared" si="65"/>
        <v>8580017.6818488967</v>
      </c>
      <c r="J414" s="5">
        <f t="shared" si="66"/>
        <v>3.968275902007812E-9</v>
      </c>
    </row>
    <row r="415" spans="1:10" x14ac:dyDescent="0.4">
      <c r="A415" s="1">
        <f t="shared" si="69"/>
        <v>44296</v>
      </c>
      <c r="B415">
        <f t="shared" si="70"/>
        <v>410</v>
      </c>
      <c r="C415" s="16">
        <f t="shared" si="61"/>
        <v>3066.3181511196831</v>
      </c>
      <c r="D415" s="17">
        <f t="shared" si="67"/>
        <v>-3.691205424779067E-9</v>
      </c>
      <c r="E415" s="16">
        <f t="shared" si="62"/>
        <v>2.0664474239612469E-5</v>
      </c>
      <c r="F415" s="17">
        <f t="shared" si="63"/>
        <v>-1.4428219913480939E-6</v>
      </c>
      <c r="G415" s="16">
        <f t="shared" si="64"/>
        <v>8580017.6818282362</v>
      </c>
      <c r="H415" s="17">
        <f t="shared" si="68"/>
        <v>1.4465131967728729E-6</v>
      </c>
      <c r="I415" s="5">
        <f t="shared" si="65"/>
        <v>8580017.6818489004</v>
      </c>
      <c r="J415" s="5">
        <f t="shared" si="66"/>
        <v>3.6912054247790083E-9</v>
      </c>
    </row>
    <row r="416" spans="1:10" x14ac:dyDescent="0.4">
      <c r="A416" s="1">
        <f t="shared" si="69"/>
        <v>44297</v>
      </c>
      <c r="B416">
        <f t="shared" si="70"/>
        <v>411</v>
      </c>
      <c r="C416" s="16">
        <f t="shared" si="61"/>
        <v>3066.3181511159919</v>
      </c>
      <c r="D416" s="17">
        <f t="shared" si="67"/>
        <v>-3.433480389059024E-9</v>
      </c>
      <c r="E416" s="16">
        <f t="shared" si="62"/>
        <v>1.9221652248264376E-5</v>
      </c>
      <c r="F416" s="17">
        <f t="shared" si="63"/>
        <v>-1.3420821769894473E-6</v>
      </c>
      <c r="G416" s="16">
        <f t="shared" si="64"/>
        <v>8580017.6818296835</v>
      </c>
      <c r="H416" s="17">
        <f t="shared" si="68"/>
        <v>1.3455156573785064E-6</v>
      </c>
      <c r="I416" s="5">
        <f t="shared" si="65"/>
        <v>8580017.681848906</v>
      </c>
      <c r="J416" s="5">
        <f t="shared" si="66"/>
        <v>3.4334803890591163E-9</v>
      </c>
    </row>
    <row r="417" spans="1:10" x14ac:dyDescent="0.4">
      <c r="A417" s="1">
        <f t="shared" si="69"/>
        <v>44298</v>
      </c>
      <c r="B417">
        <f t="shared" si="70"/>
        <v>412</v>
      </c>
      <c r="C417" s="16">
        <f t="shared" si="61"/>
        <v>3066.3181511125586</v>
      </c>
      <c r="D417" s="17">
        <f t="shared" si="67"/>
        <v>-3.1937500695343988E-9</v>
      </c>
      <c r="E417" s="16">
        <f t="shared" si="62"/>
        <v>1.7879570071274928E-5</v>
      </c>
      <c r="F417" s="17">
        <f t="shared" si="63"/>
        <v>-1.2483761549197106E-6</v>
      </c>
      <c r="G417" s="16">
        <f t="shared" si="64"/>
        <v>8580017.6818310283</v>
      </c>
      <c r="H417" s="17">
        <f t="shared" si="68"/>
        <v>1.251569904989245E-6</v>
      </c>
      <c r="I417" s="5">
        <f t="shared" si="65"/>
        <v>8580017.6818489078</v>
      </c>
      <c r="J417" s="5">
        <f t="shared" si="66"/>
        <v>3.1937500695344319E-9</v>
      </c>
    </row>
    <row r="418" spans="1:10" x14ac:dyDescent="0.4">
      <c r="A418" s="1">
        <f t="shared" si="69"/>
        <v>44299</v>
      </c>
      <c r="B418">
        <f t="shared" si="70"/>
        <v>413</v>
      </c>
      <c r="C418" s="16">
        <f t="shared" si="61"/>
        <v>3066.3181511093649</v>
      </c>
      <c r="D418" s="17">
        <f t="shared" si="67"/>
        <v>-2.9707580503895595E-9</v>
      </c>
      <c r="E418" s="16">
        <f t="shared" si="62"/>
        <v>1.6631193916355216E-5</v>
      </c>
      <c r="F418" s="17">
        <f t="shared" si="63"/>
        <v>-1.1612128160944756E-6</v>
      </c>
      <c r="G418" s="16">
        <f t="shared" si="64"/>
        <v>8580017.68183228</v>
      </c>
      <c r="H418" s="17">
        <f t="shared" si="68"/>
        <v>1.1641835741448652E-6</v>
      </c>
      <c r="I418" s="5">
        <f t="shared" si="65"/>
        <v>8580017.6818489116</v>
      </c>
      <c r="J418" s="5">
        <f t="shared" si="66"/>
        <v>2.9707580503895958E-9</v>
      </c>
    </row>
    <row r="419" spans="1:10" x14ac:dyDescent="0.4">
      <c r="A419" s="1">
        <f t="shared" si="69"/>
        <v>44300</v>
      </c>
      <c r="B419">
        <f t="shared" si="70"/>
        <v>414</v>
      </c>
      <c r="C419" s="16">
        <f t="shared" ref="C419:C482" si="71">C418+D418</f>
        <v>3066.318151106394</v>
      </c>
      <c r="D419" s="17">
        <f t="shared" si="67"/>
        <v>-2.7633356404878696E-9</v>
      </c>
      <c r="E419" s="16">
        <f t="shared" ref="E419:E482" si="72">E418+F418</f>
        <v>1.5469981100260739E-5</v>
      </c>
      <c r="F419" s="17">
        <f t="shared" ref="F419:F482" si="73">-D419-H419</f>
        <v>-1.080135341377764E-6</v>
      </c>
      <c r="G419" s="16">
        <f t="shared" ref="G419:G482" si="74">G418+H418</f>
        <v>8580017.6818334442</v>
      </c>
      <c r="H419" s="17">
        <f t="shared" si="68"/>
        <v>1.0828986770182519E-6</v>
      </c>
      <c r="I419" s="5">
        <f t="shared" ref="I419:I482" si="75">E419+G419</f>
        <v>8580017.6818489134</v>
      </c>
      <c r="J419" s="5">
        <f t="shared" ref="J419:J482" si="76">F419+H419</f>
        <v>2.7633356404878613E-9</v>
      </c>
    </row>
    <row r="420" spans="1:10" x14ac:dyDescent="0.4">
      <c r="A420" s="1">
        <f t="shared" si="69"/>
        <v>44301</v>
      </c>
      <c r="B420">
        <f t="shared" si="70"/>
        <v>415</v>
      </c>
      <c r="C420" s="16">
        <f t="shared" si="71"/>
        <v>3066.3181511036305</v>
      </c>
      <c r="D420" s="17">
        <f t="shared" si="67"/>
        <v>-2.5703957483140364E-9</v>
      </c>
      <c r="E420" s="16">
        <f t="shared" si="72"/>
        <v>1.4389845758882976E-5</v>
      </c>
      <c r="F420" s="17">
        <f t="shared" si="73"/>
        <v>-1.0047188073734943E-6</v>
      </c>
      <c r="G420" s="16">
        <f t="shared" si="74"/>
        <v>8580017.6818345264</v>
      </c>
      <c r="H420" s="17">
        <f t="shared" si="68"/>
        <v>1.0072892031218084E-6</v>
      </c>
      <c r="I420" s="5">
        <f t="shared" si="75"/>
        <v>8580017.6818489153</v>
      </c>
      <c r="J420" s="5">
        <f t="shared" si="76"/>
        <v>2.570395748314069E-9</v>
      </c>
    </row>
    <row r="421" spans="1:10" x14ac:dyDescent="0.4">
      <c r="A421" s="1">
        <f t="shared" si="69"/>
        <v>44302</v>
      </c>
      <c r="B421">
        <f t="shared" si="70"/>
        <v>416</v>
      </c>
      <c r="C421" s="16">
        <f t="shared" si="71"/>
        <v>3066.3181511010603</v>
      </c>
      <c r="D421" s="17">
        <f t="shared" si="67"/>
        <v>-2.390927184576402E-9</v>
      </c>
      <c r="E421" s="16">
        <f t="shared" si="72"/>
        <v>1.3385126951509482E-5</v>
      </c>
      <c r="F421" s="17">
        <f t="shared" si="73"/>
        <v>-9.3456795942108744E-7</v>
      </c>
      <c r="G421" s="16">
        <f t="shared" si="74"/>
        <v>8580017.6818355341</v>
      </c>
      <c r="H421" s="17">
        <f t="shared" si="68"/>
        <v>9.3695888660566384E-7</v>
      </c>
      <c r="I421" s="5">
        <f t="shared" si="75"/>
        <v>8580017.681848919</v>
      </c>
      <c r="J421" s="5">
        <f t="shared" si="76"/>
        <v>2.3909271845764048E-9</v>
      </c>
    </row>
    <row r="422" spans="1:10" x14ac:dyDescent="0.4">
      <c r="A422" s="1">
        <f t="shared" si="69"/>
        <v>44303</v>
      </c>
      <c r="B422">
        <f t="shared" si="70"/>
        <v>417</v>
      </c>
      <c r="C422" s="16">
        <f t="shared" si="71"/>
        <v>3066.3181510986692</v>
      </c>
      <c r="D422" s="17">
        <f t="shared" si="67"/>
        <v>-2.2239893626093718E-9</v>
      </c>
      <c r="E422" s="16">
        <f t="shared" si="72"/>
        <v>1.2450558992088394E-5</v>
      </c>
      <c r="F422" s="17">
        <f t="shared" si="73"/>
        <v>-8.6931514008357828E-7</v>
      </c>
      <c r="G422" s="16">
        <f t="shared" si="74"/>
        <v>8580017.681836471</v>
      </c>
      <c r="H422" s="17">
        <f t="shared" si="68"/>
        <v>8.7153912944618763E-7</v>
      </c>
      <c r="I422" s="5">
        <f t="shared" si="75"/>
        <v>8580017.6818489209</v>
      </c>
      <c r="J422" s="5">
        <f t="shared" si="76"/>
        <v>2.2239893626093457E-9</v>
      </c>
    </row>
    <row r="423" spans="1:10" x14ac:dyDescent="0.4">
      <c r="A423" s="1">
        <f t="shared" si="69"/>
        <v>44304</v>
      </c>
      <c r="B423">
        <f t="shared" si="70"/>
        <v>418</v>
      </c>
      <c r="C423" s="16">
        <f t="shared" si="71"/>
        <v>3066.318151096445</v>
      </c>
      <c r="D423" s="17">
        <f t="shared" si="67"/>
        <v>-2.0687073688010319E-9</v>
      </c>
      <c r="E423" s="16">
        <f t="shared" si="72"/>
        <v>1.1581243852004815E-5</v>
      </c>
      <c r="F423" s="17">
        <f t="shared" si="73"/>
        <v>-8.0861836227153609E-7</v>
      </c>
      <c r="G423" s="16">
        <f t="shared" si="74"/>
        <v>8580017.6818373427</v>
      </c>
      <c r="H423" s="17">
        <f t="shared" si="68"/>
        <v>8.1068706964033713E-7</v>
      </c>
      <c r="I423" s="5">
        <f t="shared" si="75"/>
        <v>8580017.6818489246</v>
      </c>
      <c r="J423" s="5">
        <f t="shared" si="76"/>
        <v>2.0687073688010431E-9</v>
      </c>
    </row>
    <row r="424" spans="1:10" x14ac:dyDescent="0.4">
      <c r="A424" s="1">
        <f t="shared" si="69"/>
        <v>44305</v>
      </c>
      <c r="B424">
        <f t="shared" si="70"/>
        <v>419</v>
      </c>
      <c r="C424" s="16">
        <f t="shared" si="71"/>
        <v>3066.3181510943764</v>
      </c>
      <c r="D424" s="17">
        <f t="shared" si="67"/>
        <v>-1.9242673772102833E-9</v>
      </c>
      <c r="E424" s="16">
        <f t="shared" si="72"/>
        <v>1.0772625489733279E-5</v>
      </c>
      <c r="F424" s="17">
        <f t="shared" si="73"/>
        <v>-7.5215951690411923E-7</v>
      </c>
      <c r="G424" s="16">
        <f t="shared" si="74"/>
        <v>8580017.6818381529</v>
      </c>
      <c r="H424" s="17">
        <f t="shared" si="68"/>
        <v>7.5408378428132955E-7</v>
      </c>
      <c r="I424" s="5">
        <f t="shared" si="75"/>
        <v>8580017.6818489265</v>
      </c>
      <c r="J424" s="5">
        <f t="shared" si="76"/>
        <v>1.9242673772103209E-9</v>
      </c>
    </row>
    <row r="425" spans="1:10" x14ac:dyDescent="0.4">
      <c r="A425" s="1">
        <f t="shared" si="69"/>
        <v>44306</v>
      </c>
      <c r="B425">
        <f t="shared" si="70"/>
        <v>420</v>
      </c>
      <c r="C425" s="16">
        <f t="shared" si="71"/>
        <v>3066.3181510924519</v>
      </c>
      <c r="D425" s="17">
        <f t="shared" si="67"/>
        <v>-1.7899123843417082E-9</v>
      </c>
      <c r="E425" s="16">
        <f t="shared" si="72"/>
        <v>1.0020465972829159E-5</v>
      </c>
      <c r="F425" s="17">
        <f t="shared" si="73"/>
        <v>-6.9964270571369953E-7</v>
      </c>
      <c r="G425" s="16">
        <f t="shared" si="74"/>
        <v>8580017.6818389073</v>
      </c>
      <c r="H425" s="17">
        <f t="shared" si="68"/>
        <v>7.0143261809804123E-7</v>
      </c>
      <c r="I425" s="5">
        <f t="shared" si="75"/>
        <v>8580017.6818489283</v>
      </c>
      <c r="J425" s="5">
        <f t="shared" si="76"/>
        <v>1.7899123843416927E-9</v>
      </c>
    </row>
    <row r="426" spans="1:10" x14ac:dyDescent="0.4">
      <c r="A426" s="1">
        <f t="shared" si="69"/>
        <v>44307</v>
      </c>
      <c r="B426">
        <f t="shared" si="70"/>
        <v>421</v>
      </c>
      <c r="C426" s="16">
        <f t="shared" si="71"/>
        <v>3066.318151090662</v>
      </c>
      <c r="D426" s="17">
        <f t="shared" si="67"/>
        <v>-1.6649382417243207E-9</v>
      </c>
      <c r="E426" s="16">
        <f t="shared" si="72"/>
        <v>9.3208232671154586E-6</v>
      </c>
      <c r="F426" s="17">
        <f t="shared" si="73"/>
        <v>-6.5079269045635778E-7</v>
      </c>
      <c r="G426" s="16">
        <f t="shared" si="74"/>
        <v>8580017.6818396095</v>
      </c>
      <c r="H426" s="17">
        <f t="shared" si="68"/>
        <v>6.5245762869808213E-7</v>
      </c>
      <c r="I426" s="5">
        <f t="shared" si="75"/>
        <v>8580017.6818489302</v>
      </c>
      <c r="J426" s="5">
        <f t="shared" si="76"/>
        <v>1.6649382417243521E-9</v>
      </c>
    </row>
    <row r="427" spans="1:10" x14ac:dyDescent="0.4">
      <c r="A427" s="1">
        <f t="shared" si="69"/>
        <v>44308</v>
      </c>
      <c r="B427">
        <f t="shared" si="70"/>
        <v>422</v>
      </c>
      <c r="C427" s="16">
        <f t="shared" si="71"/>
        <v>3066.3181510889972</v>
      </c>
      <c r="D427" s="17">
        <f t="shared" si="67"/>
        <v>-1.5486899655011185E-9</v>
      </c>
      <c r="E427" s="16">
        <f t="shared" si="72"/>
        <v>8.6700305766591009E-6</v>
      </c>
      <c r="F427" s="17">
        <f t="shared" si="73"/>
        <v>-6.0535345040063597E-7</v>
      </c>
      <c r="G427" s="16">
        <f t="shared" si="74"/>
        <v>8580017.6818402614</v>
      </c>
      <c r="H427" s="17">
        <f t="shared" si="68"/>
        <v>6.0690214036613708E-7</v>
      </c>
      <c r="I427" s="5">
        <f t="shared" si="75"/>
        <v>8580017.6818489321</v>
      </c>
      <c r="J427" s="5">
        <f t="shared" si="76"/>
        <v>1.5486899655011123E-9</v>
      </c>
    </row>
    <row r="428" spans="1:10" x14ac:dyDescent="0.4">
      <c r="A428" s="1">
        <f t="shared" si="69"/>
        <v>44309</v>
      </c>
      <c r="B428">
        <f t="shared" si="70"/>
        <v>423</v>
      </c>
      <c r="C428" s="16">
        <f t="shared" si="71"/>
        <v>3066.3181510874483</v>
      </c>
      <c r="D428" s="17">
        <f t="shared" si="67"/>
        <v>-1.4405583036881669E-9</v>
      </c>
      <c r="E428" s="16">
        <f t="shared" si="72"/>
        <v>8.0646771262584648E-6</v>
      </c>
      <c r="F428" s="17">
        <f t="shared" si="73"/>
        <v>-5.6308684053440438E-7</v>
      </c>
      <c r="G428" s="16">
        <f t="shared" si="74"/>
        <v>8580017.6818408687</v>
      </c>
      <c r="H428" s="17">
        <f t="shared" si="68"/>
        <v>5.6452739883809254E-7</v>
      </c>
      <c r="I428" s="5">
        <f t="shared" si="75"/>
        <v>8580017.6818489339</v>
      </c>
      <c r="J428" s="5">
        <f t="shared" si="76"/>
        <v>1.4405583036881561E-9</v>
      </c>
    </row>
    <row r="429" spans="1:10" x14ac:dyDescent="0.4">
      <c r="A429" s="1">
        <f t="shared" si="69"/>
        <v>44310</v>
      </c>
      <c r="B429">
        <f t="shared" si="70"/>
        <v>424</v>
      </c>
      <c r="C429" s="16">
        <f t="shared" si="71"/>
        <v>3066.3181510860077</v>
      </c>
      <c r="D429" s="17">
        <f t="shared" si="67"/>
        <v>-1.3399765431123684E-9</v>
      </c>
      <c r="E429" s="16">
        <f t="shared" si="72"/>
        <v>7.5015902857240604E-6</v>
      </c>
      <c r="F429" s="17">
        <f t="shared" si="73"/>
        <v>-5.2377134345757184E-7</v>
      </c>
      <c r="G429" s="16">
        <f t="shared" si="74"/>
        <v>8580017.681841433</v>
      </c>
      <c r="H429" s="17">
        <f t="shared" si="68"/>
        <v>5.2511132000068424E-7</v>
      </c>
      <c r="I429" s="5">
        <f t="shared" si="75"/>
        <v>8580017.6818489339</v>
      </c>
      <c r="J429" s="5">
        <f t="shared" si="76"/>
        <v>1.3399765431123937E-9</v>
      </c>
    </row>
    <row r="430" spans="1:10" x14ac:dyDescent="0.4">
      <c r="A430" s="1">
        <f t="shared" si="69"/>
        <v>44311</v>
      </c>
      <c r="B430">
        <f t="shared" si="70"/>
        <v>425</v>
      </c>
      <c r="C430" s="16">
        <f t="shared" si="71"/>
        <v>3066.3181510846675</v>
      </c>
      <c r="D430" s="17">
        <f t="shared" si="67"/>
        <v>-1.2464175392932276E-9</v>
      </c>
      <c r="E430" s="16">
        <f t="shared" si="72"/>
        <v>6.9778189422664882E-6</v>
      </c>
      <c r="F430" s="17">
        <f t="shared" si="73"/>
        <v>-4.8720090841936102E-7</v>
      </c>
      <c r="G430" s="16">
        <f t="shared" si="74"/>
        <v>8580017.6818419583</v>
      </c>
      <c r="H430" s="17">
        <f t="shared" si="68"/>
        <v>4.884473259586542E-7</v>
      </c>
      <c r="I430" s="5">
        <f t="shared" si="75"/>
        <v>8580017.6818489358</v>
      </c>
      <c r="J430" s="5">
        <f t="shared" si="76"/>
        <v>1.2464175392931859E-9</v>
      </c>
    </row>
    <row r="431" spans="1:10" x14ac:dyDescent="0.4">
      <c r="A431" s="1">
        <f t="shared" si="69"/>
        <v>44312</v>
      </c>
      <c r="B431">
        <f t="shared" si="70"/>
        <v>426</v>
      </c>
      <c r="C431" s="16">
        <f t="shared" si="71"/>
        <v>3066.3181510834211</v>
      </c>
      <c r="D431" s="17">
        <f t="shared" si="67"/>
        <v>-1.1593909537023541E-9</v>
      </c>
      <c r="E431" s="16">
        <f t="shared" si="72"/>
        <v>6.4906180338471276E-6</v>
      </c>
      <c r="F431" s="17">
        <f t="shared" si="73"/>
        <v>-4.5318387141559661E-7</v>
      </c>
      <c r="G431" s="16">
        <f t="shared" si="74"/>
        <v>8580017.6818424463</v>
      </c>
      <c r="H431" s="17">
        <f t="shared" si="68"/>
        <v>4.5434326236929896E-7</v>
      </c>
      <c r="I431" s="5">
        <f t="shared" si="75"/>
        <v>8580017.6818489376</v>
      </c>
      <c r="J431" s="5">
        <f t="shared" si="76"/>
        <v>1.1593909537023499E-9</v>
      </c>
    </row>
    <row r="432" spans="1:10" x14ac:dyDescent="0.4">
      <c r="A432" s="1">
        <f t="shared" si="69"/>
        <v>44313</v>
      </c>
      <c r="B432">
        <f t="shared" si="70"/>
        <v>427</v>
      </c>
      <c r="C432" s="16">
        <f t="shared" si="71"/>
        <v>3066.3181510822615</v>
      </c>
      <c r="D432" s="17">
        <f t="shared" si="67"/>
        <v>-1.0784406839212999E-9</v>
      </c>
      <c r="E432" s="16">
        <f t="shared" si="72"/>
        <v>6.0374341624315311E-6</v>
      </c>
      <c r="F432" s="17">
        <f t="shared" si="73"/>
        <v>-4.2154195068628593E-7</v>
      </c>
      <c r="G432" s="16">
        <f t="shared" si="74"/>
        <v>8580017.6818429008</v>
      </c>
      <c r="H432" s="17">
        <f t="shared" si="68"/>
        <v>4.2262039137020723E-7</v>
      </c>
      <c r="I432" s="5">
        <f t="shared" si="75"/>
        <v>8580017.6818489376</v>
      </c>
      <c r="J432" s="5">
        <f t="shared" si="76"/>
        <v>1.0784406839213076E-9</v>
      </c>
    </row>
    <row r="433" spans="1:10" x14ac:dyDescent="0.4">
      <c r="A433" s="1">
        <f t="shared" si="69"/>
        <v>44314</v>
      </c>
      <c r="B433">
        <f t="shared" si="70"/>
        <v>428</v>
      </c>
      <c r="C433" s="16">
        <f t="shared" si="71"/>
        <v>3066.3181510811828</v>
      </c>
      <c r="D433" s="17">
        <f t="shared" si="67"/>
        <v>-1.0031424732293135E-9</v>
      </c>
      <c r="E433" s="16">
        <f t="shared" si="72"/>
        <v>5.6158922117452455E-6</v>
      </c>
      <c r="F433" s="17">
        <f t="shared" si="73"/>
        <v>-3.9210931234893795E-7</v>
      </c>
      <c r="G433" s="16">
        <f t="shared" si="74"/>
        <v>8580017.6818433236</v>
      </c>
      <c r="H433" s="17">
        <f t="shared" si="68"/>
        <v>3.9311245482216725E-7</v>
      </c>
      <c r="I433" s="5">
        <f t="shared" si="75"/>
        <v>8580017.6818489395</v>
      </c>
      <c r="J433" s="5">
        <f t="shared" si="76"/>
        <v>1.0031424732292986E-9</v>
      </c>
    </row>
    <row r="434" spans="1:10" x14ac:dyDescent="0.4">
      <c r="A434" s="1">
        <f t="shared" si="69"/>
        <v>44315</v>
      </c>
      <c r="B434">
        <f t="shared" si="70"/>
        <v>429</v>
      </c>
      <c r="C434" s="16">
        <f t="shared" si="71"/>
        <v>3066.3181510801796</v>
      </c>
      <c r="D434" s="17">
        <f t="shared" si="67"/>
        <v>-9.3310168709295779E-10</v>
      </c>
      <c r="E434" s="16">
        <f t="shared" si="72"/>
        <v>5.2237828993963078E-6</v>
      </c>
      <c r="F434" s="17">
        <f t="shared" si="73"/>
        <v>-3.6473170127064861E-7</v>
      </c>
      <c r="G434" s="16">
        <f t="shared" si="74"/>
        <v>8580017.6818437167</v>
      </c>
      <c r="H434" s="17">
        <f t="shared" si="68"/>
        <v>3.6566480295774159E-7</v>
      </c>
      <c r="I434" s="5">
        <f t="shared" si="75"/>
        <v>8580017.6818489395</v>
      </c>
      <c r="J434" s="5">
        <f t="shared" si="76"/>
        <v>9.3310168709297827E-10</v>
      </c>
    </row>
    <row r="435" spans="1:10" x14ac:dyDescent="0.4">
      <c r="A435" s="1">
        <f t="shared" si="69"/>
        <v>44316</v>
      </c>
      <c r="B435">
        <f t="shared" si="70"/>
        <v>430</v>
      </c>
      <c r="C435" s="16">
        <f t="shared" si="71"/>
        <v>3066.3181510792465</v>
      </c>
      <c r="D435" s="17">
        <f t="shared" si="67"/>
        <v>-8.6795124490428316E-10</v>
      </c>
      <c r="E435" s="16">
        <f t="shared" si="72"/>
        <v>4.859051198125659E-6</v>
      </c>
      <c r="F435" s="17">
        <f t="shared" si="73"/>
        <v>-3.3926563262389189E-7</v>
      </c>
      <c r="G435" s="16">
        <f t="shared" si="74"/>
        <v>8580017.6818440817</v>
      </c>
      <c r="H435" s="17">
        <f t="shared" si="68"/>
        <v>3.4013358386879618E-7</v>
      </c>
      <c r="I435" s="5">
        <f t="shared" si="75"/>
        <v>8580017.6818489414</v>
      </c>
      <c r="J435" s="5">
        <f t="shared" si="76"/>
        <v>8.6795124490428957E-10</v>
      </c>
    </row>
    <row r="436" spans="1:10" x14ac:dyDescent="0.4">
      <c r="A436" s="1">
        <f t="shared" si="69"/>
        <v>44317</v>
      </c>
      <c r="B436">
        <f t="shared" si="70"/>
        <v>431</v>
      </c>
      <c r="C436" s="16">
        <f t="shared" si="71"/>
        <v>3066.3181510783784</v>
      </c>
      <c r="D436" s="17">
        <f t="shared" si="67"/>
        <v>-8.0734969612787916E-10</v>
      </c>
      <c r="E436" s="16">
        <f t="shared" si="72"/>
        <v>4.5197855655017674E-6</v>
      </c>
      <c r="F436" s="17">
        <f t="shared" si="73"/>
        <v>-3.155776398889959E-7</v>
      </c>
      <c r="G436" s="16">
        <f t="shared" si="74"/>
        <v>8580017.6818444226</v>
      </c>
      <c r="H436" s="17">
        <f t="shared" si="68"/>
        <v>3.1638498958512377E-7</v>
      </c>
      <c r="I436" s="5">
        <f t="shared" si="75"/>
        <v>8580017.6818489432</v>
      </c>
      <c r="J436" s="5">
        <f t="shared" si="76"/>
        <v>8.0734969612787079E-10</v>
      </c>
    </row>
    <row r="437" spans="1:10" x14ac:dyDescent="0.4">
      <c r="A437" s="1">
        <f t="shared" si="69"/>
        <v>44318</v>
      </c>
      <c r="B437">
        <f t="shared" si="70"/>
        <v>432</v>
      </c>
      <c r="C437" s="16">
        <f t="shared" si="71"/>
        <v>3066.3181510775712</v>
      </c>
      <c r="D437" s="17">
        <f t="shared" si="67"/>
        <v>-7.5097943077398677E-10</v>
      </c>
      <c r="E437" s="16">
        <f t="shared" si="72"/>
        <v>4.2042079256127718E-6</v>
      </c>
      <c r="F437" s="17">
        <f t="shared" si="73"/>
        <v>-2.935435753621201E-7</v>
      </c>
      <c r="G437" s="16">
        <f t="shared" si="74"/>
        <v>8580017.6818447392</v>
      </c>
      <c r="H437" s="17">
        <f t="shared" si="68"/>
        <v>2.9429455479289407E-7</v>
      </c>
      <c r="I437" s="5">
        <f t="shared" si="75"/>
        <v>8580017.6818489432</v>
      </c>
      <c r="J437" s="5">
        <f t="shared" si="76"/>
        <v>7.5097943077396557E-10</v>
      </c>
    </row>
    <row r="438" spans="1:10" x14ac:dyDescent="0.4">
      <c r="A438" s="1">
        <f t="shared" si="69"/>
        <v>44319</v>
      </c>
      <c r="B438">
        <f t="shared" si="70"/>
        <v>433</v>
      </c>
      <c r="C438" s="16">
        <f t="shared" si="71"/>
        <v>3066.3181510768204</v>
      </c>
      <c r="D438" s="17">
        <f t="shared" si="67"/>
        <v>-6.985450148188352E-10</v>
      </c>
      <c r="E438" s="16">
        <f t="shared" si="72"/>
        <v>3.9106643502506516E-6</v>
      </c>
      <c r="F438" s="17">
        <f t="shared" si="73"/>
        <v>-2.7304795950272679E-7</v>
      </c>
      <c r="G438" s="16">
        <f t="shared" si="74"/>
        <v>8580017.6818450335</v>
      </c>
      <c r="H438" s="17">
        <f t="shared" si="68"/>
        <v>2.7374650451754565E-7</v>
      </c>
      <c r="I438" s="5">
        <f t="shared" si="75"/>
        <v>8580017.6818489451</v>
      </c>
      <c r="J438" s="5">
        <f t="shared" si="76"/>
        <v>6.9854501481885702E-10</v>
      </c>
    </row>
    <row r="439" spans="1:10" x14ac:dyDescent="0.4">
      <c r="A439" s="1">
        <f t="shared" si="69"/>
        <v>44320</v>
      </c>
      <c r="B439">
        <f t="shared" si="70"/>
        <v>434</v>
      </c>
      <c r="C439" s="16">
        <f t="shared" si="71"/>
        <v>3066.3181510761219</v>
      </c>
      <c r="D439" s="17">
        <f t="shared" si="67"/>
        <v>-6.4977164184821988E-10</v>
      </c>
      <c r="E439" s="16">
        <f t="shared" si="72"/>
        <v>3.6376163907479247E-6</v>
      </c>
      <c r="F439" s="17">
        <f t="shared" si="73"/>
        <v>-2.539833757105065E-7</v>
      </c>
      <c r="G439" s="16">
        <f t="shared" si="74"/>
        <v>8580017.6818453074</v>
      </c>
      <c r="H439" s="17">
        <f t="shared" si="68"/>
        <v>2.5463314735235473E-7</v>
      </c>
      <c r="I439" s="5">
        <f t="shared" si="75"/>
        <v>8580017.6818489451</v>
      </c>
      <c r="J439" s="5">
        <f t="shared" si="76"/>
        <v>6.4977164184822774E-10</v>
      </c>
    </row>
    <row r="440" spans="1:10" x14ac:dyDescent="0.4">
      <c r="A440" s="1">
        <f t="shared" si="69"/>
        <v>44321</v>
      </c>
      <c r="B440">
        <f t="shared" si="70"/>
        <v>435</v>
      </c>
      <c r="C440" s="16">
        <f t="shared" si="71"/>
        <v>3066.3181510754721</v>
      </c>
      <c r="D440" s="17">
        <f t="shared" si="67"/>
        <v>-6.0440369280945298E-10</v>
      </c>
      <c r="E440" s="16">
        <f t="shared" si="72"/>
        <v>3.3836330150374182E-6</v>
      </c>
      <c r="F440" s="17">
        <f t="shared" si="73"/>
        <v>-2.3624990735980985E-7</v>
      </c>
      <c r="G440" s="16">
        <f t="shared" si="74"/>
        <v>8580017.6818455625</v>
      </c>
      <c r="H440" s="17">
        <f t="shared" si="68"/>
        <v>2.368543110526193E-7</v>
      </c>
      <c r="I440" s="5">
        <f t="shared" si="75"/>
        <v>8580017.681848947</v>
      </c>
      <c r="J440" s="5">
        <f t="shared" si="76"/>
        <v>6.0440369280945257E-10</v>
      </c>
    </row>
    <row r="441" spans="1:10" x14ac:dyDescent="0.4">
      <c r="A441" s="1">
        <f t="shared" si="69"/>
        <v>44322</v>
      </c>
      <c r="B441">
        <f t="shared" si="70"/>
        <v>436</v>
      </c>
      <c r="C441" s="16">
        <f t="shared" si="71"/>
        <v>3066.3181510748677</v>
      </c>
      <c r="D441" s="17">
        <f t="shared" si="67"/>
        <v>-5.6220339632341217E-10</v>
      </c>
      <c r="E441" s="16">
        <f t="shared" si="72"/>
        <v>3.1473831076776085E-6</v>
      </c>
      <c r="F441" s="17">
        <f t="shared" si="73"/>
        <v>-2.197546141411092E-7</v>
      </c>
      <c r="G441" s="16">
        <f t="shared" si="74"/>
        <v>8580017.6818457991</v>
      </c>
      <c r="H441" s="17">
        <f t="shared" si="68"/>
        <v>2.2031681753743261E-7</v>
      </c>
      <c r="I441" s="5">
        <f t="shared" si="75"/>
        <v>8580017.681848947</v>
      </c>
      <c r="J441" s="5">
        <f t="shared" si="76"/>
        <v>5.6220339632340451E-10</v>
      </c>
    </row>
    <row r="442" spans="1:10" x14ac:dyDescent="0.4">
      <c r="A442" s="1">
        <f t="shared" si="69"/>
        <v>44323</v>
      </c>
      <c r="B442">
        <f t="shared" si="70"/>
        <v>437</v>
      </c>
      <c r="C442" s="16">
        <f t="shared" si="71"/>
        <v>3066.3181510743057</v>
      </c>
      <c r="D442" s="17">
        <f t="shared" si="67"/>
        <v>-5.2294958253544375E-10</v>
      </c>
      <c r="E442" s="16">
        <f t="shared" si="72"/>
        <v>2.9276284935364993E-6</v>
      </c>
      <c r="F442" s="17">
        <f t="shared" si="73"/>
        <v>-2.0441104496501955E-7</v>
      </c>
      <c r="G442" s="16">
        <f t="shared" si="74"/>
        <v>8580017.6818460189</v>
      </c>
      <c r="H442" s="17">
        <f t="shared" si="68"/>
        <v>2.0493399454755498E-7</v>
      </c>
      <c r="I442" s="5">
        <f t="shared" si="75"/>
        <v>8580017.681848947</v>
      </c>
      <c r="J442" s="5">
        <f t="shared" si="76"/>
        <v>5.2294958253543258E-10</v>
      </c>
    </row>
    <row r="443" spans="1:10" x14ac:dyDescent="0.4">
      <c r="A443" s="1">
        <f t="shared" si="69"/>
        <v>44324</v>
      </c>
      <c r="B443">
        <f t="shared" si="70"/>
        <v>438</v>
      </c>
      <c r="C443" s="16">
        <f t="shared" si="71"/>
        <v>3066.3181510737827</v>
      </c>
      <c r="D443" s="17">
        <f t="shared" si="67"/>
        <v>-4.8643652397410791E-10</v>
      </c>
      <c r="E443" s="16">
        <f t="shared" si="72"/>
        <v>2.7232174485714798E-6</v>
      </c>
      <c r="F443" s="17">
        <f t="shared" si="73"/>
        <v>-1.901387848760295E-7</v>
      </c>
      <c r="G443" s="16">
        <f t="shared" si="74"/>
        <v>8580017.6818462238</v>
      </c>
      <c r="H443" s="17">
        <f t="shared" si="68"/>
        <v>1.9062522140000362E-7</v>
      </c>
      <c r="I443" s="5">
        <f t="shared" si="75"/>
        <v>8580017.681848947</v>
      </c>
      <c r="J443" s="5">
        <f t="shared" si="76"/>
        <v>4.8643652397411981E-10</v>
      </c>
    </row>
    <row r="444" spans="1:10" x14ac:dyDescent="0.4">
      <c r="A444" s="1">
        <f t="shared" si="69"/>
        <v>44325</v>
      </c>
      <c r="B444">
        <f t="shared" si="70"/>
        <v>439</v>
      </c>
      <c r="C444" s="16">
        <f t="shared" si="71"/>
        <v>3066.3181510732961</v>
      </c>
      <c r="D444" s="17">
        <f t="shared" si="67"/>
        <v>-4.5247285734275984E-10</v>
      </c>
      <c r="E444" s="16">
        <f t="shared" si="72"/>
        <v>2.5330786636954502E-6</v>
      </c>
      <c r="F444" s="17">
        <f t="shared" si="73"/>
        <v>-1.7686303360133876E-7</v>
      </c>
      <c r="G444" s="16">
        <f t="shared" si="74"/>
        <v>8580017.6818464138</v>
      </c>
      <c r="H444" s="17">
        <f t="shared" si="68"/>
        <v>1.7731550645868153E-7</v>
      </c>
      <c r="I444" s="5">
        <f t="shared" si="75"/>
        <v>8580017.681848947</v>
      </c>
      <c r="J444" s="5">
        <f t="shared" si="76"/>
        <v>4.5247285734276884E-10</v>
      </c>
    </row>
    <row r="445" spans="1:10" x14ac:dyDescent="0.4">
      <c r="A445" s="1">
        <f t="shared" si="69"/>
        <v>44326</v>
      </c>
      <c r="B445">
        <f t="shared" si="70"/>
        <v>440</v>
      </c>
      <c r="C445" s="16">
        <f t="shared" si="71"/>
        <v>3066.3181510728436</v>
      </c>
      <c r="D445" s="17">
        <f t="shared" si="67"/>
        <v>-4.2088058059312432E-10</v>
      </c>
      <c r="E445" s="16">
        <f t="shared" si="72"/>
        <v>2.3562156300941114E-6</v>
      </c>
      <c r="F445" s="17">
        <f t="shared" si="73"/>
        <v>-1.6451421352599469E-7</v>
      </c>
      <c r="G445" s="16">
        <f t="shared" si="74"/>
        <v>8580017.6818465907</v>
      </c>
      <c r="H445" s="17">
        <f t="shared" si="68"/>
        <v>1.649350941065878E-7</v>
      </c>
      <c r="I445" s="5">
        <f t="shared" si="75"/>
        <v>8580017.681848947</v>
      </c>
      <c r="J445" s="5">
        <f t="shared" si="76"/>
        <v>4.2088058059311124E-10</v>
      </c>
    </row>
    <row r="446" spans="1:10" x14ac:dyDescent="0.4">
      <c r="A446" s="1">
        <f t="shared" si="69"/>
        <v>44327</v>
      </c>
      <c r="B446">
        <f t="shared" si="70"/>
        <v>441</v>
      </c>
      <c r="C446" s="16">
        <f t="shared" si="71"/>
        <v>3066.3181510724226</v>
      </c>
      <c r="D446" s="17">
        <f t="shared" si="67"/>
        <v>-3.9149412002457141E-10</v>
      </c>
      <c r="E446" s="16">
        <f t="shared" si="72"/>
        <v>2.1917014165681166E-6</v>
      </c>
      <c r="F446" s="17">
        <f t="shared" si="73"/>
        <v>-1.5302760503974359E-7</v>
      </c>
      <c r="G446" s="16">
        <f t="shared" si="74"/>
        <v>8580017.6818467565</v>
      </c>
      <c r="H446" s="17">
        <f t="shared" si="68"/>
        <v>1.5341909915976817E-7</v>
      </c>
      <c r="I446" s="5">
        <f t="shared" si="75"/>
        <v>8580017.6818489488</v>
      </c>
      <c r="J446" s="5">
        <f t="shared" si="76"/>
        <v>3.9149412002458051E-10</v>
      </c>
    </row>
    <row r="447" spans="1:10" x14ac:dyDescent="0.4">
      <c r="A447" s="1">
        <f t="shared" si="69"/>
        <v>44328</v>
      </c>
      <c r="B447">
        <f t="shared" si="70"/>
        <v>442</v>
      </c>
      <c r="C447" s="16">
        <f t="shared" si="71"/>
        <v>3066.318151072031</v>
      </c>
      <c r="D447" s="17">
        <f t="shared" si="67"/>
        <v>-3.6415946251980353E-10</v>
      </c>
      <c r="E447" s="16">
        <f t="shared" si="72"/>
        <v>2.0386738115283728E-6</v>
      </c>
      <c r="F447" s="17">
        <f t="shared" si="73"/>
        <v>-1.423430073444663E-7</v>
      </c>
      <c r="G447" s="16">
        <f t="shared" si="74"/>
        <v>8580017.6818469092</v>
      </c>
      <c r="H447" s="17">
        <f t="shared" si="68"/>
        <v>1.427071668069861E-7</v>
      </c>
      <c r="I447" s="5">
        <f t="shared" si="75"/>
        <v>8580017.6818489488</v>
      </c>
      <c r="J447" s="5">
        <f t="shared" si="76"/>
        <v>3.6415946251980989E-10</v>
      </c>
    </row>
    <row r="448" spans="1:10" x14ac:dyDescent="0.4">
      <c r="A448" s="1">
        <f t="shared" si="69"/>
        <v>44329</v>
      </c>
      <c r="B448">
        <f t="shared" si="70"/>
        <v>443</v>
      </c>
      <c r="C448" s="16">
        <f t="shared" si="71"/>
        <v>3066.3181510716668</v>
      </c>
      <c r="D448" s="17">
        <f t="shared" si="67"/>
        <v>-3.3873334836903864E-10</v>
      </c>
      <c r="E448" s="16">
        <f t="shared" si="72"/>
        <v>1.8963308041839066E-6</v>
      </c>
      <c r="F448" s="17">
        <f t="shared" si="73"/>
        <v>-1.3240442294450444E-7</v>
      </c>
      <c r="G448" s="16">
        <f t="shared" si="74"/>
        <v>8580017.6818470526</v>
      </c>
      <c r="H448" s="17">
        <f t="shared" si="68"/>
        <v>1.3274315629287347E-7</v>
      </c>
      <c r="I448" s="5">
        <f t="shared" si="75"/>
        <v>8580017.6818489488</v>
      </c>
      <c r="J448" s="5">
        <f t="shared" si="76"/>
        <v>3.3873334836903223E-10</v>
      </c>
    </row>
    <row r="449" spans="1:10" x14ac:dyDescent="0.4">
      <c r="A449" s="1">
        <f t="shared" si="69"/>
        <v>44330</v>
      </c>
      <c r="B449">
        <f t="shared" si="70"/>
        <v>444</v>
      </c>
      <c r="C449" s="16">
        <f t="shared" si="71"/>
        <v>3066.318151071328</v>
      </c>
      <c r="D449" s="17">
        <f t="shared" si="67"/>
        <v>-3.1508252045231892E-10</v>
      </c>
      <c r="E449" s="16">
        <f t="shared" si="72"/>
        <v>1.7639263812394023E-6</v>
      </c>
      <c r="F449" s="17">
        <f t="shared" si="73"/>
        <v>-1.2315976416630586E-7</v>
      </c>
      <c r="G449" s="16">
        <f t="shared" si="74"/>
        <v>8580017.6818471849</v>
      </c>
      <c r="H449" s="17">
        <f t="shared" si="68"/>
        <v>1.2347484668675818E-7</v>
      </c>
      <c r="I449" s="5">
        <f t="shared" si="75"/>
        <v>8580017.6818489488</v>
      </c>
      <c r="J449" s="5">
        <f t="shared" si="76"/>
        <v>3.150825204523199E-10</v>
      </c>
    </row>
    <row r="450" spans="1:10" x14ac:dyDescent="0.4">
      <c r="A450" s="1">
        <f t="shared" si="69"/>
        <v>44331</v>
      </c>
      <c r="B450">
        <f t="shared" si="70"/>
        <v>445</v>
      </c>
      <c r="C450" s="16">
        <f t="shared" si="71"/>
        <v>3066.3181510710128</v>
      </c>
      <c r="D450" s="17">
        <f t="shared" si="67"/>
        <v>-2.9308302584494206E-10</v>
      </c>
      <c r="E450" s="16">
        <f t="shared" si="72"/>
        <v>1.6407666170730964E-6</v>
      </c>
      <c r="F450" s="17">
        <f t="shared" si="73"/>
        <v>-1.1456058016927181E-7</v>
      </c>
      <c r="G450" s="16">
        <f t="shared" si="74"/>
        <v>8580017.6818473078</v>
      </c>
      <c r="H450" s="17">
        <f t="shared" si="68"/>
        <v>1.1485366319511675E-7</v>
      </c>
      <c r="I450" s="5">
        <f t="shared" si="75"/>
        <v>8580017.6818489488</v>
      </c>
      <c r="J450" s="5">
        <f t="shared" si="76"/>
        <v>2.9308302584494527E-10</v>
      </c>
    </row>
    <row r="451" spans="1:10" x14ac:dyDescent="0.4">
      <c r="A451" s="1">
        <f t="shared" si="69"/>
        <v>44332</v>
      </c>
      <c r="B451">
        <f t="shared" si="70"/>
        <v>446</v>
      </c>
      <c r="C451" s="16">
        <f t="shared" si="71"/>
        <v>3066.31815107072</v>
      </c>
      <c r="D451" s="17">
        <f t="shared" si="67"/>
        <v>-2.7261956618576182E-10</v>
      </c>
      <c r="E451" s="16">
        <f t="shared" si="72"/>
        <v>1.5262060369038246E-6</v>
      </c>
      <c r="F451" s="17">
        <f t="shared" si="73"/>
        <v>-1.0656180301708197E-7</v>
      </c>
      <c r="G451" s="16">
        <f t="shared" si="74"/>
        <v>8580017.6818474233</v>
      </c>
      <c r="H451" s="17">
        <f t="shared" si="68"/>
        <v>1.0683442258326773E-7</v>
      </c>
      <c r="I451" s="5">
        <f t="shared" si="75"/>
        <v>8580017.6818489488</v>
      </c>
      <c r="J451" s="5">
        <f t="shared" si="76"/>
        <v>2.7261956618576616E-10</v>
      </c>
    </row>
    <row r="452" spans="1:10" x14ac:dyDescent="0.4">
      <c r="A452" s="1">
        <f t="shared" si="69"/>
        <v>44333</v>
      </c>
      <c r="B452">
        <f t="shared" si="70"/>
        <v>447</v>
      </c>
      <c r="C452" s="16">
        <f t="shared" si="71"/>
        <v>3066.3181510704476</v>
      </c>
      <c r="D452" s="17">
        <f t="shared" si="67"/>
        <v>-2.5358489340366581E-10</v>
      </c>
      <c r="E452" s="16">
        <f t="shared" si="72"/>
        <v>1.4196442338867427E-6</v>
      </c>
      <c r="F452" s="17">
        <f t="shared" si="73"/>
        <v>-9.9121511478668329E-8</v>
      </c>
      <c r="G452" s="16">
        <f t="shared" si="74"/>
        <v>8580017.6818475295</v>
      </c>
      <c r="H452" s="17">
        <f t="shared" si="68"/>
        <v>9.9375096372071999E-8</v>
      </c>
      <c r="I452" s="5">
        <f t="shared" si="75"/>
        <v>8580017.6818489488</v>
      </c>
      <c r="J452" s="5">
        <f t="shared" si="76"/>
        <v>2.535848934036699E-10</v>
      </c>
    </row>
    <row r="453" spans="1:10" x14ac:dyDescent="0.4">
      <c r="A453" s="1">
        <f t="shared" si="69"/>
        <v>44334</v>
      </c>
      <c r="B453">
        <f t="shared" si="70"/>
        <v>448</v>
      </c>
      <c r="C453" s="16">
        <f t="shared" si="71"/>
        <v>3066.3181510701938</v>
      </c>
      <c r="D453" s="17">
        <f t="shared" ref="D453:D516" si="77">-E$1*C453*E453/B$2</f>
        <v>-2.3587924763526168E-10</v>
      </c>
      <c r="E453" s="16">
        <f t="shared" si="72"/>
        <v>1.3205227224080744E-6</v>
      </c>
      <c r="F453" s="17">
        <f t="shared" si="73"/>
        <v>-9.2200711320929961E-8</v>
      </c>
      <c r="G453" s="16">
        <f t="shared" si="74"/>
        <v>8580017.6818476282</v>
      </c>
      <c r="H453" s="17">
        <f t="shared" ref="H453:H516" si="78">$G$1*E453</f>
        <v>9.2436590568565219E-8</v>
      </c>
      <c r="I453" s="5">
        <f t="shared" si="75"/>
        <v>8580017.6818489488</v>
      </c>
      <c r="J453" s="5">
        <f t="shared" si="76"/>
        <v>2.358792476352577E-10</v>
      </c>
    </row>
    <row r="454" spans="1:10" x14ac:dyDescent="0.4">
      <c r="A454" s="1">
        <f t="shared" si="69"/>
        <v>44335</v>
      </c>
      <c r="B454">
        <f t="shared" si="70"/>
        <v>449</v>
      </c>
      <c r="C454" s="16">
        <f t="shared" si="71"/>
        <v>3066.3181510699578</v>
      </c>
      <c r="D454" s="17">
        <f t="shared" si="77"/>
        <v>-2.1940983438792311E-10</v>
      </c>
      <c r="E454" s="16">
        <f t="shared" si="72"/>
        <v>1.2283220110871445E-6</v>
      </c>
      <c r="F454" s="17">
        <f t="shared" si="73"/>
        <v>-8.5763130941712206E-8</v>
      </c>
      <c r="G454" s="16">
        <f t="shared" si="74"/>
        <v>8580017.6818477213</v>
      </c>
      <c r="H454" s="17">
        <f t="shared" si="78"/>
        <v>8.5982540776100127E-8</v>
      </c>
      <c r="I454" s="5">
        <f t="shared" si="75"/>
        <v>8580017.6818489488</v>
      </c>
      <c r="J454" s="5">
        <f t="shared" si="76"/>
        <v>2.1940983438792146E-10</v>
      </c>
    </row>
    <row r="455" spans="1:10" x14ac:dyDescent="0.4">
      <c r="A455" s="1">
        <f t="shared" ref="A455:A518" si="79">A454+1</f>
        <v>44336</v>
      </c>
      <c r="B455">
        <f t="shared" ref="B455:B518" si="80">B454+1</f>
        <v>450</v>
      </c>
      <c r="C455" s="16">
        <f t="shared" si="71"/>
        <v>3066.3181510697386</v>
      </c>
      <c r="D455" s="17">
        <f t="shared" si="77"/>
        <v>-2.040903382080295E-10</v>
      </c>
      <c r="E455" s="16">
        <f t="shared" si="72"/>
        <v>1.1425588801454324E-6</v>
      </c>
      <c r="F455" s="17">
        <f t="shared" si="73"/>
        <v>-7.9775031271972239E-8</v>
      </c>
      <c r="G455" s="16">
        <f t="shared" si="74"/>
        <v>8580017.681847807</v>
      </c>
      <c r="H455" s="17">
        <f t="shared" si="78"/>
        <v>7.9979121610180267E-8</v>
      </c>
      <c r="I455" s="5">
        <f t="shared" si="75"/>
        <v>8580017.6818489488</v>
      </c>
      <c r="J455" s="5">
        <f t="shared" si="76"/>
        <v>2.0409033820802873E-10</v>
      </c>
    </row>
    <row r="456" spans="1:10" x14ac:dyDescent="0.4">
      <c r="A456" s="1">
        <f t="shared" si="79"/>
        <v>44337</v>
      </c>
      <c r="B456">
        <f t="shared" si="80"/>
        <v>451</v>
      </c>
      <c r="C456" s="16">
        <f t="shared" si="71"/>
        <v>3066.3181510695345</v>
      </c>
      <c r="D456" s="17">
        <f t="shared" si="77"/>
        <v>-1.8984047030555867E-10</v>
      </c>
      <c r="E456" s="16">
        <f t="shared" si="72"/>
        <v>1.06278384887346E-6</v>
      </c>
      <c r="F456" s="17">
        <f t="shared" si="73"/>
        <v>-7.4205028950836654E-8</v>
      </c>
      <c r="G456" s="16">
        <f t="shared" si="74"/>
        <v>8580017.6818478871</v>
      </c>
      <c r="H456" s="17">
        <f t="shared" si="78"/>
        <v>7.4394869421142214E-8</v>
      </c>
      <c r="I456" s="5">
        <f t="shared" si="75"/>
        <v>8580017.6818489507</v>
      </c>
      <c r="J456" s="5">
        <f t="shared" si="76"/>
        <v>1.8984047030556017E-10</v>
      </c>
    </row>
    <row r="457" spans="1:10" x14ac:dyDescent="0.4">
      <c r="A457" s="1">
        <f t="shared" si="79"/>
        <v>44338</v>
      </c>
      <c r="B457">
        <f t="shared" si="80"/>
        <v>452</v>
      </c>
      <c r="C457" s="16">
        <f t="shared" si="71"/>
        <v>3066.3181510693448</v>
      </c>
      <c r="D457" s="17">
        <f t="shared" si="77"/>
        <v>-1.7658554776415175E-10</v>
      </c>
      <c r="E457" s="16">
        <f t="shared" si="72"/>
        <v>9.8857881992262331E-7</v>
      </c>
      <c r="F457" s="17">
        <f t="shared" si="73"/>
        <v>-6.9023931846819479E-8</v>
      </c>
      <c r="G457" s="16">
        <f t="shared" si="74"/>
        <v>8580017.6818479616</v>
      </c>
      <c r="H457" s="17">
        <f t="shared" si="78"/>
        <v>6.9200517394583635E-8</v>
      </c>
      <c r="I457" s="5">
        <f t="shared" si="75"/>
        <v>8580017.6818489507</v>
      </c>
      <c r="J457" s="5">
        <f t="shared" si="76"/>
        <v>1.7658554776415555E-10</v>
      </c>
    </row>
    <row r="458" spans="1:10" x14ac:dyDescent="0.4">
      <c r="A458" s="1">
        <f t="shared" si="79"/>
        <v>44339</v>
      </c>
      <c r="B458">
        <f t="shared" si="80"/>
        <v>453</v>
      </c>
      <c r="C458" s="16">
        <f t="shared" si="71"/>
        <v>3066.3181510691684</v>
      </c>
      <c r="D458" s="17">
        <f t="shared" si="77"/>
        <v>-1.6425610213130939E-10</v>
      </c>
      <c r="E458" s="16">
        <f t="shared" si="72"/>
        <v>9.1955488807580383E-7</v>
      </c>
      <c r="F458" s="17">
        <f t="shared" si="73"/>
        <v>-6.4204586063174965E-8</v>
      </c>
      <c r="G458" s="16">
        <f t="shared" si="74"/>
        <v>8580017.6818480305</v>
      </c>
      <c r="H458" s="17">
        <f t="shared" si="78"/>
        <v>6.436884216530627E-8</v>
      </c>
      <c r="I458" s="5">
        <f t="shared" si="75"/>
        <v>8580017.6818489507</v>
      </c>
      <c r="J458" s="5">
        <f t="shared" si="76"/>
        <v>1.6425610213130489E-10</v>
      </c>
    </row>
    <row r="459" spans="1:10" x14ac:dyDescent="0.4">
      <c r="A459" s="1">
        <f t="shared" si="79"/>
        <v>44340</v>
      </c>
      <c r="B459">
        <f t="shared" si="80"/>
        <v>454</v>
      </c>
      <c r="C459" s="16">
        <f t="shared" si="71"/>
        <v>3066.3181510690042</v>
      </c>
      <c r="D459" s="17">
        <f t="shared" si="77"/>
        <v>-1.5278751533735886E-10</v>
      </c>
      <c r="E459" s="16">
        <f t="shared" si="72"/>
        <v>8.5535030201262887E-7</v>
      </c>
      <c r="F459" s="17">
        <f t="shared" si="73"/>
        <v>-5.9721733625546664E-8</v>
      </c>
      <c r="G459" s="16">
        <f t="shared" si="74"/>
        <v>8580017.6818480957</v>
      </c>
      <c r="H459" s="17">
        <f t="shared" si="78"/>
        <v>5.987452114088402E-8</v>
      </c>
      <c r="I459" s="5">
        <f t="shared" si="75"/>
        <v>8580017.6818489507</v>
      </c>
      <c r="J459" s="5">
        <f t="shared" si="76"/>
        <v>1.5278751533735614E-10</v>
      </c>
    </row>
    <row r="460" spans="1:10" x14ac:dyDescent="0.4">
      <c r="A460" s="1">
        <f t="shared" si="79"/>
        <v>44341</v>
      </c>
      <c r="B460">
        <f t="shared" si="80"/>
        <v>455</v>
      </c>
      <c r="C460" s="16">
        <f t="shared" si="71"/>
        <v>3066.3181510688514</v>
      </c>
      <c r="D460" s="17">
        <f t="shared" si="77"/>
        <v>-1.421196810350589E-10</v>
      </c>
      <c r="E460" s="16">
        <f t="shared" si="72"/>
        <v>7.9562856838708223E-7</v>
      </c>
      <c r="F460" s="17">
        <f t="shared" si="73"/>
        <v>-5.5551880106060703E-8</v>
      </c>
      <c r="G460" s="16">
        <f t="shared" si="74"/>
        <v>8580017.6818481553</v>
      </c>
      <c r="H460" s="17">
        <f t="shared" si="78"/>
        <v>5.5693999787095763E-8</v>
      </c>
      <c r="I460" s="5">
        <f t="shared" si="75"/>
        <v>8580017.6818489507</v>
      </c>
      <c r="J460" s="5">
        <f t="shared" si="76"/>
        <v>1.4211968103506035E-10</v>
      </c>
    </row>
    <row r="461" spans="1:10" x14ac:dyDescent="0.4">
      <c r="A461" s="1">
        <f t="shared" si="79"/>
        <v>44342</v>
      </c>
      <c r="B461">
        <f t="shared" si="80"/>
        <v>456</v>
      </c>
      <c r="C461" s="16">
        <f t="shared" si="71"/>
        <v>3066.3181510687091</v>
      </c>
      <c r="D461" s="17">
        <f t="shared" si="77"/>
        <v>-1.3219668958493913E-10</v>
      </c>
      <c r="E461" s="16">
        <f t="shared" si="72"/>
        <v>7.4007668828102155E-7</v>
      </c>
      <c r="F461" s="17">
        <f t="shared" si="73"/>
        <v>-5.1673171490086574E-8</v>
      </c>
      <c r="G461" s="16">
        <f t="shared" si="74"/>
        <v>8580017.6818482112</v>
      </c>
      <c r="H461" s="17">
        <f t="shared" si="78"/>
        <v>5.1805368179671515E-8</v>
      </c>
      <c r="I461" s="5">
        <f t="shared" si="75"/>
        <v>8580017.6818489507</v>
      </c>
      <c r="J461" s="5">
        <f t="shared" si="76"/>
        <v>1.321966895849414E-10</v>
      </c>
    </row>
    <row r="462" spans="1:10" x14ac:dyDescent="0.4">
      <c r="A462" s="1">
        <f t="shared" si="79"/>
        <v>44343</v>
      </c>
      <c r="B462">
        <f t="shared" si="80"/>
        <v>457</v>
      </c>
      <c r="C462" s="16">
        <f t="shared" si="71"/>
        <v>3066.3181510685768</v>
      </c>
      <c r="D462" s="17">
        <f t="shared" si="77"/>
        <v>-1.2296653503539554E-10</v>
      </c>
      <c r="E462" s="16">
        <f t="shared" si="72"/>
        <v>6.8840351679093501E-7</v>
      </c>
      <c r="F462" s="17">
        <f t="shared" si="73"/>
        <v>-4.8065279640330055E-8</v>
      </c>
      <c r="G462" s="16">
        <f t="shared" si="74"/>
        <v>8580017.6818482634</v>
      </c>
      <c r="H462" s="17">
        <f t="shared" si="78"/>
        <v>4.8188246175365453E-8</v>
      </c>
      <c r="I462" s="5">
        <f t="shared" si="75"/>
        <v>8580017.6818489525</v>
      </c>
      <c r="J462" s="5">
        <f t="shared" si="76"/>
        <v>1.2296653503539838E-10</v>
      </c>
    </row>
    <row r="463" spans="1:10" x14ac:dyDescent="0.4">
      <c r="A463" s="1">
        <f t="shared" si="79"/>
        <v>44344</v>
      </c>
      <c r="B463">
        <f t="shared" si="80"/>
        <v>458</v>
      </c>
      <c r="C463" s="16">
        <f t="shared" si="71"/>
        <v>3066.318151068454</v>
      </c>
      <c r="D463" s="17">
        <f t="shared" si="77"/>
        <v>-1.1438084256183886E-10</v>
      </c>
      <c r="E463" s="16">
        <f t="shared" si="72"/>
        <v>6.4033823715060493E-7</v>
      </c>
      <c r="F463" s="17">
        <f t="shared" si="73"/>
        <v>-4.4709295757980514E-8</v>
      </c>
      <c r="G463" s="16">
        <f t="shared" si="74"/>
        <v>8580017.6818483118</v>
      </c>
      <c r="H463" s="17">
        <f t="shared" si="78"/>
        <v>4.482367660054235E-8</v>
      </c>
      <c r="I463" s="5">
        <f t="shared" si="75"/>
        <v>8580017.6818489525</v>
      </c>
      <c r="J463" s="5">
        <f t="shared" si="76"/>
        <v>1.1438084256183646E-10</v>
      </c>
    </row>
    <row r="464" spans="1:10" x14ac:dyDescent="0.4">
      <c r="A464" s="1">
        <f t="shared" si="79"/>
        <v>44345</v>
      </c>
      <c r="B464">
        <f t="shared" si="80"/>
        <v>459</v>
      </c>
      <c r="C464" s="16">
        <f t="shared" si="71"/>
        <v>3066.3181510683394</v>
      </c>
      <c r="D464" s="17">
        <f t="shared" si="77"/>
        <v>-1.0639461493641588E-10</v>
      </c>
      <c r="E464" s="16">
        <f t="shared" si="72"/>
        <v>5.9562894139262446E-7</v>
      </c>
      <c r="F464" s="17">
        <f t="shared" si="73"/>
        <v>-4.1587631282547301E-8</v>
      </c>
      <c r="G464" s="16">
        <f t="shared" si="74"/>
        <v>8580017.6818483565</v>
      </c>
      <c r="H464" s="17">
        <f t="shared" si="78"/>
        <v>4.1694025897483719E-8</v>
      </c>
      <c r="I464" s="5">
        <f t="shared" si="75"/>
        <v>8580017.6818489525</v>
      </c>
      <c r="J464" s="5">
        <f t="shared" si="76"/>
        <v>1.06394614936418E-10</v>
      </c>
    </row>
    <row r="465" spans="1:10" x14ac:dyDescent="0.4">
      <c r="A465" s="1">
        <f t="shared" si="79"/>
        <v>44346</v>
      </c>
      <c r="B465">
        <f t="shared" si="80"/>
        <v>460</v>
      </c>
      <c r="C465" s="16">
        <f t="shared" si="71"/>
        <v>3066.318151068233</v>
      </c>
      <c r="D465" s="17">
        <f t="shared" si="77"/>
        <v>-9.8965996699563534E-11</v>
      </c>
      <c r="E465" s="16">
        <f t="shared" si="72"/>
        <v>5.5404131011007716E-7</v>
      </c>
      <c r="F465" s="17">
        <f t="shared" si="73"/>
        <v>-3.8683925711005839E-8</v>
      </c>
      <c r="G465" s="16">
        <f t="shared" si="74"/>
        <v>8580017.6818483975</v>
      </c>
      <c r="H465" s="17">
        <f t="shared" si="78"/>
        <v>3.8782891707705403E-8</v>
      </c>
      <c r="I465" s="5">
        <f t="shared" si="75"/>
        <v>8580017.6818489507</v>
      </c>
      <c r="J465" s="5">
        <f t="shared" si="76"/>
        <v>9.8965996699564749E-11</v>
      </c>
    </row>
    <row r="466" spans="1:10" x14ac:dyDescent="0.4">
      <c r="A466" s="1">
        <f t="shared" si="79"/>
        <v>44347</v>
      </c>
      <c r="B466">
        <f t="shared" si="80"/>
        <v>461</v>
      </c>
      <c r="C466" s="16">
        <f t="shared" si="71"/>
        <v>3066.3181510681338</v>
      </c>
      <c r="D466" s="17">
        <f t="shared" si="77"/>
        <v>-9.2056054797428865E-11</v>
      </c>
      <c r="E466" s="16">
        <f t="shared" si="72"/>
        <v>5.1535738439907128E-7</v>
      </c>
      <c r="F466" s="17">
        <f t="shared" si="73"/>
        <v>-3.5982960853137566E-8</v>
      </c>
      <c r="G466" s="16">
        <f t="shared" si="74"/>
        <v>8580017.6818484366</v>
      </c>
      <c r="H466" s="17">
        <f t="shared" si="78"/>
        <v>3.6075016907934996E-8</v>
      </c>
      <c r="I466" s="5">
        <f t="shared" si="75"/>
        <v>8580017.6818489525</v>
      </c>
      <c r="J466" s="5">
        <f t="shared" si="76"/>
        <v>9.2056054797429769E-11</v>
      </c>
    </row>
    <row r="467" spans="1:10" x14ac:dyDescent="0.4">
      <c r="A467" s="1">
        <f t="shared" si="79"/>
        <v>44348</v>
      </c>
      <c r="B467">
        <f t="shared" si="80"/>
        <v>462</v>
      </c>
      <c r="C467" s="16">
        <f t="shared" si="71"/>
        <v>3066.318151068042</v>
      </c>
      <c r="D467" s="17">
        <f t="shared" si="77"/>
        <v>-8.5628574535486068E-11</v>
      </c>
      <c r="E467" s="16">
        <f t="shared" si="72"/>
        <v>4.7937442354593369E-7</v>
      </c>
      <c r="F467" s="17">
        <f t="shared" si="73"/>
        <v>-3.3470581073679873E-8</v>
      </c>
      <c r="G467" s="16">
        <f t="shared" si="74"/>
        <v>8580017.681848472</v>
      </c>
      <c r="H467" s="17">
        <f t="shared" si="78"/>
        <v>3.3556209648215359E-8</v>
      </c>
      <c r="I467" s="5">
        <f t="shared" si="75"/>
        <v>8580017.6818489507</v>
      </c>
      <c r="J467" s="5">
        <f t="shared" si="76"/>
        <v>8.5628574535485357E-11</v>
      </c>
    </row>
    <row r="468" spans="1:10" x14ac:dyDescent="0.4">
      <c r="A468" s="1">
        <f t="shared" si="79"/>
        <v>44349</v>
      </c>
      <c r="B468">
        <f t="shared" si="80"/>
        <v>463</v>
      </c>
      <c r="C468" s="16">
        <f t="shared" si="71"/>
        <v>3066.3181510679565</v>
      </c>
      <c r="D468" s="17">
        <f t="shared" si="77"/>
        <v>-7.9649869778952338E-11</v>
      </c>
      <c r="E468" s="16">
        <f t="shared" si="72"/>
        <v>4.459038424722538E-7</v>
      </c>
      <c r="F468" s="17">
        <f t="shared" si="73"/>
        <v>-3.1133619103278814E-8</v>
      </c>
      <c r="G468" s="16">
        <f t="shared" si="74"/>
        <v>8580017.6818485055</v>
      </c>
      <c r="H468" s="17">
        <f t="shared" si="78"/>
        <v>3.1213268973057767E-8</v>
      </c>
      <c r="I468" s="5">
        <f t="shared" si="75"/>
        <v>8580017.6818489507</v>
      </c>
      <c r="J468" s="5">
        <f t="shared" si="76"/>
        <v>7.964986977895363E-11</v>
      </c>
    </row>
    <row r="469" spans="1:10" x14ac:dyDescent="0.4">
      <c r="A469" s="1">
        <f t="shared" si="79"/>
        <v>44350</v>
      </c>
      <c r="B469">
        <f t="shared" si="80"/>
        <v>464</v>
      </c>
      <c r="C469" s="16">
        <f t="shared" si="71"/>
        <v>3066.3181510678769</v>
      </c>
      <c r="D469" s="17">
        <f t="shared" si="77"/>
        <v>-7.4088606405271437E-11</v>
      </c>
      <c r="E469" s="16">
        <f t="shared" si="72"/>
        <v>4.1477022336897498E-7</v>
      </c>
      <c r="F469" s="17">
        <f t="shared" si="73"/>
        <v>-2.895982702942298E-8</v>
      </c>
      <c r="G469" s="16">
        <f t="shared" si="74"/>
        <v>8580017.6818485372</v>
      </c>
      <c r="H469" s="17">
        <f t="shared" si="78"/>
        <v>2.9033915635828253E-8</v>
      </c>
      <c r="I469" s="5">
        <f t="shared" si="75"/>
        <v>8580017.6818489525</v>
      </c>
      <c r="J469" s="5">
        <f t="shared" si="76"/>
        <v>7.408860640527273E-11</v>
      </c>
    </row>
    <row r="470" spans="1:10" x14ac:dyDescent="0.4">
      <c r="A470" s="1">
        <f t="shared" si="79"/>
        <v>44351</v>
      </c>
      <c r="B470">
        <f t="shared" si="80"/>
        <v>465</v>
      </c>
      <c r="C470" s="16">
        <f t="shared" si="71"/>
        <v>3066.3181510678028</v>
      </c>
      <c r="D470" s="17">
        <f t="shared" si="77"/>
        <v>-6.8915638083387698E-11</v>
      </c>
      <c r="E470" s="16">
        <f t="shared" si="72"/>
        <v>3.85810396339552E-7</v>
      </c>
      <c r="F470" s="17">
        <f t="shared" si="73"/>
        <v>-2.6937812105685256E-8</v>
      </c>
      <c r="G470" s="16">
        <f t="shared" si="74"/>
        <v>8580017.681848567</v>
      </c>
      <c r="H470" s="17">
        <f t="shared" si="78"/>
        <v>2.7006727743768643E-8</v>
      </c>
      <c r="I470" s="5">
        <f t="shared" si="75"/>
        <v>8580017.6818489525</v>
      </c>
      <c r="J470" s="5">
        <f t="shared" si="76"/>
        <v>6.8915638083387181E-11</v>
      </c>
    </row>
    <row r="471" spans="1:10" x14ac:dyDescent="0.4">
      <c r="A471" s="1">
        <f t="shared" si="79"/>
        <v>44352</v>
      </c>
      <c r="B471">
        <f t="shared" si="80"/>
        <v>466</v>
      </c>
      <c r="C471" s="16">
        <f t="shared" si="71"/>
        <v>3066.3181510677337</v>
      </c>
      <c r="D471" s="17">
        <f t="shared" si="77"/>
        <v>-6.4103853519136586E-11</v>
      </c>
      <c r="E471" s="16">
        <f t="shared" si="72"/>
        <v>3.5887258423386674E-7</v>
      </c>
      <c r="F471" s="17">
        <f t="shared" si="73"/>
        <v>-2.5056977042851536E-8</v>
      </c>
      <c r="G471" s="16">
        <f t="shared" si="74"/>
        <v>8580017.6818485931</v>
      </c>
      <c r="H471" s="17">
        <f t="shared" si="78"/>
        <v>2.5121080896370674E-8</v>
      </c>
      <c r="I471" s="5">
        <f t="shared" si="75"/>
        <v>8580017.6818489525</v>
      </c>
      <c r="J471" s="5">
        <f t="shared" si="76"/>
        <v>6.4103853519137969E-11</v>
      </c>
    </row>
    <row r="472" spans="1:10" x14ac:dyDescent="0.4">
      <c r="A472" s="1">
        <f t="shared" si="79"/>
        <v>44353</v>
      </c>
      <c r="B472">
        <f t="shared" si="80"/>
        <v>467</v>
      </c>
      <c r="C472" s="16">
        <f t="shared" si="71"/>
        <v>3066.3181510676695</v>
      </c>
      <c r="D472" s="17">
        <f t="shared" si="77"/>
        <v>-5.9628034366172185E-11</v>
      </c>
      <c r="E472" s="16">
        <f t="shared" si="72"/>
        <v>3.338156071910152E-7</v>
      </c>
      <c r="F472" s="17">
        <f t="shared" si="73"/>
        <v>-2.3307464469004896E-8</v>
      </c>
      <c r="G472" s="16">
        <f t="shared" si="74"/>
        <v>8580017.6818486173</v>
      </c>
      <c r="H472" s="17">
        <f t="shared" si="78"/>
        <v>2.3367092503371067E-8</v>
      </c>
      <c r="I472" s="5">
        <f t="shared" si="75"/>
        <v>8580017.6818489507</v>
      </c>
      <c r="J472" s="5">
        <f t="shared" si="76"/>
        <v>5.9628034366170544E-11</v>
      </c>
    </row>
    <row r="473" spans="1:10" x14ac:dyDescent="0.4">
      <c r="A473" s="1">
        <f t="shared" si="79"/>
        <v>44354</v>
      </c>
      <c r="B473">
        <f t="shared" si="80"/>
        <v>468</v>
      </c>
      <c r="C473" s="16">
        <f t="shared" si="71"/>
        <v>3066.31815106761</v>
      </c>
      <c r="D473" s="17">
        <f t="shared" si="77"/>
        <v>-5.5464723057748943E-11</v>
      </c>
      <c r="E473" s="16">
        <f t="shared" si="72"/>
        <v>3.1050814272201028E-7</v>
      </c>
      <c r="F473" s="17">
        <f t="shared" si="73"/>
        <v>-2.1680105267482973E-8</v>
      </c>
      <c r="G473" s="16">
        <f t="shared" si="74"/>
        <v>8580017.6818486415</v>
      </c>
      <c r="H473" s="17">
        <f t="shared" si="78"/>
        <v>2.1735569990540722E-8</v>
      </c>
      <c r="I473" s="5">
        <f t="shared" si="75"/>
        <v>8580017.6818489525</v>
      </c>
      <c r="J473" s="5">
        <f t="shared" si="76"/>
        <v>5.5464723057749305E-11</v>
      </c>
    </row>
    <row r="474" spans="1:10" x14ac:dyDescent="0.4">
      <c r="A474" s="1">
        <f t="shared" si="79"/>
        <v>44355</v>
      </c>
      <c r="B474">
        <f t="shared" si="80"/>
        <v>469</v>
      </c>
      <c r="C474" s="16">
        <f t="shared" si="71"/>
        <v>3066.3181510675545</v>
      </c>
      <c r="D474" s="17">
        <f t="shared" si="77"/>
        <v>-5.1592099866670102E-11</v>
      </c>
      <c r="E474" s="16">
        <f t="shared" si="72"/>
        <v>2.888280374545273E-7</v>
      </c>
      <c r="F474" s="17">
        <f t="shared" si="73"/>
        <v>-2.0166370521950244E-8</v>
      </c>
      <c r="G474" s="16">
        <f t="shared" si="74"/>
        <v>8580017.6818486638</v>
      </c>
      <c r="H474" s="17">
        <f t="shared" si="78"/>
        <v>2.0217962621816913E-8</v>
      </c>
      <c r="I474" s="5">
        <f t="shared" si="75"/>
        <v>8580017.6818489525</v>
      </c>
      <c r="J474" s="5">
        <f t="shared" si="76"/>
        <v>5.1592099866668486E-11</v>
      </c>
    </row>
    <row r="475" spans="1:10" x14ac:dyDescent="0.4">
      <c r="A475" s="1">
        <f t="shared" si="79"/>
        <v>44356</v>
      </c>
      <c r="B475">
        <f t="shared" si="80"/>
        <v>470</v>
      </c>
      <c r="C475" s="16">
        <f t="shared" si="71"/>
        <v>3066.3181510675031</v>
      </c>
      <c r="D475" s="17">
        <f t="shared" si="77"/>
        <v>-4.7989868549079391E-11</v>
      </c>
      <c r="E475" s="16">
        <f t="shared" si="72"/>
        <v>2.6866166693257706E-7</v>
      </c>
      <c r="F475" s="17">
        <f t="shared" si="73"/>
        <v>-1.8758326816731316E-8</v>
      </c>
      <c r="G475" s="16">
        <f t="shared" si="74"/>
        <v>8580017.6818486843</v>
      </c>
      <c r="H475" s="17">
        <f t="shared" si="78"/>
        <v>1.8806316685280397E-8</v>
      </c>
      <c r="I475" s="5">
        <f t="shared" si="75"/>
        <v>8580017.6818489525</v>
      </c>
      <c r="J475" s="5">
        <f t="shared" si="76"/>
        <v>4.7989868549080948E-11</v>
      </c>
    </row>
    <row r="476" spans="1:10" x14ac:dyDescent="0.4">
      <c r="A476" s="1">
        <f t="shared" si="79"/>
        <v>44357</v>
      </c>
      <c r="B476">
        <f t="shared" si="80"/>
        <v>471</v>
      </c>
      <c r="C476" s="16">
        <f t="shared" si="71"/>
        <v>3066.3181510674549</v>
      </c>
      <c r="D476" s="17">
        <f t="shared" si="77"/>
        <v>-4.4639149972760459E-11</v>
      </c>
      <c r="E476" s="16">
        <f t="shared" si="72"/>
        <v>2.4990334011584576E-7</v>
      </c>
      <c r="F476" s="17">
        <f t="shared" si="73"/>
        <v>-1.7448594658136443E-8</v>
      </c>
      <c r="G476" s="16">
        <f t="shared" si="74"/>
        <v>8580017.681848703</v>
      </c>
      <c r="H476" s="17">
        <f t="shared" si="78"/>
        <v>1.7493233808109204E-8</v>
      </c>
      <c r="I476" s="5">
        <f t="shared" si="75"/>
        <v>8580017.6818489525</v>
      </c>
      <c r="J476" s="5">
        <f t="shared" si="76"/>
        <v>4.4639149972760633E-11</v>
      </c>
    </row>
    <row r="477" spans="1:10" x14ac:dyDescent="0.4">
      <c r="A477" s="1">
        <f t="shared" si="79"/>
        <v>44358</v>
      </c>
      <c r="B477">
        <f t="shared" si="80"/>
        <v>472</v>
      </c>
      <c r="C477" s="16">
        <f t="shared" si="71"/>
        <v>3066.3181510674103</v>
      </c>
      <c r="D477" s="17">
        <f t="shared" si="77"/>
        <v>-4.1522383172454609E-11</v>
      </c>
      <c r="E477" s="16">
        <f t="shared" si="72"/>
        <v>2.3245474545770932E-7</v>
      </c>
      <c r="F477" s="17">
        <f t="shared" si="73"/>
        <v>-1.6230309798867199E-8</v>
      </c>
      <c r="G477" s="16">
        <f t="shared" si="74"/>
        <v>8580017.6818487197</v>
      </c>
      <c r="H477" s="17">
        <f t="shared" si="78"/>
        <v>1.6271832182039654E-8</v>
      </c>
      <c r="I477" s="5">
        <f t="shared" si="75"/>
        <v>8580017.6818489525</v>
      </c>
      <c r="J477" s="5">
        <f t="shared" si="76"/>
        <v>4.1522383172454299E-11</v>
      </c>
    </row>
    <row r="478" spans="1:10" x14ac:dyDescent="0.4">
      <c r="A478" s="1">
        <f t="shared" si="79"/>
        <v>44359</v>
      </c>
      <c r="B478">
        <f t="shared" si="80"/>
        <v>473</v>
      </c>
      <c r="C478" s="16">
        <f t="shared" si="71"/>
        <v>3066.3181510673689</v>
      </c>
      <c r="D478" s="17">
        <f t="shared" si="77"/>
        <v>-3.8623233313632137E-11</v>
      </c>
      <c r="E478" s="16">
        <f t="shared" si="72"/>
        <v>2.1622443565884211E-7</v>
      </c>
      <c r="F478" s="17">
        <f t="shared" si="73"/>
        <v>-1.509708726280532E-8</v>
      </c>
      <c r="G478" s="16">
        <f t="shared" si="74"/>
        <v>8580017.6818487365</v>
      </c>
      <c r="H478" s="17">
        <f t="shared" si="78"/>
        <v>1.5135710496118951E-8</v>
      </c>
      <c r="I478" s="5">
        <f t="shared" si="75"/>
        <v>8580017.6818489525</v>
      </c>
      <c r="J478" s="5">
        <f t="shared" si="76"/>
        <v>3.8623233313630664E-11</v>
      </c>
    </row>
    <row r="479" spans="1:10" x14ac:dyDescent="0.4">
      <c r="A479" s="1">
        <f t="shared" si="79"/>
        <v>44360</v>
      </c>
      <c r="B479">
        <f t="shared" si="80"/>
        <v>474</v>
      </c>
      <c r="C479" s="16">
        <f t="shared" si="71"/>
        <v>3066.3181510673303</v>
      </c>
      <c r="D479" s="17">
        <f t="shared" si="77"/>
        <v>-3.5926506082359806E-11</v>
      </c>
      <c r="E479" s="16">
        <f t="shared" si="72"/>
        <v>2.0112734839603678E-7</v>
      </c>
      <c r="F479" s="17">
        <f t="shared" si="73"/>
        <v>-1.4042987881640217E-8</v>
      </c>
      <c r="G479" s="16">
        <f t="shared" si="74"/>
        <v>8580017.6818487514</v>
      </c>
      <c r="H479" s="17">
        <f t="shared" si="78"/>
        <v>1.4078914387722576E-8</v>
      </c>
      <c r="I479" s="5">
        <f t="shared" si="75"/>
        <v>8580017.6818489525</v>
      </c>
      <c r="J479" s="5">
        <f t="shared" si="76"/>
        <v>3.5926506082359154E-11</v>
      </c>
    </row>
    <row r="480" spans="1:10" x14ac:dyDescent="0.4">
      <c r="A480" s="1">
        <f t="shared" si="79"/>
        <v>44361</v>
      </c>
      <c r="B480">
        <f t="shared" si="80"/>
        <v>475</v>
      </c>
      <c r="C480" s="16">
        <f t="shared" si="71"/>
        <v>3066.3181510672944</v>
      </c>
      <c r="D480" s="17">
        <f t="shared" si="77"/>
        <v>-3.3418068052585269E-11</v>
      </c>
      <c r="E480" s="16">
        <f t="shared" si="72"/>
        <v>1.8708436051439656E-7</v>
      </c>
      <c r="F480" s="17">
        <f t="shared" si="73"/>
        <v>-1.3062487167955175E-8</v>
      </c>
      <c r="G480" s="16">
        <f t="shared" si="74"/>
        <v>8580017.6818487663</v>
      </c>
      <c r="H480" s="17">
        <f t="shared" si="78"/>
        <v>1.3095905236007761E-8</v>
      </c>
      <c r="I480" s="5">
        <f t="shared" si="75"/>
        <v>8580017.6818489525</v>
      </c>
      <c r="J480" s="5">
        <f t="shared" si="76"/>
        <v>3.3418068052586013E-11</v>
      </c>
    </row>
    <row r="481" spans="1:10" x14ac:dyDescent="0.4">
      <c r="A481" s="1">
        <f t="shared" si="79"/>
        <v>44362</v>
      </c>
      <c r="B481">
        <f t="shared" si="80"/>
        <v>476</v>
      </c>
      <c r="C481" s="16">
        <f t="shared" si="71"/>
        <v>3066.3181510672612</v>
      </c>
      <c r="D481" s="17">
        <f t="shared" si="77"/>
        <v>-3.1084772613487251E-11</v>
      </c>
      <c r="E481" s="16">
        <f t="shared" si="72"/>
        <v>1.7402187334644138E-7</v>
      </c>
      <c r="F481" s="17">
        <f t="shared" si="73"/>
        <v>-1.2150446361637411E-8</v>
      </c>
      <c r="G481" s="16">
        <f t="shared" si="74"/>
        <v>8580017.6818487793</v>
      </c>
      <c r="H481" s="17">
        <f t="shared" si="78"/>
        <v>1.2181531134250898E-8</v>
      </c>
      <c r="I481" s="5">
        <f t="shared" si="75"/>
        <v>8580017.6818489525</v>
      </c>
      <c r="J481" s="5">
        <f t="shared" si="76"/>
        <v>3.1084772613486876E-11</v>
      </c>
    </row>
    <row r="482" spans="1:10" x14ac:dyDescent="0.4">
      <c r="A482" s="1">
        <f t="shared" si="79"/>
        <v>44363</v>
      </c>
      <c r="B482">
        <f t="shared" si="80"/>
        <v>477</v>
      </c>
      <c r="C482" s="16">
        <f t="shared" si="71"/>
        <v>3066.3181510672302</v>
      </c>
      <c r="D482" s="17">
        <f t="shared" si="77"/>
        <v>-2.8914391068679871E-11</v>
      </c>
      <c r="E482" s="16">
        <f t="shared" si="72"/>
        <v>1.6187142698480396E-7</v>
      </c>
      <c r="F482" s="17">
        <f t="shared" si="73"/>
        <v>-1.1302085497867598E-8</v>
      </c>
      <c r="G482" s="16">
        <f t="shared" si="74"/>
        <v>8580017.6818487924</v>
      </c>
      <c r="H482" s="17">
        <f t="shared" si="78"/>
        <v>1.1330999888936278E-8</v>
      </c>
      <c r="I482" s="5">
        <f t="shared" si="75"/>
        <v>8580017.6818489544</v>
      </c>
      <c r="J482" s="5">
        <f t="shared" si="76"/>
        <v>2.8914391068680097E-11</v>
      </c>
    </row>
    <row r="483" spans="1:10" x14ac:dyDescent="0.4">
      <c r="A483" s="1">
        <f t="shared" si="79"/>
        <v>44364</v>
      </c>
      <c r="B483">
        <f t="shared" si="80"/>
        <v>478</v>
      </c>
      <c r="C483" s="16">
        <f t="shared" ref="C483:C546" si="81">C482+D482</f>
        <v>3066.3181510672011</v>
      </c>
      <c r="D483" s="17">
        <f t="shared" si="77"/>
        <v>-2.6895548546165268E-11</v>
      </c>
      <c r="E483" s="16">
        <f t="shared" ref="E483:E546" si="82">E482+F482</f>
        <v>1.5056934148693637E-7</v>
      </c>
      <c r="F483" s="17">
        <f t="shared" ref="F483:F546" si="83">-D483-H483</f>
        <v>-1.0512958355539381E-8</v>
      </c>
      <c r="G483" s="16">
        <f t="shared" ref="G483:G546" si="84">G482+H482</f>
        <v>8580017.6818488035</v>
      </c>
      <c r="H483" s="17">
        <f t="shared" si="78"/>
        <v>1.0539853904085546E-8</v>
      </c>
      <c r="I483" s="5">
        <f t="shared" ref="I483:I546" si="85">E483+G483</f>
        <v>8580017.6818489544</v>
      </c>
      <c r="J483" s="5">
        <f t="shared" ref="J483:J546" si="86">F483+H483</f>
        <v>2.6895548546165355E-11</v>
      </c>
    </row>
    <row r="484" spans="1:10" x14ac:dyDescent="0.4">
      <c r="A484" s="1">
        <f t="shared" si="79"/>
        <v>44365</v>
      </c>
      <c r="B484">
        <f t="shared" si="80"/>
        <v>479</v>
      </c>
      <c r="C484" s="16">
        <f t="shared" si="81"/>
        <v>3066.3181510671743</v>
      </c>
      <c r="D484" s="17">
        <f t="shared" si="77"/>
        <v>-2.5017664383141365E-11</v>
      </c>
      <c r="E484" s="16">
        <f t="shared" si="82"/>
        <v>1.40056383131397E-7</v>
      </c>
      <c r="F484" s="17">
        <f t="shared" si="83"/>
        <v>-9.7789291548146502E-9</v>
      </c>
      <c r="G484" s="16">
        <f t="shared" si="84"/>
        <v>8580017.6818488147</v>
      </c>
      <c r="H484" s="17">
        <f t="shared" si="78"/>
        <v>9.8039468191977909E-9</v>
      </c>
      <c r="I484" s="5">
        <f t="shared" si="85"/>
        <v>8580017.6818489544</v>
      </c>
      <c r="J484" s="5">
        <f t="shared" si="86"/>
        <v>2.5017664383140628E-11</v>
      </c>
    </row>
    <row r="485" spans="1:10" x14ac:dyDescent="0.4">
      <c r="A485" s="1">
        <f t="shared" si="79"/>
        <v>44366</v>
      </c>
      <c r="B485">
        <f t="shared" si="80"/>
        <v>480</v>
      </c>
      <c r="C485" s="16">
        <f t="shared" si="81"/>
        <v>3066.3181510671493</v>
      </c>
      <c r="D485" s="17">
        <f t="shared" si="77"/>
        <v>-2.327089667322431E-11</v>
      </c>
      <c r="E485" s="16">
        <f t="shared" si="82"/>
        <v>1.3027745397658235E-7</v>
      </c>
      <c r="F485" s="17">
        <f t="shared" si="83"/>
        <v>-9.0961508816875407E-9</v>
      </c>
      <c r="G485" s="16">
        <f t="shared" si="84"/>
        <v>8580017.681848824</v>
      </c>
      <c r="H485" s="17">
        <f t="shared" si="78"/>
        <v>9.1194217783607658E-9</v>
      </c>
      <c r="I485" s="5">
        <f t="shared" si="85"/>
        <v>8580017.6818489544</v>
      </c>
      <c r="J485" s="5">
        <f t="shared" si="86"/>
        <v>2.3270896673225099E-11</v>
      </c>
    </row>
    <row r="486" spans="1:10" x14ac:dyDescent="0.4">
      <c r="A486" s="1">
        <f t="shared" si="79"/>
        <v>44367</v>
      </c>
      <c r="B486">
        <f t="shared" si="80"/>
        <v>481</v>
      </c>
      <c r="C486" s="16">
        <f t="shared" si="81"/>
        <v>3066.3181510671261</v>
      </c>
      <c r="D486" s="17">
        <f t="shared" si="77"/>
        <v>-2.1646090685460077E-11</v>
      </c>
      <c r="E486" s="16">
        <f t="shared" si="82"/>
        <v>1.2118130309489481E-7</v>
      </c>
      <c r="F486" s="17">
        <f t="shared" si="83"/>
        <v>-8.4610451259571774E-9</v>
      </c>
      <c r="G486" s="16">
        <f t="shared" si="84"/>
        <v>8580017.6818488333</v>
      </c>
      <c r="H486" s="17">
        <f t="shared" si="78"/>
        <v>8.4826912166426371E-9</v>
      </c>
      <c r="I486" s="5">
        <f t="shared" si="85"/>
        <v>8580017.6818489544</v>
      </c>
      <c r="J486" s="5">
        <f t="shared" si="86"/>
        <v>2.1646090685459735E-11</v>
      </c>
    </row>
    <row r="487" spans="1:10" x14ac:dyDescent="0.4">
      <c r="A487" s="1">
        <f t="shared" si="79"/>
        <v>44368</v>
      </c>
      <c r="B487">
        <f t="shared" si="80"/>
        <v>482</v>
      </c>
      <c r="C487" s="16">
        <f t="shared" si="81"/>
        <v>3066.3181510671043</v>
      </c>
      <c r="D487" s="17">
        <f t="shared" si="77"/>
        <v>-2.0134730884791522E-11</v>
      </c>
      <c r="E487" s="16">
        <f t="shared" si="82"/>
        <v>1.1272025796893764E-7</v>
      </c>
      <c r="F487" s="17">
        <f t="shared" si="83"/>
        <v>-7.8702833269408437E-9</v>
      </c>
      <c r="G487" s="16">
        <f t="shared" si="84"/>
        <v>8580017.6818488427</v>
      </c>
      <c r="H487" s="17">
        <f t="shared" si="78"/>
        <v>7.8904180578256348E-9</v>
      </c>
      <c r="I487" s="5">
        <f t="shared" si="85"/>
        <v>8580017.6818489563</v>
      </c>
      <c r="J487" s="5">
        <f t="shared" si="86"/>
        <v>2.0134730884791044E-11</v>
      </c>
    </row>
    <row r="488" spans="1:10" x14ac:dyDescent="0.4">
      <c r="A488" s="1">
        <f t="shared" si="79"/>
        <v>44369</v>
      </c>
      <c r="B488">
        <f t="shared" si="80"/>
        <v>483</v>
      </c>
      <c r="C488" s="16">
        <f t="shared" si="81"/>
        <v>3066.3181510670843</v>
      </c>
      <c r="D488" s="17">
        <f t="shared" si="77"/>
        <v>-1.8728896302522396E-11</v>
      </c>
      <c r="E488" s="16">
        <f t="shared" si="82"/>
        <v>1.0484997464199679E-7</v>
      </c>
      <c r="F488" s="17">
        <f t="shared" si="83"/>
        <v>-7.3207693286372541E-9</v>
      </c>
      <c r="G488" s="16">
        <f t="shared" si="84"/>
        <v>8580017.6818488501</v>
      </c>
      <c r="H488" s="17">
        <f t="shared" si="78"/>
        <v>7.3394982249397763E-9</v>
      </c>
      <c r="I488" s="5">
        <f t="shared" si="85"/>
        <v>8580017.6818489544</v>
      </c>
      <c r="J488" s="5">
        <f t="shared" si="86"/>
        <v>1.872889630252216E-11</v>
      </c>
    </row>
    <row r="489" spans="1:10" x14ac:dyDescent="0.4">
      <c r="A489" s="1">
        <f t="shared" si="79"/>
        <v>44370</v>
      </c>
      <c r="B489">
        <f t="shared" si="80"/>
        <v>484</v>
      </c>
      <c r="C489" s="16">
        <f t="shared" si="81"/>
        <v>3066.3181510670656</v>
      </c>
      <c r="D489" s="17">
        <f t="shared" si="77"/>
        <v>-1.7421219022876907E-11</v>
      </c>
      <c r="E489" s="16">
        <f t="shared" si="82"/>
        <v>9.7529205313359536E-8</v>
      </c>
      <c r="F489" s="17">
        <f t="shared" si="83"/>
        <v>-6.8096231529122913E-9</v>
      </c>
      <c r="G489" s="16">
        <f t="shared" si="84"/>
        <v>8580017.6818488576</v>
      </c>
      <c r="H489" s="17">
        <f t="shared" si="78"/>
        <v>6.8270443719351678E-9</v>
      </c>
      <c r="I489" s="5">
        <f t="shared" si="85"/>
        <v>8580017.6818489544</v>
      </c>
      <c r="J489" s="5">
        <f t="shared" si="86"/>
        <v>1.7421219022876548E-11</v>
      </c>
    </row>
    <row r="490" spans="1:10" x14ac:dyDescent="0.4">
      <c r="A490" s="1">
        <f t="shared" si="79"/>
        <v>44371</v>
      </c>
      <c r="B490">
        <f t="shared" si="80"/>
        <v>485</v>
      </c>
      <c r="C490" s="16">
        <f t="shared" si="81"/>
        <v>3066.3181510670483</v>
      </c>
      <c r="D490" s="17">
        <f t="shared" si="77"/>
        <v>-1.6204845568084721E-11</v>
      </c>
      <c r="E490" s="16">
        <f t="shared" si="82"/>
        <v>9.0719582160447244E-8</v>
      </c>
      <c r="F490" s="17">
        <f t="shared" si="83"/>
        <v>-6.3341659056632232E-9</v>
      </c>
      <c r="G490" s="16">
        <f t="shared" si="84"/>
        <v>8580017.681848865</v>
      </c>
      <c r="H490" s="17">
        <f t="shared" si="78"/>
        <v>6.3503707512313077E-9</v>
      </c>
      <c r="I490" s="5">
        <f t="shared" si="85"/>
        <v>8580017.6818489563</v>
      </c>
      <c r="J490" s="5">
        <f t="shared" si="86"/>
        <v>1.6204845568084463E-11</v>
      </c>
    </row>
    <row r="491" spans="1:10" x14ac:dyDescent="0.4">
      <c r="A491" s="1">
        <f t="shared" si="79"/>
        <v>44372</v>
      </c>
      <c r="B491">
        <f t="shared" si="80"/>
        <v>486</v>
      </c>
      <c r="C491" s="16">
        <f t="shared" si="81"/>
        <v>3066.318151067032</v>
      </c>
      <c r="D491" s="17">
        <f t="shared" si="77"/>
        <v>-1.5073400979612406E-11</v>
      </c>
      <c r="E491" s="16">
        <f t="shared" si="82"/>
        <v>8.4385416254784014E-8</v>
      </c>
      <c r="F491" s="17">
        <f t="shared" si="83"/>
        <v>-5.8919057368552692E-9</v>
      </c>
      <c r="G491" s="16">
        <f t="shared" si="84"/>
        <v>8580017.6818488706</v>
      </c>
      <c r="H491" s="17">
        <f t="shared" si="78"/>
        <v>5.9069791378348817E-9</v>
      </c>
      <c r="I491" s="5">
        <f t="shared" si="85"/>
        <v>8580017.6818489544</v>
      </c>
      <c r="J491" s="5">
        <f t="shared" si="86"/>
        <v>1.5073400979612503E-11</v>
      </c>
    </row>
    <row r="492" spans="1:10" x14ac:dyDescent="0.4">
      <c r="A492" s="1">
        <f t="shared" si="79"/>
        <v>44373</v>
      </c>
      <c r="B492">
        <f t="shared" si="80"/>
        <v>487</v>
      </c>
      <c r="C492" s="16">
        <f t="shared" si="81"/>
        <v>3066.318151067017</v>
      </c>
      <c r="D492" s="17">
        <f t="shared" si="77"/>
        <v>-1.4020955407292689E-11</v>
      </c>
      <c r="E492" s="16">
        <f t="shared" si="82"/>
        <v>7.8493510517928748E-8</v>
      </c>
      <c r="F492" s="17">
        <f t="shared" si="83"/>
        <v>-5.480524780847721E-9</v>
      </c>
      <c r="G492" s="16">
        <f t="shared" si="84"/>
        <v>8580017.6818488762</v>
      </c>
      <c r="H492" s="17">
        <f t="shared" si="78"/>
        <v>5.4945457362550133E-9</v>
      </c>
      <c r="I492" s="5">
        <f t="shared" si="85"/>
        <v>8580017.6818489544</v>
      </c>
      <c r="J492" s="5">
        <f t="shared" si="86"/>
        <v>1.4020955407292291E-11</v>
      </c>
    </row>
    <row r="493" spans="1:10" x14ac:dyDescent="0.4">
      <c r="A493" s="1">
        <f t="shared" si="79"/>
        <v>44374</v>
      </c>
      <c r="B493">
        <f t="shared" si="80"/>
        <v>488</v>
      </c>
      <c r="C493" s="16">
        <f t="shared" si="81"/>
        <v>3066.3181510670029</v>
      </c>
      <c r="D493" s="17">
        <f t="shared" si="77"/>
        <v>-1.3041993031246561E-11</v>
      </c>
      <c r="E493" s="16">
        <f t="shared" si="82"/>
        <v>7.3012985737081022E-8</v>
      </c>
      <c r="F493" s="17">
        <f t="shared" si="83"/>
        <v>-5.0978670085644256E-9</v>
      </c>
      <c r="G493" s="16">
        <f t="shared" si="84"/>
        <v>8580017.6818488818</v>
      </c>
      <c r="H493" s="17">
        <f t="shared" si="78"/>
        <v>5.1109090015956721E-9</v>
      </c>
      <c r="I493" s="5">
        <f t="shared" si="85"/>
        <v>8580017.6818489544</v>
      </c>
      <c r="J493" s="5">
        <f t="shared" si="86"/>
        <v>1.3041993031246536E-11</v>
      </c>
    </row>
    <row r="494" spans="1:10" x14ac:dyDescent="0.4">
      <c r="A494" s="1">
        <f t="shared" si="79"/>
        <v>44375</v>
      </c>
      <c r="B494">
        <f t="shared" si="80"/>
        <v>489</v>
      </c>
      <c r="C494" s="16">
        <f t="shared" si="81"/>
        <v>3066.3181510669897</v>
      </c>
      <c r="D494" s="17">
        <f t="shared" si="77"/>
        <v>-1.2131383153719577E-11</v>
      </c>
      <c r="E494" s="16">
        <f t="shared" si="82"/>
        <v>6.7915118728516601E-8</v>
      </c>
      <c r="F494" s="17">
        <f t="shared" si="83"/>
        <v>-4.7419269278424422E-9</v>
      </c>
      <c r="G494" s="16">
        <f t="shared" si="84"/>
        <v>8580017.6818488874</v>
      </c>
      <c r="H494" s="17">
        <f t="shared" si="78"/>
        <v>4.7540583109961622E-9</v>
      </c>
      <c r="I494" s="5">
        <f t="shared" si="85"/>
        <v>8580017.6818489544</v>
      </c>
      <c r="J494" s="5">
        <f t="shared" si="86"/>
        <v>1.2131383153719954E-11</v>
      </c>
    </row>
    <row r="495" spans="1:10" x14ac:dyDescent="0.4">
      <c r="A495" s="1">
        <f t="shared" si="79"/>
        <v>44376</v>
      </c>
      <c r="B495">
        <f t="shared" si="80"/>
        <v>490</v>
      </c>
      <c r="C495" s="16">
        <f t="shared" si="81"/>
        <v>3066.3181510669774</v>
      </c>
      <c r="D495" s="17">
        <f t="shared" si="77"/>
        <v>-1.1284353309325805E-11</v>
      </c>
      <c r="E495" s="16">
        <f t="shared" si="82"/>
        <v>6.3173191800674156E-8</v>
      </c>
      <c r="F495" s="17">
        <f t="shared" si="83"/>
        <v>-4.4108390727378655E-9</v>
      </c>
      <c r="G495" s="16">
        <f t="shared" si="84"/>
        <v>8580017.6818488929</v>
      </c>
      <c r="H495" s="17">
        <f t="shared" si="78"/>
        <v>4.4221234260471915E-9</v>
      </c>
      <c r="I495" s="5">
        <f t="shared" si="85"/>
        <v>8580017.6818489563</v>
      </c>
      <c r="J495" s="5">
        <f t="shared" si="86"/>
        <v>1.128435330932601E-11</v>
      </c>
    </row>
    <row r="496" spans="1:10" x14ac:dyDescent="0.4">
      <c r="A496" s="1">
        <f t="shared" si="79"/>
        <v>44377</v>
      </c>
      <c r="B496">
        <f t="shared" si="80"/>
        <v>491</v>
      </c>
      <c r="C496" s="16">
        <f t="shared" si="81"/>
        <v>3066.318151066966</v>
      </c>
      <c r="D496" s="17">
        <f t="shared" si="77"/>
        <v>-1.0496464252771527E-11</v>
      </c>
      <c r="E496" s="16">
        <f t="shared" si="82"/>
        <v>5.876235272793629E-8</v>
      </c>
      <c r="F496" s="17">
        <f t="shared" si="83"/>
        <v>-4.1028682267027697E-9</v>
      </c>
      <c r="G496" s="16">
        <f t="shared" si="84"/>
        <v>8580017.6818488967</v>
      </c>
      <c r="H496" s="17">
        <f t="shared" si="78"/>
        <v>4.1133646909555408E-9</v>
      </c>
      <c r="I496" s="5">
        <f t="shared" si="85"/>
        <v>8580017.6818489563</v>
      </c>
      <c r="J496" s="5">
        <f t="shared" si="86"/>
        <v>1.0496464252771135E-11</v>
      </c>
    </row>
    <row r="497" spans="1:10" x14ac:dyDescent="0.4">
      <c r="A497" s="1">
        <f t="shared" si="79"/>
        <v>44378</v>
      </c>
      <c r="B497">
        <f t="shared" si="80"/>
        <v>492</v>
      </c>
      <c r="C497" s="16">
        <f t="shared" si="81"/>
        <v>3066.3181510669556</v>
      </c>
      <c r="D497" s="17">
        <f t="shared" si="77"/>
        <v>-9.7635866929704557E-12</v>
      </c>
      <c r="E497" s="16">
        <f t="shared" si="82"/>
        <v>5.4659484501233522E-8</v>
      </c>
      <c r="F497" s="17">
        <f t="shared" si="83"/>
        <v>-3.816400328393376E-9</v>
      </c>
      <c r="G497" s="16">
        <f t="shared" si="84"/>
        <v>8580017.6818489004</v>
      </c>
      <c r="H497" s="17">
        <f t="shared" si="78"/>
        <v>3.8261639150863466E-9</v>
      </c>
      <c r="I497" s="5">
        <f t="shared" si="85"/>
        <v>8580017.6818489544</v>
      </c>
      <c r="J497" s="5">
        <f t="shared" si="86"/>
        <v>9.7635866929706253E-12</v>
      </c>
    </row>
    <row r="498" spans="1:10" x14ac:dyDescent="0.4">
      <c r="A498" s="1">
        <f t="shared" si="79"/>
        <v>44379</v>
      </c>
      <c r="B498">
        <f t="shared" si="80"/>
        <v>493</v>
      </c>
      <c r="C498" s="16">
        <f t="shared" si="81"/>
        <v>3066.318151066946</v>
      </c>
      <c r="D498" s="17">
        <f t="shared" si="77"/>
        <v>-9.0818796516149848E-12</v>
      </c>
      <c r="E498" s="16">
        <f t="shared" si="82"/>
        <v>5.0843084172840144E-8</v>
      </c>
      <c r="F498" s="17">
        <f t="shared" si="83"/>
        <v>-3.5499340124471955E-9</v>
      </c>
      <c r="G498" s="16">
        <f t="shared" si="84"/>
        <v>8580017.6818489041</v>
      </c>
      <c r="H498" s="17">
        <f t="shared" si="78"/>
        <v>3.5590158920988104E-9</v>
      </c>
      <c r="I498" s="5">
        <f t="shared" si="85"/>
        <v>8580017.6818489544</v>
      </c>
      <c r="J498" s="5">
        <f t="shared" si="86"/>
        <v>9.0818796516149282E-12</v>
      </c>
    </row>
    <row r="499" spans="1:10" x14ac:dyDescent="0.4">
      <c r="A499" s="1">
        <f t="shared" si="79"/>
        <v>44380</v>
      </c>
      <c r="B499">
        <f t="shared" si="80"/>
        <v>494</v>
      </c>
      <c r="C499" s="16">
        <f t="shared" si="81"/>
        <v>3066.3181510669369</v>
      </c>
      <c r="D499" s="17">
        <f t="shared" si="77"/>
        <v>-8.4477703327817326E-12</v>
      </c>
      <c r="E499" s="16">
        <f t="shared" si="82"/>
        <v>4.7293150160392948E-8</v>
      </c>
      <c r="F499" s="17">
        <f t="shared" si="83"/>
        <v>-3.3020727408947246E-9</v>
      </c>
      <c r="G499" s="16">
        <f t="shared" si="84"/>
        <v>8580017.6818489078</v>
      </c>
      <c r="H499" s="17">
        <f t="shared" si="78"/>
        <v>3.3105205112275065E-9</v>
      </c>
      <c r="I499" s="5">
        <f t="shared" si="85"/>
        <v>8580017.6818489544</v>
      </c>
      <c r="J499" s="5">
        <f t="shared" si="86"/>
        <v>8.4477703327818941E-12</v>
      </c>
    </row>
    <row r="500" spans="1:10" x14ac:dyDescent="0.4">
      <c r="A500" s="1">
        <f t="shared" si="79"/>
        <v>44381</v>
      </c>
      <c r="B500">
        <f t="shared" si="80"/>
        <v>495</v>
      </c>
      <c r="C500" s="16">
        <f t="shared" si="81"/>
        <v>3066.3181510669283</v>
      </c>
      <c r="D500" s="17">
        <f t="shared" si="77"/>
        <v>-7.8579353980689175E-12</v>
      </c>
      <c r="E500" s="16">
        <f t="shared" si="82"/>
        <v>4.3991077419498223E-8</v>
      </c>
      <c r="F500" s="17">
        <f t="shared" si="83"/>
        <v>-3.0715174839668068E-9</v>
      </c>
      <c r="G500" s="16">
        <f t="shared" si="84"/>
        <v>8580017.6818489116</v>
      </c>
      <c r="H500" s="17">
        <f t="shared" si="78"/>
        <v>3.0793754193648759E-9</v>
      </c>
      <c r="I500" s="5">
        <f t="shared" si="85"/>
        <v>8580017.6818489563</v>
      </c>
      <c r="J500" s="5">
        <f t="shared" si="86"/>
        <v>7.8579353980691049E-12</v>
      </c>
    </row>
    <row r="501" spans="1:10" x14ac:dyDescent="0.4">
      <c r="A501" s="1">
        <f t="shared" si="79"/>
        <v>44382</v>
      </c>
      <c r="B501">
        <f t="shared" si="80"/>
        <v>496</v>
      </c>
      <c r="C501" s="16">
        <f t="shared" si="81"/>
        <v>3066.3181510669206</v>
      </c>
      <c r="D501" s="17">
        <f t="shared" si="77"/>
        <v>-7.3092835491293538E-12</v>
      </c>
      <c r="E501" s="16">
        <f t="shared" si="82"/>
        <v>4.091955993553142E-8</v>
      </c>
      <c r="F501" s="17">
        <f t="shared" si="83"/>
        <v>-2.8570599119380704E-9</v>
      </c>
      <c r="G501" s="16">
        <f t="shared" si="84"/>
        <v>8580017.6818489153</v>
      </c>
      <c r="H501" s="17">
        <f t="shared" si="78"/>
        <v>2.8643691954871998E-9</v>
      </c>
      <c r="I501" s="5">
        <f t="shared" si="85"/>
        <v>8580017.6818489563</v>
      </c>
      <c r="J501" s="5">
        <f t="shared" si="86"/>
        <v>7.309283549129412E-12</v>
      </c>
    </row>
    <row r="502" spans="1:10" x14ac:dyDescent="0.4">
      <c r="A502" s="1">
        <f t="shared" si="79"/>
        <v>44383</v>
      </c>
      <c r="B502">
        <f t="shared" si="80"/>
        <v>497</v>
      </c>
      <c r="C502" s="16">
        <f t="shared" si="81"/>
        <v>3066.3181510669133</v>
      </c>
      <c r="D502" s="17">
        <f t="shared" si="77"/>
        <v>-6.798939326314941E-12</v>
      </c>
      <c r="E502" s="16">
        <f t="shared" si="82"/>
        <v>3.8062500023593349E-8</v>
      </c>
      <c r="F502" s="17">
        <f t="shared" si="83"/>
        <v>-2.6575760623252197E-9</v>
      </c>
      <c r="G502" s="16">
        <f t="shared" si="84"/>
        <v>8580017.681848919</v>
      </c>
      <c r="H502" s="17">
        <f t="shared" si="78"/>
        <v>2.6643750016515347E-9</v>
      </c>
      <c r="I502" s="5">
        <f t="shared" si="85"/>
        <v>8580017.6818489563</v>
      </c>
      <c r="J502" s="5">
        <f t="shared" si="86"/>
        <v>6.7989393263150032E-12</v>
      </c>
    </row>
    <row r="503" spans="1:10" x14ac:dyDescent="0.4">
      <c r="A503" s="1">
        <f t="shared" si="79"/>
        <v>44384</v>
      </c>
      <c r="B503">
        <f t="shared" si="80"/>
        <v>498</v>
      </c>
      <c r="C503" s="16">
        <f t="shared" si="81"/>
        <v>3066.3181510669065</v>
      </c>
      <c r="D503" s="17">
        <f t="shared" si="77"/>
        <v>-6.3242280385220564E-12</v>
      </c>
      <c r="E503" s="16">
        <f t="shared" si="82"/>
        <v>3.5404923961268129E-8</v>
      </c>
      <c r="F503" s="17">
        <f t="shared" si="83"/>
        <v>-2.4720204492502473E-9</v>
      </c>
      <c r="G503" s="16">
        <f t="shared" si="84"/>
        <v>8580017.6818489209</v>
      </c>
      <c r="H503" s="17">
        <f t="shared" si="78"/>
        <v>2.4783446772887692E-9</v>
      </c>
      <c r="I503" s="5">
        <f t="shared" si="85"/>
        <v>8580017.6818489563</v>
      </c>
      <c r="J503" s="5">
        <f t="shared" si="86"/>
        <v>6.3242280385219773E-12</v>
      </c>
    </row>
    <row r="504" spans="1:10" x14ac:dyDescent="0.4">
      <c r="A504" s="1">
        <f t="shared" si="79"/>
        <v>44385</v>
      </c>
      <c r="B504">
        <f t="shared" si="80"/>
        <v>499</v>
      </c>
      <c r="C504" s="16">
        <f t="shared" si="81"/>
        <v>3066.3181510669001</v>
      </c>
      <c r="D504" s="17">
        <f t="shared" si="77"/>
        <v>-5.88266174525586E-12</v>
      </c>
      <c r="E504" s="16">
        <f t="shared" si="82"/>
        <v>3.2932903512017884E-8</v>
      </c>
      <c r="F504" s="17">
        <f t="shared" si="83"/>
        <v>-2.2994205840959962E-9</v>
      </c>
      <c r="G504" s="16">
        <f t="shared" si="84"/>
        <v>8580017.6818489227</v>
      </c>
      <c r="H504" s="17">
        <f t="shared" si="78"/>
        <v>2.305303245841252E-9</v>
      </c>
      <c r="I504" s="5">
        <f t="shared" si="85"/>
        <v>8580017.6818489563</v>
      </c>
      <c r="J504" s="5">
        <f t="shared" si="86"/>
        <v>5.8826617452558059E-12</v>
      </c>
    </row>
    <row r="505" spans="1:10" x14ac:dyDescent="0.4">
      <c r="A505" s="1">
        <f t="shared" si="79"/>
        <v>44386</v>
      </c>
      <c r="B505">
        <f t="shared" si="80"/>
        <v>500</v>
      </c>
      <c r="C505" s="16">
        <f t="shared" si="81"/>
        <v>3066.3181510668942</v>
      </c>
      <c r="D505" s="17">
        <f t="shared" si="77"/>
        <v>-5.4719262174461248E-12</v>
      </c>
      <c r="E505" s="16">
        <f t="shared" si="82"/>
        <v>3.0633482927921889E-8</v>
      </c>
      <c r="F505" s="17">
        <f t="shared" si="83"/>
        <v>-2.1388718787370861E-9</v>
      </c>
      <c r="G505" s="16">
        <f t="shared" si="84"/>
        <v>8580017.6818489246</v>
      </c>
      <c r="H505" s="17">
        <f t="shared" si="78"/>
        <v>2.1443438049545323E-9</v>
      </c>
      <c r="I505" s="5">
        <f t="shared" si="85"/>
        <v>8580017.6818489544</v>
      </c>
      <c r="J505" s="5">
        <f t="shared" si="86"/>
        <v>5.4719262174462621E-12</v>
      </c>
    </row>
    <row r="506" spans="1:10" x14ac:dyDescent="0.4">
      <c r="A506" s="1">
        <f t="shared" si="79"/>
        <v>44387</v>
      </c>
      <c r="B506">
        <f t="shared" si="80"/>
        <v>501</v>
      </c>
      <c r="C506" s="16">
        <f t="shared" si="81"/>
        <v>3066.3181510668887</v>
      </c>
      <c r="D506" s="17">
        <f t="shared" si="77"/>
        <v>-5.08986880867684E-12</v>
      </c>
      <c r="E506" s="16">
        <f t="shared" si="82"/>
        <v>2.8494611049184804E-8</v>
      </c>
      <c r="F506" s="17">
        <f t="shared" si="83"/>
        <v>-1.9895329046342599E-9</v>
      </c>
      <c r="G506" s="16">
        <f t="shared" si="84"/>
        <v>8580017.6818489265</v>
      </c>
      <c r="H506" s="17">
        <f t="shared" si="78"/>
        <v>1.9946227734429367E-9</v>
      </c>
      <c r="I506" s="5">
        <f t="shared" si="85"/>
        <v>8580017.6818489544</v>
      </c>
      <c r="J506" s="5">
        <f t="shared" si="86"/>
        <v>5.0898688086767697E-12</v>
      </c>
    </row>
    <row r="507" spans="1:10" x14ac:dyDescent="0.4">
      <c r="A507" s="1">
        <f t="shared" si="79"/>
        <v>44388</v>
      </c>
      <c r="B507">
        <f t="shared" si="80"/>
        <v>502</v>
      </c>
      <c r="C507" s="16">
        <f t="shared" si="81"/>
        <v>3066.3181510668837</v>
      </c>
      <c r="D507" s="17">
        <f t="shared" si="77"/>
        <v>-4.7344871732632171E-12</v>
      </c>
      <c r="E507" s="16">
        <f t="shared" si="82"/>
        <v>2.6505078144550543E-8</v>
      </c>
      <c r="F507" s="17">
        <f t="shared" si="83"/>
        <v>-1.850620982945275E-9</v>
      </c>
      <c r="G507" s="16">
        <f t="shared" si="84"/>
        <v>8580017.6818489283</v>
      </c>
      <c r="H507" s="17">
        <f t="shared" si="78"/>
        <v>1.8553554701185383E-9</v>
      </c>
      <c r="I507" s="5">
        <f t="shared" si="85"/>
        <v>8580017.6818489544</v>
      </c>
      <c r="J507" s="5">
        <f t="shared" si="86"/>
        <v>4.734487173263272E-12</v>
      </c>
    </row>
    <row r="508" spans="1:10" x14ac:dyDescent="0.4">
      <c r="A508" s="1">
        <f t="shared" si="79"/>
        <v>44389</v>
      </c>
      <c r="B508">
        <f t="shared" si="80"/>
        <v>503</v>
      </c>
      <c r="C508" s="16">
        <f t="shared" si="81"/>
        <v>3066.3181510668792</v>
      </c>
      <c r="D508" s="17">
        <f t="shared" si="77"/>
        <v>-4.4039187720480793E-12</v>
      </c>
      <c r="E508" s="16">
        <f t="shared" si="82"/>
        <v>2.4654457161605267E-8</v>
      </c>
      <c r="F508" s="17">
        <f t="shared" si="83"/>
        <v>-1.7214080825403208E-9</v>
      </c>
      <c r="G508" s="16">
        <f t="shared" si="84"/>
        <v>8580017.6818489302</v>
      </c>
      <c r="H508" s="17">
        <f t="shared" si="78"/>
        <v>1.7258120013123689E-9</v>
      </c>
      <c r="I508" s="5">
        <f t="shared" si="85"/>
        <v>8580017.6818489544</v>
      </c>
      <c r="J508" s="5">
        <f t="shared" si="86"/>
        <v>4.4039187720480995E-12</v>
      </c>
    </row>
    <row r="509" spans="1:10" x14ac:dyDescent="0.4">
      <c r="A509" s="1">
        <f t="shared" si="79"/>
        <v>44390</v>
      </c>
      <c r="B509">
        <f t="shared" si="80"/>
        <v>504</v>
      </c>
      <c r="C509" s="16">
        <f t="shared" si="81"/>
        <v>3066.3181510668746</v>
      </c>
      <c r="D509" s="17">
        <f t="shared" si="77"/>
        <v>-4.0964311109179589E-12</v>
      </c>
      <c r="E509" s="16">
        <f t="shared" si="82"/>
        <v>2.2933049079064947E-8</v>
      </c>
      <c r="F509" s="17">
        <f t="shared" si="83"/>
        <v>-1.6012170044236286E-9</v>
      </c>
      <c r="G509" s="16">
        <f t="shared" si="84"/>
        <v>8580017.6818489321</v>
      </c>
      <c r="H509" s="17">
        <f t="shared" si="78"/>
        <v>1.6053134355345465E-9</v>
      </c>
      <c r="I509" s="5">
        <f t="shared" si="85"/>
        <v>8580017.6818489544</v>
      </c>
      <c r="J509" s="5">
        <f t="shared" si="86"/>
        <v>4.0964311109178684E-12</v>
      </c>
    </row>
    <row r="510" spans="1:10" x14ac:dyDescent="0.4">
      <c r="A510" s="1">
        <f t="shared" si="79"/>
        <v>44391</v>
      </c>
      <c r="B510">
        <f t="shared" si="80"/>
        <v>505</v>
      </c>
      <c r="C510" s="16">
        <f t="shared" si="81"/>
        <v>3066.3181510668705</v>
      </c>
      <c r="D510" s="17">
        <f t="shared" si="77"/>
        <v>-3.8104126608794195E-12</v>
      </c>
      <c r="E510" s="16">
        <f t="shared" si="82"/>
        <v>2.1331832074641319E-8</v>
      </c>
      <c r="F510" s="17">
        <f t="shared" si="83"/>
        <v>-1.4894178325640131E-9</v>
      </c>
      <c r="G510" s="16">
        <f t="shared" si="84"/>
        <v>8580017.6818489339</v>
      </c>
      <c r="H510" s="17">
        <f t="shared" si="78"/>
        <v>1.4932282452248924E-9</v>
      </c>
      <c r="I510" s="5">
        <f t="shared" si="85"/>
        <v>8580017.6818489544</v>
      </c>
      <c r="J510" s="5">
        <f t="shared" si="86"/>
        <v>3.8104126608793266E-12</v>
      </c>
    </row>
    <row r="511" spans="1:10" x14ac:dyDescent="0.4">
      <c r="A511" s="1">
        <f t="shared" si="79"/>
        <v>44392</v>
      </c>
      <c r="B511">
        <f t="shared" si="80"/>
        <v>506</v>
      </c>
      <c r="C511" s="16">
        <f t="shared" si="81"/>
        <v>3066.3181510668669</v>
      </c>
      <c r="D511" s="17">
        <f t="shared" si="77"/>
        <v>-3.5443644121081274E-12</v>
      </c>
      <c r="E511" s="16">
        <f t="shared" si="82"/>
        <v>1.9842414242077304E-8</v>
      </c>
      <c r="F511" s="17">
        <f t="shared" si="83"/>
        <v>-1.3854246325333034E-9</v>
      </c>
      <c r="G511" s="16">
        <f t="shared" si="84"/>
        <v>8580017.6818489358</v>
      </c>
      <c r="H511" s="17">
        <f t="shared" si="78"/>
        <v>1.3889689969454115E-9</v>
      </c>
      <c r="I511" s="5">
        <f t="shared" si="85"/>
        <v>8580017.6818489563</v>
      </c>
      <c r="J511" s="5">
        <f t="shared" si="86"/>
        <v>3.5443644121081347E-12</v>
      </c>
    </row>
    <row r="512" spans="1:10" x14ac:dyDescent="0.4">
      <c r="A512" s="1">
        <f t="shared" si="79"/>
        <v>44393</v>
      </c>
      <c r="B512">
        <f t="shared" si="80"/>
        <v>507</v>
      </c>
      <c r="C512" s="16">
        <f t="shared" si="81"/>
        <v>3066.3181510668633</v>
      </c>
      <c r="D512" s="17">
        <f t="shared" si="77"/>
        <v>-3.2968920177058309E-12</v>
      </c>
      <c r="E512" s="16">
        <f t="shared" si="82"/>
        <v>1.8456989609544001E-8</v>
      </c>
      <c r="F512" s="17">
        <f t="shared" si="83"/>
        <v>-1.2886923806503744E-9</v>
      </c>
      <c r="G512" s="16">
        <f t="shared" si="84"/>
        <v>8580017.6818489376</v>
      </c>
      <c r="H512" s="17">
        <f t="shared" si="78"/>
        <v>1.2919892726680802E-9</v>
      </c>
      <c r="I512" s="5">
        <f t="shared" si="85"/>
        <v>8580017.6818489563</v>
      </c>
      <c r="J512" s="5">
        <f t="shared" si="86"/>
        <v>3.2968920177058721E-12</v>
      </c>
    </row>
    <row r="513" spans="1:10" x14ac:dyDescent="0.4">
      <c r="A513" s="1">
        <f t="shared" si="79"/>
        <v>44394</v>
      </c>
      <c r="B513">
        <f t="shared" si="80"/>
        <v>508</v>
      </c>
      <c r="C513" s="16">
        <f t="shared" si="81"/>
        <v>3066.3181510668601</v>
      </c>
      <c r="D513" s="17">
        <f t="shared" si="77"/>
        <v>-3.0666984859910147E-12</v>
      </c>
      <c r="E513" s="16">
        <f t="shared" si="82"/>
        <v>1.7168297228893628E-8</v>
      </c>
      <c r="F513" s="17">
        <f t="shared" si="83"/>
        <v>-1.1987141075365629E-9</v>
      </c>
      <c r="G513" s="16">
        <f t="shared" si="84"/>
        <v>8580017.6818489395</v>
      </c>
      <c r="H513" s="17">
        <f t="shared" si="78"/>
        <v>1.201780806022554E-9</v>
      </c>
      <c r="I513" s="5">
        <f t="shared" si="85"/>
        <v>8580017.6818489563</v>
      </c>
      <c r="J513" s="5">
        <f t="shared" si="86"/>
        <v>3.0666984859911141E-12</v>
      </c>
    </row>
    <row r="514" spans="1:10" x14ac:dyDescent="0.4">
      <c r="A514" s="1">
        <f t="shared" si="79"/>
        <v>44395</v>
      </c>
      <c r="B514">
        <f t="shared" si="80"/>
        <v>509</v>
      </c>
      <c r="C514" s="16">
        <f t="shared" si="81"/>
        <v>3066.3181510668569</v>
      </c>
      <c r="D514" s="17">
        <f t="shared" si="77"/>
        <v>-2.8525773830238685E-12</v>
      </c>
      <c r="E514" s="16">
        <f t="shared" si="82"/>
        <v>1.5969583121357063E-8</v>
      </c>
      <c r="F514" s="17">
        <f t="shared" si="83"/>
        <v>-1.1150182411119708E-9</v>
      </c>
      <c r="G514" s="16">
        <f t="shared" si="84"/>
        <v>8580017.6818489414</v>
      </c>
      <c r="H514" s="17">
        <f t="shared" si="78"/>
        <v>1.1178708184949946E-9</v>
      </c>
      <c r="I514" s="5">
        <f t="shared" si="85"/>
        <v>8580017.6818489581</v>
      </c>
      <c r="J514" s="5">
        <f t="shared" si="86"/>
        <v>2.8525773830238402E-12</v>
      </c>
    </row>
    <row r="515" spans="1:10" x14ac:dyDescent="0.4">
      <c r="A515" s="1">
        <f t="shared" si="79"/>
        <v>44396</v>
      </c>
      <c r="B515">
        <f t="shared" si="80"/>
        <v>510</v>
      </c>
      <c r="C515" s="16">
        <f t="shared" si="81"/>
        <v>3066.3181510668542</v>
      </c>
      <c r="D515" s="17">
        <f t="shared" si="77"/>
        <v>-2.6534065097403079E-12</v>
      </c>
      <c r="E515" s="16">
        <f t="shared" si="82"/>
        <v>1.4854564880245092E-8</v>
      </c>
      <c r="F515" s="17">
        <f t="shared" si="83"/>
        <v>-1.0371661351074163E-9</v>
      </c>
      <c r="G515" s="16">
        <f t="shared" si="84"/>
        <v>8580017.6818489432</v>
      </c>
      <c r="H515" s="17">
        <f t="shared" si="78"/>
        <v>1.0398195416171566E-9</v>
      </c>
      <c r="I515" s="5">
        <f t="shared" si="85"/>
        <v>8580017.6818489581</v>
      </c>
      <c r="J515" s="5">
        <f t="shared" si="86"/>
        <v>2.6534065097402299E-12</v>
      </c>
    </row>
    <row r="516" spans="1:10" x14ac:dyDescent="0.4">
      <c r="A516" s="1">
        <f t="shared" si="79"/>
        <v>44397</v>
      </c>
      <c r="B516">
        <f t="shared" si="80"/>
        <v>511</v>
      </c>
      <c r="C516" s="16">
        <f t="shared" si="81"/>
        <v>3066.3181510668514</v>
      </c>
      <c r="D516" s="17">
        <f t="shared" si="77"/>
        <v>-2.4681420205571794E-12</v>
      </c>
      <c r="E516" s="16">
        <f t="shared" si="82"/>
        <v>1.3817398745137676E-8</v>
      </c>
      <c r="F516" s="17">
        <f t="shared" si="83"/>
        <v>-9.6474977013908009E-10</v>
      </c>
      <c r="G516" s="16">
        <f t="shared" si="84"/>
        <v>8580017.6818489451</v>
      </c>
      <c r="H516" s="17">
        <f t="shared" si="78"/>
        <v>9.6721791215963736E-10</v>
      </c>
      <c r="I516" s="5">
        <f t="shared" si="85"/>
        <v>8580017.6818489581</v>
      </c>
      <c r="J516" s="5">
        <f t="shared" si="86"/>
        <v>2.4681420205572662E-12</v>
      </c>
    </row>
    <row r="517" spans="1:10" x14ac:dyDescent="0.4">
      <c r="A517" s="1">
        <f t="shared" si="79"/>
        <v>44398</v>
      </c>
      <c r="B517">
        <f t="shared" si="80"/>
        <v>512</v>
      </c>
      <c r="C517" s="16">
        <f t="shared" si="81"/>
        <v>3066.3181510668492</v>
      </c>
      <c r="D517" s="17">
        <f t="shared" ref="D517:D580" si="87">-E$1*C517*E517/B$2</f>
        <v>-2.2958129526245421E-12</v>
      </c>
      <c r="E517" s="16">
        <f t="shared" si="82"/>
        <v>1.2852648974998597E-8</v>
      </c>
      <c r="F517" s="17">
        <f t="shared" si="83"/>
        <v>-8.9738961529727732E-10</v>
      </c>
      <c r="G517" s="16">
        <f t="shared" si="84"/>
        <v>8580017.681848947</v>
      </c>
      <c r="H517" s="17">
        <f t="shared" ref="H517:H580" si="88">$G$1*E517</f>
        <v>8.9968542824990186E-10</v>
      </c>
      <c r="I517" s="5">
        <f t="shared" si="85"/>
        <v>8580017.68184896</v>
      </c>
      <c r="J517" s="5">
        <f t="shared" si="86"/>
        <v>2.2958129526245368E-12</v>
      </c>
    </row>
    <row r="518" spans="1:10" x14ac:dyDescent="0.4">
      <c r="A518" s="1">
        <f t="shared" si="79"/>
        <v>44399</v>
      </c>
      <c r="B518">
        <f t="shared" si="80"/>
        <v>513</v>
      </c>
      <c r="C518" s="16">
        <f t="shared" si="81"/>
        <v>3066.3181510668469</v>
      </c>
      <c r="D518" s="17">
        <f t="shared" si="87"/>
        <v>-2.1355161370530664E-12</v>
      </c>
      <c r="E518" s="16">
        <f t="shared" si="82"/>
        <v>1.1955259359701319E-8</v>
      </c>
      <c r="F518" s="17">
        <f t="shared" si="83"/>
        <v>-8.3473263904203939E-10</v>
      </c>
      <c r="G518" s="16">
        <f t="shared" si="84"/>
        <v>8580017.681848947</v>
      </c>
      <c r="H518" s="17">
        <f t="shared" si="88"/>
        <v>8.3686815517909244E-10</v>
      </c>
      <c r="I518" s="5">
        <f t="shared" si="85"/>
        <v>8580017.6818489581</v>
      </c>
      <c r="J518" s="5">
        <f t="shared" si="86"/>
        <v>2.1355161370530498E-12</v>
      </c>
    </row>
    <row r="519" spans="1:10" x14ac:dyDescent="0.4">
      <c r="A519" s="1">
        <f t="shared" ref="A519:A582" si="89">A518+1</f>
        <v>44400</v>
      </c>
      <c r="B519">
        <f t="shared" ref="B519:B582" si="90">B518+1</f>
        <v>514</v>
      </c>
      <c r="C519" s="16">
        <f t="shared" si="81"/>
        <v>3066.3181510668446</v>
      </c>
      <c r="D519" s="17">
        <f t="shared" si="87"/>
        <v>-1.9864114654465343E-12</v>
      </c>
      <c r="E519" s="16">
        <f t="shared" si="82"/>
        <v>1.112052672065928E-8</v>
      </c>
      <c r="F519" s="17">
        <f t="shared" si="83"/>
        <v>-7.764504589807031E-10</v>
      </c>
      <c r="G519" s="16">
        <f t="shared" si="84"/>
        <v>8580017.681848947</v>
      </c>
      <c r="H519" s="17">
        <f t="shared" si="88"/>
        <v>7.7843687044614965E-10</v>
      </c>
      <c r="I519" s="5">
        <f t="shared" si="85"/>
        <v>8580017.6818489581</v>
      </c>
      <c r="J519" s="5">
        <f t="shared" si="86"/>
        <v>1.9864114654465565E-12</v>
      </c>
    </row>
    <row r="520" spans="1:10" x14ac:dyDescent="0.4">
      <c r="A520" s="1">
        <f t="shared" si="89"/>
        <v>44401</v>
      </c>
      <c r="B520">
        <f t="shared" si="90"/>
        <v>515</v>
      </c>
      <c r="C520" s="16">
        <f t="shared" si="81"/>
        <v>3066.3181510668428</v>
      </c>
      <c r="D520" s="17">
        <f t="shared" si="87"/>
        <v>-1.847717486931543E-12</v>
      </c>
      <c r="E520" s="16">
        <f t="shared" si="82"/>
        <v>1.0344076261678576E-8</v>
      </c>
      <c r="F520" s="17">
        <f t="shared" si="83"/>
        <v>-7.2223762083056887E-10</v>
      </c>
      <c r="G520" s="16">
        <f t="shared" si="84"/>
        <v>8580017.681848947</v>
      </c>
      <c r="H520" s="17">
        <f t="shared" si="88"/>
        <v>7.2408533831750042E-10</v>
      </c>
      <c r="I520" s="5">
        <f t="shared" si="85"/>
        <v>8580017.6818489581</v>
      </c>
      <c r="J520" s="5">
        <f t="shared" si="86"/>
        <v>1.8477174869315442E-12</v>
      </c>
    </row>
    <row r="521" spans="1:10" x14ac:dyDescent="0.4">
      <c r="A521" s="1">
        <f t="shared" si="89"/>
        <v>44402</v>
      </c>
      <c r="B521">
        <f t="shared" si="90"/>
        <v>516</v>
      </c>
      <c r="C521" s="16">
        <f t="shared" si="81"/>
        <v>3066.318151066841</v>
      </c>
      <c r="D521" s="17">
        <f t="shared" si="87"/>
        <v>-1.7187073126086467E-12</v>
      </c>
      <c r="E521" s="16">
        <f t="shared" si="82"/>
        <v>9.6218386408480066E-9</v>
      </c>
      <c r="F521" s="17">
        <f t="shared" si="83"/>
        <v>-6.7180999754675185E-10</v>
      </c>
      <c r="G521" s="16">
        <f t="shared" si="84"/>
        <v>8580017.681848947</v>
      </c>
      <c r="H521" s="17">
        <f t="shared" si="88"/>
        <v>6.7352870485936055E-10</v>
      </c>
      <c r="I521" s="5">
        <f t="shared" si="85"/>
        <v>8580017.6818489563</v>
      </c>
      <c r="J521" s="5">
        <f t="shared" si="86"/>
        <v>1.7187073126086964E-12</v>
      </c>
    </row>
    <row r="522" spans="1:10" x14ac:dyDescent="0.4">
      <c r="A522" s="1">
        <f t="shared" si="89"/>
        <v>44403</v>
      </c>
      <c r="B522">
        <f t="shared" si="90"/>
        <v>517</v>
      </c>
      <c r="C522" s="16">
        <f t="shared" si="81"/>
        <v>3066.3181510668392</v>
      </c>
      <c r="D522" s="17">
        <f t="shared" si="87"/>
        <v>-1.598704805960349E-12</v>
      </c>
      <c r="E522" s="16">
        <f t="shared" si="82"/>
        <v>8.9500286433012539E-9</v>
      </c>
      <c r="F522" s="17">
        <f t="shared" si="83"/>
        <v>-6.2490330022512744E-10</v>
      </c>
      <c r="G522" s="16">
        <f t="shared" si="84"/>
        <v>8580017.681848947</v>
      </c>
      <c r="H522" s="17">
        <f t="shared" si="88"/>
        <v>6.2650200503108782E-10</v>
      </c>
      <c r="I522" s="5">
        <f t="shared" si="85"/>
        <v>8580017.6818489563</v>
      </c>
      <c r="J522" s="5">
        <f t="shared" si="86"/>
        <v>1.5987048059603808E-12</v>
      </c>
    </row>
    <row r="523" spans="1:10" x14ac:dyDescent="0.4">
      <c r="A523" s="1">
        <f t="shared" si="89"/>
        <v>44404</v>
      </c>
      <c r="B523">
        <f t="shared" si="90"/>
        <v>518</v>
      </c>
      <c r="C523" s="16">
        <f t="shared" si="81"/>
        <v>3066.3181510668373</v>
      </c>
      <c r="D523" s="17">
        <f t="shared" si="87"/>
        <v>-1.4870810392500445E-12</v>
      </c>
      <c r="E523" s="16">
        <f t="shared" si="82"/>
        <v>8.3251253430761272E-9</v>
      </c>
      <c r="F523" s="17">
        <f t="shared" si="83"/>
        <v>-5.8127169297607888E-10</v>
      </c>
      <c r="G523" s="16">
        <f t="shared" si="84"/>
        <v>8580017.681848947</v>
      </c>
      <c r="H523" s="17">
        <f t="shared" si="88"/>
        <v>5.8275877401532894E-10</v>
      </c>
      <c r="I523" s="5">
        <f t="shared" si="85"/>
        <v>8580017.6818489544</v>
      </c>
      <c r="J523" s="5">
        <f t="shared" si="86"/>
        <v>1.4870810392500573E-12</v>
      </c>
    </row>
    <row r="524" spans="1:10" x14ac:dyDescent="0.4">
      <c r="A524" s="1">
        <f t="shared" si="89"/>
        <v>44405</v>
      </c>
      <c r="B524">
        <f t="shared" si="90"/>
        <v>519</v>
      </c>
      <c r="C524" s="16">
        <f t="shared" si="81"/>
        <v>3066.318151066836</v>
      </c>
      <c r="D524" s="17">
        <f t="shared" si="87"/>
        <v>-1.3832509973400555E-12</v>
      </c>
      <c r="E524" s="16">
        <f t="shared" si="82"/>
        <v>7.7438536501000477E-9</v>
      </c>
      <c r="F524" s="17">
        <f t="shared" si="83"/>
        <v>-5.4068650450966332E-10</v>
      </c>
      <c r="G524" s="16">
        <f t="shared" si="84"/>
        <v>8580017.681848947</v>
      </c>
      <c r="H524" s="17">
        <f t="shared" si="88"/>
        <v>5.4206975550700341E-10</v>
      </c>
      <c r="I524" s="5">
        <f t="shared" si="85"/>
        <v>8580017.6818489544</v>
      </c>
      <c r="J524" s="5">
        <f t="shared" si="86"/>
        <v>1.3832509973400929E-12</v>
      </c>
    </row>
    <row r="525" spans="1:10" x14ac:dyDescent="0.4">
      <c r="A525" s="1">
        <f t="shared" si="89"/>
        <v>44406</v>
      </c>
      <c r="B525">
        <f t="shared" si="90"/>
        <v>520</v>
      </c>
      <c r="C525" s="16">
        <f t="shared" si="81"/>
        <v>3066.3181510668346</v>
      </c>
      <c r="D525" s="17">
        <f t="shared" si="87"/>
        <v>-1.2866705116536245E-12</v>
      </c>
      <c r="E525" s="16">
        <f t="shared" si="82"/>
        <v>7.2031671455903841E-9</v>
      </c>
      <c r="F525" s="17">
        <f t="shared" si="83"/>
        <v>-5.0293502967967328E-10</v>
      </c>
      <c r="G525" s="16">
        <f t="shared" si="84"/>
        <v>8580017.681848947</v>
      </c>
      <c r="H525" s="17">
        <f t="shared" si="88"/>
        <v>5.0422170019132694E-10</v>
      </c>
      <c r="I525" s="5">
        <f t="shared" si="85"/>
        <v>8580017.6818489544</v>
      </c>
      <c r="J525" s="5">
        <f t="shared" si="86"/>
        <v>1.2866705116536598E-12</v>
      </c>
    </row>
    <row r="526" spans="1:10" x14ac:dyDescent="0.4">
      <c r="A526" s="1">
        <f t="shared" si="89"/>
        <v>44407</v>
      </c>
      <c r="B526">
        <f t="shared" si="90"/>
        <v>521</v>
      </c>
      <c r="C526" s="16">
        <f t="shared" si="81"/>
        <v>3066.3181510668333</v>
      </c>
      <c r="D526" s="17">
        <f t="shared" si="87"/>
        <v>-1.1968334082118937E-12</v>
      </c>
      <c r="E526" s="16">
        <f t="shared" si="82"/>
        <v>6.7002321159107107E-9</v>
      </c>
      <c r="F526" s="17">
        <f t="shared" si="83"/>
        <v>-4.6781941470553789E-10</v>
      </c>
      <c r="G526" s="16">
        <f t="shared" si="84"/>
        <v>8580017.681848947</v>
      </c>
      <c r="H526" s="17">
        <f t="shared" si="88"/>
        <v>4.690162481137498E-10</v>
      </c>
      <c r="I526" s="5">
        <f t="shared" si="85"/>
        <v>8580017.6818489544</v>
      </c>
      <c r="J526" s="5">
        <f t="shared" si="86"/>
        <v>1.1968334082119072E-12</v>
      </c>
    </row>
    <row r="527" spans="1:10" x14ac:dyDescent="0.4">
      <c r="A527" s="1">
        <f t="shared" si="89"/>
        <v>44408</v>
      </c>
      <c r="B527">
        <f t="shared" si="90"/>
        <v>522</v>
      </c>
      <c r="C527" s="16">
        <f t="shared" si="81"/>
        <v>3066.3181510668319</v>
      </c>
      <c r="D527" s="17">
        <f t="shared" si="87"/>
        <v>-1.1132688547988628E-12</v>
      </c>
      <c r="E527" s="16">
        <f t="shared" si="82"/>
        <v>6.2324127012051724E-9</v>
      </c>
      <c r="F527" s="17">
        <f t="shared" si="83"/>
        <v>-4.3515562022956325E-10</v>
      </c>
      <c r="G527" s="16">
        <f t="shared" si="84"/>
        <v>8580017.681848947</v>
      </c>
      <c r="H527" s="17">
        <f t="shared" si="88"/>
        <v>4.3626888908436209E-10</v>
      </c>
      <c r="I527" s="5">
        <f t="shared" si="85"/>
        <v>8580017.6818489525</v>
      </c>
      <c r="J527" s="5">
        <f t="shared" si="86"/>
        <v>1.1132688547988381E-12</v>
      </c>
    </row>
    <row r="528" spans="1:10" x14ac:dyDescent="0.4">
      <c r="A528" s="1">
        <f t="shared" si="89"/>
        <v>44409</v>
      </c>
      <c r="B528">
        <f t="shared" si="90"/>
        <v>523</v>
      </c>
      <c r="C528" s="16">
        <f t="shared" si="81"/>
        <v>3066.318151066831</v>
      </c>
      <c r="D528" s="17">
        <f t="shared" si="87"/>
        <v>-1.0355388933509344E-12</v>
      </c>
      <c r="E528" s="16">
        <f t="shared" si="82"/>
        <v>5.7972570809756092E-9</v>
      </c>
      <c r="F528" s="17">
        <f t="shared" si="83"/>
        <v>-4.0477245677494174E-10</v>
      </c>
      <c r="G528" s="16">
        <f t="shared" si="84"/>
        <v>8580017.681848947</v>
      </c>
      <c r="H528" s="17">
        <f t="shared" si="88"/>
        <v>4.0580799566829269E-10</v>
      </c>
      <c r="I528" s="5">
        <f t="shared" si="85"/>
        <v>8580017.6818489525</v>
      </c>
      <c r="J528" s="5">
        <f t="shared" si="86"/>
        <v>1.0355388933509514E-12</v>
      </c>
    </row>
    <row r="529" spans="1:10" x14ac:dyDescent="0.4">
      <c r="A529" s="1">
        <f t="shared" si="89"/>
        <v>44410</v>
      </c>
      <c r="B529">
        <f t="shared" si="90"/>
        <v>524</v>
      </c>
      <c r="C529" s="16">
        <f t="shared" si="81"/>
        <v>3066.3181510668301</v>
      </c>
      <c r="D529" s="17">
        <f t="shared" si="87"/>
        <v>-9.6323614463841342E-13</v>
      </c>
      <c r="E529" s="16">
        <f t="shared" si="82"/>
        <v>5.3924846242006679E-9</v>
      </c>
      <c r="F529" s="17">
        <f t="shared" si="83"/>
        <v>-3.7651068754940836E-10</v>
      </c>
      <c r="G529" s="16">
        <f t="shared" si="84"/>
        <v>8580017.681848947</v>
      </c>
      <c r="H529" s="17">
        <f t="shared" si="88"/>
        <v>3.7747392369404678E-10</v>
      </c>
      <c r="I529" s="5">
        <f t="shared" si="85"/>
        <v>8580017.6818489525</v>
      </c>
      <c r="J529" s="5">
        <f t="shared" si="86"/>
        <v>9.6323614463842009E-13</v>
      </c>
    </row>
    <row r="530" spans="1:10" x14ac:dyDescent="0.4">
      <c r="A530" s="1">
        <f t="shared" si="89"/>
        <v>44411</v>
      </c>
      <c r="B530">
        <f t="shared" si="90"/>
        <v>525</v>
      </c>
      <c r="C530" s="16">
        <f t="shared" si="81"/>
        <v>3066.3181510668292</v>
      </c>
      <c r="D530" s="17">
        <f t="shared" si="87"/>
        <v>-8.959816732092971E-13</v>
      </c>
      <c r="E530" s="16">
        <f t="shared" si="82"/>
        <v>5.0159739366512596E-9</v>
      </c>
      <c r="F530" s="17">
        <f t="shared" si="83"/>
        <v>-3.5022219389237891E-10</v>
      </c>
      <c r="G530" s="16">
        <f t="shared" si="84"/>
        <v>8580017.681848947</v>
      </c>
      <c r="H530" s="17">
        <f t="shared" si="88"/>
        <v>3.5111817556558822E-10</v>
      </c>
      <c r="I530" s="5">
        <f t="shared" si="85"/>
        <v>8580017.6818489525</v>
      </c>
      <c r="J530" s="5">
        <f t="shared" si="86"/>
        <v>8.9598167320930841E-13</v>
      </c>
    </row>
    <row r="531" spans="1:10" x14ac:dyDescent="0.4">
      <c r="A531" s="1">
        <f t="shared" si="89"/>
        <v>44412</v>
      </c>
      <c r="B531">
        <f t="shared" si="90"/>
        <v>526</v>
      </c>
      <c r="C531" s="16">
        <f t="shared" si="81"/>
        <v>3066.3181510668282</v>
      </c>
      <c r="D531" s="17">
        <f t="shared" si="87"/>
        <v>-8.3342300140562776E-13</v>
      </c>
      <c r="E531" s="16">
        <f t="shared" si="82"/>
        <v>4.6657517427588804E-9</v>
      </c>
      <c r="F531" s="17">
        <f t="shared" si="83"/>
        <v>-3.2576919899171601E-10</v>
      </c>
      <c r="G531" s="16">
        <f t="shared" si="84"/>
        <v>8580017.681848947</v>
      </c>
      <c r="H531" s="17">
        <f t="shared" si="88"/>
        <v>3.2660262199312165E-10</v>
      </c>
      <c r="I531" s="5">
        <f t="shared" si="85"/>
        <v>8580017.6818489525</v>
      </c>
      <c r="J531" s="5">
        <f t="shared" si="86"/>
        <v>8.33423001405642E-13</v>
      </c>
    </row>
    <row r="532" spans="1:10" x14ac:dyDescent="0.4">
      <c r="A532" s="1">
        <f t="shared" si="89"/>
        <v>44413</v>
      </c>
      <c r="B532">
        <f t="shared" si="90"/>
        <v>527</v>
      </c>
      <c r="C532" s="16">
        <f t="shared" si="81"/>
        <v>3066.3181510668273</v>
      </c>
      <c r="D532" s="17">
        <f t="shared" si="87"/>
        <v>-7.7523226204394804E-13</v>
      </c>
      <c r="E532" s="16">
        <f t="shared" si="82"/>
        <v>4.339982543767164E-9</v>
      </c>
      <c r="F532" s="17">
        <f t="shared" si="83"/>
        <v>-3.0302354580165757E-10</v>
      </c>
      <c r="G532" s="16">
        <f t="shared" si="84"/>
        <v>8580017.681848947</v>
      </c>
      <c r="H532" s="17">
        <f t="shared" si="88"/>
        <v>3.0379877806370152E-10</v>
      </c>
      <c r="I532" s="5">
        <f t="shared" si="85"/>
        <v>8580017.6818489507</v>
      </c>
      <c r="J532" s="5">
        <f t="shared" si="86"/>
        <v>7.7523226204395188E-13</v>
      </c>
    </row>
    <row r="533" spans="1:10" x14ac:dyDescent="0.4">
      <c r="A533" s="1">
        <f t="shared" si="89"/>
        <v>44414</v>
      </c>
      <c r="B533">
        <f t="shared" si="90"/>
        <v>528</v>
      </c>
      <c r="C533" s="16">
        <f t="shared" si="81"/>
        <v>3066.3181510668264</v>
      </c>
      <c r="D533" s="17">
        <f t="shared" si="87"/>
        <v>-7.2110448007815032E-13</v>
      </c>
      <c r="E533" s="16">
        <f t="shared" si="82"/>
        <v>4.0369589979655065E-9</v>
      </c>
      <c r="F533" s="17">
        <f t="shared" si="83"/>
        <v>-2.8186602537750735E-10</v>
      </c>
      <c r="G533" s="16">
        <f t="shared" si="84"/>
        <v>8580017.681848947</v>
      </c>
      <c r="H533" s="17">
        <f t="shared" si="88"/>
        <v>2.8258712985758549E-10</v>
      </c>
      <c r="I533" s="5">
        <f t="shared" si="85"/>
        <v>8580017.6818489507</v>
      </c>
      <c r="J533" s="5">
        <f t="shared" si="86"/>
        <v>7.2110448007814295E-13</v>
      </c>
    </row>
    <row r="534" spans="1:10" x14ac:dyDescent="0.4">
      <c r="A534" s="1">
        <f t="shared" si="89"/>
        <v>44415</v>
      </c>
      <c r="B534">
        <f t="shared" si="90"/>
        <v>529</v>
      </c>
      <c r="C534" s="16">
        <f t="shared" si="81"/>
        <v>3066.3181510668255</v>
      </c>
      <c r="D534" s="17">
        <f t="shared" si="87"/>
        <v>-6.707559742389835E-13</v>
      </c>
      <c r="E534" s="16">
        <f t="shared" si="82"/>
        <v>3.7550929725879991E-9</v>
      </c>
      <c r="F534" s="17">
        <f t="shared" si="83"/>
        <v>-2.6218575210692098E-10</v>
      </c>
      <c r="G534" s="16">
        <f t="shared" si="84"/>
        <v>8580017.681848947</v>
      </c>
      <c r="H534" s="17">
        <f t="shared" si="88"/>
        <v>2.6285650808115995E-10</v>
      </c>
      <c r="I534" s="5">
        <f t="shared" si="85"/>
        <v>8580017.6818489507</v>
      </c>
      <c r="J534" s="5">
        <f t="shared" si="86"/>
        <v>6.7075597423896512E-13</v>
      </c>
    </row>
    <row r="535" spans="1:10" x14ac:dyDescent="0.4">
      <c r="A535" s="1">
        <f t="shared" si="89"/>
        <v>44416</v>
      </c>
      <c r="B535">
        <f t="shared" si="90"/>
        <v>530</v>
      </c>
      <c r="C535" s="16">
        <f t="shared" si="81"/>
        <v>3066.3181510668251</v>
      </c>
      <c r="D535" s="17">
        <f t="shared" si="87"/>
        <v>-6.2392287027329003E-13</v>
      </c>
      <c r="E535" s="16">
        <f t="shared" si="82"/>
        <v>3.492907220481078E-9</v>
      </c>
      <c r="F535" s="17">
        <f t="shared" si="83"/>
        <v>-2.438795825634022E-10</v>
      </c>
      <c r="G535" s="16">
        <f t="shared" si="84"/>
        <v>8580017.681848947</v>
      </c>
      <c r="H535" s="17">
        <f t="shared" si="88"/>
        <v>2.4450350543367548E-10</v>
      </c>
      <c r="I535" s="5">
        <f t="shared" si="85"/>
        <v>8580017.6818489507</v>
      </c>
      <c r="J535" s="5">
        <f t="shared" si="86"/>
        <v>6.2392287027328043E-13</v>
      </c>
    </row>
    <row r="536" spans="1:10" x14ac:dyDescent="0.4">
      <c r="A536" s="1">
        <f t="shared" si="89"/>
        <v>44417</v>
      </c>
      <c r="B536">
        <f t="shared" si="90"/>
        <v>531</v>
      </c>
      <c r="C536" s="16">
        <f t="shared" si="81"/>
        <v>3066.3181510668246</v>
      </c>
      <c r="D536" s="17">
        <f t="shared" si="87"/>
        <v>-5.8035971799091921E-13</v>
      </c>
      <c r="E536" s="16">
        <f t="shared" si="82"/>
        <v>3.2490276379176759E-9</v>
      </c>
      <c r="F536" s="17">
        <f t="shared" si="83"/>
        <v>-2.2685157493624641E-10</v>
      </c>
      <c r="G536" s="16">
        <f t="shared" si="84"/>
        <v>8580017.681848947</v>
      </c>
      <c r="H536" s="17">
        <f t="shared" si="88"/>
        <v>2.2743193465423734E-10</v>
      </c>
      <c r="I536" s="5">
        <f t="shared" si="85"/>
        <v>8580017.6818489507</v>
      </c>
      <c r="J536" s="5">
        <f t="shared" si="86"/>
        <v>5.8035971799092992E-13</v>
      </c>
    </row>
    <row r="537" spans="1:10" x14ac:dyDescent="0.4">
      <c r="A537" s="1">
        <f t="shared" si="89"/>
        <v>44418</v>
      </c>
      <c r="B537">
        <f t="shared" si="90"/>
        <v>532</v>
      </c>
      <c r="C537" s="16">
        <f t="shared" si="81"/>
        <v>3066.3181510668242</v>
      </c>
      <c r="D537" s="17">
        <f t="shared" si="87"/>
        <v>-5.3983820487132784E-13</v>
      </c>
      <c r="E537" s="16">
        <f t="shared" si="82"/>
        <v>3.0221760629814296E-9</v>
      </c>
      <c r="F537" s="17">
        <f t="shared" si="83"/>
        <v>-2.1101248620382876E-10</v>
      </c>
      <c r="G537" s="16">
        <f t="shared" si="84"/>
        <v>8580017.681848947</v>
      </c>
      <c r="H537" s="17">
        <f t="shared" si="88"/>
        <v>2.115523244087001E-10</v>
      </c>
      <c r="I537" s="5">
        <f t="shared" si="85"/>
        <v>8580017.6818489507</v>
      </c>
      <c r="J537" s="5">
        <f t="shared" si="86"/>
        <v>5.3983820487134016E-13</v>
      </c>
    </row>
    <row r="538" spans="1:10" x14ac:dyDescent="0.4">
      <c r="A538" s="1">
        <f t="shared" si="89"/>
        <v>44419</v>
      </c>
      <c r="B538">
        <f t="shared" si="90"/>
        <v>533</v>
      </c>
      <c r="C538" s="16">
        <f t="shared" si="81"/>
        <v>3066.3181510668237</v>
      </c>
      <c r="D538" s="17">
        <f t="shared" si="87"/>
        <v>-5.0214595948793522E-13</v>
      </c>
      <c r="E538" s="16">
        <f t="shared" si="82"/>
        <v>2.8111635767776007E-9</v>
      </c>
      <c r="F538" s="17">
        <f t="shared" si="83"/>
        <v>-1.9627930441494415E-10</v>
      </c>
      <c r="G538" s="16">
        <f t="shared" si="84"/>
        <v>8580017.681848947</v>
      </c>
      <c r="H538" s="17">
        <f t="shared" si="88"/>
        <v>1.9678145037443208E-10</v>
      </c>
      <c r="I538" s="5">
        <f t="shared" si="85"/>
        <v>8580017.6818489507</v>
      </c>
      <c r="J538" s="5">
        <f t="shared" si="86"/>
        <v>5.0214595948793401E-13</v>
      </c>
    </row>
    <row r="539" spans="1:10" x14ac:dyDescent="0.4">
      <c r="A539" s="1">
        <f t="shared" si="89"/>
        <v>44420</v>
      </c>
      <c r="B539">
        <f t="shared" si="90"/>
        <v>534</v>
      </c>
      <c r="C539" s="16">
        <f t="shared" si="81"/>
        <v>3066.3181510668232</v>
      </c>
      <c r="D539" s="17">
        <f t="shared" si="87"/>
        <v>-4.6708543847903487E-13</v>
      </c>
      <c r="E539" s="16">
        <f t="shared" si="82"/>
        <v>2.6148842723626567E-9</v>
      </c>
      <c r="F539" s="17">
        <f t="shared" si="83"/>
        <v>-1.8257481362690695E-10</v>
      </c>
      <c r="G539" s="16">
        <f t="shared" si="84"/>
        <v>8580017.681848947</v>
      </c>
      <c r="H539" s="17">
        <f t="shared" si="88"/>
        <v>1.8304189906538598E-10</v>
      </c>
      <c r="I539" s="5">
        <f t="shared" si="85"/>
        <v>8580017.6818489488</v>
      </c>
      <c r="J539" s="5">
        <f t="shared" si="86"/>
        <v>4.6708543847902397E-13</v>
      </c>
    </row>
    <row r="540" spans="1:10" x14ac:dyDescent="0.4">
      <c r="A540" s="1">
        <f t="shared" si="89"/>
        <v>44421</v>
      </c>
      <c r="B540">
        <f t="shared" si="90"/>
        <v>535</v>
      </c>
      <c r="C540" s="16">
        <f t="shared" si="81"/>
        <v>3066.3181510668228</v>
      </c>
      <c r="D540" s="17">
        <f t="shared" si="87"/>
        <v>-4.3447289123192486E-13</v>
      </c>
      <c r="E540" s="16">
        <f t="shared" si="82"/>
        <v>2.4323094587357499E-9</v>
      </c>
      <c r="F540" s="17">
        <f t="shared" si="83"/>
        <v>-1.6982718922027057E-10</v>
      </c>
      <c r="G540" s="16">
        <f t="shared" si="84"/>
        <v>8580017.681848947</v>
      </c>
      <c r="H540" s="17">
        <f t="shared" si="88"/>
        <v>1.702616621115025E-10</v>
      </c>
      <c r="I540" s="5">
        <f t="shared" si="85"/>
        <v>8580017.6818489488</v>
      </c>
      <c r="J540" s="5">
        <f t="shared" si="86"/>
        <v>4.3447289123193632E-13</v>
      </c>
    </row>
    <row r="541" spans="1:10" x14ac:dyDescent="0.4">
      <c r="A541" s="1">
        <f t="shared" si="89"/>
        <v>44422</v>
      </c>
      <c r="B541">
        <f t="shared" si="90"/>
        <v>536</v>
      </c>
      <c r="C541" s="16">
        <f t="shared" si="81"/>
        <v>3066.3181510668223</v>
      </c>
      <c r="D541" s="17">
        <f t="shared" si="87"/>
        <v>-4.0413739685421769E-13</v>
      </c>
      <c r="E541" s="16">
        <f t="shared" si="82"/>
        <v>2.2624822695154792E-9</v>
      </c>
      <c r="F541" s="17">
        <f t="shared" si="83"/>
        <v>-1.5796962146922935E-10</v>
      </c>
      <c r="G541" s="16">
        <f t="shared" si="84"/>
        <v>8580017.681848947</v>
      </c>
      <c r="H541" s="17">
        <f t="shared" si="88"/>
        <v>1.5837375886608357E-10</v>
      </c>
      <c r="I541" s="5">
        <f t="shared" si="85"/>
        <v>8580017.6818489488</v>
      </c>
      <c r="J541" s="5">
        <f t="shared" si="86"/>
        <v>4.0413739685421643E-13</v>
      </c>
    </row>
    <row r="542" spans="1:10" x14ac:dyDescent="0.4">
      <c r="A542" s="1">
        <f t="shared" si="89"/>
        <v>44423</v>
      </c>
      <c r="B542">
        <f t="shared" si="90"/>
        <v>537</v>
      </c>
      <c r="C542" s="16">
        <f t="shared" si="81"/>
        <v>3066.3181510668219</v>
      </c>
      <c r="D542" s="17">
        <f t="shared" si="87"/>
        <v>-3.759199683851351E-13</v>
      </c>
      <c r="E542" s="16">
        <f t="shared" si="82"/>
        <v>2.1045126480462497E-9</v>
      </c>
      <c r="F542" s="17">
        <f t="shared" si="83"/>
        <v>-1.4693996539485235E-10</v>
      </c>
      <c r="G542" s="16">
        <f t="shared" si="84"/>
        <v>8580017.681848947</v>
      </c>
      <c r="H542" s="17">
        <f t="shared" si="88"/>
        <v>1.4731588536323748E-10</v>
      </c>
      <c r="I542" s="5">
        <f t="shared" si="85"/>
        <v>8580017.6818489488</v>
      </c>
      <c r="J542" s="5">
        <f t="shared" si="86"/>
        <v>3.7591996838513102E-13</v>
      </c>
    </row>
    <row r="543" spans="1:10" x14ac:dyDescent="0.4">
      <c r="A543" s="1">
        <f t="shared" si="89"/>
        <v>44424</v>
      </c>
      <c r="B543">
        <f t="shared" si="90"/>
        <v>538</v>
      </c>
      <c r="C543" s="16">
        <f t="shared" si="81"/>
        <v>3066.3181510668214</v>
      </c>
      <c r="D543" s="17">
        <f t="shared" si="87"/>
        <v>-3.4967271955200196E-13</v>
      </c>
      <c r="E543" s="16">
        <f t="shared" si="82"/>
        <v>1.9575726826513974E-9</v>
      </c>
      <c r="F543" s="17">
        <f t="shared" si="83"/>
        <v>-1.3668041506604582E-10</v>
      </c>
      <c r="G543" s="16">
        <f t="shared" si="84"/>
        <v>8580017.681848947</v>
      </c>
      <c r="H543" s="17">
        <f t="shared" si="88"/>
        <v>1.3703008778559783E-10</v>
      </c>
      <c r="I543" s="5">
        <f t="shared" si="85"/>
        <v>8580017.6818489488</v>
      </c>
      <c r="J543" s="5">
        <f t="shared" si="86"/>
        <v>3.4967271955200271E-13</v>
      </c>
    </row>
    <row r="544" spans="1:10" x14ac:dyDescent="0.4">
      <c r="A544" s="1">
        <f t="shared" si="89"/>
        <v>44425</v>
      </c>
      <c r="B544">
        <f t="shared" si="90"/>
        <v>539</v>
      </c>
      <c r="C544" s="16">
        <f t="shared" si="81"/>
        <v>3066.318151066821</v>
      </c>
      <c r="D544" s="17">
        <f t="shared" si="87"/>
        <v>-3.2525808970494673E-13</v>
      </c>
      <c r="E544" s="16">
        <f t="shared" si="82"/>
        <v>1.8208922675853515E-9</v>
      </c>
      <c r="F544" s="17">
        <f t="shared" si="83"/>
        <v>-1.2713720064126968E-10</v>
      </c>
      <c r="G544" s="16">
        <f t="shared" si="84"/>
        <v>8580017.681848947</v>
      </c>
      <c r="H544" s="17">
        <f t="shared" si="88"/>
        <v>1.2746245873097462E-10</v>
      </c>
      <c r="I544" s="5">
        <f t="shared" si="85"/>
        <v>8580017.6818489488</v>
      </c>
      <c r="J544" s="5">
        <f t="shared" si="86"/>
        <v>3.2525808970494875E-13</v>
      </c>
    </row>
    <row r="545" spans="1:10" x14ac:dyDescent="0.4">
      <c r="A545" s="1">
        <f t="shared" si="89"/>
        <v>44426</v>
      </c>
      <c r="B545">
        <f t="shared" si="90"/>
        <v>540</v>
      </c>
      <c r="C545" s="16">
        <f t="shared" si="81"/>
        <v>3066.3181510668205</v>
      </c>
      <c r="D545" s="17">
        <f t="shared" si="87"/>
        <v>-3.0254812286772653E-13</v>
      </c>
      <c r="E545" s="16">
        <f t="shared" si="82"/>
        <v>1.6937550669440818E-9</v>
      </c>
      <c r="F545" s="17">
        <f t="shared" si="83"/>
        <v>-1.1826030656321802E-10</v>
      </c>
      <c r="G545" s="16">
        <f t="shared" si="84"/>
        <v>8580017.681848947</v>
      </c>
      <c r="H545" s="17">
        <f t="shared" si="88"/>
        <v>1.1856285468608574E-10</v>
      </c>
      <c r="I545" s="5">
        <f t="shared" si="85"/>
        <v>8580017.6818489488</v>
      </c>
      <c r="J545" s="5">
        <f t="shared" si="86"/>
        <v>3.0254812286771406E-13</v>
      </c>
    </row>
    <row r="546" spans="1:10" x14ac:dyDescent="0.4">
      <c r="A546" s="1">
        <f t="shared" si="89"/>
        <v>44427</v>
      </c>
      <c r="B546">
        <f t="shared" si="90"/>
        <v>541</v>
      </c>
      <c r="C546" s="16">
        <f t="shared" si="81"/>
        <v>3066.3181510668201</v>
      </c>
      <c r="D546" s="17">
        <f t="shared" si="87"/>
        <v>-2.8142379712621436E-13</v>
      </c>
      <c r="E546" s="16">
        <f t="shared" si="82"/>
        <v>1.5754947603808637E-9</v>
      </c>
      <c r="F546" s="17">
        <f t="shared" si="83"/>
        <v>-1.1000320942953426E-10</v>
      </c>
      <c r="G546" s="16">
        <f t="shared" si="84"/>
        <v>8580017.681848947</v>
      </c>
      <c r="H546" s="17">
        <f t="shared" si="88"/>
        <v>1.1028463322666048E-10</v>
      </c>
      <c r="I546" s="5">
        <f t="shared" si="85"/>
        <v>8580017.6818489488</v>
      </c>
      <c r="J546" s="5">
        <f t="shared" si="86"/>
        <v>2.8142379712621865E-13</v>
      </c>
    </row>
    <row r="547" spans="1:10" x14ac:dyDescent="0.4">
      <c r="A547" s="1">
        <f t="shared" si="89"/>
        <v>44428</v>
      </c>
      <c r="B547">
        <f t="shared" si="90"/>
        <v>542</v>
      </c>
      <c r="C547" s="16">
        <f t="shared" ref="C547:C610" si="91">C546+D546</f>
        <v>3066.3181510668196</v>
      </c>
      <c r="D547" s="17">
        <f t="shared" si="87"/>
        <v>-2.6177440083990358E-13</v>
      </c>
      <c r="E547" s="16">
        <f t="shared" ref="E547:E610" si="92">E546+F546</f>
        <v>1.4654915509513294E-9</v>
      </c>
      <c r="F547" s="17">
        <f t="shared" ref="F547:F610" si="93">-D547-H547</f>
        <v>-1.0232263416575316E-10</v>
      </c>
      <c r="G547" s="16">
        <f t="shared" ref="G547:G610" si="94">G546+H546</f>
        <v>8580017.681848947</v>
      </c>
      <c r="H547" s="17">
        <f t="shared" si="88"/>
        <v>1.0258440856659307E-10</v>
      </c>
      <c r="I547" s="5">
        <f t="shared" ref="I547:I610" si="95">E547+G547</f>
        <v>8580017.6818489488</v>
      </c>
      <c r="J547" s="5">
        <f t="shared" ref="J547:J610" si="96">F547+H547</f>
        <v>2.6177440083990914E-13</v>
      </c>
    </row>
    <row r="548" spans="1:10" x14ac:dyDescent="0.4">
      <c r="A548" s="1">
        <f t="shared" si="89"/>
        <v>44429</v>
      </c>
      <c r="B548">
        <f t="shared" si="90"/>
        <v>543</v>
      </c>
      <c r="C548" s="16">
        <f t="shared" si="91"/>
        <v>3066.3181510668192</v>
      </c>
      <c r="D548" s="17">
        <f t="shared" si="87"/>
        <v>-2.4349695240718295E-13</v>
      </c>
      <c r="E548" s="16">
        <f t="shared" si="92"/>
        <v>1.3631689167855762E-9</v>
      </c>
      <c r="F548" s="17">
        <f t="shared" si="93"/>
        <v>-9.517832722258316E-11</v>
      </c>
      <c r="G548" s="16">
        <f t="shared" si="94"/>
        <v>8580017.681848947</v>
      </c>
      <c r="H548" s="17">
        <f t="shared" si="88"/>
        <v>9.5421824174990341E-11</v>
      </c>
      <c r="I548" s="5">
        <f t="shared" si="95"/>
        <v>8580017.6818489488</v>
      </c>
      <c r="J548" s="5">
        <f t="shared" si="96"/>
        <v>2.4349695240718099E-13</v>
      </c>
    </row>
    <row r="549" spans="1:10" x14ac:dyDescent="0.4">
      <c r="A549" s="1">
        <f t="shared" si="89"/>
        <v>44430</v>
      </c>
      <c r="B549">
        <f t="shared" si="90"/>
        <v>544</v>
      </c>
      <c r="C549" s="16">
        <f t="shared" si="91"/>
        <v>3066.3181510668187</v>
      </c>
      <c r="D549" s="17">
        <f t="shared" si="87"/>
        <v>-2.2649566054339692E-13</v>
      </c>
      <c r="E549" s="16">
        <f t="shared" si="92"/>
        <v>1.2679905895629931E-9</v>
      </c>
      <c r="F549" s="17">
        <f t="shared" si="93"/>
        <v>-8.8532845608866127E-11</v>
      </c>
      <c r="G549" s="16">
        <f t="shared" si="94"/>
        <v>8580017.681848947</v>
      </c>
      <c r="H549" s="17">
        <f t="shared" si="88"/>
        <v>8.875934126940952E-11</v>
      </c>
      <c r="I549" s="5">
        <f t="shared" si="95"/>
        <v>8580017.6818489488</v>
      </c>
      <c r="J549" s="5">
        <f t="shared" si="96"/>
        <v>2.2649566054339293E-13</v>
      </c>
    </row>
    <row r="550" spans="1:10" x14ac:dyDescent="0.4">
      <c r="A550" s="1">
        <f t="shared" si="89"/>
        <v>44431</v>
      </c>
      <c r="B550">
        <f t="shared" si="90"/>
        <v>545</v>
      </c>
      <c r="C550" s="16">
        <f t="shared" si="91"/>
        <v>3066.3181510668187</v>
      </c>
      <c r="D550" s="17">
        <f t="shared" si="87"/>
        <v>-2.1068142224303406E-13</v>
      </c>
      <c r="E550" s="16">
        <f t="shared" si="92"/>
        <v>1.1794577439541269E-9</v>
      </c>
      <c r="F550" s="17">
        <f t="shared" si="93"/>
        <v>-8.2351360654545849E-11</v>
      </c>
      <c r="G550" s="16">
        <f t="shared" si="94"/>
        <v>8580017.681848947</v>
      </c>
      <c r="H550" s="17">
        <f t="shared" si="88"/>
        <v>8.2562042076788882E-11</v>
      </c>
      <c r="I550" s="5">
        <f t="shared" si="95"/>
        <v>8580017.6818489488</v>
      </c>
      <c r="J550" s="5">
        <f t="shared" si="96"/>
        <v>2.1068142224303295E-13</v>
      </c>
    </row>
    <row r="551" spans="1:10" x14ac:dyDescent="0.4">
      <c r="A551" s="1">
        <f t="shared" si="89"/>
        <v>44432</v>
      </c>
      <c r="B551">
        <f t="shared" si="90"/>
        <v>546</v>
      </c>
      <c r="C551" s="16">
        <f t="shared" si="91"/>
        <v>3066.3181510668187</v>
      </c>
      <c r="D551" s="17">
        <f t="shared" si="87"/>
        <v>-1.9597135579488537E-13</v>
      </c>
      <c r="E551" s="16">
        <f t="shared" si="92"/>
        <v>1.097106383299581E-9</v>
      </c>
      <c r="F551" s="17">
        <f t="shared" si="93"/>
        <v>-7.6601475475175794E-11</v>
      </c>
      <c r="G551" s="16">
        <f t="shared" si="94"/>
        <v>8580017.681848947</v>
      </c>
      <c r="H551" s="17">
        <f t="shared" si="88"/>
        <v>7.6797446830970684E-11</v>
      </c>
      <c r="I551" s="5">
        <f t="shared" si="95"/>
        <v>8580017.6818489488</v>
      </c>
      <c r="J551" s="5">
        <f t="shared" si="96"/>
        <v>1.9597135579489052E-13</v>
      </c>
    </row>
    <row r="552" spans="1:10" x14ac:dyDescent="0.4">
      <c r="A552" s="1">
        <f t="shared" si="89"/>
        <v>44433</v>
      </c>
      <c r="B552">
        <f t="shared" si="90"/>
        <v>547</v>
      </c>
      <c r="C552" s="16">
        <f t="shared" si="91"/>
        <v>3066.3181510668187</v>
      </c>
      <c r="D552" s="17">
        <f t="shared" si="87"/>
        <v>-1.8228836640272569E-13</v>
      </c>
      <c r="E552" s="16">
        <f t="shared" si="92"/>
        <v>1.0205049078244053E-9</v>
      </c>
      <c r="F552" s="17">
        <f t="shared" si="93"/>
        <v>-7.1253055181305646E-11</v>
      </c>
      <c r="G552" s="16">
        <f t="shared" si="94"/>
        <v>8580017.681848947</v>
      </c>
      <c r="H552" s="17">
        <f t="shared" si="88"/>
        <v>7.143534354770837E-11</v>
      </c>
      <c r="I552" s="5">
        <f t="shared" si="95"/>
        <v>8580017.6818489488</v>
      </c>
      <c r="J552" s="5">
        <f t="shared" si="96"/>
        <v>1.8228836640272405E-13</v>
      </c>
    </row>
    <row r="553" spans="1:10" x14ac:dyDescent="0.4">
      <c r="A553" s="1">
        <f t="shared" si="89"/>
        <v>44434</v>
      </c>
      <c r="B553">
        <f t="shared" si="90"/>
        <v>548</v>
      </c>
      <c r="C553" s="16">
        <f t="shared" si="91"/>
        <v>3066.3181510668187</v>
      </c>
      <c r="D553" s="17">
        <f t="shared" si="87"/>
        <v>-1.6956074213495647E-13</v>
      </c>
      <c r="E553" s="16">
        <f t="shared" si="92"/>
        <v>9.492518526430997E-10</v>
      </c>
      <c r="F553" s="17">
        <f t="shared" si="93"/>
        <v>-6.6278068942882021E-11</v>
      </c>
      <c r="G553" s="16">
        <f t="shared" si="94"/>
        <v>8580017.681848947</v>
      </c>
      <c r="H553" s="17">
        <f t="shared" si="88"/>
        <v>6.6447629685016979E-11</v>
      </c>
      <c r="I553" s="5">
        <f t="shared" si="95"/>
        <v>8580017.6818489488</v>
      </c>
      <c r="J553" s="5">
        <f t="shared" si="96"/>
        <v>1.6956074213495789E-13</v>
      </c>
    </row>
    <row r="554" spans="1:10" x14ac:dyDescent="0.4">
      <c r="A554" s="1">
        <f t="shared" si="89"/>
        <v>44435</v>
      </c>
      <c r="B554">
        <f t="shared" si="90"/>
        <v>549</v>
      </c>
      <c r="C554" s="16">
        <f t="shared" si="91"/>
        <v>3066.3181510668187</v>
      </c>
      <c r="D554" s="17">
        <f t="shared" si="87"/>
        <v>-1.5772177808559982E-13</v>
      </c>
      <c r="E554" s="16">
        <f t="shared" si="92"/>
        <v>8.8297378370021772E-10</v>
      </c>
      <c r="F554" s="17">
        <f t="shared" si="93"/>
        <v>-6.165044308092965E-11</v>
      </c>
      <c r="G554" s="16">
        <f t="shared" si="94"/>
        <v>8580017.681848947</v>
      </c>
      <c r="H554" s="17">
        <f t="shared" si="88"/>
        <v>6.1808164859015244E-11</v>
      </c>
      <c r="I554" s="5">
        <f t="shared" si="95"/>
        <v>8580017.681848947</v>
      </c>
      <c r="J554" s="5">
        <f t="shared" si="96"/>
        <v>1.5772177808559379E-13</v>
      </c>
    </row>
    <row r="555" spans="1:10" x14ac:dyDescent="0.4">
      <c r="A555" s="1">
        <f t="shared" si="89"/>
        <v>44436</v>
      </c>
      <c r="B555">
        <f t="shared" si="90"/>
        <v>550</v>
      </c>
      <c r="C555" s="16">
        <f t="shared" si="91"/>
        <v>3066.3181510668187</v>
      </c>
      <c r="D555" s="17">
        <f t="shared" si="87"/>
        <v>-1.4670942677688804E-13</v>
      </c>
      <c r="E555" s="16">
        <f t="shared" si="92"/>
        <v>8.213233406192881E-10</v>
      </c>
      <c r="F555" s="17">
        <f t="shared" si="93"/>
        <v>-5.7345924416573281E-11</v>
      </c>
      <c r="G555" s="16">
        <f t="shared" si="94"/>
        <v>8580017.681848947</v>
      </c>
      <c r="H555" s="17">
        <f t="shared" si="88"/>
        <v>5.7492633843350172E-11</v>
      </c>
      <c r="I555" s="5">
        <f t="shared" si="95"/>
        <v>8580017.681848947</v>
      </c>
      <c r="J555" s="5">
        <f t="shared" si="96"/>
        <v>1.4670942677689095E-13</v>
      </c>
    </row>
    <row r="556" spans="1:10" x14ac:dyDescent="0.4">
      <c r="A556" s="1">
        <f t="shared" si="89"/>
        <v>44437</v>
      </c>
      <c r="B556">
        <f t="shared" si="90"/>
        <v>551</v>
      </c>
      <c r="C556" s="16">
        <f t="shared" si="91"/>
        <v>3066.3181510668187</v>
      </c>
      <c r="D556" s="17">
        <f t="shared" si="87"/>
        <v>-1.3646597297122539E-13</v>
      </c>
      <c r="E556" s="16">
        <f t="shared" si="92"/>
        <v>7.6397741620271487E-10</v>
      </c>
      <c r="F556" s="17">
        <f t="shared" si="93"/>
        <v>-5.3341953161218816E-11</v>
      </c>
      <c r="G556" s="16">
        <f t="shared" si="94"/>
        <v>8580017.681848947</v>
      </c>
      <c r="H556" s="17">
        <f t="shared" si="88"/>
        <v>5.3478419134190045E-11</v>
      </c>
      <c r="I556" s="5">
        <f t="shared" si="95"/>
        <v>8580017.681848947</v>
      </c>
      <c r="J556" s="5">
        <f t="shared" si="96"/>
        <v>1.364659729712283E-13</v>
      </c>
    </row>
    <row r="557" spans="1:10" x14ac:dyDescent="0.4">
      <c r="A557" s="1">
        <f t="shared" si="89"/>
        <v>44438</v>
      </c>
      <c r="B557">
        <f t="shared" si="90"/>
        <v>552</v>
      </c>
      <c r="C557" s="16">
        <f t="shared" si="91"/>
        <v>3066.3181510668187</v>
      </c>
      <c r="D557" s="17">
        <f t="shared" si="87"/>
        <v>-1.2693773118822516E-13</v>
      </c>
      <c r="E557" s="16">
        <f t="shared" si="92"/>
        <v>7.1063546304149604E-10</v>
      </c>
      <c r="F557" s="17">
        <f t="shared" si="93"/>
        <v>-4.9617544681716497E-11</v>
      </c>
      <c r="G557" s="16">
        <f t="shared" si="94"/>
        <v>8580017.681848947</v>
      </c>
      <c r="H557" s="17">
        <f t="shared" si="88"/>
        <v>4.9744482412904725E-11</v>
      </c>
      <c r="I557" s="5">
        <f t="shared" si="95"/>
        <v>8580017.681848947</v>
      </c>
      <c r="J557" s="5">
        <f t="shared" si="96"/>
        <v>1.2693773118822799E-13</v>
      </c>
    </row>
    <row r="558" spans="1:10" x14ac:dyDescent="0.4">
      <c r="A558" s="1">
        <f t="shared" si="89"/>
        <v>44439</v>
      </c>
      <c r="B558">
        <f t="shared" si="90"/>
        <v>553</v>
      </c>
      <c r="C558" s="16">
        <f t="shared" si="91"/>
        <v>3066.3181510668187</v>
      </c>
      <c r="D558" s="17">
        <f t="shared" si="87"/>
        <v>-1.1807476434152318E-13</v>
      </c>
      <c r="E558" s="16">
        <f t="shared" si="92"/>
        <v>6.6101791835977953E-10</v>
      </c>
      <c r="F558" s="17">
        <f t="shared" si="93"/>
        <v>-4.6153179520843045E-11</v>
      </c>
      <c r="G558" s="16">
        <f t="shared" si="94"/>
        <v>8580017.681848947</v>
      </c>
      <c r="H558" s="17">
        <f t="shared" si="88"/>
        <v>4.6271254285184571E-11</v>
      </c>
      <c r="I558" s="5">
        <f t="shared" si="95"/>
        <v>8580017.681848947</v>
      </c>
      <c r="J558" s="5">
        <f t="shared" si="96"/>
        <v>1.1807476434152542E-13</v>
      </c>
    </row>
    <row r="559" spans="1:10" x14ac:dyDescent="0.4">
      <c r="A559" s="1">
        <f t="shared" si="89"/>
        <v>44440</v>
      </c>
      <c r="B559">
        <f t="shared" si="90"/>
        <v>554</v>
      </c>
      <c r="C559" s="16">
        <f t="shared" si="91"/>
        <v>3066.3181510668187</v>
      </c>
      <c r="D559" s="17">
        <f t="shared" si="87"/>
        <v>-1.098306220207556E-13</v>
      </c>
      <c r="E559" s="16">
        <f t="shared" si="92"/>
        <v>6.1486473883893652E-10</v>
      </c>
      <c r="F559" s="17">
        <f t="shared" si="93"/>
        <v>-4.2930701096704805E-11</v>
      </c>
      <c r="G559" s="16">
        <f t="shared" si="94"/>
        <v>8580017.681848947</v>
      </c>
      <c r="H559" s="17">
        <f t="shared" si="88"/>
        <v>4.304053171872556E-11</v>
      </c>
      <c r="I559" s="5">
        <f t="shared" si="95"/>
        <v>8580017.681848947</v>
      </c>
      <c r="J559" s="5">
        <f t="shared" si="96"/>
        <v>1.0983062202075565E-13</v>
      </c>
    </row>
    <row r="560" spans="1:10" x14ac:dyDescent="0.4">
      <c r="A560" s="1">
        <f t="shared" si="89"/>
        <v>44441</v>
      </c>
      <c r="B560">
        <f t="shared" si="90"/>
        <v>555</v>
      </c>
      <c r="C560" s="16">
        <f t="shared" si="91"/>
        <v>3066.3181510668187</v>
      </c>
      <c r="D560" s="17">
        <f t="shared" si="87"/>
        <v>-1.021620970470486E-13</v>
      </c>
      <c r="E560" s="16">
        <f t="shared" si="92"/>
        <v>5.7193403774223173E-10</v>
      </c>
      <c r="F560" s="17">
        <f t="shared" si="93"/>
        <v>-3.9933220544909173E-11</v>
      </c>
      <c r="G560" s="16">
        <f t="shared" si="94"/>
        <v>8580017.681848947</v>
      </c>
      <c r="H560" s="17">
        <f t="shared" si="88"/>
        <v>4.0035382641956224E-11</v>
      </c>
      <c r="I560" s="5">
        <f t="shared" si="95"/>
        <v>8580017.681848947</v>
      </c>
      <c r="J560" s="5">
        <f t="shared" si="96"/>
        <v>1.0216209704705169E-13</v>
      </c>
    </row>
    <row r="561" spans="1:10" x14ac:dyDescent="0.4">
      <c r="A561" s="1">
        <f t="shared" si="89"/>
        <v>44442</v>
      </c>
      <c r="B561">
        <f t="shared" si="90"/>
        <v>556</v>
      </c>
      <c r="C561" s="16">
        <f t="shared" si="91"/>
        <v>3066.3181510668187</v>
      </c>
      <c r="D561" s="17">
        <f t="shared" si="87"/>
        <v>-9.5028999026138531E-14</v>
      </c>
      <c r="E561" s="16">
        <f t="shared" si="92"/>
        <v>5.3200081719732251E-10</v>
      </c>
      <c r="F561" s="17">
        <f t="shared" si="93"/>
        <v>-3.7145028204786437E-11</v>
      </c>
      <c r="G561" s="16">
        <f t="shared" si="94"/>
        <v>8580017.681848947</v>
      </c>
      <c r="H561" s="17">
        <f t="shared" si="88"/>
        <v>3.7240057203812578E-11</v>
      </c>
      <c r="I561" s="5">
        <f t="shared" si="95"/>
        <v>8580017.681848947</v>
      </c>
      <c r="J561" s="5">
        <f t="shared" si="96"/>
        <v>9.5028999026141522E-14</v>
      </c>
    </row>
    <row r="562" spans="1:10" x14ac:dyDescent="0.4">
      <c r="A562" s="1">
        <f t="shared" si="89"/>
        <v>44443</v>
      </c>
      <c r="B562">
        <f t="shared" si="90"/>
        <v>557</v>
      </c>
      <c r="C562" s="16">
        <f t="shared" si="91"/>
        <v>3066.3181510668187</v>
      </c>
      <c r="D562" s="17">
        <f t="shared" si="87"/>
        <v>-8.8393943712324427E-14</v>
      </c>
      <c r="E562" s="16">
        <f t="shared" si="92"/>
        <v>4.9485578899253604E-10</v>
      </c>
      <c r="F562" s="17">
        <f t="shared" si="93"/>
        <v>-3.45515112857652E-11</v>
      </c>
      <c r="G562" s="16">
        <f t="shared" si="94"/>
        <v>8580017.681848947</v>
      </c>
      <c r="H562" s="17">
        <f t="shared" si="88"/>
        <v>3.4639905229477524E-11</v>
      </c>
      <c r="I562" s="5">
        <f t="shared" si="95"/>
        <v>8580017.681848947</v>
      </c>
      <c r="J562" s="5">
        <f t="shared" si="96"/>
        <v>8.8393943712323947E-14</v>
      </c>
    </row>
    <row r="563" spans="1:10" x14ac:dyDescent="0.4">
      <c r="A563" s="1">
        <f t="shared" si="89"/>
        <v>44444</v>
      </c>
      <c r="B563">
        <f t="shared" si="90"/>
        <v>558</v>
      </c>
      <c r="C563" s="16">
        <f t="shared" si="91"/>
        <v>3066.3181510668187</v>
      </c>
      <c r="D563" s="17">
        <f t="shared" si="87"/>
        <v>-8.2222157079318625E-14</v>
      </c>
      <c r="E563" s="16">
        <f t="shared" si="92"/>
        <v>4.6030427770677084E-10</v>
      </c>
      <c r="F563" s="17">
        <f t="shared" si="93"/>
        <v>-3.2139077282394642E-11</v>
      </c>
      <c r="G563" s="16">
        <f t="shared" si="94"/>
        <v>8580017.681848947</v>
      </c>
      <c r="H563" s="17">
        <f t="shared" si="88"/>
        <v>3.2221299439473964E-11</v>
      </c>
      <c r="I563" s="5">
        <f t="shared" si="95"/>
        <v>8580017.681848947</v>
      </c>
      <c r="J563" s="5">
        <f t="shared" si="96"/>
        <v>8.2222157079321528E-14</v>
      </c>
    </row>
    <row r="564" spans="1:10" x14ac:dyDescent="0.4">
      <c r="A564" s="1">
        <f t="shared" si="89"/>
        <v>44445</v>
      </c>
      <c r="B564">
        <f t="shared" si="90"/>
        <v>559</v>
      </c>
      <c r="C564" s="16">
        <f t="shared" si="91"/>
        <v>3066.3181510668187</v>
      </c>
      <c r="D564" s="17">
        <f t="shared" si="87"/>
        <v>-7.6481293071140101E-14</v>
      </c>
      <c r="E564" s="16">
        <f t="shared" si="92"/>
        <v>4.2816520042437617E-10</v>
      </c>
      <c r="F564" s="17">
        <f t="shared" si="93"/>
        <v>-2.9895082736635199E-11</v>
      </c>
      <c r="G564" s="16">
        <f t="shared" si="94"/>
        <v>8580017.681848947</v>
      </c>
      <c r="H564" s="17">
        <f t="shared" si="88"/>
        <v>2.9971564029706336E-11</v>
      </c>
      <c r="I564" s="5">
        <f t="shared" si="95"/>
        <v>8580017.681848947</v>
      </c>
      <c r="J564" s="5">
        <f t="shared" si="96"/>
        <v>7.6481293071136984E-14</v>
      </c>
    </row>
    <row r="565" spans="1:10" x14ac:dyDescent="0.4">
      <c r="A565" s="1">
        <f t="shared" si="89"/>
        <v>44446</v>
      </c>
      <c r="B565">
        <f t="shared" si="90"/>
        <v>560</v>
      </c>
      <c r="C565" s="16">
        <f t="shared" si="91"/>
        <v>3066.3181510668187</v>
      </c>
      <c r="D565" s="17">
        <f t="shared" si="87"/>
        <v>-7.1141264077890775E-14</v>
      </c>
      <c r="E565" s="16">
        <f t="shared" si="92"/>
        <v>3.9827011768774096E-10</v>
      </c>
      <c r="F565" s="17">
        <f t="shared" si="93"/>
        <v>-2.780776697406398E-11</v>
      </c>
      <c r="G565" s="16">
        <f t="shared" si="94"/>
        <v>8580017.681848947</v>
      </c>
      <c r="H565" s="17">
        <f t="shared" si="88"/>
        <v>2.7878908238141871E-11</v>
      </c>
      <c r="I565" s="5">
        <f t="shared" si="95"/>
        <v>8580017.681848947</v>
      </c>
      <c r="J565" s="5">
        <f t="shared" si="96"/>
        <v>7.1141264077891002E-14</v>
      </c>
    </row>
    <row r="566" spans="1:10" x14ac:dyDescent="0.4">
      <c r="A566" s="1">
        <f t="shared" si="89"/>
        <v>44447</v>
      </c>
      <c r="B566">
        <f t="shared" si="90"/>
        <v>561</v>
      </c>
      <c r="C566" s="16">
        <f t="shared" si="91"/>
        <v>3066.3181510668187</v>
      </c>
      <c r="D566" s="17">
        <f t="shared" si="87"/>
        <v>-6.6174083247946152E-14</v>
      </c>
      <c r="E566" s="16">
        <f t="shared" si="92"/>
        <v>3.7046235071367696E-10</v>
      </c>
      <c r="F566" s="17">
        <f t="shared" si="93"/>
        <v>-2.5866190466709443E-11</v>
      </c>
      <c r="G566" s="16">
        <f t="shared" si="94"/>
        <v>8580017.681848947</v>
      </c>
      <c r="H566" s="17">
        <f t="shared" si="88"/>
        <v>2.5932364549957388E-11</v>
      </c>
      <c r="I566" s="5">
        <f t="shared" si="95"/>
        <v>8580017.681848947</v>
      </c>
      <c r="J566" s="5">
        <f t="shared" si="96"/>
        <v>6.6174083247945761E-14</v>
      </c>
    </row>
    <row r="567" spans="1:10" x14ac:dyDescent="0.4">
      <c r="A567" s="1">
        <f t="shared" si="89"/>
        <v>44448</v>
      </c>
      <c r="B567">
        <f t="shared" si="90"/>
        <v>562</v>
      </c>
      <c r="C567" s="16">
        <f t="shared" si="91"/>
        <v>3066.3181510668187</v>
      </c>
      <c r="D567" s="17">
        <f t="shared" si="87"/>
        <v>-6.1553717810125509E-14</v>
      </c>
      <c r="E567" s="16">
        <f t="shared" si="92"/>
        <v>3.4459616024696753E-10</v>
      </c>
      <c r="F567" s="17">
        <f t="shared" si="93"/>
        <v>-2.4060177499477604E-11</v>
      </c>
      <c r="G567" s="16">
        <f t="shared" si="94"/>
        <v>8580017.681848947</v>
      </c>
      <c r="H567" s="17">
        <f t="shared" si="88"/>
        <v>2.412173121728773E-11</v>
      </c>
      <c r="I567" s="5">
        <f t="shared" si="95"/>
        <v>8580017.681848947</v>
      </c>
      <c r="J567" s="5">
        <f t="shared" si="96"/>
        <v>6.1553717810125522E-14</v>
      </c>
    </row>
    <row r="568" spans="1:10" x14ac:dyDescent="0.4">
      <c r="A568" s="1">
        <f t="shared" si="89"/>
        <v>44449</v>
      </c>
      <c r="B568">
        <f t="shared" si="90"/>
        <v>563</v>
      </c>
      <c r="C568" s="16">
        <f t="shared" si="91"/>
        <v>3066.3181510668187</v>
      </c>
      <c r="D568" s="17">
        <f t="shared" si="87"/>
        <v>-5.7255952637109749E-14</v>
      </c>
      <c r="E568" s="16">
        <f t="shared" si="92"/>
        <v>3.2053598274748991E-10</v>
      </c>
      <c r="F568" s="17">
        <f t="shared" si="93"/>
        <v>-2.2380262839687187E-11</v>
      </c>
      <c r="G568" s="16">
        <f t="shared" si="94"/>
        <v>8580017.681848947</v>
      </c>
      <c r="H568" s="17">
        <f t="shared" si="88"/>
        <v>2.2437518792324295E-11</v>
      </c>
      <c r="I568" s="5">
        <f t="shared" si="95"/>
        <v>8580017.681848947</v>
      </c>
      <c r="J568" s="5">
        <f t="shared" si="96"/>
        <v>5.7255952637108525E-14</v>
      </c>
    </row>
    <row r="569" spans="1:10" x14ac:dyDescent="0.4">
      <c r="A569" s="1">
        <f t="shared" si="89"/>
        <v>44450</v>
      </c>
      <c r="B569">
        <f t="shared" si="90"/>
        <v>564</v>
      </c>
      <c r="C569" s="16">
        <f t="shared" si="91"/>
        <v>3066.3181510668187</v>
      </c>
      <c r="D569" s="17">
        <f t="shared" si="87"/>
        <v>-5.3258263335048906E-14</v>
      </c>
      <c r="E569" s="16">
        <f t="shared" si="92"/>
        <v>2.981557199078027E-10</v>
      </c>
      <c r="F569" s="17">
        <f t="shared" si="93"/>
        <v>-2.0817642130211145E-11</v>
      </c>
      <c r="G569" s="16">
        <f t="shared" si="94"/>
        <v>8580017.681848947</v>
      </c>
      <c r="H569" s="17">
        <f t="shared" si="88"/>
        <v>2.0870900393546192E-11</v>
      </c>
      <c r="I569" s="5">
        <f t="shared" si="95"/>
        <v>8580017.681848947</v>
      </c>
      <c r="J569" s="5">
        <f t="shared" si="96"/>
        <v>5.3258263335047637E-14</v>
      </c>
    </row>
    <row r="570" spans="1:10" x14ac:dyDescent="0.4">
      <c r="A570" s="1">
        <f t="shared" si="89"/>
        <v>44451</v>
      </c>
      <c r="B570">
        <f t="shared" si="90"/>
        <v>565</v>
      </c>
      <c r="C570" s="16">
        <f t="shared" si="91"/>
        <v>3066.3181510668187</v>
      </c>
      <c r="D570" s="17">
        <f t="shared" si="87"/>
        <v>-4.9539698194227741E-14</v>
      </c>
      <c r="E570" s="16">
        <f t="shared" si="92"/>
        <v>2.7733807777759154E-10</v>
      </c>
      <c r="F570" s="17">
        <f t="shared" si="93"/>
        <v>-1.9364125746237181E-11</v>
      </c>
      <c r="G570" s="16">
        <f t="shared" si="94"/>
        <v>8580017.681848947</v>
      </c>
      <c r="H570" s="17">
        <f t="shared" si="88"/>
        <v>1.9413665444431409E-11</v>
      </c>
      <c r="I570" s="5">
        <f t="shared" si="95"/>
        <v>8580017.681848947</v>
      </c>
      <c r="J570" s="5">
        <f t="shared" si="96"/>
        <v>4.9539698194227602E-14</v>
      </c>
    </row>
    <row r="571" spans="1:10" x14ac:dyDescent="0.4">
      <c r="A571" s="1">
        <f t="shared" si="89"/>
        <v>44452</v>
      </c>
      <c r="B571">
        <f t="shared" si="90"/>
        <v>566</v>
      </c>
      <c r="C571" s="16">
        <f t="shared" si="91"/>
        <v>3066.3181510668187</v>
      </c>
      <c r="D571" s="17">
        <f t="shared" si="87"/>
        <v>-4.6080768382098018E-14</v>
      </c>
      <c r="E571" s="16">
        <f t="shared" si="92"/>
        <v>2.5797395203135438E-10</v>
      </c>
      <c r="F571" s="17">
        <f t="shared" si="93"/>
        <v>-1.8012095873812708E-11</v>
      </c>
      <c r="G571" s="16">
        <f t="shared" si="94"/>
        <v>8580017.681848947</v>
      </c>
      <c r="H571" s="17">
        <f t="shared" si="88"/>
        <v>1.8058176642194807E-11</v>
      </c>
      <c r="I571" s="5">
        <f t="shared" si="95"/>
        <v>8580017.681848947</v>
      </c>
      <c r="J571" s="5">
        <f t="shared" si="96"/>
        <v>4.6080768382098883E-14</v>
      </c>
    </row>
    <row r="572" spans="1:10" x14ac:dyDescent="0.4">
      <c r="A572" s="1">
        <f t="shared" si="89"/>
        <v>44453</v>
      </c>
      <c r="B572">
        <f t="shared" si="90"/>
        <v>567</v>
      </c>
      <c r="C572" s="16">
        <f t="shared" si="91"/>
        <v>3066.3181510668187</v>
      </c>
      <c r="D572" s="17">
        <f t="shared" si="87"/>
        <v>-4.2863345803184212E-14</v>
      </c>
      <c r="E572" s="16">
        <f t="shared" si="92"/>
        <v>2.3996185615754167E-10</v>
      </c>
      <c r="F572" s="17">
        <f t="shared" si="93"/>
        <v>-1.6754466585224735E-11</v>
      </c>
      <c r="G572" s="16">
        <f t="shared" si="94"/>
        <v>8580017.681848947</v>
      </c>
      <c r="H572" s="17">
        <f t="shared" si="88"/>
        <v>1.6797329931027919E-11</v>
      </c>
      <c r="I572" s="5">
        <f t="shared" si="95"/>
        <v>8580017.681848947</v>
      </c>
      <c r="J572" s="5">
        <f t="shared" si="96"/>
        <v>4.2863345803183644E-14</v>
      </c>
    </row>
    <row r="573" spans="1:10" x14ac:dyDescent="0.4">
      <c r="A573" s="1">
        <f t="shared" si="89"/>
        <v>44454</v>
      </c>
      <c r="B573">
        <f t="shared" si="90"/>
        <v>568</v>
      </c>
      <c r="C573" s="16">
        <f t="shared" si="91"/>
        <v>3066.3181510668187</v>
      </c>
      <c r="D573" s="17">
        <f t="shared" si="87"/>
        <v>-3.9870568090551018E-14</v>
      </c>
      <c r="E573" s="16">
        <f t="shared" si="92"/>
        <v>2.2320738957231694E-10</v>
      </c>
      <c r="F573" s="17">
        <f t="shared" si="93"/>
        <v>-1.5584646701971637E-11</v>
      </c>
      <c r="G573" s="16">
        <f t="shared" si="94"/>
        <v>8580017.681848947</v>
      </c>
      <c r="H573" s="17">
        <f t="shared" si="88"/>
        <v>1.5624517270062188E-11</v>
      </c>
      <c r="I573" s="5">
        <f t="shared" si="95"/>
        <v>8580017.681848947</v>
      </c>
      <c r="J573" s="5">
        <f t="shared" si="96"/>
        <v>3.9870568090551699E-14</v>
      </c>
    </row>
    <row r="574" spans="1:10" x14ac:dyDescent="0.4">
      <c r="A574" s="1">
        <f t="shared" si="89"/>
        <v>44455</v>
      </c>
      <c r="B574">
        <f t="shared" si="90"/>
        <v>569</v>
      </c>
      <c r="C574" s="16">
        <f t="shared" si="91"/>
        <v>3066.3181510668187</v>
      </c>
      <c r="D574" s="17">
        <f t="shared" si="87"/>
        <v>-3.7086750230897114E-14</v>
      </c>
      <c r="E574" s="16">
        <f t="shared" si="92"/>
        <v>2.076227428703453E-10</v>
      </c>
      <c r="F574" s="17">
        <f t="shared" si="93"/>
        <v>-1.4496505250693275E-11</v>
      </c>
      <c r="G574" s="16">
        <f t="shared" si="94"/>
        <v>8580017.681848947</v>
      </c>
      <c r="H574" s="17">
        <f t="shared" si="88"/>
        <v>1.4533592000924172E-11</v>
      </c>
      <c r="I574" s="5">
        <f t="shared" si="95"/>
        <v>8580017.681848947</v>
      </c>
      <c r="J574" s="5">
        <f t="shared" si="96"/>
        <v>3.7086750230897228E-14</v>
      </c>
    </row>
    <row r="575" spans="1:10" x14ac:dyDescent="0.4">
      <c r="A575" s="1">
        <f t="shared" si="89"/>
        <v>44456</v>
      </c>
      <c r="B575">
        <f t="shared" si="90"/>
        <v>570</v>
      </c>
      <c r="C575" s="16">
        <f t="shared" si="91"/>
        <v>3066.3181510668187</v>
      </c>
      <c r="D575" s="17">
        <f t="shared" si="87"/>
        <v>-3.4497302360106368E-14</v>
      </c>
      <c r="E575" s="16">
        <f t="shared" si="92"/>
        <v>1.9312623761965201E-10</v>
      </c>
      <c r="F575" s="17">
        <f t="shared" si="93"/>
        <v>-1.3484339331015535E-11</v>
      </c>
      <c r="G575" s="16">
        <f t="shared" si="94"/>
        <v>8580017.681848947</v>
      </c>
      <c r="H575" s="17">
        <f t="shared" si="88"/>
        <v>1.3518836633375642E-11</v>
      </c>
      <c r="I575" s="5">
        <f t="shared" si="95"/>
        <v>8580017.681848947</v>
      </c>
      <c r="J575" s="5">
        <f t="shared" si="96"/>
        <v>3.4497302360106595E-14</v>
      </c>
    </row>
    <row r="576" spans="1:10" x14ac:dyDescent="0.4">
      <c r="A576" s="1">
        <f t="shared" si="89"/>
        <v>44457</v>
      </c>
      <c r="B576">
        <f t="shared" si="90"/>
        <v>571</v>
      </c>
      <c r="C576" s="16">
        <f t="shared" si="91"/>
        <v>3066.3181510668187</v>
      </c>
      <c r="D576" s="17">
        <f t="shared" si="87"/>
        <v>-3.2088653298426606E-14</v>
      </c>
      <c r="E576" s="16">
        <f t="shared" si="92"/>
        <v>1.7964189828863646E-10</v>
      </c>
      <c r="F576" s="17">
        <f t="shared" si="93"/>
        <v>-1.2542844226906127E-11</v>
      </c>
      <c r="G576" s="16">
        <f t="shared" si="94"/>
        <v>8580017.681848947</v>
      </c>
      <c r="H576" s="17">
        <f t="shared" si="88"/>
        <v>1.2574932880204554E-11</v>
      </c>
      <c r="I576" s="5">
        <f t="shared" si="95"/>
        <v>8580017.681848947</v>
      </c>
      <c r="J576" s="5">
        <f t="shared" si="96"/>
        <v>3.2088653298427268E-14</v>
      </c>
    </row>
    <row r="577" spans="1:10" x14ac:dyDescent="0.4">
      <c r="A577" s="1">
        <f t="shared" si="89"/>
        <v>44458</v>
      </c>
      <c r="B577">
        <f t="shared" si="90"/>
        <v>572</v>
      </c>
      <c r="C577" s="16">
        <f t="shared" si="91"/>
        <v>3066.3181510668187</v>
      </c>
      <c r="D577" s="17">
        <f t="shared" si="87"/>
        <v>-2.984817942452732E-14</v>
      </c>
      <c r="E577" s="16">
        <f t="shared" si="92"/>
        <v>1.6709905406173032E-10</v>
      </c>
      <c r="F577" s="17">
        <f t="shared" si="93"/>
        <v>-1.1667085604896597E-11</v>
      </c>
      <c r="G577" s="16">
        <f t="shared" si="94"/>
        <v>8580017.681848947</v>
      </c>
      <c r="H577" s="17">
        <f t="shared" si="88"/>
        <v>1.1696933784321124E-11</v>
      </c>
      <c r="I577" s="5">
        <f t="shared" si="95"/>
        <v>8580017.681848947</v>
      </c>
      <c r="J577" s="5">
        <f t="shared" si="96"/>
        <v>2.9848179424526973E-14</v>
      </c>
    </row>
    <row r="578" spans="1:10" x14ac:dyDescent="0.4">
      <c r="A578" s="1">
        <f t="shared" si="89"/>
        <v>44459</v>
      </c>
      <c r="B578">
        <f t="shared" si="90"/>
        <v>573</v>
      </c>
      <c r="C578" s="16">
        <f t="shared" si="91"/>
        <v>3066.3181510668187</v>
      </c>
      <c r="D578" s="17">
        <f t="shared" si="87"/>
        <v>-2.7764138515668405E-14</v>
      </c>
      <c r="E578" s="16">
        <f t="shared" si="92"/>
        <v>1.5543196845683373E-10</v>
      </c>
      <c r="F578" s="17">
        <f t="shared" si="93"/>
        <v>-1.0852473653462693E-11</v>
      </c>
      <c r="G578" s="16">
        <f t="shared" si="94"/>
        <v>8580017.681848947</v>
      </c>
      <c r="H578" s="17">
        <f t="shared" si="88"/>
        <v>1.0880237791978362E-11</v>
      </c>
      <c r="I578" s="5">
        <f t="shared" si="95"/>
        <v>8580017.681848947</v>
      </c>
      <c r="J578" s="5">
        <f t="shared" si="96"/>
        <v>2.7764138515668983E-14</v>
      </c>
    </row>
    <row r="579" spans="1:10" x14ac:dyDescent="0.4">
      <c r="A579" s="1">
        <f t="shared" si="89"/>
        <v>44460</v>
      </c>
      <c r="B579">
        <f t="shared" si="90"/>
        <v>574</v>
      </c>
      <c r="C579" s="16">
        <f t="shared" si="91"/>
        <v>3066.3181510668187</v>
      </c>
      <c r="D579" s="17">
        <f t="shared" si="87"/>
        <v>-2.5825608207239226E-14</v>
      </c>
      <c r="E579" s="16">
        <f t="shared" si="92"/>
        <v>1.4457949480337103E-10</v>
      </c>
      <c r="F579" s="17">
        <f t="shared" si="93"/>
        <v>-1.0094739028028734E-11</v>
      </c>
      <c r="G579" s="16">
        <f t="shared" si="94"/>
        <v>8580017.681848947</v>
      </c>
      <c r="H579" s="17">
        <f t="shared" si="88"/>
        <v>1.0120564636235972E-11</v>
      </c>
      <c r="I579" s="5">
        <f t="shared" si="95"/>
        <v>8580017.681848947</v>
      </c>
      <c r="J579" s="5">
        <f t="shared" si="96"/>
        <v>2.5825608207238768E-14</v>
      </c>
    </row>
    <row r="580" spans="1:10" x14ac:dyDescent="0.4">
      <c r="A580" s="1">
        <f t="shared" si="89"/>
        <v>44461</v>
      </c>
      <c r="B580">
        <f t="shared" si="90"/>
        <v>575</v>
      </c>
      <c r="C580" s="16">
        <f t="shared" si="91"/>
        <v>3066.3181510668187</v>
      </c>
      <c r="D580" s="17">
        <f t="shared" si="87"/>
        <v>-2.4022428749137274E-14</v>
      </c>
      <c r="E580" s="16">
        <f t="shared" si="92"/>
        <v>1.3448475577534231E-10</v>
      </c>
      <c r="F580" s="17">
        <f t="shared" si="93"/>
        <v>-9.3899104755248253E-12</v>
      </c>
      <c r="G580" s="16">
        <f t="shared" si="94"/>
        <v>8580017.681848947</v>
      </c>
      <c r="H580" s="17">
        <f t="shared" si="88"/>
        <v>9.4139329042739632E-12</v>
      </c>
      <c r="I580" s="5">
        <f t="shared" si="95"/>
        <v>8580017.681848947</v>
      </c>
      <c r="J580" s="5">
        <f t="shared" si="96"/>
        <v>2.4022428749137883E-14</v>
      </c>
    </row>
    <row r="581" spans="1:10" x14ac:dyDescent="0.4">
      <c r="A581" s="1">
        <f t="shared" si="89"/>
        <v>44462</v>
      </c>
      <c r="B581">
        <f t="shared" si="90"/>
        <v>576</v>
      </c>
      <c r="C581" s="16">
        <f t="shared" si="91"/>
        <v>3066.3181510668187</v>
      </c>
      <c r="D581" s="17">
        <f t="shared" ref="D581:D644" si="97">-E$1*C581*E581/B$2</f>
        <v>-2.2345149758975099E-14</v>
      </c>
      <c r="E581" s="16">
        <f t="shared" si="92"/>
        <v>1.2509484529981748E-10</v>
      </c>
      <c r="F581" s="17">
        <f t="shared" si="93"/>
        <v>-8.7342940212282485E-12</v>
      </c>
      <c r="G581" s="16">
        <f t="shared" si="94"/>
        <v>8580017.681848947</v>
      </c>
      <c r="H581" s="17">
        <f t="shared" ref="H581:H644" si="98">$G$1*E581</f>
        <v>8.7566391709872241E-12</v>
      </c>
      <c r="I581" s="5">
        <f t="shared" si="95"/>
        <v>8580017.681848947</v>
      </c>
      <c r="J581" s="5">
        <f t="shared" si="96"/>
        <v>2.2345149758975632E-14</v>
      </c>
    </row>
    <row r="582" spans="1:10" x14ac:dyDescent="0.4">
      <c r="A582" s="1">
        <f t="shared" si="89"/>
        <v>44463</v>
      </c>
      <c r="B582">
        <f t="shared" si="90"/>
        <v>577</v>
      </c>
      <c r="C582" s="16">
        <f t="shared" si="91"/>
        <v>3066.3181510668187</v>
      </c>
      <c r="D582" s="17">
        <f t="shared" si="97"/>
        <v>-2.0784980693051559E-14</v>
      </c>
      <c r="E582" s="16">
        <f t="shared" si="92"/>
        <v>1.1636055127858924E-10</v>
      </c>
      <c r="F582" s="17">
        <f t="shared" si="93"/>
        <v>-8.1244536088081962E-12</v>
      </c>
      <c r="G582" s="16">
        <f t="shared" si="94"/>
        <v>8580017.681848947</v>
      </c>
      <c r="H582" s="17">
        <f t="shared" si="98"/>
        <v>8.1452385895012477E-12</v>
      </c>
      <c r="I582" s="5">
        <f t="shared" si="95"/>
        <v>8580017.681848947</v>
      </c>
      <c r="J582" s="5">
        <f t="shared" si="96"/>
        <v>2.0784980693051464E-14</v>
      </c>
    </row>
    <row r="583" spans="1:10" x14ac:dyDescent="0.4">
      <c r="A583" s="1">
        <f t="shared" ref="A583:A646" si="99">A582+1</f>
        <v>44464</v>
      </c>
      <c r="B583">
        <f t="shared" ref="B583:B646" si="100">B582+1</f>
        <v>578</v>
      </c>
      <c r="C583" s="16">
        <f t="shared" si="91"/>
        <v>3066.3181510668187</v>
      </c>
      <c r="D583" s="17">
        <f t="shared" si="97"/>
        <v>-1.9333744775507881E-14</v>
      </c>
      <c r="E583" s="16">
        <f t="shared" si="92"/>
        <v>1.0823609766978104E-10</v>
      </c>
      <c r="F583" s="17">
        <f t="shared" si="93"/>
        <v>-7.5571930921091649E-12</v>
      </c>
      <c r="G583" s="16">
        <f t="shared" si="94"/>
        <v>8580017.681848947</v>
      </c>
      <c r="H583" s="17">
        <f t="shared" si="98"/>
        <v>7.576526836884673E-12</v>
      </c>
      <c r="I583" s="5">
        <f t="shared" si="95"/>
        <v>8580017.681848947</v>
      </c>
      <c r="J583" s="5">
        <f t="shared" si="96"/>
        <v>1.933374477550809E-14</v>
      </c>
    </row>
    <row r="584" spans="1:10" x14ac:dyDescent="0.4">
      <c r="A584" s="1">
        <f t="shared" si="99"/>
        <v>44465</v>
      </c>
      <c r="B584">
        <f t="shared" si="100"/>
        <v>579</v>
      </c>
      <c r="C584" s="16">
        <f t="shared" si="91"/>
        <v>3066.3181510668187</v>
      </c>
      <c r="D584" s="17">
        <f t="shared" si="97"/>
        <v>-1.7983836144213401E-14</v>
      </c>
      <c r="E584" s="16">
        <f t="shared" si="92"/>
        <v>1.0067890457767186E-10</v>
      </c>
      <c r="F584" s="17">
        <f t="shared" si="93"/>
        <v>-7.0295394842928181E-12</v>
      </c>
      <c r="G584" s="16">
        <f t="shared" si="94"/>
        <v>8580017.681848947</v>
      </c>
      <c r="H584" s="17">
        <f t="shared" si="98"/>
        <v>7.0475233204370312E-12</v>
      </c>
      <c r="I584" s="5">
        <f t="shared" si="95"/>
        <v>8580017.681848947</v>
      </c>
      <c r="J584" s="5">
        <f t="shared" si="96"/>
        <v>1.7983836144213095E-14</v>
      </c>
    </row>
    <row r="585" spans="1:10" x14ac:dyDescent="0.4">
      <c r="A585" s="1">
        <f t="shared" si="99"/>
        <v>44466</v>
      </c>
      <c r="B585">
        <f t="shared" si="100"/>
        <v>580</v>
      </c>
      <c r="C585" s="16">
        <f t="shared" si="91"/>
        <v>3066.3181510668187</v>
      </c>
      <c r="D585" s="17">
        <f t="shared" si="97"/>
        <v>-1.6728179988784422E-14</v>
      </c>
      <c r="E585" s="16">
        <f t="shared" si="92"/>
        <v>9.3649365093379046E-11</v>
      </c>
      <c r="F585" s="17">
        <f t="shared" si="93"/>
        <v>-6.5387273765477491E-12</v>
      </c>
      <c r="G585" s="16">
        <f t="shared" si="94"/>
        <v>8580017.681848947</v>
      </c>
      <c r="H585" s="17">
        <f t="shared" si="98"/>
        <v>6.5554555565365337E-12</v>
      </c>
      <c r="I585" s="5">
        <f t="shared" si="95"/>
        <v>8580017.681848947</v>
      </c>
      <c r="J585" s="5">
        <f t="shared" si="96"/>
        <v>1.6728179988784665E-14</v>
      </c>
    </row>
    <row r="586" spans="1:10" x14ac:dyDescent="0.4">
      <c r="A586" s="1">
        <f t="shared" si="99"/>
        <v>44467</v>
      </c>
      <c r="B586">
        <f t="shared" si="100"/>
        <v>581</v>
      </c>
      <c r="C586" s="16">
        <f t="shared" si="91"/>
        <v>3066.3181510668187</v>
      </c>
      <c r="D586" s="17">
        <f t="shared" si="97"/>
        <v>-1.5560195471821413E-14</v>
      </c>
      <c r="E586" s="16">
        <f t="shared" si="92"/>
        <v>8.7110637716831303E-11</v>
      </c>
      <c r="F586" s="17">
        <f t="shared" si="93"/>
        <v>-6.0821844447063704E-12</v>
      </c>
      <c r="G586" s="16">
        <f t="shared" si="94"/>
        <v>8580017.681848947</v>
      </c>
      <c r="H586" s="17">
        <f t="shared" si="98"/>
        <v>6.097744640178192E-12</v>
      </c>
      <c r="I586" s="5">
        <f t="shared" si="95"/>
        <v>8580017.681848947</v>
      </c>
      <c r="J586" s="5">
        <f t="shared" si="96"/>
        <v>1.5560195471821578E-14</v>
      </c>
    </row>
    <row r="587" spans="1:10" x14ac:dyDescent="0.4">
      <c r="A587" s="1">
        <f t="shared" si="99"/>
        <v>44468</v>
      </c>
      <c r="B587">
        <f t="shared" si="100"/>
        <v>582</v>
      </c>
      <c r="C587" s="16">
        <f t="shared" si="91"/>
        <v>3066.3181510668187</v>
      </c>
      <c r="D587" s="17">
        <f t="shared" si="97"/>
        <v>-1.4473761239036354E-14</v>
      </c>
      <c r="E587" s="16">
        <f t="shared" si="92"/>
        <v>8.102845327212493E-11</v>
      </c>
      <c r="F587" s="17">
        <f t="shared" si="93"/>
        <v>-5.6575179678097091E-12</v>
      </c>
      <c r="G587" s="16">
        <f t="shared" si="94"/>
        <v>8580017.681848947</v>
      </c>
      <c r="H587" s="17">
        <f t="shared" si="98"/>
        <v>5.6719917290487455E-12</v>
      </c>
      <c r="I587" s="5">
        <f t="shared" si="95"/>
        <v>8580017.681848947</v>
      </c>
      <c r="J587" s="5">
        <f t="shared" si="96"/>
        <v>1.4473761239036452E-14</v>
      </c>
    </row>
    <row r="588" spans="1:10" x14ac:dyDescent="0.4">
      <c r="A588" s="1">
        <f t="shared" si="99"/>
        <v>44469</v>
      </c>
      <c r="B588">
        <f t="shared" si="100"/>
        <v>583</v>
      </c>
      <c r="C588" s="16">
        <f t="shared" si="91"/>
        <v>3066.3181510668187</v>
      </c>
      <c r="D588" s="17">
        <f t="shared" si="97"/>
        <v>-1.3463183337510424E-14</v>
      </c>
      <c r="E588" s="16">
        <f t="shared" si="92"/>
        <v>7.5370935304315221E-11</v>
      </c>
      <c r="F588" s="17">
        <f t="shared" si="93"/>
        <v>-5.2625022879645552E-12</v>
      </c>
      <c r="G588" s="16">
        <f t="shared" si="94"/>
        <v>8580017.681848947</v>
      </c>
      <c r="H588" s="17">
        <f t="shared" si="98"/>
        <v>5.2759654713020656E-12</v>
      </c>
      <c r="I588" s="5">
        <f t="shared" si="95"/>
        <v>8580017.681848947</v>
      </c>
      <c r="J588" s="5">
        <f t="shared" si="96"/>
        <v>1.3463183337510479E-14</v>
      </c>
    </row>
    <row r="589" spans="1:10" x14ac:dyDescent="0.4">
      <c r="A589" s="1">
        <f t="shared" si="99"/>
        <v>44470</v>
      </c>
      <c r="B589">
        <f t="shared" si="100"/>
        <v>584</v>
      </c>
      <c r="C589" s="16">
        <f t="shared" si="91"/>
        <v>3066.3181510668187</v>
      </c>
      <c r="D589" s="17">
        <f t="shared" si="97"/>
        <v>-1.2523165373942996E-14</v>
      </c>
      <c r="E589" s="16">
        <f t="shared" si="92"/>
        <v>7.010843301635067E-11</v>
      </c>
      <c r="F589" s="17">
        <f t="shared" si="93"/>
        <v>-4.895067145770605E-12</v>
      </c>
      <c r="G589" s="16">
        <f t="shared" si="94"/>
        <v>8580017.681848947</v>
      </c>
      <c r="H589" s="17">
        <f t="shared" si="98"/>
        <v>4.9075903111445477E-12</v>
      </c>
      <c r="I589" s="5">
        <f t="shared" si="95"/>
        <v>8580017.681848947</v>
      </c>
      <c r="J589" s="5">
        <f t="shared" si="96"/>
        <v>1.2523165373942748E-14</v>
      </c>
    </row>
    <row r="590" spans="1:10" x14ac:dyDescent="0.4">
      <c r="A590" s="1">
        <f t="shared" si="99"/>
        <v>44471</v>
      </c>
      <c r="B590">
        <f t="shared" si="100"/>
        <v>585</v>
      </c>
      <c r="C590" s="16">
        <f t="shared" si="91"/>
        <v>3066.3181510668187</v>
      </c>
      <c r="D590" s="17">
        <f t="shared" si="97"/>
        <v>-1.1648780756492715E-14</v>
      </c>
      <c r="E590" s="16">
        <f t="shared" si="92"/>
        <v>6.5213365870580063E-11</v>
      </c>
      <c r="F590" s="17">
        <f t="shared" si="93"/>
        <v>-4.5532868301841126E-12</v>
      </c>
      <c r="G590" s="16">
        <f t="shared" si="94"/>
        <v>8580017.681848947</v>
      </c>
      <c r="H590" s="17">
        <f t="shared" si="98"/>
        <v>4.564935610940605E-12</v>
      </c>
      <c r="I590" s="5">
        <f t="shared" si="95"/>
        <v>8580017.681848947</v>
      </c>
      <c r="J590" s="5">
        <f t="shared" si="96"/>
        <v>1.1648780756492413E-14</v>
      </c>
    </row>
    <row r="591" spans="1:10" x14ac:dyDescent="0.4">
      <c r="A591" s="1">
        <f t="shared" si="99"/>
        <v>44472</v>
      </c>
      <c r="B591">
        <f t="shared" si="100"/>
        <v>586</v>
      </c>
      <c r="C591" s="16">
        <f t="shared" si="91"/>
        <v>3066.3181510668187</v>
      </c>
      <c r="D591" s="17">
        <f t="shared" si="97"/>
        <v>-1.0835446874731389E-14</v>
      </c>
      <c r="E591" s="16">
        <f t="shared" si="92"/>
        <v>6.0660079040395948E-11</v>
      </c>
      <c r="F591" s="17">
        <f t="shared" si="93"/>
        <v>-4.2353700859529853E-12</v>
      </c>
      <c r="G591" s="16">
        <f t="shared" si="94"/>
        <v>8580017.681848947</v>
      </c>
      <c r="H591" s="17">
        <f t="shared" si="98"/>
        <v>4.2462055328277169E-12</v>
      </c>
      <c r="I591" s="5">
        <f t="shared" si="95"/>
        <v>8580017.681848947</v>
      </c>
      <c r="J591" s="5">
        <f t="shared" si="96"/>
        <v>1.0835446874731691E-14</v>
      </c>
    </row>
    <row r="592" spans="1:10" x14ac:dyDescent="0.4">
      <c r="A592" s="1">
        <f t="shared" si="99"/>
        <v>44473</v>
      </c>
      <c r="B592">
        <f t="shared" si="100"/>
        <v>587</v>
      </c>
      <c r="C592" s="16">
        <f t="shared" si="91"/>
        <v>3066.3181510668187</v>
      </c>
      <c r="D592" s="17">
        <f t="shared" si="97"/>
        <v>-1.0078901082388971E-14</v>
      </c>
      <c r="E592" s="16">
        <f t="shared" si="92"/>
        <v>5.6424708954442965E-11</v>
      </c>
      <c r="F592" s="17">
        <f t="shared" si="93"/>
        <v>-3.9396507257286194E-12</v>
      </c>
      <c r="G592" s="16">
        <f t="shared" si="94"/>
        <v>8580017.681848947</v>
      </c>
      <c r="H592" s="17">
        <f t="shared" si="98"/>
        <v>3.9497296268110083E-12</v>
      </c>
      <c r="I592" s="5">
        <f t="shared" si="95"/>
        <v>8580017.681848947</v>
      </c>
      <c r="J592" s="5">
        <f t="shared" si="96"/>
        <v>1.0078901082388919E-14</v>
      </c>
    </row>
    <row r="593" spans="1:10" x14ac:dyDescent="0.4">
      <c r="A593" s="1">
        <f t="shared" si="99"/>
        <v>44474</v>
      </c>
      <c r="B593">
        <f t="shared" si="100"/>
        <v>588</v>
      </c>
      <c r="C593" s="16">
        <f t="shared" si="91"/>
        <v>3066.3181510668187</v>
      </c>
      <c r="D593" s="17">
        <f t="shared" si="97"/>
        <v>-9.3751783570162951E-15</v>
      </c>
      <c r="E593" s="16">
        <f t="shared" si="92"/>
        <v>5.2485058228714349E-11</v>
      </c>
      <c r="F593" s="17">
        <f t="shared" si="93"/>
        <v>-3.6645788976529884E-12</v>
      </c>
      <c r="G593" s="16">
        <f t="shared" si="94"/>
        <v>8580017.681848947</v>
      </c>
      <c r="H593" s="17">
        <f t="shared" si="98"/>
        <v>3.6739540760100045E-12</v>
      </c>
      <c r="I593" s="5">
        <f t="shared" si="95"/>
        <v>8580017.681848947</v>
      </c>
      <c r="J593" s="5">
        <f t="shared" si="96"/>
        <v>9.3751783570161341E-15</v>
      </c>
    </row>
    <row r="594" spans="1:10" x14ac:dyDescent="0.4">
      <c r="A594" s="1">
        <f t="shared" si="99"/>
        <v>44475</v>
      </c>
      <c r="B594">
        <f t="shared" si="100"/>
        <v>589</v>
      </c>
      <c r="C594" s="16">
        <f t="shared" si="91"/>
        <v>3066.3181510668187</v>
      </c>
      <c r="D594" s="17">
        <f t="shared" si="97"/>
        <v>-8.7205905194808718E-15</v>
      </c>
      <c r="E594" s="16">
        <f t="shared" si="92"/>
        <v>4.8820479331061363E-11</v>
      </c>
      <c r="F594" s="17">
        <f t="shared" si="93"/>
        <v>-3.4087129626548149E-12</v>
      </c>
      <c r="G594" s="16">
        <f t="shared" si="94"/>
        <v>8580017.681848947</v>
      </c>
      <c r="H594" s="17">
        <f t="shared" si="98"/>
        <v>3.4174335531742958E-12</v>
      </c>
      <c r="I594" s="5">
        <f t="shared" si="95"/>
        <v>8580017.681848947</v>
      </c>
      <c r="J594" s="5">
        <f t="shared" si="96"/>
        <v>8.7205905194809807E-15</v>
      </c>
    </row>
    <row r="595" spans="1:10" x14ac:dyDescent="0.4">
      <c r="A595" s="1">
        <f t="shared" si="99"/>
        <v>44476</v>
      </c>
      <c r="B595">
        <f t="shared" si="100"/>
        <v>590</v>
      </c>
      <c r="C595" s="16">
        <f t="shared" si="91"/>
        <v>3066.3181510668187</v>
      </c>
      <c r="D595" s="17">
        <f t="shared" si="97"/>
        <v>-8.1117069043860398E-15</v>
      </c>
      <c r="E595" s="16">
        <f t="shared" si="92"/>
        <v>4.5411766368406547E-11</v>
      </c>
      <c r="F595" s="17">
        <f t="shared" si="93"/>
        <v>-3.1707119388840725E-12</v>
      </c>
      <c r="G595" s="16">
        <f t="shared" si="94"/>
        <v>8580017.681848947</v>
      </c>
      <c r="H595" s="17">
        <f t="shared" si="98"/>
        <v>3.1788236457884584E-12</v>
      </c>
      <c r="I595" s="5">
        <f t="shared" si="95"/>
        <v>8580017.681848947</v>
      </c>
      <c r="J595" s="5">
        <f t="shared" si="96"/>
        <v>8.1117069043859231E-15</v>
      </c>
    </row>
    <row r="596" spans="1:10" x14ac:dyDescent="0.4">
      <c r="A596" s="1">
        <f t="shared" si="99"/>
        <v>44477</v>
      </c>
      <c r="B596">
        <f t="shared" si="100"/>
        <v>591</v>
      </c>
      <c r="C596" s="16">
        <f t="shared" si="91"/>
        <v>3066.3181510668187</v>
      </c>
      <c r="D596" s="17">
        <f t="shared" si="97"/>
        <v>-7.5453363801080238E-15</v>
      </c>
      <c r="E596" s="16">
        <f t="shared" si="92"/>
        <v>4.2241054429522472E-11</v>
      </c>
      <c r="F596" s="17">
        <f t="shared" si="93"/>
        <v>-2.9493284736864653E-12</v>
      </c>
      <c r="G596" s="16">
        <f t="shared" si="94"/>
        <v>8580017.681848947</v>
      </c>
      <c r="H596" s="17">
        <f t="shared" si="98"/>
        <v>2.9568738100665735E-12</v>
      </c>
      <c r="I596" s="5">
        <f t="shared" si="95"/>
        <v>8580017.681848947</v>
      </c>
      <c r="J596" s="5">
        <f t="shared" si="96"/>
        <v>7.5453363801081563E-15</v>
      </c>
    </row>
    <row r="597" spans="1:10" x14ac:dyDescent="0.4">
      <c r="A597" s="1">
        <f t="shared" si="99"/>
        <v>44478</v>
      </c>
      <c r="B597">
        <f t="shared" si="100"/>
        <v>592</v>
      </c>
      <c r="C597" s="16">
        <f t="shared" si="91"/>
        <v>3066.3181510668187</v>
      </c>
      <c r="D597" s="17">
        <f t="shared" si="97"/>
        <v>-7.018510624218707E-15</v>
      </c>
      <c r="E597" s="16">
        <f t="shared" si="92"/>
        <v>3.9291725955836008E-11</v>
      </c>
      <c r="F597" s="17">
        <f t="shared" si="93"/>
        <v>-2.7434023062843023E-12</v>
      </c>
      <c r="G597" s="16">
        <f t="shared" si="94"/>
        <v>8580017.681848947</v>
      </c>
      <c r="H597" s="17">
        <f t="shared" si="98"/>
        <v>2.7504208169085208E-12</v>
      </c>
      <c r="I597" s="5">
        <f t="shared" si="95"/>
        <v>8580017.681848947</v>
      </c>
      <c r="J597" s="5">
        <f t="shared" si="96"/>
        <v>7.0185106242185737E-15</v>
      </c>
    </row>
    <row r="598" spans="1:10" x14ac:dyDescent="0.4">
      <c r="A598" s="1">
        <f t="shared" si="99"/>
        <v>44479</v>
      </c>
      <c r="B598">
        <f t="shared" si="100"/>
        <v>593</v>
      </c>
      <c r="C598" s="16">
        <f t="shared" si="91"/>
        <v>3066.3181510668187</v>
      </c>
      <c r="D598" s="17">
        <f t="shared" si="97"/>
        <v>-6.528468566641377E-15</v>
      </c>
      <c r="E598" s="16">
        <f t="shared" si="92"/>
        <v>3.6548323649551706E-11</v>
      </c>
      <c r="F598" s="17">
        <f t="shared" si="93"/>
        <v>-2.5518541869019782E-12</v>
      </c>
      <c r="G598" s="16">
        <f t="shared" si="94"/>
        <v>8580017.681848947</v>
      </c>
      <c r="H598" s="17">
        <f t="shared" si="98"/>
        <v>2.5583826554686196E-12</v>
      </c>
      <c r="I598" s="5">
        <f t="shared" si="95"/>
        <v>8580017.681848947</v>
      </c>
      <c r="J598" s="5">
        <f t="shared" si="96"/>
        <v>6.5284685666414606E-15</v>
      </c>
    </row>
    <row r="599" spans="1:10" x14ac:dyDescent="0.4">
      <c r="A599" s="1">
        <f t="shared" si="99"/>
        <v>44480</v>
      </c>
      <c r="B599">
        <f t="shared" si="100"/>
        <v>594</v>
      </c>
      <c r="C599" s="16">
        <f t="shared" si="91"/>
        <v>3066.3181510668187</v>
      </c>
      <c r="D599" s="17">
        <f t="shared" si="97"/>
        <v>-6.0726419190067149E-15</v>
      </c>
      <c r="E599" s="16">
        <f t="shared" si="92"/>
        <v>3.3996469462649725E-11</v>
      </c>
      <c r="F599" s="17">
        <f t="shared" si="93"/>
        <v>-2.3736802204664745E-12</v>
      </c>
      <c r="G599" s="16">
        <f t="shared" si="94"/>
        <v>8580017.681848947</v>
      </c>
      <c r="H599" s="17">
        <f t="shared" si="98"/>
        <v>2.379752862385481E-12</v>
      </c>
      <c r="I599" s="5">
        <f t="shared" si="95"/>
        <v>8580017.681848947</v>
      </c>
      <c r="J599" s="5">
        <f t="shared" si="96"/>
        <v>6.0726419190065374E-15</v>
      </c>
    </row>
    <row r="600" spans="1:10" x14ac:dyDescent="0.4">
      <c r="A600" s="1">
        <f t="shared" si="99"/>
        <v>44481</v>
      </c>
      <c r="B600">
        <f t="shared" si="100"/>
        <v>595</v>
      </c>
      <c r="C600" s="16">
        <f t="shared" si="91"/>
        <v>3066.3181510668187</v>
      </c>
      <c r="D600" s="17">
        <f t="shared" si="97"/>
        <v>-5.6486417143690437E-15</v>
      </c>
      <c r="E600" s="16">
        <f t="shared" si="92"/>
        <v>3.1622789242183249E-11</v>
      </c>
      <c r="F600" s="17">
        <f t="shared" si="93"/>
        <v>-2.2079466052384586E-12</v>
      </c>
      <c r="G600" s="16">
        <f t="shared" si="94"/>
        <v>8580017.681848947</v>
      </c>
      <c r="H600" s="17">
        <f t="shared" si="98"/>
        <v>2.2135952469528276E-12</v>
      </c>
      <c r="I600" s="5">
        <f t="shared" si="95"/>
        <v>8580017.681848947</v>
      </c>
      <c r="J600" s="5">
        <f t="shared" si="96"/>
        <v>5.6486417143690019E-15</v>
      </c>
    </row>
    <row r="601" spans="1:10" x14ac:dyDescent="0.4">
      <c r="A601" s="1">
        <f t="shared" si="99"/>
        <v>44482</v>
      </c>
      <c r="B601">
        <f t="shared" si="100"/>
        <v>596</v>
      </c>
      <c r="C601" s="16">
        <f t="shared" si="91"/>
        <v>3066.3181510668187</v>
      </c>
      <c r="D601" s="17">
        <f t="shared" si="97"/>
        <v>-5.2542457867380756E-15</v>
      </c>
      <c r="E601" s="16">
        <f t="shared" si="92"/>
        <v>2.941484263694479E-11</v>
      </c>
      <c r="F601" s="17">
        <f t="shared" si="93"/>
        <v>-2.0537847387993974E-12</v>
      </c>
      <c r="G601" s="16">
        <f t="shared" si="94"/>
        <v>8580017.681848947</v>
      </c>
      <c r="H601" s="17">
        <f t="shared" si="98"/>
        <v>2.0590389845861354E-12</v>
      </c>
      <c r="I601" s="5">
        <f t="shared" si="95"/>
        <v>8580017.681848947</v>
      </c>
      <c r="J601" s="5">
        <f t="shared" si="96"/>
        <v>5.2542457867380133E-15</v>
      </c>
    </row>
    <row r="602" spans="1:10" x14ac:dyDescent="0.4">
      <c r="A602" s="1">
        <f t="shared" si="99"/>
        <v>44483</v>
      </c>
      <c r="B602">
        <f t="shared" si="100"/>
        <v>597</v>
      </c>
      <c r="C602" s="16">
        <f t="shared" si="91"/>
        <v>3066.3181510668187</v>
      </c>
      <c r="D602" s="17">
        <f t="shared" si="97"/>
        <v>-4.8873871248069662E-15</v>
      </c>
      <c r="E602" s="16">
        <f t="shared" si="92"/>
        <v>2.7361057898145393E-11</v>
      </c>
      <c r="F602" s="17">
        <f t="shared" si="93"/>
        <v>-1.9103866657453708E-12</v>
      </c>
      <c r="G602" s="16">
        <f t="shared" si="94"/>
        <v>8580017.681848947</v>
      </c>
      <c r="H602" s="17">
        <f t="shared" si="98"/>
        <v>1.9152740528701779E-12</v>
      </c>
      <c r="I602" s="5">
        <f t="shared" si="95"/>
        <v>8580017.681848947</v>
      </c>
      <c r="J602" s="5">
        <f t="shared" si="96"/>
        <v>4.887387124807049E-15</v>
      </c>
    </row>
    <row r="603" spans="1:10" x14ac:dyDescent="0.4">
      <c r="A603" s="1">
        <f t="shared" si="99"/>
        <v>44484</v>
      </c>
      <c r="B603">
        <f t="shared" si="100"/>
        <v>598</v>
      </c>
      <c r="C603" s="16">
        <f t="shared" si="91"/>
        <v>3066.3181510668187</v>
      </c>
      <c r="D603" s="17">
        <f t="shared" si="97"/>
        <v>-4.5461430388390874E-15</v>
      </c>
      <c r="E603" s="16">
        <f t="shared" si="92"/>
        <v>2.5450671232400021E-11</v>
      </c>
      <c r="F603" s="17">
        <f t="shared" si="93"/>
        <v>-1.7770008432291625E-12</v>
      </c>
      <c r="G603" s="16">
        <f t="shared" si="94"/>
        <v>8580017.681848947</v>
      </c>
      <c r="H603" s="17">
        <f t="shared" si="98"/>
        <v>1.7815469862680016E-12</v>
      </c>
      <c r="I603" s="5">
        <f t="shared" si="95"/>
        <v>8580017.681848947</v>
      </c>
      <c r="J603" s="5">
        <f t="shared" si="96"/>
        <v>4.5461430388391537E-15</v>
      </c>
    </row>
    <row r="604" spans="1:10" x14ac:dyDescent="0.4">
      <c r="A604" s="1">
        <f t="shared" si="99"/>
        <v>44485</v>
      </c>
      <c r="B604">
        <f t="shared" si="100"/>
        <v>599</v>
      </c>
      <c r="C604" s="16">
        <f t="shared" si="91"/>
        <v>3066.3181510668187</v>
      </c>
      <c r="D604" s="17">
        <f t="shared" si="97"/>
        <v>-4.2287250839376431E-15</v>
      </c>
      <c r="E604" s="16">
        <f t="shared" si="92"/>
        <v>2.3673670389170858E-11</v>
      </c>
      <c r="F604" s="17">
        <f t="shared" si="93"/>
        <v>-1.6529282021580226E-12</v>
      </c>
      <c r="G604" s="16">
        <f t="shared" si="94"/>
        <v>8580017.681848947</v>
      </c>
      <c r="H604" s="17">
        <f t="shared" si="98"/>
        <v>1.6571569272419602E-12</v>
      </c>
      <c r="I604" s="5">
        <f t="shared" si="95"/>
        <v>8580017.681848947</v>
      </c>
      <c r="J604" s="5">
        <f t="shared" si="96"/>
        <v>4.2287250839375713E-15</v>
      </c>
    </row>
    <row r="605" spans="1:10" x14ac:dyDescent="0.4">
      <c r="A605" s="1">
        <f t="shared" si="99"/>
        <v>44486</v>
      </c>
      <c r="B605">
        <f t="shared" si="100"/>
        <v>600</v>
      </c>
      <c r="C605" s="16">
        <f t="shared" si="91"/>
        <v>3066.3181510668187</v>
      </c>
      <c r="D605" s="17">
        <f t="shared" si="97"/>
        <v>-3.9334696868864548E-15</v>
      </c>
      <c r="E605" s="16">
        <f t="shared" si="92"/>
        <v>2.2020742187012835E-11</v>
      </c>
      <c r="F605" s="17">
        <f t="shared" si="93"/>
        <v>-1.5375184834040123E-12</v>
      </c>
      <c r="G605" s="16">
        <f t="shared" si="94"/>
        <v>8580017.681848947</v>
      </c>
      <c r="H605" s="17">
        <f t="shared" si="98"/>
        <v>1.5414519530908987E-12</v>
      </c>
      <c r="I605" s="5">
        <f t="shared" si="95"/>
        <v>8580017.681848947</v>
      </c>
      <c r="J605" s="5">
        <f t="shared" si="96"/>
        <v>3.933469686886398E-15</v>
      </c>
    </row>
    <row r="606" spans="1:10" x14ac:dyDescent="0.4">
      <c r="A606" s="1">
        <f t="shared" si="99"/>
        <v>44487</v>
      </c>
      <c r="B606">
        <f t="shared" si="100"/>
        <v>601</v>
      </c>
      <c r="C606" s="16">
        <f t="shared" si="91"/>
        <v>3066.3181510668187</v>
      </c>
      <c r="D606" s="17">
        <f t="shared" si="97"/>
        <v>-3.6588294274376106E-15</v>
      </c>
      <c r="E606" s="16">
        <f t="shared" si="92"/>
        <v>2.0483223703608824E-11</v>
      </c>
      <c r="F606" s="17">
        <f t="shared" si="93"/>
        <v>-1.4301668298251803E-12</v>
      </c>
      <c r="G606" s="16">
        <f t="shared" si="94"/>
        <v>8580017.681848947</v>
      </c>
      <c r="H606" s="17">
        <f t="shared" si="98"/>
        <v>1.4338256592526178E-12</v>
      </c>
      <c r="I606" s="5">
        <f t="shared" si="95"/>
        <v>8580017.681848947</v>
      </c>
      <c r="J606" s="5">
        <f t="shared" si="96"/>
        <v>3.6588294274375128E-15</v>
      </c>
    </row>
    <row r="607" spans="1:10" x14ac:dyDescent="0.4">
      <c r="A607" s="1">
        <f t="shared" si="99"/>
        <v>44488</v>
      </c>
      <c r="B607">
        <f t="shared" si="100"/>
        <v>602</v>
      </c>
      <c r="C607" s="16">
        <f t="shared" si="91"/>
        <v>3066.3181510668187</v>
      </c>
      <c r="D607" s="17">
        <f t="shared" si="97"/>
        <v>-3.4033649283515813E-15</v>
      </c>
      <c r="E607" s="16">
        <f t="shared" si="92"/>
        <v>1.9053056873783643E-11</v>
      </c>
      <c r="F607" s="17">
        <f t="shared" si="93"/>
        <v>-1.3303106162365036E-12</v>
      </c>
      <c r="G607" s="16">
        <f t="shared" si="94"/>
        <v>8580017.681848947</v>
      </c>
      <c r="H607" s="17">
        <f t="shared" si="98"/>
        <v>1.3337139811648552E-12</v>
      </c>
      <c r="I607" s="5">
        <f t="shared" si="95"/>
        <v>8580017.681848947</v>
      </c>
      <c r="J607" s="5">
        <f t="shared" si="96"/>
        <v>3.4033649283515474E-15</v>
      </c>
    </row>
    <row r="608" spans="1:10" x14ac:dyDescent="0.4">
      <c r="A608" s="1">
        <f t="shared" si="99"/>
        <v>44489</v>
      </c>
      <c r="B608">
        <f t="shared" si="100"/>
        <v>603</v>
      </c>
      <c r="C608" s="16">
        <f t="shared" si="91"/>
        <v>3066.3181510668187</v>
      </c>
      <c r="D608" s="17">
        <f t="shared" si="97"/>
        <v>-3.1657373116858882E-15</v>
      </c>
      <c r="E608" s="16">
        <f t="shared" si="92"/>
        <v>1.7722746257547139E-11</v>
      </c>
      <c r="F608" s="17">
        <f t="shared" si="93"/>
        <v>-1.2374265007166142E-12</v>
      </c>
      <c r="G608" s="16">
        <f t="shared" si="94"/>
        <v>8580017.681848947</v>
      </c>
      <c r="H608" s="17">
        <f t="shared" si="98"/>
        <v>1.2405922380283E-12</v>
      </c>
      <c r="I608" s="5">
        <f t="shared" si="95"/>
        <v>8580017.681848947</v>
      </c>
      <c r="J608" s="5">
        <f t="shared" si="96"/>
        <v>3.1657373116857892E-15</v>
      </c>
    </row>
    <row r="609" spans="1:10" x14ac:dyDescent="0.4">
      <c r="A609" s="1">
        <f t="shared" si="99"/>
        <v>44490</v>
      </c>
      <c r="B609">
        <f t="shared" si="100"/>
        <v>604</v>
      </c>
      <c r="C609" s="16">
        <f t="shared" si="91"/>
        <v>3066.3181510668187</v>
      </c>
      <c r="D609" s="17">
        <f t="shared" si="97"/>
        <v>-2.9447011817960695E-15</v>
      </c>
      <c r="E609" s="16">
        <f t="shared" si="92"/>
        <v>1.6485319756830525E-11</v>
      </c>
      <c r="F609" s="17">
        <f t="shared" si="93"/>
        <v>-1.1510276817963409E-12</v>
      </c>
      <c r="G609" s="16">
        <f t="shared" si="94"/>
        <v>8580017.681848947</v>
      </c>
      <c r="H609" s="17">
        <f t="shared" si="98"/>
        <v>1.153972382978137E-12</v>
      </c>
      <c r="I609" s="5">
        <f t="shared" si="95"/>
        <v>8580017.681848947</v>
      </c>
      <c r="J609" s="5">
        <f t="shared" si="96"/>
        <v>2.9447011817960033E-15</v>
      </c>
    </row>
    <row r="610" spans="1:10" x14ac:dyDescent="0.4">
      <c r="A610" s="1">
        <f t="shared" si="99"/>
        <v>44491</v>
      </c>
      <c r="B610">
        <f t="shared" si="100"/>
        <v>605</v>
      </c>
      <c r="C610" s="16">
        <f t="shared" si="91"/>
        <v>3066.3181510668187</v>
      </c>
      <c r="D610" s="17">
        <f t="shared" si="97"/>
        <v>-2.739098098273149E-15</v>
      </c>
      <c r="E610" s="16">
        <f t="shared" si="92"/>
        <v>1.5334292075034183E-11</v>
      </c>
      <c r="F610" s="17">
        <f t="shared" si="93"/>
        <v>-1.0706613471541198E-12</v>
      </c>
      <c r="G610" s="16">
        <f t="shared" si="94"/>
        <v>8580017.681848947</v>
      </c>
      <c r="H610" s="17">
        <f t="shared" si="98"/>
        <v>1.0734004452523929E-12</v>
      </c>
      <c r="I610" s="5">
        <f t="shared" si="95"/>
        <v>8580017.681848947</v>
      </c>
      <c r="J610" s="5">
        <f t="shared" si="96"/>
        <v>2.7390980982731308E-15</v>
      </c>
    </row>
    <row r="611" spans="1:10" x14ac:dyDescent="0.4">
      <c r="A611" s="1">
        <f t="shared" si="99"/>
        <v>44492</v>
      </c>
      <c r="B611">
        <f t="shared" si="100"/>
        <v>606</v>
      </c>
      <c r="C611" s="16">
        <f t="shared" ref="C611:C674" si="101">C610+D610</f>
        <v>3066.3181510668187</v>
      </c>
      <c r="D611" s="17">
        <f t="shared" si="97"/>
        <v>-2.5478505046095936E-15</v>
      </c>
      <c r="E611" s="16">
        <f t="shared" ref="E611:E674" si="102">E610+F610</f>
        <v>1.4263630727880063E-11</v>
      </c>
      <c r="F611" s="17">
        <f t="shared" ref="F611:F674" si="103">-D611-H611</f>
        <v>-9.9590630044699482E-13</v>
      </c>
      <c r="G611" s="16">
        <f t="shared" ref="G611:G674" si="104">G610+H610</f>
        <v>8580017.681848947</v>
      </c>
      <c r="H611" s="17">
        <f t="shared" si="98"/>
        <v>9.9845415095160447E-13</v>
      </c>
      <c r="I611" s="5">
        <f t="shared" ref="I611:I674" si="105">E611+G611</f>
        <v>8580017.681848947</v>
      </c>
      <c r="J611" s="5">
        <f t="shared" ref="J611:J674" si="106">F611+H611</f>
        <v>2.5478505046096532E-15</v>
      </c>
    </row>
    <row r="612" spans="1:10" x14ac:dyDescent="0.4">
      <c r="A612" s="1">
        <f t="shared" si="99"/>
        <v>44493</v>
      </c>
      <c r="B612">
        <f t="shared" si="100"/>
        <v>607</v>
      </c>
      <c r="C612" s="16">
        <f t="shared" si="101"/>
        <v>3066.3181510668187</v>
      </c>
      <c r="D612" s="17">
        <f t="shared" si="97"/>
        <v>-2.3699560807741501E-15</v>
      </c>
      <c r="E612" s="16">
        <f t="shared" si="102"/>
        <v>1.3267724427433068E-11</v>
      </c>
      <c r="F612" s="17">
        <f t="shared" si="103"/>
        <v>-9.2637075383954062E-13</v>
      </c>
      <c r="G612" s="16">
        <f t="shared" si="104"/>
        <v>8580017.681848947</v>
      </c>
      <c r="H612" s="17">
        <f t="shared" si="98"/>
        <v>9.2874070992031482E-13</v>
      </c>
      <c r="I612" s="5">
        <f t="shared" si="105"/>
        <v>8580017.681848947</v>
      </c>
      <c r="J612" s="5">
        <f t="shared" si="106"/>
        <v>2.3699560807742089E-15</v>
      </c>
    </row>
    <row r="613" spans="1:10" x14ac:dyDescent="0.4">
      <c r="A613" s="1">
        <f t="shared" si="99"/>
        <v>44494</v>
      </c>
      <c r="B613">
        <f t="shared" si="100"/>
        <v>608</v>
      </c>
      <c r="C613" s="16">
        <f t="shared" si="101"/>
        <v>3066.3181510668187</v>
      </c>
      <c r="D613" s="17">
        <f t="shared" si="97"/>
        <v>-2.2044824900976734E-15</v>
      </c>
      <c r="E613" s="16">
        <f t="shared" si="102"/>
        <v>1.2341353673593528E-11</v>
      </c>
      <c r="F613" s="17">
        <f t="shared" si="103"/>
        <v>-8.6169027466144927E-13</v>
      </c>
      <c r="G613" s="16">
        <f t="shared" si="104"/>
        <v>8580017.681848947</v>
      </c>
      <c r="H613" s="17">
        <f t="shared" si="98"/>
        <v>8.6389475715154698E-13</v>
      </c>
      <c r="I613" s="5">
        <f t="shared" si="105"/>
        <v>8580017.681848947</v>
      </c>
      <c r="J613" s="5">
        <f t="shared" si="106"/>
        <v>2.2044824900977164E-15</v>
      </c>
    </row>
    <row r="614" spans="1:10" x14ac:dyDescent="0.4">
      <c r="A614" s="1">
        <f t="shared" si="99"/>
        <v>44495</v>
      </c>
      <c r="B614">
        <f t="shared" si="100"/>
        <v>609</v>
      </c>
      <c r="C614" s="16">
        <f t="shared" si="101"/>
        <v>3066.3181510668187</v>
      </c>
      <c r="D614" s="17">
        <f t="shared" si="97"/>
        <v>-2.0505624929386014E-15</v>
      </c>
      <c r="E614" s="16">
        <f t="shared" si="102"/>
        <v>1.1479663398932079E-11</v>
      </c>
      <c r="F614" s="17">
        <f t="shared" si="103"/>
        <v>-8.0152587543230705E-13</v>
      </c>
      <c r="G614" s="16">
        <f t="shared" si="104"/>
        <v>8580017.681848947</v>
      </c>
      <c r="H614" s="17">
        <f t="shared" si="98"/>
        <v>8.0357643792524561E-13</v>
      </c>
      <c r="I614" s="5">
        <f t="shared" si="105"/>
        <v>8580017.681848947</v>
      </c>
      <c r="J614" s="5">
        <f t="shared" si="106"/>
        <v>2.0505624929385695E-15</v>
      </c>
    </row>
    <row r="615" spans="1:10" x14ac:dyDescent="0.4">
      <c r="A615" s="1">
        <f t="shared" si="99"/>
        <v>44496</v>
      </c>
      <c r="B615">
        <f t="shared" si="100"/>
        <v>610</v>
      </c>
      <c r="C615" s="16">
        <f t="shared" si="101"/>
        <v>3066.3181510668187</v>
      </c>
      <c r="D615" s="17">
        <f t="shared" si="97"/>
        <v>-1.9073894015190248E-15</v>
      </c>
      <c r="E615" s="16">
        <f t="shared" si="102"/>
        <v>1.0678137523499771E-11</v>
      </c>
      <c r="F615" s="17">
        <f t="shared" si="103"/>
        <v>-7.4556223724346504E-13</v>
      </c>
      <c r="G615" s="16">
        <f t="shared" si="104"/>
        <v>8580017.681848947</v>
      </c>
      <c r="H615" s="17">
        <f t="shared" si="98"/>
        <v>7.4746962664498409E-13</v>
      </c>
      <c r="I615" s="5">
        <f t="shared" si="105"/>
        <v>8580017.681848947</v>
      </c>
      <c r="J615" s="5">
        <f t="shared" si="106"/>
        <v>1.9073894015190413E-15</v>
      </c>
    </row>
    <row r="616" spans="1:10" x14ac:dyDescent="0.4">
      <c r="A616" s="1">
        <f t="shared" si="99"/>
        <v>44497</v>
      </c>
      <c r="B616">
        <f t="shared" si="100"/>
        <v>611</v>
      </c>
      <c r="C616" s="16">
        <f t="shared" si="101"/>
        <v>3066.3181510668187</v>
      </c>
      <c r="D616" s="17">
        <f t="shared" si="97"/>
        <v>-1.7742128521103492E-15</v>
      </c>
      <c r="E616" s="16">
        <f t="shared" si="102"/>
        <v>9.9325752862563055E-12</v>
      </c>
      <c r="F616" s="17">
        <f t="shared" si="103"/>
        <v>-6.9350605718583105E-13</v>
      </c>
      <c r="G616" s="16">
        <f t="shared" si="104"/>
        <v>8580017.681848947</v>
      </c>
      <c r="H616" s="17">
        <f t="shared" si="98"/>
        <v>6.9528027003794141E-13</v>
      </c>
      <c r="I616" s="5">
        <f t="shared" si="105"/>
        <v>8580017.681848947</v>
      </c>
      <c r="J616" s="5">
        <f t="shared" si="106"/>
        <v>1.7742128521103595E-15</v>
      </c>
    </row>
    <row r="617" spans="1:10" x14ac:dyDescent="0.4">
      <c r="A617" s="1">
        <f t="shared" si="99"/>
        <v>44498</v>
      </c>
      <c r="B617">
        <f t="shared" si="100"/>
        <v>612</v>
      </c>
      <c r="C617" s="16">
        <f t="shared" si="101"/>
        <v>3066.3181510668187</v>
      </c>
      <c r="D617" s="17">
        <f t="shared" si="97"/>
        <v>-1.6503348724107627E-15</v>
      </c>
      <c r="E617" s="16">
        <f t="shared" si="102"/>
        <v>9.2390692290704751E-12</v>
      </c>
      <c r="F617" s="17">
        <f t="shared" si="103"/>
        <v>-6.4508451116252255E-13</v>
      </c>
      <c r="G617" s="16">
        <f t="shared" si="104"/>
        <v>8580017.681848947</v>
      </c>
      <c r="H617" s="17">
        <f t="shared" si="98"/>
        <v>6.4673484603493335E-13</v>
      </c>
      <c r="I617" s="5">
        <f t="shared" si="105"/>
        <v>8580017.681848947</v>
      </c>
      <c r="J617" s="5">
        <f t="shared" si="106"/>
        <v>1.6503348724107929E-15</v>
      </c>
    </row>
    <row r="618" spans="1:10" x14ac:dyDescent="0.4">
      <c r="A618" s="1">
        <f t="shared" si="99"/>
        <v>44499</v>
      </c>
      <c r="B618">
        <f t="shared" si="100"/>
        <v>613</v>
      </c>
      <c r="C618" s="16">
        <f t="shared" si="101"/>
        <v>3066.3181510668187</v>
      </c>
      <c r="D618" s="17">
        <f t="shared" si="97"/>
        <v>-1.5351062235038132E-15</v>
      </c>
      <c r="E618" s="16">
        <f t="shared" si="102"/>
        <v>8.5939847179079521E-12</v>
      </c>
      <c r="F618" s="17">
        <f t="shared" si="103"/>
        <v>-6.000438240300529E-13</v>
      </c>
      <c r="G618" s="16">
        <f t="shared" si="104"/>
        <v>8580017.681848947</v>
      </c>
      <c r="H618" s="17">
        <f t="shared" si="98"/>
        <v>6.0157893025355668E-13</v>
      </c>
      <c r="I618" s="5">
        <f t="shared" si="105"/>
        <v>8580017.681848947</v>
      </c>
      <c r="J618" s="5">
        <f t="shared" si="106"/>
        <v>1.5351062235037791E-15</v>
      </c>
    </row>
    <row r="619" spans="1:10" x14ac:dyDescent="0.4">
      <c r="A619" s="1">
        <f t="shared" si="99"/>
        <v>44500</v>
      </c>
      <c r="B619">
        <f t="shared" si="100"/>
        <v>614</v>
      </c>
      <c r="C619" s="16">
        <f t="shared" si="101"/>
        <v>3066.3181510668187</v>
      </c>
      <c r="D619" s="17">
        <f t="shared" si="97"/>
        <v>-1.4279229972264696E-15</v>
      </c>
      <c r="E619" s="16">
        <f t="shared" si="102"/>
        <v>7.9939408938778988E-12</v>
      </c>
      <c r="F619" s="17">
        <f t="shared" si="103"/>
        <v>-5.5814793957422649E-13</v>
      </c>
      <c r="G619" s="16">
        <f t="shared" si="104"/>
        <v>8580017.681848947</v>
      </c>
      <c r="H619" s="17">
        <f t="shared" si="98"/>
        <v>5.5957586257145293E-13</v>
      </c>
      <c r="I619" s="5">
        <f t="shared" si="105"/>
        <v>8580017.681848947</v>
      </c>
      <c r="J619" s="5">
        <f t="shared" si="106"/>
        <v>1.4279229972264424E-15</v>
      </c>
    </row>
    <row r="620" spans="1:10" x14ac:dyDescent="0.4">
      <c r="A620" s="1">
        <f t="shared" si="99"/>
        <v>44501</v>
      </c>
      <c r="B620">
        <f t="shared" si="100"/>
        <v>615</v>
      </c>
      <c r="C620" s="16">
        <f t="shared" si="101"/>
        <v>3066.3181510668187</v>
      </c>
      <c r="D620" s="17">
        <f t="shared" si="97"/>
        <v>-1.3282234511136157E-15</v>
      </c>
      <c r="E620" s="16">
        <f t="shared" si="102"/>
        <v>7.4357929543036723E-12</v>
      </c>
      <c r="F620" s="17">
        <f t="shared" si="103"/>
        <v>-5.1917728335014348E-13</v>
      </c>
      <c r="G620" s="16">
        <f t="shared" si="104"/>
        <v>8580017.681848947</v>
      </c>
      <c r="H620" s="17">
        <f t="shared" si="98"/>
        <v>5.2050550680125711E-13</v>
      </c>
      <c r="I620" s="5">
        <f t="shared" si="105"/>
        <v>8580017.681848947</v>
      </c>
      <c r="J620" s="5">
        <f t="shared" si="106"/>
        <v>1.3282234511136336E-15</v>
      </c>
    </row>
    <row r="621" spans="1:10" x14ac:dyDescent="0.4">
      <c r="A621" s="1">
        <f t="shared" si="99"/>
        <v>44502</v>
      </c>
      <c r="B621">
        <f t="shared" si="100"/>
        <v>616</v>
      </c>
      <c r="C621" s="16">
        <f t="shared" si="101"/>
        <v>3066.3181510668187</v>
      </c>
      <c r="D621" s="17">
        <f t="shared" si="97"/>
        <v>-1.235485064331073E-15</v>
      </c>
      <c r="E621" s="16">
        <f t="shared" si="102"/>
        <v>6.9166156709535286E-12</v>
      </c>
      <c r="F621" s="17">
        <f t="shared" si="103"/>
        <v>-4.8292761190241601E-13</v>
      </c>
      <c r="G621" s="16">
        <f t="shared" si="104"/>
        <v>8580017.681848947</v>
      </c>
      <c r="H621" s="17">
        <f t="shared" si="98"/>
        <v>4.8416309696674707E-13</v>
      </c>
      <c r="I621" s="5">
        <f t="shared" si="105"/>
        <v>8580017.681848947</v>
      </c>
      <c r="J621" s="5">
        <f t="shared" si="106"/>
        <v>1.2354850643310657E-15</v>
      </c>
    </row>
    <row r="622" spans="1:10" x14ac:dyDescent="0.4">
      <c r="A622" s="1">
        <f t="shared" si="99"/>
        <v>44503</v>
      </c>
      <c r="B622">
        <f t="shared" si="100"/>
        <v>617</v>
      </c>
      <c r="C622" s="16">
        <f t="shared" si="101"/>
        <v>3066.3181510668187</v>
      </c>
      <c r="D622" s="17">
        <f t="shared" si="97"/>
        <v>-1.149221799167425E-15</v>
      </c>
      <c r="E622" s="16">
        <f t="shared" si="102"/>
        <v>6.4336880590511124E-12</v>
      </c>
      <c r="F622" s="17">
        <f t="shared" si="103"/>
        <v>-4.4920894233441049E-13</v>
      </c>
      <c r="G622" s="16">
        <f t="shared" si="104"/>
        <v>8580017.681848947</v>
      </c>
      <c r="H622" s="17">
        <f t="shared" si="98"/>
        <v>4.5035816413357792E-13</v>
      </c>
      <c r="I622" s="5">
        <f t="shared" si="105"/>
        <v>8580017.681848947</v>
      </c>
      <c r="J622" s="5">
        <f t="shared" si="106"/>
        <v>1.149221799167425E-15</v>
      </c>
    </row>
    <row r="623" spans="1:10" x14ac:dyDescent="0.4">
      <c r="A623" s="1">
        <f t="shared" si="99"/>
        <v>44504</v>
      </c>
      <c r="B623">
        <f t="shared" si="100"/>
        <v>618</v>
      </c>
      <c r="C623" s="16">
        <f t="shared" si="101"/>
        <v>3066.3181510668187</v>
      </c>
      <c r="D623" s="17">
        <f t="shared" si="97"/>
        <v>-1.0689815537322451E-15</v>
      </c>
      <c r="E623" s="16">
        <f t="shared" si="102"/>
        <v>5.9844791167167021E-12</v>
      </c>
      <c r="F623" s="17">
        <f t="shared" si="103"/>
        <v>-4.1784455661643694E-13</v>
      </c>
      <c r="G623" s="16">
        <f t="shared" si="104"/>
        <v>8580017.681848947</v>
      </c>
      <c r="H623" s="17">
        <f t="shared" si="98"/>
        <v>4.1891353817016917E-13</v>
      </c>
      <c r="I623" s="5">
        <f t="shared" si="105"/>
        <v>8580017.681848947</v>
      </c>
      <c r="J623" s="5">
        <f t="shared" si="106"/>
        <v>1.0689815537322311E-15</v>
      </c>
    </row>
    <row r="624" spans="1:10" x14ac:dyDescent="0.4">
      <c r="A624" s="1">
        <f t="shared" si="99"/>
        <v>44505</v>
      </c>
      <c r="B624">
        <f t="shared" si="100"/>
        <v>619</v>
      </c>
      <c r="C624" s="16">
        <f t="shared" si="101"/>
        <v>3066.3181510668187</v>
      </c>
      <c r="D624" s="17">
        <f t="shared" si="97"/>
        <v>-9.9434379251043684E-16</v>
      </c>
      <c r="E624" s="16">
        <f t="shared" si="102"/>
        <v>5.5666345601002653E-12</v>
      </c>
      <c r="F624" s="17">
        <f t="shared" si="103"/>
        <v>-3.8867007541450815E-13</v>
      </c>
      <c r="G624" s="16">
        <f t="shared" si="104"/>
        <v>8580017.681848947</v>
      </c>
      <c r="H624" s="17">
        <f t="shared" si="98"/>
        <v>3.896644192070186E-13</v>
      </c>
      <c r="I624" s="5">
        <f t="shared" si="105"/>
        <v>8580017.681848947</v>
      </c>
      <c r="J624" s="5">
        <f t="shared" si="106"/>
        <v>9.9434379251045163E-16</v>
      </c>
    </row>
    <row r="625" spans="1:10" x14ac:dyDescent="0.4">
      <c r="A625" s="1">
        <f t="shared" si="99"/>
        <v>44506</v>
      </c>
      <c r="B625">
        <f t="shared" si="100"/>
        <v>620</v>
      </c>
      <c r="C625" s="16">
        <f t="shared" si="101"/>
        <v>3066.3181510668187</v>
      </c>
      <c r="D625" s="17">
        <f t="shared" si="97"/>
        <v>-9.2491734235452452E-16</v>
      </c>
      <c r="E625" s="16">
        <f t="shared" si="102"/>
        <v>5.1779644846857571E-12</v>
      </c>
      <c r="F625" s="17">
        <f t="shared" si="103"/>
        <v>-3.6153259658564851E-13</v>
      </c>
      <c r="G625" s="16">
        <f t="shared" si="104"/>
        <v>8580017.681848947</v>
      </c>
      <c r="H625" s="17">
        <f t="shared" si="98"/>
        <v>3.6245751392800301E-13</v>
      </c>
      <c r="I625" s="5">
        <f t="shared" si="105"/>
        <v>8580017.681848947</v>
      </c>
      <c r="J625" s="5">
        <f t="shared" si="106"/>
        <v>9.2491734235450263E-16</v>
      </c>
    </row>
    <row r="626" spans="1:10" x14ac:dyDescent="0.4">
      <c r="A626" s="1">
        <f t="shared" si="99"/>
        <v>44507</v>
      </c>
      <c r="B626">
        <f t="shared" si="100"/>
        <v>621</v>
      </c>
      <c r="C626" s="16">
        <f t="shared" si="101"/>
        <v>3066.3181510668187</v>
      </c>
      <c r="D626" s="17">
        <f t="shared" si="97"/>
        <v>-8.603383423637933E-16</v>
      </c>
      <c r="E626" s="16">
        <f t="shared" si="102"/>
        <v>4.8164318881001088E-12</v>
      </c>
      <c r="F626" s="17">
        <f t="shared" si="103"/>
        <v>-3.3628989382464382E-13</v>
      </c>
      <c r="G626" s="16">
        <f t="shared" si="104"/>
        <v>8580017.681848947</v>
      </c>
      <c r="H626" s="17">
        <f t="shared" si="98"/>
        <v>3.3715023216700763E-13</v>
      </c>
      <c r="I626" s="5">
        <f t="shared" si="105"/>
        <v>8580017.681848947</v>
      </c>
      <c r="J626" s="5">
        <f t="shared" si="106"/>
        <v>8.6033834236380079E-16</v>
      </c>
    </row>
    <row r="627" spans="1:10" x14ac:dyDescent="0.4">
      <c r="A627" s="1">
        <f t="shared" si="99"/>
        <v>44508</v>
      </c>
      <c r="B627">
        <f t="shared" si="100"/>
        <v>622</v>
      </c>
      <c r="C627" s="16">
        <f t="shared" si="101"/>
        <v>3066.3181510668187</v>
      </c>
      <c r="D627" s="17">
        <f t="shared" si="97"/>
        <v>-8.0026833690568293E-16</v>
      </c>
      <c r="E627" s="16">
        <f t="shared" si="102"/>
        <v>4.4801419942754649E-12</v>
      </c>
      <c r="F627" s="17">
        <f t="shared" si="103"/>
        <v>-3.128096712623769E-13</v>
      </c>
      <c r="G627" s="16">
        <f t="shared" si="104"/>
        <v>8580017.681848947</v>
      </c>
      <c r="H627" s="17">
        <f t="shared" si="98"/>
        <v>3.1360993959928259E-13</v>
      </c>
      <c r="I627" s="5">
        <f t="shared" si="105"/>
        <v>8580017.681848947</v>
      </c>
      <c r="J627" s="5">
        <f t="shared" si="106"/>
        <v>8.0026833690568934E-16</v>
      </c>
    </row>
    <row r="628" spans="1:10" x14ac:dyDescent="0.4">
      <c r="A628" s="1">
        <f t="shared" si="99"/>
        <v>44509</v>
      </c>
      <c r="B628">
        <f t="shared" si="100"/>
        <v>623</v>
      </c>
      <c r="C628" s="16">
        <f t="shared" si="101"/>
        <v>3066.3181510668187</v>
      </c>
      <c r="D628" s="17">
        <f t="shared" si="97"/>
        <v>-7.4439250178505082E-16</v>
      </c>
      <c r="E628" s="16">
        <f t="shared" si="102"/>
        <v>4.1673323230130878E-12</v>
      </c>
      <c r="F628" s="17">
        <f t="shared" si="103"/>
        <v>-2.9096887010913113E-13</v>
      </c>
      <c r="G628" s="16">
        <f t="shared" si="104"/>
        <v>8580017.681848947</v>
      </c>
      <c r="H628" s="17">
        <f t="shared" si="98"/>
        <v>2.9171326261091616E-13</v>
      </c>
      <c r="I628" s="5">
        <f t="shared" si="105"/>
        <v>8580017.681848947</v>
      </c>
      <c r="J628" s="5">
        <f t="shared" si="106"/>
        <v>7.4439250178502794E-16</v>
      </c>
    </row>
    <row r="629" spans="1:10" x14ac:dyDescent="0.4">
      <c r="A629" s="1">
        <f t="shared" si="99"/>
        <v>44510</v>
      </c>
      <c r="B629">
        <f t="shared" si="100"/>
        <v>624</v>
      </c>
      <c r="C629" s="16">
        <f t="shared" si="101"/>
        <v>3066.3181510668187</v>
      </c>
      <c r="D629" s="17">
        <f t="shared" si="97"/>
        <v>-6.924179942647333E-16</v>
      </c>
      <c r="E629" s="16">
        <f t="shared" si="102"/>
        <v>3.8763634529039563E-12</v>
      </c>
      <c r="F629" s="17">
        <f t="shared" si="103"/>
        <v>-2.7065302370901223E-13</v>
      </c>
      <c r="G629" s="16">
        <f t="shared" si="104"/>
        <v>8580017.681848947</v>
      </c>
      <c r="H629" s="17">
        <f t="shared" si="98"/>
        <v>2.7134544170327698E-13</v>
      </c>
      <c r="I629" s="5">
        <f t="shared" si="105"/>
        <v>8580017.681848947</v>
      </c>
      <c r="J629" s="5">
        <f t="shared" si="106"/>
        <v>6.9241799426474287E-16</v>
      </c>
    </row>
    <row r="630" spans="1:10" x14ac:dyDescent="0.4">
      <c r="A630" s="1">
        <f t="shared" si="99"/>
        <v>44511</v>
      </c>
      <c r="B630">
        <f t="shared" si="100"/>
        <v>625</v>
      </c>
      <c r="C630" s="16">
        <f t="shared" si="101"/>
        <v>3066.3181510668187</v>
      </c>
      <c r="D630" s="17">
        <f t="shared" si="97"/>
        <v>-6.4407241828994025E-16</v>
      </c>
      <c r="E630" s="16">
        <f t="shared" si="102"/>
        <v>3.6057104291949441E-12</v>
      </c>
      <c r="F630" s="17">
        <f t="shared" si="103"/>
        <v>-2.5175565762535614E-13</v>
      </c>
      <c r="G630" s="16">
        <f t="shared" si="104"/>
        <v>8580017.681848947</v>
      </c>
      <c r="H630" s="17">
        <f t="shared" si="98"/>
        <v>2.523997300436461E-13</v>
      </c>
      <c r="I630" s="5">
        <f t="shared" si="105"/>
        <v>8580017.681848947</v>
      </c>
      <c r="J630" s="5">
        <f t="shared" si="106"/>
        <v>6.4407241828995761E-16</v>
      </c>
    </row>
    <row r="631" spans="1:10" x14ac:dyDescent="0.4">
      <c r="A631" s="1">
        <f t="shared" si="99"/>
        <v>44512</v>
      </c>
      <c r="B631">
        <f t="shared" si="100"/>
        <v>626</v>
      </c>
      <c r="C631" s="16">
        <f t="shared" si="101"/>
        <v>3066.3181510668187</v>
      </c>
      <c r="D631" s="17">
        <f t="shared" si="97"/>
        <v>-5.9910239687279038E-16</v>
      </c>
      <c r="E631" s="16">
        <f t="shared" si="102"/>
        <v>3.3539547715695881E-12</v>
      </c>
      <c r="F631" s="17">
        <f t="shared" si="103"/>
        <v>-2.3417773161299837E-13</v>
      </c>
      <c r="G631" s="16">
        <f t="shared" si="104"/>
        <v>8580017.681848947</v>
      </c>
      <c r="H631" s="17">
        <f t="shared" si="98"/>
        <v>2.3477683400987117E-13</v>
      </c>
      <c r="I631" s="5">
        <f t="shared" si="105"/>
        <v>8580017.681848947</v>
      </c>
      <c r="J631" s="5">
        <f t="shared" si="106"/>
        <v>5.9910239687280645E-16</v>
      </c>
    </row>
    <row r="632" spans="1:10" x14ac:dyDescent="0.4">
      <c r="A632" s="1">
        <f t="shared" si="99"/>
        <v>44513</v>
      </c>
      <c r="B632">
        <f t="shared" si="100"/>
        <v>627</v>
      </c>
      <c r="C632" s="16">
        <f t="shared" si="101"/>
        <v>3066.3181510668187</v>
      </c>
      <c r="D632" s="17">
        <f t="shared" si="97"/>
        <v>-5.5727224415492158E-16</v>
      </c>
      <c r="E632" s="16">
        <f t="shared" si="102"/>
        <v>3.1197770399565897E-12</v>
      </c>
      <c r="F632" s="17">
        <f t="shared" si="103"/>
        <v>-2.1782712055280639E-13</v>
      </c>
      <c r="G632" s="16">
        <f t="shared" si="104"/>
        <v>8580017.681848947</v>
      </c>
      <c r="H632" s="17">
        <f t="shared" si="98"/>
        <v>2.183843927969613E-13</v>
      </c>
      <c r="I632" s="5">
        <f t="shared" si="105"/>
        <v>8580017.681848947</v>
      </c>
      <c r="J632" s="5">
        <f t="shared" si="106"/>
        <v>5.5727224415490995E-16</v>
      </c>
    </row>
    <row r="633" spans="1:10" x14ac:dyDescent="0.4">
      <c r="A633" s="1">
        <f t="shared" si="99"/>
        <v>44514</v>
      </c>
      <c r="B633">
        <f t="shared" si="100"/>
        <v>628</v>
      </c>
      <c r="C633" s="16">
        <f t="shared" si="101"/>
        <v>3066.3181510668187</v>
      </c>
      <c r="D633" s="17">
        <f t="shared" si="97"/>
        <v>-5.1836273018851449E-16</v>
      </c>
      <c r="E633" s="16">
        <f t="shared" si="102"/>
        <v>2.9019499194037832E-12</v>
      </c>
      <c r="F633" s="17">
        <f t="shared" si="103"/>
        <v>-2.0261813162807632E-13</v>
      </c>
      <c r="G633" s="16">
        <f t="shared" si="104"/>
        <v>8580017.681848947</v>
      </c>
      <c r="H633" s="17">
        <f t="shared" si="98"/>
        <v>2.0313649435826485E-13</v>
      </c>
      <c r="I633" s="5">
        <f t="shared" si="105"/>
        <v>8580017.681848947</v>
      </c>
      <c r="J633" s="5">
        <f t="shared" si="106"/>
        <v>5.1836273018852228E-16</v>
      </c>
    </row>
    <row r="634" spans="1:10" x14ac:dyDescent="0.4">
      <c r="A634" s="1">
        <f t="shared" si="99"/>
        <v>44515</v>
      </c>
      <c r="B634">
        <f t="shared" si="100"/>
        <v>629</v>
      </c>
      <c r="C634" s="16">
        <f t="shared" si="101"/>
        <v>3066.3181510668187</v>
      </c>
      <c r="D634" s="17">
        <f t="shared" si="97"/>
        <v>-4.8216993196200201E-16</v>
      </c>
      <c r="E634" s="16">
        <f t="shared" si="102"/>
        <v>2.699331787775707E-12</v>
      </c>
      <c r="F634" s="17">
        <f t="shared" si="103"/>
        <v>-1.884710552123375E-13</v>
      </c>
      <c r="G634" s="16">
        <f t="shared" si="104"/>
        <v>8580017.681848947</v>
      </c>
      <c r="H634" s="17">
        <f t="shared" si="98"/>
        <v>1.8895322514429951E-13</v>
      </c>
      <c r="I634" s="5">
        <f t="shared" si="105"/>
        <v>8580017.681848947</v>
      </c>
      <c r="J634" s="5">
        <f t="shared" si="106"/>
        <v>4.8216993196201118E-16</v>
      </c>
    </row>
    <row r="635" spans="1:10" x14ac:dyDescent="0.4">
      <c r="A635" s="1">
        <f t="shared" si="99"/>
        <v>44516</v>
      </c>
      <c r="B635">
        <f t="shared" si="100"/>
        <v>630</v>
      </c>
      <c r="C635" s="16">
        <f t="shared" si="101"/>
        <v>3066.3181510668187</v>
      </c>
      <c r="D635" s="17">
        <f t="shared" si="97"/>
        <v>-4.4850416464874334E-16</v>
      </c>
      <c r="E635" s="16">
        <f t="shared" si="102"/>
        <v>2.5108607325633696E-12</v>
      </c>
      <c r="F635" s="17">
        <f t="shared" si="103"/>
        <v>-1.7531174711478714E-13</v>
      </c>
      <c r="G635" s="16">
        <f t="shared" si="104"/>
        <v>8580017.681848947</v>
      </c>
      <c r="H635" s="17">
        <f t="shared" si="98"/>
        <v>1.757602512794359E-13</v>
      </c>
      <c r="I635" s="5">
        <f t="shared" si="105"/>
        <v>8580017.681848947</v>
      </c>
      <c r="J635" s="5">
        <f t="shared" si="106"/>
        <v>4.4850416464875587E-16</v>
      </c>
    </row>
    <row r="636" spans="1:10" x14ac:dyDescent="0.4">
      <c r="A636" s="1">
        <f t="shared" si="99"/>
        <v>44517</v>
      </c>
      <c r="B636">
        <f t="shared" si="100"/>
        <v>631</v>
      </c>
      <c r="C636" s="16">
        <f t="shared" si="101"/>
        <v>3066.3181510668187</v>
      </c>
      <c r="D636" s="17">
        <f t="shared" si="97"/>
        <v>-4.1718898747738466E-16</v>
      </c>
      <c r="E636" s="16">
        <f t="shared" si="102"/>
        <v>2.3355489854485823E-12</v>
      </c>
      <c r="F636" s="17">
        <f t="shared" si="103"/>
        <v>-1.6307123999392338E-13</v>
      </c>
      <c r="G636" s="16">
        <f t="shared" si="104"/>
        <v>8580017.681848947</v>
      </c>
      <c r="H636" s="17">
        <f t="shared" si="98"/>
        <v>1.6348842898140077E-13</v>
      </c>
      <c r="I636" s="5">
        <f t="shared" si="105"/>
        <v>8580017.681848947</v>
      </c>
      <c r="J636" s="5">
        <f t="shared" si="106"/>
        <v>4.1718898747738944E-16</v>
      </c>
    </row>
    <row r="637" spans="1:10" x14ac:dyDescent="0.4">
      <c r="A637" s="1">
        <f t="shared" si="99"/>
        <v>44518</v>
      </c>
      <c r="B637">
        <f t="shared" si="100"/>
        <v>632</v>
      </c>
      <c r="C637" s="16">
        <f t="shared" si="101"/>
        <v>3066.3181510668187</v>
      </c>
      <c r="D637" s="17">
        <f t="shared" si="97"/>
        <v>-3.8806027901371703E-16</v>
      </c>
      <c r="E637" s="16">
        <f t="shared" si="102"/>
        <v>2.1724777454546591E-12</v>
      </c>
      <c r="F637" s="17">
        <f t="shared" si="103"/>
        <v>-1.5168538190281243E-13</v>
      </c>
      <c r="G637" s="16">
        <f t="shared" si="104"/>
        <v>8580017.681848947</v>
      </c>
      <c r="H637" s="17">
        <f t="shared" si="98"/>
        <v>1.5207344218182615E-13</v>
      </c>
      <c r="I637" s="5">
        <f t="shared" si="105"/>
        <v>8580017.681848947</v>
      </c>
      <c r="J637" s="5">
        <f t="shared" si="106"/>
        <v>3.8806027901372289E-16</v>
      </c>
    </row>
    <row r="638" spans="1:10" x14ac:dyDescent="0.4">
      <c r="A638" s="1">
        <f t="shared" si="99"/>
        <v>44519</v>
      </c>
      <c r="B638">
        <f t="shared" si="100"/>
        <v>633</v>
      </c>
      <c r="C638" s="16">
        <f t="shared" si="101"/>
        <v>3066.3181510668187</v>
      </c>
      <c r="D638" s="17">
        <f t="shared" si="97"/>
        <v>-3.6096537700762598E-16</v>
      </c>
      <c r="E638" s="16">
        <f t="shared" si="102"/>
        <v>2.0207923635518466E-12</v>
      </c>
      <c r="F638" s="17">
        <f t="shared" si="103"/>
        <v>-1.4109450007162166E-13</v>
      </c>
      <c r="G638" s="16">
        <f t="shared" si="104"/>
        <v>8580017.681848947</v>
      </c>
      <c r="H638" s="17">
        <f t="shared" si="98"/>
        <v>1.4145546544862927E-13</v>
      </c>
      <c r="I638" s="5">
        <f t="shared" si="105"/>
        <v>8580017.681848947</v>
      </c>
      <c r="J638" s="5">
        <f t="shared" si="106"/>
        <v>3.6096537700761479E-16</v>
      </c>
    </row>
    <row r="639" spans="1:10" x14ac:dyDescent="0.4">
      <c r="A639" s="1">
        <f t="shared" si="99"/>
        <v>44520</v>
      </c>
      <c r="B639">
        <f t="shared" si="100"/>
        <v>634</v>
      </c>
      <c r="C639" s="16">
        <f t="shared" si="101"/>
        <v>3066.3181510668187</v>
      </c>
      <c r="D639" s="17">
        <f t="shared" si="97"/>
        <v>-3.3576227829710932E-16</v>
      </c>
      <c r="E639" s="16">
        <f t="shared" si="102"/>
        <v>1.8796978634802249E-12</v>
      </c>
      <c r="F639" s="17">
        <f t="shared" si="103"/>
        <v>-1.3124308816531864E-13</v>
      </c>
      <c r="G639" s="16">
        <f t="shared" si="104"/>
        <v>8580017.681848947</v>
      </c>
      <c r="H639" s="17">
        <f t="shared" si="98"/>
        <v>1.3157885044361576E-13</v>
      </c>
      <c r="I639" s="5">
        <f t="shared" si="105"/>
        <v>8580017.681848947</v>
      </c>
      <c r="J639" s="5">
        <f t="shared" si="106"/>
        <v>3.357622782971216E-16</v>
      </c>
    </row>
    <row r="640" spans="1:10" x14ac:dyDescent="0.4">
      <c r="A640" s="1">
        <f t="shared" si="99"/>
        <v>44521</v>
      </c>
      <c r="B640">
        <f t="shared" si="100"/>
        <v>635</v>
      </c>
      <c r="C640" s="16">
        <f t="shared" si="101"/>
        <v>3066.3181510668187</v>
      </c>
      <c r="D640" s="17">
        <f t="shared" si="97"/>
        <v>-3.1231889457609599E-16</v>
      </c>
      <c r="E640" s="16">
        <f t="shared" si="102"/>
        <v>1.7484547753149062E-12</v>
      </c>
      <c r="F640" s="17">
        <f t="shared" si="103"/>
        <v>-1.2207951537746736E-13</v>
      </c>
      <c r="G640" s="16">
        <f t="shared" si="104"/>
        <v>8580017.681848947</v>
      </c>
      <c r="H640" s="17">
        <f t="shared" si="98"/>
        <v>1.2239183427204345E-13</v>
      </c>
      <c r="I640" s="5">
        <f t="shared" si="105"/>
        <v>8580017.681848947</v>
      </c>
      <c r="J640" s="5">
        <f t="shared" si="106"/>
        <v>3.123188945760919E-16</v>
      </c>
    </row>
    <row r="641" spans="1:10" x14ac:dyDescent="0.4">
      <c r="A641" s="1">
        <f t="shared" si="99"/>
        <v>44522</v>
      </c>
      <c r="B641">
        <f t="shared" si="100"/>
        <v>636</v>
      </c>
      <c r="C641" s="16">
        <f t="shared" si="101"/>
        <v>3066.3181510668187</v>
      </c>
      <c r="D641" s="17">
        <f t="shared" si="97"/>
        <v>-2.905123601255786E-16</v>
      </c>
      <c r="E641" s="16">
        <f t="shared" si="102"/>
        <v>1.6263752599374388E-12</v>
      </c>
      <c r="F641" s="17">
        <f t="shared" si="103"/>
        <v>-1.1355575583549514E-13</v>
      </c>
      <c r="G641" s="16">
        <f t="shared" si="104"/>
        <v>8580017.681848947</v>
      </c>
      <c r="H641" s="17">
        <f t="shared" si="98"/>
        <v>1.1384626819562072E-13</v>
      </c>
      <c r="I641" s="5">
        <f t="shared" si="105"/>
        <v>8580017.681848947</v>
      </c>
      <c r="J641" s="5">
        <f t="shared" si="106"/>
        <v>2.9051236012558077E-16</v>
      </c>
    </row>
    <row r="642" spans="1:10" x14ac:dyDescent="0.4">
      <c r="A642" s="1">
        <f t="shared" si="99"/>
        <v>44523</v>
      </c>
      <c r="B642">
        <f t="shared" si="100"/>
        <v>637</v>
      </c>
      <c r="C642" s="16">
        <f t="shared" si="101"/>
        <v>3066.3181510668187</v>
      </c>
      <c r="D642" s="17">
        <f t="shared" si="97"/>
        <v>-2.7022838787990964E-16</v>
      </c>
      <c r="E642" s="16">
        <f t="shared" si="102"/>
        <v>1.5128195041019435E-12</v>
      </c>
      <c r="F642" s="17">
        <f t="shared" si="103"/>
        <v>-1.0562713689925616E-13</v>
      </c>
      <c r="G642" s="16">
        <f t="shared" si="104"/>
        <v>8580017.681848947</v>
      </c>
      <c r="H642" s="17">
        <f t="shared" si="98"/>
        <v>1.0589736528713606E-13</v>
      </c>
      <c r="I642" s="5">
        <f t="shared" si="105"/>
        <v>8580017.681848947</v>
      </c>
      <c r="J642" s="5">
        <f t="shared" si="106"/>
        <v>2.7022838787990787E-16</v>
      </c>
    </row>
    <row r="643" spans="1:10" x14ac:dyDescent="0.4">
      <c r="A643" s="1">
        <f t="shared" si="99"/>
        <v>44524</v>
      </c>
      <c r="B643">
        <f t="shared" si="100"/>
        <v>638</v>
      </c>
      <c r="C643" s="16">
        <f t="shared" si="101"/>
        <v>3066.3181510668187</v>
      </c>
      <c r="D643" s="17">
        <f t="shared" si="97"/>
        <v>-2.5136067045343398E-16</v>
      </c>
      <c r="E643" s="16">
        <f t="shared" si="102"/>
        <v>1.4071923672026873E-12</v>
      </c>
      <c r="F643" s="17">
        <f t="shared" si="103"/>
        <v>-9.8252105033734688E-14</v>
      </c>
      <c r="G643" s="16">
        <f t="shared" si="104"/>
        <v>8580017.681848947</v>
      </c>
      <c r="H643" s="17">
        <f t="shared" si="98"/>
        <v>9.850346570418812E-14</v>
      </c>
      <c r="I643" s="5">
        <f t="shared" si="105"/>
        <v>8580017.681848947</v>
      </c>
      <c r="J643" s="5">
        <f t="shared" si="106"/>
        <v>2.513606704534326E-16</v>
      </c>
    </row>
    <row r="644" spans="1:10" x14ac:dyDescent="0.4">
      <c r="A644" s="1">
        <f t="shared" si="99"/>
        <v>44525</v>
      </c>
      <c r="B644">
        <f t="shared" si="100"/>
        <v>639</v>
      </c>
      <c r="C644" s="16">
        <f t="shared" si="101"/>
        <v>3066.3181510668187</v>
      </c>
      <c r="D644" s="17">
        <f t="shared" si="97"/>
        <v>-2.3381032298826505E-16</v>
      </c>
      <c r="E644" s="16">
        <f t="shared" si="102"/>
        <v>1.3089402621689527E-12</v>
      </c>
      <c r="F644" s="17">
        <f t="shared" si="103"/>
        <v>-9.1392008028838427E-14</v>
      </c>
      <c r="G644" s="16">
        <f t="shared" si="104"/>
        <v>8580017.681848947</v>
      </c>
      <c r="H644" s="17">
        <f t="shared" si="98"/>
        <v>9.1625818351826693E-14</v>
      </c>
      <c r="I644" s="5">
        <f t="shared" si="105"/>
        <v>8580017.681848947</v>
      </c>
      <c r="J644" s="5">
        <f t="shared" si="106"/>
        <v>2.3381032298826633E-16</v>
      </c>
    </row>
    <row r="645" spans="1:10" x14ac:dyDescent="0.4">
      <c r="A645" s="1">
        <f t="shared" si="99"/>
        <v>44526</v>
      </c>
      <c r="B645">
        <f t="shared" si="100"/>
        <v>640</v>
      </c>
      <c r="C645" s="16">
        <f t="shared" si="101"/>
        <v>3066.3181510668187</v>
      </c>
      <c r="D645" s="17">
        <f t="shared" ref="D645:D708" si="107">-E$1*C645*E645/B$2</f>
        <v>-2.1748536490319494E-16</v>
      </c>
      <c r="E645" s="16">
        <f t="shared" si="102"/>
        <v>1.2175482541401143E-12</v>
      </c>
      <c r="F645" s="17">
        <f t="shared" si="103"/>
        <v>-8.5010892424904818E-14</v>
      </c>
      <c r="G645" s="16">
        <f t="shared" si="104"/>
        <v>8580017.681848947</v>
      </c>
      <c r="H645" s="17">
        <f t="shared" ref="H645:H708" si="108">$G$1*E645</f>
        <v>8.5228377789808007E-14</v>
      </c>
      <c r="I645" s="5">
        <f t="shared" si="105"/>
        <v>8580017.681848947</v>
      </c>
      <c r="J645" s="5">
        <f t="shared" si="106"/>
        <v>2.1748536490318976E-16</v>
      </c>
    </row>
    <row r="646" spans="1:10" x14ac:dyDescent="0.4">
      <c r="A646" s="1">
        <f t="shared" si="99"/>
        <v>44527</v>
      </c>
      <c r="B646">
        <f t="shared" si="100"/>
        <v>641</v>
      </c>
      <c r="C646" s="16">
        <f t="shared" si="101"/>
        <v>3066.3181510668187</v>
      </c>
      <c r="D646" s="17">
        <f t="shared" si="107"/>
        <v>-2.0230023782760798E-16</v>
      </c>
      <c r="E646" s="16">
        <f t="shared" si="102"/>
        <v>1.1325373617152094E-12</v>
      </c>
      <c r="F646" s="17">
        <f t="shared" si="103"/>
        <v>-7.9075315082237052E-14</v>
      </c>
      <c r="G646" s="16">
        <f t="shared" si="104"/>
        <v>8580017.681848947</v>
      </c>
      <c r="H646" s="17">
        <f t="shared" si="108"/>
        <v>7.9277615320064659E-14</v>
      </c>
      <c r="I646" s="5">
        <f t="shared" si="105"/>
        <v>8580017.681848947</v>
      </c>
      <c r="J646" s="5">
        <f t="shared" si="106"/>
        <v>2.0230023782760734E-16</v>
      </c>
    </row>
    <row r="647" spans="1:10" x14ac:dyDescent="0.4">
      <c r="A647" s="1">
        <f t="shared" ref="A647:A710" si="109">A646+1</f>
        <v>44528</v>
      </c>
      <c r="B647">
        <f t="shared" ref="B647:B710" si="110">B646+1</f>
        <v>642</v>
      </c>
      <c r="C647" s="16">
        <f t="shared" si="101"/>
        <v>3066.3181510668187</v>
      </c>
      <c r="D647" s="17">
        <f t="shared" si="107"/>
        <v>-1.8817535719391088E-16</v>
      </c>
      <c r="E647" s="16">
        <f t="shared" si="102"/>
        <v>1.0534620466329724E-12</v>
      </c>
      <c r="F647" s="17">
        <f t="shared" si="103"/>
        <v>-7.3554167907114159E-14</v>
      </c>
      <c r="G647" s="16">
        <f t="shared" si="104"/>
        <v>8580017.681848947</v>
      </c>
      <c r="H647" s="17">
        <f t="shared" si="108"/>
        <v>7.3742343264308071E-14</v>
      </c>
      <c r="I647" s="5">
        <f t="shared" si="105"/>
        <v>8580017.681848947</v>
      </c>
      <c r="J647" s="5">
        <f t="shared" si="106"/>
        <v>1.8817535719391199E-16</v>
      </c>
    </row>
    <row r="648" spans="1:10" x14ac:dyDescent="0.4">
      <c r="A648" s="1">
        <f t="shared" si="109"/>
        <v>44529</v>
      </c>
      <c r="B648">
        <f t="shared" si="110"/>
        <v>643</v>
      </c>
      <c r="C648" s="16">
        <f t="shared" si="101"/>
        <v>3066.3181510668187</v>
      </c>
      <c r="D648" s="17">
        <f t="shared" si="107"/>
        <v>-1.7503669513839562E-16</v>
      </c>
      <c r="E648" s="16">
        <f t="shared" si="102"/>
        <v>9.7990787872585836E-13</v>
      </c>
      <c r="F648" s="17">
        <f t="shared" si="103"/>
        <v>-6.841851481567169E-14</v>
      </c>
      <c r="G648" s="16">
        <f t="shared" si="104"/>
        <v>8580017.681848947</v>
      </c>
      <c r="H648" s="17">
        <f t="shared" si="108"/>
        <v>6.8593551510810091E-14</v>
      </c>
      <c r="I648" s="5">
        <f t="shared" si="105"/>
        <v>8580017.681848947</v>
      </c>
      <c r="J648" s="5">
        <f t="shared" si="106"/>
        <v>1.7503669513840129E-16</v>
      </c>
    </row>
    <row r="649" spans="1:10" x14ac:dyDescent="0.4">
      <c r="A649" s="1">
        <f t="shared" si="109"/>
        <v>44530</v>
      </c>
      <c r="B649">
        <f t="shared" si="110"/>
        <v>644</v>
      </c>
      <c r="C649" s="16">
        <f t="shared" si="101"/>
        <v>3066.3181510668187</v>
      </c>
      <c r="D649" s="17">
        <f t="shared" si="107"/>
        <v>-1.6281539252453746E-16</v>
      </c>
      <c r="E649" s="16">
        <f t="shared" si="102"/>
        <v>9.1148936391018666E-13</v>
      </c>
      <c r="F649" s="17">
        <f t="shared" si="103"/>
        <v>-6.364144008118853E-14</v>
      </c>
      <c r="G649" s="16">
        <f t="shared" si="104"/>
        <v>8580017.681848947</v>
      </c>
      <c r="H649" s="17">
        <f t="shared" si="108"/>
        <v>6.380425547371307E-14</v>
      </c>
      <c r="I649" s="5">
        <f t="shared" si="105"/>
        <v>8580017.681848947</v>
      </c>
      <c r="J649" s="5">
        <f t="shared" si="106"/>
        <v>1.6281539252454007E-16</v>
      </c>
    </row>
    <row r="650" spans="1:10" x14ac:dyDescent="0.4">
      <c r="A650" s="1">
        <f t="shared" si="109"/>
        <v>44531</v>
      </c>
      <c r="B650">
        <f t="shared" si="110"/>
        <v>645</v>
      </c>
      <c r="C650" s="16">
        <f t="shared" si="101"/>
        <v>3066.3181510668187</v>
      </c>
      <c r="D650" s="17">
        <f t="shared" si="107"/>
        <v>-1.5144739805535948E-16</v>
      </c>
      <c r="E650" s="16">
        <f t="shared" si="102"/>
        <v>8.4784792382899809E-13</v>
      </c>
      <c r="F650" s="17">
        <f t="shared" si="103"/>
        <v>-5.91979072699745E-14</v>
      </c>
      <c r="G650" s="16">
        <f t="shared" si="104"/>
        <v>8580017.681848947</v>
      </c>
      <c r="H650" s="17">
        <f t="shared" si="108"/>
        <v>5.9349354668029866E-14</v>
      </c>
      <c r="I650" s="5">
        <f t="shared" si="105"/>
        <v>8580017.681848947</v>
      </c>
      <c r="J650" s="5">
        <f t="shared" si="106"/>
        <v>1.5144739805536577E-16</v>
      </c>
    </row>
    <row r="651" spans="1:10" x14ac:dyDescent="0.4">
      <c r="A651" s="1">
        <f t="shared" si="109"/>
        <v>44532</v>
      </c>
      <c r="B651">
        <f t="shared" si="110"/>
        <v>646</v>
      </c>
      <c r="C651" s="16">
        <f t="shared" si="101"/>
        <v>3066.3181510668187</v>
      </c>
      <c r="D651" s="17">
        <f t="shared" si="107"/>
        <v>-1.4087313258346773E-16</v>
      </c>
      <c r="E651" s="16">
        <f t="shared" si="102"/>
        <v>7.8865001655902362E-13</v>
      </c>
      <c r="F651" s="17">
        <f t="shared" si="103"/>
        <v>-5.5064628026548193E-14</v>
      </c>
      <c r="G651" s="16">
        <f t="shared" si="104"/>
        <v>8580017.681848947</v>
      </c>
      <c r="H651" s="17">
        <f t="shared" si="108"/>
        <v>5.5205501159131661E-14</v>
      </c>
      <c r="I651" s="5">
        <f t="shared" si="105"/>
        <v>8580017.681848947</v>
      </c>
      <c r="J651" s="5">
        <f t="shared" si="106"/>
        <v>1.4087313258346788E-16</v>
      </c>
    </row>
    <row r="652" spans="1:10" x14ac:dyDescent="0.4">
      <c r="A652" s="1">
        <f t="shared" si="109"/>
        <v>44533</v>
      </c>
      <c r="B652">
        <f t="shared" si="110"/>
        <v>647</v>
      </c>
      <c r="C652" s="16">
        <f t="shared" si="101"/>
        <v>3066.3181510668187</v>
      </c>
      <c r="D652" s="17">
        <f t="shared" si="107"/>
        <v>-1.3103717685942103E-16</v>
      </c>
      <c r="E652" s="16">
        <f t="shared" si="102"/>
        <v>7.3358538853247546E-13</v>
      </c>
      <c r="F652" s="17">
        <f t="shared" si="103"/>
        <v>-5.1219940020413865E-14</v>
      </c>
      <c r="G652" s="16">
        <f t="shared" si="104"/>
        <v>8580017.681848947</v>
      </c>
      <c r="H652" s="17">
        <f t="shared" si="108"/>
        <v>5.1350977197273284E-14</v>
      </c>
      <c r="I652" s="5">
        <f t="shared" si="105"/>
        <v>8580017.681848947</v>
      </c>
      <c r="J652" s="5">
        <f t="shared" si="106"/>
        <v>1.3103717685941967E-16</v>
      </c>
    </row>
    <row r="653" spans="1:10" x14ac:dyDescent="0.4">
      <c r="A653" s="1">
        <f t="shared" si="109"/>
        <v>44534</v>
      </c>
      <c r="B653">
        <f t="shared" si="110"/>
        <v>648</v>
      </c>
      <c r="C653" s="16">
        <f t="shared" si="101"/>
        <v>3066.3181510668187</v>
      </c>
      <c r="D653" s="17">
        <f t="shared" si="107"/>
        <v>-1.2188798108193889E-16</v>
      </c>
      <c r="E653" s="16">
        <f t="shared" si="102"/>
        <v>6.8236544851206156E-13</v>
      </c>
      <c r="F653" s="17">
        <f t="shared" si="103"/>
        <v>-4.7643693414762374E-14</v>
      </c>
      <c r="G653" s="16">
        <f t="shared" si="104"/>
        <v>8580017.681848947</v>
      </c>
      <c r="H653" s="17">
        <f t="shared" si="108"/>
        <v>4.7765581395844314E-14</v>
      </c>
      <c r="I653" s="5">
        <f t="shared" si="105"/>
        <v>8580017.681848947</v>
      </c>
      <c r="J653" s="5">
        <f t="shared" si="106"/>
        <v>1.2188798108193975E-16</v>
      </c>
    </row>
    <row r="654" spans="1:10" x14ac:dyDescent="0.4">
      <c r="A654" s="1">
        <f t="shared" si="109"/>
        <v>44535</v>
      </c>
      <c r="B654">
        <f t="shared" si="110"/>
        <v>649</v>
      </c>
      <c r="C654" s="16">
        <f t="shared" si="101"/>
        <v>3066.3181510668187</v>
      </c>
      <c r="D654" s="17">
        <f t="shared" si="107"/>
        <v>-1.1337759472771307E-16</v>
      </c>
      <c r="E654" s="16">
        <f t="shared" si="102"/>
        <v>6.3472175509729923E-13</v>
      </c>
      <c r="F654" s="17">
        <f t="shared" si="103"/>
        <v>-4.4317145262083237E-14</v>
      </c>
      <c r="G654" s="16">
        <f t="shared" si="104"/>
        <v>8580017.681848947</v>
      </c>
      <c r="H654" s="17">
        <f t="shared" si="108"/>
        <v>4.4430522856810948E-14</v>
      </c>
      <c r="I654" s="5">
        <f t="shared" si="105"/>
        <v>8580017.681848947</v>
      </c>
      <c r="J654" s="5">
        <f t="shared" si="106"/>
        <v>1.1337759472771117E-16</v>
      </c>
    </row>
    <row r="655" spans="1:10" x14ac:dyDescent="0.4">
      <c r="A655" s="1">
        <f t="shared" si="109"/>
        <v>44536</v>
      </c>
      <c r="B655">
        <f t="shared" si="110"/>
        <v>650</v>
      </c>
      <c r="C655" s="16">
        <f t="shared" si="101"/>
        <v>3066.3181510668187</v>
      </c>
      <c r="D655" s="17">
        <f t="shared" si="107"/>
        <v>-1.054614152448727E-16</v>
      </c>
      <c r="E655" s="16">
        <f t="shared" si="102"/>
        <v>5.9040460983521597E-13</v>
      </c>
      <c r="F655" s="17">
        <f t="shared" si="103"/>
        <v>-4.1222861273220248E-14</v>
      </c>
      <c r="G655" s="16">
        <f t="shared" si="104"/>
        <v>8580017.681848947</v>
      </c>
      <c r="H655" s="17">
        <f t="shared" si="108"/>
        <v>4.1328322688465119E-14</v>
      </c>
      <c r="I655" s="5">
        <f t="shared" si="105"/>
        <v>8580017.681848947</v>
      </c>
      <c r="J655" s="5">
        <f t="shared" si="106"/>
        <v>1.0546141524487158E-16</v>
      </c>
    </row>
    <row r="656" spans="1:10" x14ac:dyDescent="0.4">
      <c r="A656" s="1">
        <f t="shared" si="109"/>
        <v>44537</v>
      </c>
      <c r="B656">
        <f t="shared" si="110"/>
        <v>651</v>
      </c>
      <c r="C656" s="16">
        <f t="shared" si="101"/>
        <v>3066.3181510668187</v>
      </c>
      <c r="D656" s="17">
        <f t="shared" si="107"/>
        <v>-9.8097954293017598E-17</v>
      </c>
      <c r="E656" s="16">
        <f t="shared" si="102"/>
        <v>5.4918174856199577E-13</v>
      </c>
      <c r="F656" s="17">
        <f t="shared" si="103"/>
        <v>-3.8344624445046688E-14</v>
      </c>
      <c r="G656" s="16">
        <f t="shared" si="104"/>
        <v>8580017.681848947</v>
      </c>
      <c r="H656" s="17">
        <f t="shared" si="108"/>
        <v>3.8442722399339705E-14</v>
      </c>
      <c r="I656" s="5">
        <f t="shared" si="105"/>
        <v>8580017.681848947</v>
      </c>
      <c r="J656" s="5">
        <f t="shared" si="106"/>
        <v>9.8097954293016674E-17</v>
      </c>
    </row>
    <row r="657" spans="1:10" x14ac:dyDescent="0.4">
      <c r="A657" s="1">
        <f t="shared" si="109"/>
        <v>44538</v>
      </c>
      <c r="B657">
        <f t="shared" si="110"/>
        <v>652</v>
      </c>
      <c r="C657" s="16">
        <f t="shared" si="101"/>
        <v>3066.3181510668187</v>
      </c>
      <c r="D657" s="17">
        <f t="shared" si="107"/>
        <v>-9.1248620304693179E-17</v>
      </c>
      <c r="E657" s="16">
        <f t="shared" si="102"/>
        <v>5.1083712411694908E-13</v>
      </c>
      <c r="F657" s="17">
        <f t="shared" si="103"/>
        <v>-3.5667350067881744E-14</v>
      </c>
      <c r="G657" s="16">
        <f t="shared" si="104"/>
        <v>8580017.681848947</v>
      </c>
      <c r="H657" s="17">
        <f t="shared" si="108"/>
        <v>3.5758598688186436E-14</v>
      </c>
      <c r="I657" s="5">
        <f t="shared" si="105"/>
        <v>8580017.681848947</v>
      </c>
      <c r="J657" s="5">
        <f t="shared" si="106"/>
        <v>9.1248620304691515E-17</v>
      </c>
    </row>
    <row r="658" spans="1:10" x14ac:dyDescent="0.4">
      <c r="A658" s="1">
        <f t="shared" si="109"/>
        <v>44539</v>
      </c>
      <c r="B658">
        <f t="shared" si="110"/>
        <v>653</v>
      </c>
      <c r="C658" s="16">
        <f t="shared" si="101"/>
        <v>3066.3181510668187</v>
      </c>
      <c r="D658" s="17">
        <f t="shared" si="107"/>
        <v>-8.4877516228722352E-17</v>
      </c>
      <c r="E658" s="16">
        <f t="shared" si="102"/>
        <v>4.7516977404906739E-13</v>
      </c>
      <c r="F658" s="17">
        <f t="shared" si="103"/>
        <v>-3.3177006667205995E-14</v>
      </c>
      <c r="G658" s="16">
        <f t="shared" si="104"/>
        <v>8580017.681848947</v>
      </c>
      <c r="H658" s="17">
        <f t="shared" si="108"/>
        <v>3.3261884183434719E-14</v>
      </c>
      <c r="I658" s="5">
        <f t="shared" si="105"/>
        <v>8580017.681848947</v>
      </c>
      <c r="J658" s="5">
        <f t="shared" si="106"/>
        <v>8.4877516228724583E-17</v>
      </c>
    </row>
    <row r="659" spans="1:10" x14ac:dyDescent="0.4">
      <c r="A659" s="1">
        <f t="shared" si="109"/>
        <v>44540</v>
      </c>
      <c r="B659">
        <f t="shared" si="110"/>
        <v>654</v>
      </c>
      <c r="C659" s="16">
        <f t="shared" si="101"/>
        <v>3066.3181510668187</v>
      </c>
      <c r="D659" s="17">
        <f t="shared" si="107"/>
        <v>-7.8951251395375826E-17</v>
      </c>
      <c r="E659" s="16">
        <f t="shared" si="102"/>
        <v>4.4199276738186139E-13</v>
      </c>
      <c r="F659" s="17">
        <f t="shared" si="103"/>
        <v>-3.0860542465334922E-14</v>
      </c>
      <c r="G659" s="16">
        <f t="shared" si="104"/>
        <v>8580017.681848947</v>
      </c>
      <c r="H659" s="17">
        <f t="shared" si="108"/>
        <v>3.0939493716730299E-14</v>
      </c>
      <c r="I659" s="5">
        <f t="shared" si="105"/>
        <v>8580017.681848947</v>
      </c>
      <c r="J659" s="5">
        <f t="shared" si="106"/>
        <v>7.8951251395377404E-17</v>
      </c>
    </row>
    <row r="660" spans="1:10" x14ac:dyDescent="0.4">
      <c r="A660" s="1">
        <f t="shared" si="109"/>
        <v>44541</v>
      </c>
      <c r="B660">
        <f t="shared" si="110"/>
        <v>655</v>
      </c>
      <c r="C660" s="16">
        <f t="shared" si="101"/>
        <v>3066.3181510668187</v>
      </c>
      <c r="D660" s="17">
        <f t="shared" si="107"/>
        <v>-7.3438766517374806E-17</v>
      </c>
      <c r="E660" s="16">
        <f t="shared" si="102"/>
        <v>4.1113222491652646E-13</v>
      </c>
      <c r="F660" s="17">
        <f t="shared" si="103"/>
        <v>-2.8705816977639479E-14</v>
      </c>
      <c r="G660" s="16">
        <f t="shared" si="104"/>
        <v>8580017.681848947</v>
      </c>
      <c r="H660" s="17">
        <f t="shared" si="108"/>
        <v>2.8779255744156852E-14</v>
      </c>
      <c r="I660" s="5">
        <f t="shared" si="105"/>
        <v>8580017.681848947</v>
      </c>
      <c r="J660" s="5">
        <f t="shared" si="106"/>
        <v>7.3438766517372464E-17</v>
      </c>
    </row>
    <row r="661" spans="1:10" x14ac:dyDescent="0.4">
      <c r="A661" s="1">
        <f t="shared" si="109"/>
        <v>44542</v>
      </c>
      <c r="B661">
        <f t="shared" si="110"/>
        <v>656</v>
      </c>
      <c r="C661" s="16">
        <f t="shared" si="101"/>
        <v>3066.3181510668187</v>
      </c>
      <c r="D661" s="17">
        <f t="shared" si="107"/>
        <v>-6.8311170909564259E-17</v>
      </c>
      <c r="E661" s="16">
        <f t="shared" si="102"/>
        <v>3.8242640793888699E-13</v>
      </c>
      <c r="F661" s="17">
        <f t="shared" si="103"/>
        <v>-2.6701537384812525E-14</v>
      </c>
      <c r="G661" s="16">
        <f t="shared" si="104"/>
        <v>8580017.681848947</v>
      </c>
      <c r="H661" s="17">
        <f t="shared" si="108"/>
        <v>2.6769848555722091E-14</v>
      </c>
      <c r="I661" s="5">
        <f t="shared" si="105"/>
        <v>8580017.681848947</v>
      </c>
      <c r="J661" s="5">
        <f t="shared" si="106"/>
        <v>6.8311170909565603E-17</v>
      </c>
    </row>
    <row r="662" spans="1:10" x14ac:dyDescent="0.4">
      <c r="A662" s="1">
        <f t="shared" si="109"/>
        <v>44543</v>
      </c>
      <c r="B662">
        <f t="shared" si="110"/>
        <v>657</v>
      </c>
      <c r="C662" s="16">
        <f t="shared" si="101"/>
        <v>3066.3181510668187</v>
      </c>
      <c r="D662" s="17">
        <f t="shared" si="107"/>
        <v>-6.3541591074132153E-17</v>
      </c>
      <c r="E662" s="16">
        <f t="shared" si="102"/>
        <v>3.5572487055407446E-13</v>
      </c>
      <c r="F662" s="17">
        <f t="shared" si="103"/>
        <v>-2.4837199347711081E-14</v>
      </c>
      <c r="G662" s="16">
        <f t="shared" si="104"/>
        <v>8580017.681848947</v>
      </c>
      <c r="H662" s="17">
        <f t="shared" si="108"/>
        <v>2.4900740938785213E-14</v>
      </c>
      <c r="I662" s="5">
        <f t="shared" si="105"/>
        <v>8580017.681848947</v>
      </c>
      <c r="J662" s="5">
        <f t="shared" si="106"/>
        <v>6.3541591074131895E-17</v>
      </c>
    </row>
    <row r="663" spans="1:10" x14ac:dyDescent="0.4">
      <c r="A663" s="1">
        <f t="shared" si="109"/>
        <v>44544</v>
      </c>
      <c r="B663">
        <f t="shared" si="110"/>
        <v>658</v>
      </c>
      <c r="C663" s="16">
        <f t="shared" si="101"/>
        <v>3066.3181510668187</v>
      </c>
      <c r="D663" s="17">
        <f t="shared" si="107"/>
        <v>-5.9105029857816939E-17</v>
      </c>
      <c r="E663" s="16">
        <f t="shared" si="102"/>
        <v>3.308876712063634E-13</v>
      </c>
      <c r="F663" s="17">
        <f t="shared" si="103"/>
        <v>-2.3103031954587623E-14</v>
      </c>
      <c r="G663" s="16">
        <f t="shared" si="104"/>
        <v>8580017.681848947</v>
      </c>
      <c r="H663" s="17">
        <f t="shared" si="108"/>
        <v>2.3162136984445439E-14</v>
      </c>
      <c r="I663" s="5">
        <f t="shared" si="105"/>
        <v>8580017.681848947</v>
      </c>
      <c r="J663" s="5">
        <f t="shared" si="106"/>
        <v>5.91050298578161E-17</v>
      </c>
    </row>
    <row r="664" spans="1:10" x14ac:dyDescent="0.4">
      <c r="A664" s="1">
        <f t="shared" si="109"/>
        <v>44545</v>
      </c>
      <c r="B664">
        <f t="shared" si="110"/>
        <v>659</v>
      </c>
      <c r="C664" s="16">
        <f t="shared" si="101"/>
        <v>3066.3181510668187</v>
      </c>
      <c r="D664" s="17">
        <f t="shared" si="107"/>
        <v>-5.4978235442952251E-17</v>
      </c>
      <c r="E664" s="16">
        <f t="shared" si="102"/>
        <v>3.0778463925177576E-13</v>
      </c>
      <c r="F664" s="17">
        <f t="shared" si="103"/>
        <v>-2.1489946512181352E-14</v>
      </c>
      <c r="G664" s="16">
        <f t="shared" si="104"/>
        <v>8580017.681848947</v>
      </c>
      <c r="H664" s="17">
        <f t="shared" si="108"/>
        <v>2.1544924747624305E-14</v>
      </c>
      <c r="I664" s="5">
        <f t="shared" si="105"/>
        <v>8580017.681848947</v>
      </c>
      <c r="J664" s="5">
        <f t="shared" si="106"/>
        <v>5.4978235442952774E-17</v>
      </c>
    </row>
    <row r="665" spans="1:10" x14ac:dyDescent="0.4">
      <c r="A665" s="1">
        <f t="shared" si="109"/>
        <v>44546</v>
      </c>
      <c r="B665">
        <f t="shared" si="110"/>
        <v>660</v>
      </c>
      <c r="C665" s="16">
        <f t="shared" si="101"/>
        <v>3066.3181510668187</v>
      </c>
      <c r="D665" s="17">
        <f t="shared" si="107"/>
        <v>-5.113957948573707E-17</v>
      </c>
      <c r="E665" s="16">
        <f t="shared" si="102"/>
        <v>2.8629469273959441E-13</v>
      </c>
      <c r="F665" s="17">
        <f t="shared" si="103"/>
        <v>-1.9989488912285873E-14</v>
      </c>
      <c r="G665" s="16">
        <f t="shared" si="104"/>
        <v>8580017.681848947</v>
      </c>
      <c r="H665" s="17">
        <f t="shared" si="108"/>
        <v>2.0040628491771609E-14</v>
      </c>
      <c r="I665" s="5">
        <f t="shared" si="105"/>
        <v>8580017.681848947</v>
      </c>
      <c r="J665" s="5">
        <f t="shared" si="106"/>
        <v>5.1139579485735615E-17</v>
      </c>
    </row>
    <row r="666" spans="1:10" x14ac:dyDescent="0.4">
      <c r="A666" s="1">
        <f t="shared" si="109"/>
        <v>44547</v>
      </c>
      <c r="B666">
        <f t="shared" si="110"/>
        <v>661</v>
      </c>
      <c r="C666" s="16">
        <f t="shared" si="101"/>
        <v>3066.3181510668187</v>
      </c>
      <c r="D666" s="17">
        <f t="shared" si="107"/>
        <v>-4.7568943763059113E-17</v>
      </c>
      <c r="E666" s="16">
        <f t="shared" si="102"/>
        <v>2.6630520382730851E-13</v>
      </c>
      <c r="F666" s="17">
        <f t="shared" si="103"/>
        <v>-1.8593795324148538E-14</v>
      </c>
      <c r="G666" s="16">
        <f t="shared" si="104"/>
        <v>8580017.681848947</v>
      </c>
      <c r="H666" s="17">
        <f t="shared" si="108"/>
        <v>1.8641364267911597E-14</v>
      </c>
      <c r="I666" s="5">
        <f t="shared" si="105"/>
        <v>8580017.681848947</v>
      </c>
      <c r="J666" s="5">
        <f t="shared" si="106"/>
        <v>4.7568943763058502E-17</v>
      </c>
    </row>
    <row r="667" spans="1:10" x14ac:dyDescent="0.4">
      <c r="A667" s="1">
        <f t="shared" si="109"/>
        <v>44548</v>
      </c>
      <c r="B667">
        <f t="shared" si="110"/>
        <v>662</v>
      </c>
      <c r="C667" s="16">
        <f t="shared" si="101"/>
        <v>3066.3181510668187</v>
      </c>
      <c r="D667" s="17">
        <f t="shared" si="107"/>
        <v>-4.4247614733793059E-17</v>
      </c>
      <c r="E667" s="16">
        <f t="shared" si="102"/>
        <v>2.4771140850315998E-13</v>
      </c>
      <c r="F667" s="17">
        <f t="shared" si="103"/>
        <v>-1.7295550980487408E-14</v>
      </c>
      <c r="G667" s="16">
        <f t="shared" si="104"/>
        <v>8580017.681848947</v>
      </c>
      <c r="H667" s="17">
        <f t="shared" si="108"/>
        <v>1.7339798595221201E-14</v>
      </c>
      <c r="I667" s="5">
        <f t="shared" si="105"/>
        <v>8580017.681848947</v>
      </c>
      <c r="J667" s="5">
        <f t="shared" si="106"/>
        <v>4.4247614733792887E-17</v>
      </c>
    </row>
    <row r="668" spans="1:10" x14ac:dyDescent="0.4">
      <c r="A668" s="1">
        <f t="shared" si="109"/>
        <v>44549</v>
      </c>
      <c r="B668">
        <f t="shared" si="110"/>
        <v>663</v>
      </c>
      <c r="C668" s="16">
        <f t="shared" si="101"/>
        <v>3066.3181510668187</v>
      </c>
      <c r="D668" s="17">
        <f t="shared" si="107"/>
        <v>-4.1158185461973623E-17</v>
      </c>
      <c r="E668" s="16">
        <f t="shared" si="102"/>
        <v>2.3041585752267258E-13</v>
      </c>
      <c r="F668" s="17">
        <f t="shared" si="103"/>
        <v>-1.6087951841125108E-14</v>
      </c>
      <c r="G668" s="16">
        <f t="shared" si="104"/>
        <v>8580017.681848947</v>
      </c>
      <c r="H668" s="17">
        <f t="shared" si="108"/>
        <v>1.6129110026587082E-14</v>
      </c>
      <c r="I668" s="5">
        <f t="shared" si="105"/>
        <v>8580017.681848947</v>
      </c>
      <c r="J668" s="5">
        <f t="shared" si="106"/>
        <v>4.11581854619739E-17</v>
      </c>
    </row>
    <row r="669" spans="1:10" x14ac:dyDescent="0.4">
      <c r="A669" s="1">
        <f t="shared" si="109"/>
        <v>44550</v>
      </c>
      <c r="B669">
        <f t="shared" si="110"/>
        <v>664</v>
      </c>
      <c r="C669" s="16">
        <f t="shared" si="101"/>
        <v>3066.3181510668187</v>
      </c>
      <c r="D669" s="17">
        <f t="shared" si="107"/>
        <v>-3.8284464387827624E-17</v>
      </c>
      <c r="E669" s="16">
        <f t="shared" si="102"/>
        <v>2.1432790568154747E-13</v>
      </c>
      <c r="F669" s="17">
        <f t="shared" si="103"/>
        <v>-1.4964668933320499E-14</v>
      </c>
      <c r="G669" s="16">
        <f t="shared" si="104"/>
        <v>8580017.681848947</v>
      </c>
      <c r="H669" s="17">
        <f t="shared" si="108"/>
        <v>1.5002953397708325E-14</v>
      </c>
      <c r="I669" s="5">
        <f t="shared" si="105"/>
        <v>8580017.681848947</v>
      </c>
      <c r="J669" s="5">
        <f t="shared" si="106"/>
        <v>3.8284464387826077E-17</v>
      </c>
    </row>
    <row r="670" spans="1:10" x14ac:dyDescent="0.4">
      <c r="A670" s="1">
        <f t="shared" si="109"/>
        <v>44551</v>
      </c>
      <c r="B670">
        <f t="shared" si="110"/>
        <v>665</v>
      </c>
      <c r="C670" s="16">
        <f t="shared" si="101"/>
        <v>3066.3181510668187</v>
      </c>
      <c r="D670" s="17">
        <f t="shared" si="107"/>
        <v>-3.5611390468537867E-17</v>
      </c>
      <c r="E670" s="16">
        <f t="shared" si="102"/>
        <v>1.9936323674822696E-13</v>
      </c>
      <c r="F670" s="17">
        <f t="shared" si="103"/>
        <v>-1.3919815181907351E-14</v>
      </c>
      <c r="G670" s="16">
        <f t="shared" si="104"/>
        <v>8580017.681848947</v>
      </c>
      <c r="H670" s="17">
        <f t="shared" si="108"/>
        <v>1.3955426572375889E-14</v>
      </c>
      <c r="I670" s="5">
        <f t="shared" si="105"/>
        <v>8580017.681848947</v>
      </c>
      <c r="J670" s="5">
        <f t="shared" si="106"/>
        <v>3.5611390468537966E-17</v>
      </c>
    </row>
    <row r="671" spans="1:10" x14ac:dyDescent="0.4">
      <c r="A671" s="1">
        <f t="shared" si="109"/>
        <v>44552</v>
      </c>
      <c r="B671">
        <f t="shared" si="110"/>
        <v>666</v>
      </c>
      <c r="C671" s="16">
        <f t="shared" si="101"/>
        <v>3066.3181510668187</v>
      </c>
      <c r="D671" s="17">
        <f t="shared" si="107"/>
        <v>-3.3124954243995612E-17</v>
      </c>
      <c r="E671" s="16">
        <f t="shared" si="102"/>
        <v>1.8544342156631961E-13</v>
      </c>
      <c r="F671" s="17">
        <f t="shared" si="103"/>
        <v>-1.2947914555398378E-14</v>
      </c>
      <c r="G671" s="16">
        <f t="shared" si="104"/>
        <v>8580017.681848947</v>
      </c>
      <c r="H671" s="17">
        <f t="shared" si="108"/>
        <v>1.2981039509642374E-14</v>
      </c>
      <c r="I671" s="5">
        <f t="shared" si="105"/>
        <v>8580017.681848947</v>
      </c>
      <c r="J671" s="5">
        <f t="shared" si="106"/>
        <v>3.312495424399587E-17</v>
      </c>
    </row>
    <row r="672" spans="1:10" x14ac:dyDescent="0.4">
      <c r="A672" s="1">
        <f t="shared" si="109"/>
        <v>44553</v>
      </c>
      <c r="B672">
        <f t="shared" si="110"/>
        <v>667</v>
      </c>
      <c r="C672" s="16">
        <f t="shared" si="101"/>
        <v>3066.3181510668187</v>
      </c>
      <c r="D672" s="17">
        <f t="shared" si="107"/>
        <v>-3.0812124413850631E-17</v>
      </c>
      <c r="E672" s="16">
        <f t="shared" si="102"/>
        <v>1.7249550701092122E-13</v>
      </c>
      <c r="F672" s="17">
        <f t="shared" si="103"/>
        <v>-1.2043873366350636E-14</v>
      </c>
      <c r="G672" s="16">
        <f t="shared" si="104"/>
        <v>8580017.681848947</v>
      </c>
      <c r="H672" s="17">
        <f t="shared" si="108"/>
        <v>1.2074685490764486E-14</v>
      </c>
      <c r="I672" s="5">
        <f t="shared" si="105"/>
        <v>8580017.681848947</v>
      </c>
      <c r="J672" s="5">
        <f t="shared" si="106"/>
        <v>3.0812124413850131E-17</v>
      </c>
    </row>
    <row r="673" spans="1:10" x14ac:dyDescent="0.4">
      <c r="A673" s="1">
        <f t="shared" si="109"/>
        <v>44554</v>
      </c>
      <c r="B673">
        <f t="shared" si="110"/>
        <v>668</v>
      </c>
      <c r="C673" s="16">
        <f t="shared" si="101"/>
        <v>3066.3181510668187</v>
      </c>
      <c r="D673" s="17">
        <f t="shared" si="107"/>
        <v>-2.866077954105251E-17</v>
      </c>
      <c r="E673" s="16">
        <f t="shared" si="102"/>
        <v>1.6045163364457059E-13</v>
      </c>
      <c r="F673" s="17">
        <f t="shared" si="103"/>
        <v>-1.1202953575578889E-14</v>
      </c>
      <c r="G673" s="16">
        <f t="shared" si="104"/>
        <v>8580017.681848947</v>
      </c>
      <c r="H673" s="17">
        <f t="shared" si="108"/>
        <v>1.1231614355119942E-14</v>
      </c>
      <c r="I673" s="5">
        <f t="shared" si="105"/>
        <v>8580017.681848947</v>
      </c>
      <c r="J673" s="5">
        <f t="shared" si="106"/>
        <v>2.8660779541052375E-17</v>
      </c>
    </row>
    <row r="674" spans="1:10" x14ac:dyDescent="0.4">
      <c r="A674" s="1">
        <f t="shared" si="109"/>
        <v>44555</v>
      </c>
      <c r="B674">
        <f t="shared" si="110"/>
        <v>669</v>
      </c>
      <c r="C674" s="16">
        <f t="shared" si="101"/>
        <v>3066.3181510668187</v>
      </c>
      <c r="D674" s="17">
        <f t="shared" si="107"/>
        <v>-2.6659644523944646E-17</v>
      </c>
      <c r="E674" s="16">
        <f t="shared" si="102"/>
        <v>1.4924868006899171E-13</v>
      </c>
      <c r="F674" s="17">
        <f t="shared" si="103"/>
        <v>-1.0420747960305476E-14</v>
      </c>
      <c r="G674" s="16">
        <f t="shared" si="104"/>
        <v>8580017.681848947</v>
      </c>
      <c r="H674" s="17">
        <f t="shared" si="108"/>
        <v>1.0447407604829421E-14</v>
      </c>
      <c r="I674" s="5">
        <f t="shared" si="105"/>
        <v>8580017.681848947</v>
      </c>
      <c r="J674" s="5">
        <f t="shared" si="106"/>
        <v>2.6659644523944915E-17</v>
      </c>
    </row>
    <row r="675" spans="1:10" x14ac:dyDescent="0.4">
      <c r="A675" s="1">
        <f t="shared" si="109"/>
        <v>44556</v>
      </c>
      <c r="B675">
        <f t="shared" si="110"/>
        <v>670</v>
      </c>
      <c r="C675" s="16">
        <f t="shared" ref="C675:C738" si="111">C674+D674</f>
        <v>3066.3181510668187</v>
      </c>
      <c r="D675" s="17">
        <f t="shared" si="107"/>
        <v>-2.4798231503963882E-17</v>
      </c>
      <c r="E675" s="16">
        <f t="shared" ref="E675:E738" si="112">E674+F674</f>
        <v>1.3882793210868625E-13</v>
      </c>
      <c r="F675" s="17">
        <f t="shared" ref="F675:F738" si="113">-D675-H675</f>
        <v>-9.6931570161040752E-15</v>
      </c>
      <c r="G675" s="16">
        <f t="shared" ref="G675:G738" si="114">G674+H674</f>
        <v>8580017.681848947</v>
      </c>
      <c r="H675" s="17">
        <f t="shared" si="108"/>
        <v>9.7179552476080388E-15</v>
      </c>
      <c r="I675" s="5">
        <f t="shared" ref="I675:I738" si="115">E675+G675</f>
        <v>8580017.681848947</v>
      </c>
      <c r="J675" s="5">
        <f t="shared" ref="J675:J738" si="116">F675+H675</f>
        <v>2.4798231503963564E-17</v>
      </c>
    </row>
    <row r="676" spans="1:10" x14ac:dyDescent="0.4">
      <c r="A676" s="1">
        <f t="shared" si="109"/>
        <v>44557</v>
      </c>
      <c r="B676">
        <f t="shared" si="110"/>
        <v>671</v>
      </c>
      <c r="C676" s="16">
        <f t="shared" si="111"/>
        <v>3066.3181510668187</v>
      </c>
      <c r="D676" s="17">
        <f t="shared" si="107"/>
        <v>-2.3066784899245771E-17</v>
      </c>
      <c r="E676" s="16">
        <f t="shared" si="112"/>
        <v>1.2913477509258216E-13</v>
      </c>
      <c r="F676" s="17">
        <f t="shared" si="113"/>
        <v>-9.0163674715815066E-15</v>
      </c>
      <c r="G676" s="16">
        <f t="shared" si="114"/>
        <v>8580017.681848947</v>
      </c>
      <c r="H676" s="17">
        <f t="shared" si="108"/>
        <v>9.0394342564807521E-15</v>
      </c>
      <c r="I676" s="5">
        <f t="shared" si="115"/>
        <v>8580017.681848947</v>
      </c>
      <c r="J676" s="5">
        <f t="shared" si="116"/>
        <v>2.3066784899245487E-17</v>
      </c>
    </row>
    <row r="677" spans="1:10" x14ac:dyDescent="0.4">
      <c r="A677" s="1">
        <f t="shared" si="109"/>
        <v>44558</v>
      </c>
      <c r="B677">
        <f t="shared" si="110"/>
        <v>672</v>
      </c>
      <c r="C677" s="16">
        <f t="shared" si="111"/>
        <v>3066.3181510668187</v>
      </c>
      <c r="D677" s="17">
        <f t="shared" si="107"/>
        <v>-2.1456230276059118E-17</v>
      </c>
      <c r="E677" s="16">
        <f t="shared" si="112"/>
        <v>1.2011840762100066E-13</v>
      </c>
      <c r="F677" s="17">
        <f t="shared" si="113"/>
        <v>-8.3868323031939876E-15</v>
      </c>
      <c r="G677" s="16">
        <f t="shared" si="114"/>
        <v>8580017.681848947</v>
      </c>
      <c r="H677" s="17">
        <f t="shared" si="108"/>
        <v>8.4082885334700471E-15</v>
      </c>
      <c r="I677" s="5">
        <f t="shared" si="115"/>
        <v>8580017.681848947</v>
      </c>
      <c r="J677" s="5">
        <f t="shared" si="116"/>
        <v>2.1456230276059553E-17</v>
      </c>
    </row>
    <row r="678" spans="1:10" x14ac:dyDescent="0.4">
      <c r="A678" s="1">
        <f t="shared" si="109"/>
        <v>44559</v>
      </c>
      <c r="B678">
        <f t="shared" si="110"/>
        <v>673</v>
      </c>
      <c r="C678" s="16">
        <f t="shared" si="111"/>
        <v>3066.3181510668187</v>
      </c>
      <c r="D678" s="17">
        <f t="shared" si="107"/>
        <v>-1.9958126790107143E-17</v>
      </c>
      <c r="E678" s="16">
        <f t="shared" si="112"/>
        <v>1.1173157531780667E-13</v>
      </c>
      <c r="F678" s="17">
        <f t="shared" si="113"/>
        <v>-7.8012521454563607E-15</v>
      </c>
      <c r="G678" s="16">
        <f t="shared" si="114"/>
        <v>8580017.681848947</v>
      </c>
      <c r="H678" s="17">
        <f t="shared" si="108"/>
        <v>7.8212102722464675E-15</v>
      </c>
      <c r="I678" s="5">
        <f t="shared" si="115"/>
        <v>8580017.681848947</v>
      </c>
      <c r="J678" s="5">
        <f t="shared" si="116"/>
        <v>1.9958126790106808E-17</v>
      </c>
    </row>
    <row r="679" spans="1:10" x14ac:dyDescent="0.4">
      <c r="A679" s="1">
        <f t="shared" si="109"/>
        <v>44560</v>
      </c>
      <c r="B679">
        <f t="shared" si="110"/>
        <v>674</v>
      </c>
      <c r="C679" s="16">
        <f t="shared" si="111"/>
        <v>3066.3181510668187</v>
      </c>
      <c r="D679" s="17">
        <f t="shared" si="107"/>
        <v>-1.856462294844243E-17</v>
      </c>
      <c r="E679" s="16">
        <f t="shared" si="112"/>
        <v>1.0393032317235031E-13</v>
      </c>
      <c r="F679" s="17">
        <f t="shared" si="113"/>
        <v>-7.2565579991160799E-15</v>
      </c>
      <c r="G679" s="16">
        <f t="shared" si="114"/>
        <v>8580017.681848947</v>
      </c>
      <c r="H679" s="17">
        <f t="shared" si="108"/>
        <v>7.2751226220645224E-15</v>
      </c>
      <c r="I679" s="5">
        <f t="shared" si="115"/>
        <v>8580017.681848947</v>
      </c>
      <c r="J679" s="5">
        <f t="shared" si="116"/>
        <v>1.8564622948442581E-17</v>
      </c>
    </row>
    <row r="680" spans="1:10" x14ac:dyDescent="0.4">
      <c r="A680" s="1">
        <f t="shared" si="109"/>
        <v>44561</v>
      </c>
      <c r="B680">
        <f t="shared" si="110"/>
        <v>675</v>
      </c>
      <c r="C680" s="16">
        <f t="shared" si="111"/>
        <v>3066.3181510668187</v>
      </c>
      <c r="D680" s="17">
        <f t="shared" si="107"/>
        <v>-1.7268415460145759E-17</v>
      </c>
      <c r="E680" s="16">
        <f t="shared" si="112"/>
        <v>9.6673765173234224E-14</v>
      </c>
      <c r="F680" s="17">
        <f t="shared" si="113"/>
        <v>-6.7498951466662505E-15</v>
      </c>
      <c r="G680" s="16">
        <f t="shared" si="114"/>
        <v>8580017.681848947</v>
      </c>
      <c r="H680" s="17">
        <f t="shared" si="108"/>
        <v>6.7671635621263961E-15</v>
      </c>
      <c r="I680" s="5">
        <f t="shared" si="115"/>
        <v>8580017.681848947</v>
      </c>
      <c r="J680" s="5">
        <f t="shared" si="116"/>
        <v>1.7268415460145595E-17</v>
      </c>
    </row>
    <row r="681" spans="1:10" x14ac:dyDescent="0.4">
      <c r="A681" s="1">
        <f t="shared" si="109"/>
        <v>44562</v>
      </c>
      <c r="B681">
        <f t="shared" si="110"/>
        <v>676</v>
      </c>
      <c r="C681" s="16">
        <f t="shared" si="111"/>
        <v>3066.3181510668187</v>
      </c>
      <c r="D681" s="17">
        <f t="shared" si="107"/>
        <v>-1.6062710960107044E-17</v>
      </c>
      <c r="E681" s="16">
        <f t="shared" si="112"/>
        <v>8.9923870026567971E-14</v>
      </c>
      <c r="F681" s="17">
        <f t="shared" si="113"/>
        <v>-6.2786081908996517E-15</v>
      </c>
      <c r="G681" s="16">
        <f t="shared" si="114"/>
        <v>8580017.681848947</v>
      </c>
      <c r="H681" s="17">
        <f t="shared" si="108"/>
        <v>6.2946709018597585E-15</v>
      </c>
      <c r="I681" s="5">
        <f t="shared" si="115"/>
        <v>8580017.681848947</v>
      </c>
      <c r="J681" s="5">
        <f t="shared" si="116"/>
        <v>1.6062710960106844E-17</v>
      </c>
    </row>
    <row r="682" spans="1:10" x14ac:dyDescent="0.4">
      <c r="A682" s="1">
        <f t="shared" si="109"/>
        <v>44563</v>
      </c>
      <c r="B682">
        <f t="shared" si="110"/>
        <v>677</v>
      </c>
      <c r="C682" s="16">
        <f t="shared" si="111"/>
        <v>3066.3181510668187</v>
      </c>
      <c r="D682" s="17">
        <f t="shared" si="107"/>
        <v>-1.4941190405304574E-17</v>
      </c>
      <c r="E682" s="16">
        <f t="shared" si="112"/>
        <v>8.3645261835668317E-14</v>
      </c>
      <c r="F682" s="17">
        <f t="shared" si="113"/>
        <v>-5.8402271380914776E-15</v>
      </c>
      <c r="G682" s="16">
        <f t="shared" si="114"/>
        <v>8580017.681848947</v>
      </c>
      <c r="H682" s="17">
        <f t="shared" si="108"/>
        <v>5.8551683284967825E-15</v>
      </c>
      <c r="I682" s="5">
        <f t="shared" si="115"/>
        <v>8580017.681848947</v>
      </c>
      <c r="J682" s="5">
        <f t="shared" si="116"/>
        <v>1.4941190405304885E-17</v>
      </c>
    </row>
    <row r="683" spans="1:10" x14ac:dyDescent="0.4">
      <c r="A683" s="1">
        <f t="shared" si="109"/>
        <v>44564</v>
      </c>
      <c r="B683">
        <f t="shared" si="110"/>
        <v>678</v>
      </c>
      <c r="C683" s="16">
        <f t="shared" si="111"/>
        <v>3066.3181510668187</v>
      </c>
      <c r="D683" s="17">
        <f t="shared" si="107"/>
        <v>-1.3897975956984898E-17</v>
      </c>
      <c r="E683" s="16">
        <f t="shared" si="112"/>
        <v>7.7805034697576846E-14</v>
      </c>
      <c r="F683" s="17">
        <f t="shared" si="113"/>
        <v>-5.4324544528733952E-15</v>
      </c>
      <c r="G683" s="16">
        <f t="shared" si="114"/>
        <v>8580017.681848947</v>
      </c>
      <c r="H683" s="17">
        <f t="shared" si="108"/>
        <v>5.4463524288303798E-15</v>
      </c>
      <c r="I683" s="5">
        <f t="shared" si="115"/>
        <v>8580017.681848947</v>
      </c>
      <c r="J683" s="5">
        <f t="shared" si="116"/>
        <v>1.3897975956984577E-17</v>
      </c>
    </row>
    <row r="684" spans="1:10" x14ac:dyDescent="0.4">
      <c r="A684" s="1">
        <f t="shared" si="109"/>
        <v>44565</v>
      </c>
      <c r="B684">
        <f t="shared" si="110"/>
        <v>679</v>
      </c>
      <c r="C684" s="16">
        <f t="shared" si="111"/>
        <v>3066.3181510668187</v>
      </c>
      <c r="D684" s="17">
        <f t="shared" si="107"/>
        <v>-1.2927600175174452E-17</v>
      </c>
      <c r="E684" s="16">
        <f t="shared" si="112"/>
        <v>7.2372580244703455E-14</v>
      </c>
      <c r="F684" s="17">
        <f t="shared" si="113"/>
        <v>-5.0531530169540683E-15</v>
      </c>
      <c r="G684" s="16">
        <f t="shared" si="114"/>
        <v>8580017.681848947</v>
      </c>
      <c r="H684" s="17">
        <f t="shared" si="108"/>
        <v>5.0660806171292424E-15</v>
      </c>
      <c r="I684" s="5">
        <f t="shared" si="115"/>
        <v>8580017.681848947</v>
      </c>
      <c r="J684" s="5">
        <f t="shared" si="116"/>
        <v>1.2927600175174091E-17</v>
      </c>
    </row>
    <row r="685" spans="1:10" x14ac:dyDescent="0.4">
      <c r="A685" s="1">
        <f t="shared" si="109"/>
        <v>44566</v>
      </c>
      <c r="B685">
        <f t="shared" si="110"/>
        <v>680</v>
      </c>
      <c r="C685" s="16">
        <f t="shared" si="111"/>
        <v>3066.3181510668187</v>
      </c>
      <c r="D685" s="17">
        <f t="shared" si="107"/>
        <v>-1.2024977364072736E-17</v>
      </c>
      <c r="E685" s="16">
        <f t="shared" si="112"/>
        <v>6.7319427227749387E-14</v>
      </c>
      <c r="F685" s="17">
        <f t="shared" si="113"/>
        <v>-4.7003349285783846E-15</v>
      </c>
      <c r="G685" s="16">
        <f t="shared" si="114"/>
        <v>8580017.681848947</v>
      </c>
      <c r="H685" s="17">
        <f t="shared" si="108"/>
        <v>4.7123599059424576E-15</v>
      </c>
      <c r="I685" s="5">
        <f t="shared" si="115"/>
        <v>8580017.681848947</v>
      </c>
      <c r="J685" s="5">
        <f t="shared" si="116"/>
        <v>1.2024977364072992E-17</v>
      </c>
    </row>
    <row r="686" spans="1:10" x14ac:dyDescent="0.4">
      <c r="A686" s="1">
        <f t="shared" si="109"/>
        <v>44567</v>
      </c>
      <c r="B686">
        <f t="shared" si="110"/>
        <v>681</v>
      </c>
      <c r="C686" s="16">
        <f t="shared" si="111"/>
        <v>3066.3181510668187</v>
      </c>
      <c r="D686" s="17">
        <f t="shared" si="107"/>
        <v>-1.1185376918149496E-17</v>
      </c>
      <c r="E686" s="16">
        <f t="shared" si="112"/>
        <v>6.2619092299171007E-14</v>
      </c>
      <c r="F686" s="17">
        <f t="shared" si="113"/>
        <v>-4.3721510840238214E-15</v>
      </c>
      <c r="G686" s="16">
        <f t="shared" si="114"/>
        <v>8580017.681848947</v>
      </c>
      <c r="H686" s="17">
        <f t="shared" si="108"/>
        <v>4.3833364609419707E-15</v>
      </c>
      <c r="I686" s="5">
        <f t="shared" si="115"/>
        <v>8580017.681848947</v>
      </c>
      <c r="J686" s="5">
        <f t="shared" si="116"/>
        <v>1.1185376918149345E-17</v>
      </c>
    </row>
    <row r="687" spans="1:10" x14ac:dyDescent="0.4">
      <c r="A687" s="1">
        <f t="shared" si="109"/>
        <v>44568</v>
      </c>
      <c r="B687">
        <f t="shared" si="110"/>
        <v>682</v>
      </c>
      <c r="C687" s="16">
        <f t="shared" si="111"/>
        <v>3066.3181510668187</v>
      </c>
      <c r="D687" s="17">
        <f t="shared" si="107"/>
        <v>-1.0404398529254042E-17</v>
      </c>
      <c r="E687" s="16">
        <f t="shared" si="112"/>
        <v>5.8246941215147189E-14</v>
      </c>
      <c r="F687" s="17">
        <f t="shared" si="113"/>
        <v>-4.0668814865310489E-15</v>
      </c>
      <c r="G687" s="16">
        <f t="shared" si="114"/>
        <v>8580017.681848947</v>
      </c>
      <c r="H687" s="17">
        <f t="shared" si="108"/>
        <v>4.0772858850603033E-15</v>
      </c>
      <c r="I687" s="5">
        <f t="shared" si="115"/>
        <v>8580017.681848947</v>
      </c>
      <c r="J687" s="5">
        <f t="shared" si="116"/>
        <v>1.0404398529254363E-17</v>
      </c>
    </row>
    <row r="688" spans="1:10" x14ac:dyDescent="0.4">
      <c r="A688" s="1">
        <f t="shared" si="109"/>
        <v>44569</v>
      </c>
      <c r="B688">
        <f t="shared" si="110"/>
        <v>683</v>
      </c>
      <c r="C688" s="16">
        <f t="shared" si="111"/>
        <v>3066.3181510668187</v>
      </c>
      <c r="D688" s="17">
        <f t="shared" si="107"/>
        <v>-9.6779491247982689E-18</v>
      </c>
      <c r="E688" s="16">
        <f t="shared" si="112"/>
        <v>5.4180059728616139E-14</v>
      </c>
      <c r="F688" s="17">
        <f t="shared" si="113"/>
        <v>-3.7829262318783315E-15</v>
      </c>
      <c r="G688" s="16">
        <f t="shared" si="114"/>
        <v>8580017.681848947</v>
      </c>
      <c r="H688" s="17">
        <f t="shared" si="108"/>
        <v>3.7926041810031299E-15</v>
      </c>
      <c r="I688" s="5">
        <f t="shared" si="115"/>
        <v>8580017.681848947</v>
      </c>
      <c r="J688" s="5">
        <f t="shared" si="116"/>
        <v>9.6779491247984322E-18</v>
      </c>
    </row>
    <row r="689" spans="1:10" x14ac:dyDescent="0.4">
      <c r="A689" s="1">
        <f t="shared" si="109"/>
        <v>44570</v>
      </c>
      <c r="B689">
        <f t="shared" si="110"/>
        <v>684</v>
      </c>
      <c r="C689" s="16">
        <f t="shared" si="111"/>
        <v>3066.3181510668187</v>
      </c>
      <c r="D689" s="17">
        <f t="shared" si="107"/>
        <v>-9.00222141614743E-18</v>
      </c>
      <c r="E689" s="16">
        <f t="shared" si="112"/>
        <v>5.0397133496737808E-14</v>
      </c>
      <c r="F689" s="17">
        <f t="shared" si="113"/>
        <v>-3.5187971233554996E-15</v>
      </c>
      <c r="G689" s="16">
        <f t="shared" si="114"/>
        <v>8580017.681848947</v>
      </c>
      <c r="H689" s="17">
        <f t="shared" si="108"/>
        <v>3.5277993447716468E-15</v>
      </c>
      <c r="I689" s="5">
        <f t="shared" si="115"/>
        <v>8580017.681848947</v>
      </c>
      <c r="J689" s="5">
        <f t="shared" si="116"/>
        <v>9.0022214161472636E-18</v>
      </c>
    </row>
    <row r="690" spans="1:10" x14ac:dyDescent="0.4">
      <c r="A690" s="1">
        <f t="shared" si="109"/>
        <v>44571</v>
      </c>
      <c r="B690">
        <f t="shared" si="110"/>
        <v>685</v>
      </c>
      <c r="C690" s="16">
        <f t="shared" si="111"/>
        <v>3066.3181510668187</v>
      </c>
      <c r="D690" s="17">
        <f t="shared" si="107"/>
        <v>-8.3736739447917582E-18</v>
      </c>
      <c r="E690" s="16">
        <f t="shared" si="112"/>
        <v>4.6878336373382307E-14</v>
      </c>
      <c r="F690" s="17">
        <f t="shared" si="113"/>
        <v>-3.27310987219197E-15</v>
      </c>
      <c r="G690" s="16">
        <f t="shared" si="114"/>
        <v>8580017.681848947</v>
      </c>
      <c r="H690" s="17">
        <f t="shared" si="108"/>
        <v>3.281483546136762E-15</v>
      </c>
      <c r="I690" s="5">
        <f t="shared" si="115"/>
        <v>8580017.681848947</v>
      </c>
      <c r="J690" s="5">
        <f t="shared" si="116"/>
        <v>8.3736739447919493E-18</v>
      </c>
    </row>
    <row r="691" spans="1:10" x14ac:dyDescent="0.4">
      <c r="A691" s="1">
        <f t="shared" si="109"/>
        <v>44572</v>
      </c>
      <c r="B691">
        <f t="shared" si="110"/>
        <v>686</v>
      </c>
      <c r="C691" s="16">
        <f t="shared" si="111"/>
        <v>3066.3181510668187</v>
      </c>
      <c r="D691" s="17">
        <f t="shared" si="107"/>
        <v>-7.7890125217217842E-18</v>
      </c>
      <c r="E691" s="16">
        <f t="shared" si="112"/>
        <v>4.3605226501190335E-14</v>
      </c>
      <c r="F691" s="17">
        <f t="shared" si="113"/>
        <v>-3.0445768425616018E-15</v>
      </c>
      <c r="G691" s="16">
        <f t="shared" si="114"/>
        <v>8580017.681848947</v>
      </c>
      <c r="H691" s="17">
        <f t="shared" si="108"/>
        <v>3.0523658550833237E-15</v>
      </c>
      <c r="I691" s="5">
        <f t="shared" si="115"/>
        <v>8580017.681848947</v>
      </c>
      <c r="J691" s="5">
        <f t="shared" si="116"/>
        <v>7.7890125217219306E-18</v>
      </c>
    </row>
    <row r="692" spans="1:10" x14ac:dyDescent="0.4">
      <c r="A692" s="1">
        <f t="shared" si="109"/>
        <v>44573</v>
      </c>
      <c r="B692">
        <f t="shared" si="110"/>
        <v>687</v>
      </c>
      <c r="C692" s="16">
        <f t="shared" si="111"/>
        <v>3066.3181510668187</v>
      </c>
      <c r="D692" s="17">
        <f t="shared" si="107"/>
        <v>-7.2451729627320121E-18</v>
      </c>
      <c r="E692" s="16">
        <f t="shared" si="112"/>
        <v>4.0560649658628732E-14</v>
      </c>
      <c r="F692" s="17">
        <f t="shared" si="113"/>
        <v>-2.8320003031412794E-15</v>
      </c>
      <c r="G692" s="16">
        <f t="shared" si="114"/>
        <v>8580017.681848947</v>
      </c>
      <c r="H692" s="17">
        <f t="shared" si="108"/>
        <v>2.8392454761040114E-15</v>
      </c>
      <c r="I692" s="5">
        <f t="shared" si="115"/>
        <v>8580017.681848947</v>
      </c>
      <c r="J692" s="5">
        <f t="shared" si="116"/>
        <v>7.2451729627319535E-18</v>
      </c>
    </row>
    <row r="693" spans="1:10" x14ac:dyDescent="0.4">
      <c r="A693" s="1">
        <f t="shared" si="109"/>
        <v>44574</v>
      </c>
      <c r="B693">
        <f t="shared" si="110"/>
        <v>688</v>
      </c>
      <c r="C693" s="16">
        <f t="shared" si="111"/>
        <v>3066.3181510668187</v>
      </c>
      <c r="D693" s="17">
        <f t="shared" si="107"/>
        <v>-6.7393050291693876E-18</v>
      </c>
      <c r="E693" s="16">
        <f t="shared" si="112"/>
        <v>3.7728649355487454E-14</v>
      </c>
      <c r="F693" s="17">
        <f t="shared" si="113"/>
        <v>-2.6342661498549529E-15</v>
      </c>
      <c r="G693" s="16">
        <f t="shared" si="114"/>
        <v>8580017.681848947</v>
      </c>
      <c r="H693" s="17">
        <f t="shared" si="108"/>
        <v>2.6410054548841222E-15</v>
      </c>
      <c r="I693" s="5">
        <f t="shared" si="115"/>
        <v>8580017.681848947</v>
      </c>
      <c r="J693" s="5">
        <f t="shared" si="116"/>
        <v>6.7393050291692304E-18</v>
      </c>
    </row>
    <row r="694" spans="1:10" x14ac:dyDescent="0.4">
      <c r="A694" s="1">
        <f t="shared" si="109"/>
        <v>44575</v>
      </c>
      <c r="B694">
        <f t="shared" si="110"/>
        <v>689</v>
      </c>
      <c r="C694" s="16">
        <f t="shared" si="111"/>
        <v>3066.3181510668187</v>
      </c>
      <c r="D694" s="17">
        <f t="shared" si="107"/>
        <v>-6.2687574899608044E-18</v>
      </c>
      <c r="E694" s="16">
        <f t="shared" si="112"/>
        <v>3.5094383205632503E-14</v>
      </c>
      <c r="F694" s="17">
        <f t="shared" si="113"/>
        <v>-2.4503380669043148E-15</v>
      </c>
      <c r="G694" s="16">
        <f t="shared" si="114"/>
        <v>8580017.681848947</v>
      </c>
      <c r="H694" s="17">
        <f t="shared" si="108"/>
        <v>2.4566068243942756E-15</v>
      </c>
      <c r="I694" s="5">
        <f t="shared" si="115"/>
        <v>8580017.681848947</v>
      </c>
      <c r="J694" s="5">
        <f t="shared" si="116"/>
        <v>6.2687574899607867E-18</v>
      </c>
    </row>
    <row r="695" spans="1:10" x14ac:dyDescent="0.4">
      <c r="A695" s="1">
        <f t="shared" si="109"/>
        <v>44576</v>
      </c>
      <c r="B695">
        <f t="shared" si="110"/>
        <v>690</v>
      </c>
      <c r="C695" s="16">
        <f t="shared" si="111"/>
        <v>3066.3181510668187</v>
      </c>
      <c r="D695" s="17">
        <f t="shared" si="107"/>
        <v>-5.8310642266303568E-18</v>
      </c>
      <c r="E695" s="16">
        <f t="shared" si="112"/>
        <v>3.2644045138728187E-14</v>
      </c>
      <c r="F695" s="17">
        <f t="shared" si="113"/>
        <v>-2.279252095484343E-15</v>
      </c>
      <c r="G695" s="16">
        <f t="shared" si="114"/>
        <v>8580017.681848947</v>
      </c>
      <c r="H695" s="17">
        <f t="shared" si="108"/>
        <v>2.2850831597109735E-15</v>
      </c>
      <c r="I695" s="5">
        <f t="shared" si="115"/>
        <v>8580017.681848947</v>
      </c>
      <c r="J695" s="5">
        <f t="shared" si="116"/>
        <v>5.8310642266304924E-18</v>
      </c>
    </row>
    <row r="696" spans="1:10" x14ac:dyDescent="0.4">
      <c r="A696" s="1">
        <f t="shared" si="109"/>
        <v>44577</v>
      </c>
      <c r="B696">
        <f t="shared" si="110"/>
        <v>691</v>
      </c>
      <c r="C696" s="16">
        <f t="shared" si="111"/>
        <v>3066.3181510668187</v>
      </c>
      <c r="D696" s="17">
        <f t="shared" si="107"/>
        <v>-5.423931308483411E-18</v>
      </c>
      <c r="E696" s="16">
        <f t="shared" si="112"/>
        <v>3.0364793043243845E-14</v>
      </c>
      <c r="F696" s="17">
        <f t="shared" si="113"/>
        <v>-2.1201115817185861E-15</v>
      </c>
      <c r="G696" s="16">
        <f t="shared" si="114"/>
        <v>8580017.681848947</v>
      </c>
      <c r="H696" s="17">
        <f t="shared" si="108"/>
        <v>2.1255355130270694E-15</v>
      </c>
      <c r="I696" s="5">
        <f t="shared" si="115"/>
        <v>8580017.681848947</v>
      </c>
      <c r="J696" s="5">
        <f t="shared" si="116"/>
        <v>5.4239313084832677E-18</v>
      </c>
    </row>
    <row r="697" spans="1:10" x14ac:dyDescent="0.4">
      <c r="A697" s="1">
        <f t="shared" si="109"/>
        <v>44578</v>
      </c>
      <c r="B697">
        <f t="shared" si="110"/>
        <v>692</v>
      </c>
      <c r="C697" s="16">
        <f t="shared" si="111"/>
        <v>3066.3181510668187</v>
      </c>
      <c r="D697" s="17">
        <f t="shared" si="107"/>
        <v>-5.0452249702190595E-18</v>
      </c>
      <c r="E697" s="16">
        <f t="shared" si="112"/>
        <v>2.8244681461525257E-14</v>
      </c>
      <c r="F697" s="17">
        <f t="shared" si="113"/>
        <v>-1.9720824773365494E-15</v>
      </c>
      <c r="G697" s="16">
        <f t="shared" si="114"/>
        <v>8580017.681848947</v>
      </c>
      <c r="H697" s="17">
        <f t="shared" si="108"/>
        <v>1.9771277023067684E-15</v>
      </c>
      <c r="I697" s="5">
        <f t="shared" si="115"/>
        <v>8580017.681848947</v>
      </c>
      <c r="J697" s="5">
        <f t="shared" si="116"/>
        <v>5.0452249702189478E-18</v>
      </c>
    </row>
    <row r="698" spans="1:10" x14ac:dyDescent="0.4">
      <c r="A698" s="1">
        <f t="shared" si="109"/>
        <v>44579</v>
      </c>
      <c r="B698">
        <f t="shared" si="110"/>
        <v>693</v>
      </c>
      <c r="C698" s="16">
        <f t="shared" si="111"/>
        <v>3066.3181510668187</v>
      </c>
      <c r="D698" s="17">
        <f t="shared" si="107"/>
        <v>-4.6929604289622177E-18</v>
      </c>
      <c r="E698" s="16">
        <f t="shared" si="112"/>
        <v>2.6272598984188707E-14</v>
      </c>
      <c r="F698" s="17">
        <f t="shared" si="113"/>
        <v>-1.8343889684642472E-15</v>
      </c>
      <c r="G698" s="16">
        <f t="shared" si="114"/>
        <v>8580017.681848947</v>
      </c>
      <c r="H698" s="17">
        <f t="shared" si="108"/>
        <v>1.8390819288932096E-15</v>
      </c>
      <c r="I698" s="5">
        <f t="shared" si="115"/>
        <v>8580017.681848947</v>
      </c>
      <c r="J698" s="5">
        <f t="shared" si="116"/>
        <v>4.6929604289623879E-18</v>
      </c>
    </row>
    <row r="699" spans="1:10" x14ac:dyDescent="0.4">
      <c r="A699" s="1">
        <f t="shared" si="109"/>
        <v>44580</v>
      </c>
      <c r="B699">
        <f t="shared" si="110"/>
        <v>694</v>
      </c>
      <c r="C699" s="16">
        <f t="shared" si="111"/>
        <v>3066.3181510668187</v>
      </c>
      <c r="D699" s="17">
        <f t="shared" si="107"/>
        <v>-4.365291482105898E-18</v>
      </c>
      <c r="E699" s="16">
        <f t="shared" si="112"/>
        <v>2.4438210015724461E-14</v>
      </c>
      <c r="F699" s="17">
        <f t="shared" si="113"/>
        <v>-1.7063094096186065E-15</v>
      </c>
      <c r="G699" s="16">
        <f t="shared" si="114"/>
        <v>8580017.681848947</v>
      </c>
      <c r="H699" s="17">
        <f t="shared" si="108"/>
        <v>1.7106747011007124E-15</v>
      </c>
      <c r="I699" s="5">
        <f t="shared" si="115"/>
        <v>8580017.681848947</v>
      </c>
      <c r="J699" s="5">
        <f t="shared" si="116"/>
        <v>4.3652914821059227E-18</v>
      </c>
    </row>
    <row r="700" spans="1:10" x14ac:dyDescent="0.4">
      <c r="A700" s="1">
        <f t="shared" si="109"/>
        <v>44581</v>
      </c>
      <c r="B700">
        <f t="shared" si="110"/>
        <v>695</v>
      </c>
      <c r="C700" s="16">
        <f t="shared" si="111"/>
        <v>3066.3181510668187</v>
      </c>
      <c r="D700" s="17">
        <f t="shared" si="107"/>
        <v>-4.0605008314464358E-18</v>
      </c>
      <c r="E700" s="16">
        <f t="shared" si="112"/>
        <v>2.2731900606105853E-14</v>
      </c>
      <c r="F700" s="17">
        <f t="shared" si="113"/>
        <v>-1.5871725415959635E-15</v>
      </c>
      <c r="G700" s="16">
        <f t="shared" si="114"/>
        <v>8580017.681848947</v>
      </c>
      <c r="H700" s="17">
        <f t="shared" si="108"/>
        <v>1.5912330424274099E-15</v>
      </c>
      <c r="I700" s="5">
        <f t="shared" si="115"/>
        <v>8580017.681848947</v>
      </c>
      <c r="J700" s="5">
        <f t="shared" si="116"/>
        <v>4.0605008314463972E-18</v>
      </c>
    </row>
    <row r="701" spans="1:10" x14ac:dyDescent="0.4">
      <c r="A701" s="1">
        <f t="shared" si="109"/>
        <v>44582</v>
      </c>
      <c r="B701">
        <f t="shared" si="110"/>
        <v>696</v>
      </c>
      <c r="C701" s="16">
        <f t="shared" si="111"/>
        <v>3066.3181510668187</v>
      </c>
      <c r="D701" s="17">
        <f t="shared" si="107"/>
        <v>-3.7769910829008923E-18</v>
      </c>
      <c r="E701" s="16">
        <f t="shared" si="112"/>
        <v>2.1144728064509889E-14</v>
      </c>
      <c r="F701" s="17">
        <f t="shared" si="113"/>
        <v>-1.4763539734327914E-15</v>
      </c>
      <c r="G701" s="16">
        <f t="shared" si="114"/>
        <v>8580017.681848947</v>
      </c>
      <c r="H701" s="17">
        <f t="shared" si="108"/>
        <v>1.4801309645156923E-15</v>
      </c>
      <c r="I701" s="5">
        <f t="shared" si="115"/>
        <v>8580017.681848947</v>
      </c>
      <c r="J701" s="5">
        <f t="shared" si="116"/>
        <v>3.7769910829009031E-18</v>
      </c>
    </row>
    <row r="702" spans="1:10" x14ac:dyDescent="0.4">
      <c r="A702" s="1">
        <f t="shared" si="109"/>
        <v>44583</v>
      </c>
      <c r="B702">
        <f t="shared" si="110"/>
        <v>697</v>
      </c>
      <c r="C702" s="16">
        <f t="shared" si="111"/>
        <v>3066.3181510668187</v>
      </c>
      <c r="D702" s="17">
        <f t="shared" si="107"/>
        <v>-3.5132763746365549E-18</v>
      </c>
      <c r="E702" s="16">
        <f t="shared" si="112"/>
        <v>1.9668374091077099E-14</v>
      </c>
      <c r="F702" s="17">
        <f t="shared" si="113"/>
        <v>-1.3732729100007605E-15</v>
      </c>
      <c r="G702" s="16">
        <f t="shared" si="114"/>
        <v>8580017.681848947</v>
      </c>
      <c r="H702" s="17">
        <f t="shared" si="108"/>
        <v>1.3767861863753971E-15</v>
      </c>
      <c r="I702" s="5">
        <f t="shared" si="115"/>
        <v>8580017.681848947</v>
      </c>
      <c r="J702" s="5">
        <f t="shared" si="116"/>
        <v>3.5132763746366049E-18</v>
      </c>
    </row>
    <row r="703" spans="1:10" x14ac:dyDescent="0.4">
      <c r="A703" s="1">
        <f t="shared" si="109"/>
        <v>44584</v>
      </c>
      <c r="B703">
        <f t="shared" si="110"/>
        <v>698</v>
      </c>
      <c r="C703" s="16">
        <f t="shared" si="111"/>
        <v>3066.3181510668187</v>
      </c>
      <c r="D703" s="17">
        <f t="shared" si="107"/>
        <v>-3.2679745897359486E-18</v>
      </c>
      <c r="E703" s="16">
        <f t="shared" si="112"/>
        <v>1.8295101181076338E-14</v>
      </c>
      <c r="F703" s="17">
        <f t="shared" si="113"/>
        <v>-1.2773891080856077E-15</v>
      </c>
      <c r="G703" s="16">
        <f t="shared" si="114"/>
        <v>8580017.681848947</v>
      </c>
      <c r="H703" s="17">
        <f t="shared" si="108"/>
        <v>1.2806570826753438E-15</v>
      </c>
      <c r="I703" s="5">
        <f t="shared" si="115"/>
        <v>8580017.681848947</v>
      </c>
      <c r="J703" s="5">
        <f t="shared" si="116"/>
        <v>3.2679745897360457E-18</v>
      </c>
    </row>
    <row r="704" spans="1:10" x14ac:dyDescent="0.4">
      <c r="A704" s="1">
        <f t="shared" si="109"/>
        <v>44585</v>
      </c>
      <c r="B704">
        <f t="shared" si="110"/>
        <v>699</v>
      </c>
      <c r="C704" s="16">
        <f t="shared" si="111"/>
        <v>3066.3181510668187</v>
      </c>
      <c r="D704" s="17">
        <f t="shared" si="107"/>
        <v>-3.0398001125842653E-18</v>
      </c>
      <c r="E704" s="16">
        <f t="shared" si="112"/>
        <v>1.7017712072990729E-14</v>
      </c>
      <c r="F704" s="17">
        <f t="shared" si="113"/>
        <v>-1.1882000449967669E-15</v>
      </c>
      <c r="G704" s="16">
        <f t="shared" si="114"/>
        <v>8580017.681848947</v>
      </c>
      <c r="H704" s="17">
        <f t="shared" si="108"/>
        <v>1.1912398451093511E-15</v>
      </c>
      <c r="I704" s="5">
        <f t="shared" si="115"/>
        <v>8580017.681848947</v>
      </c>
      <c r="J704" s="5">
        <f t="shared" si="116"/>
        <v>3.0398001125842391E-18</v>
      </c>
    </row>
    <row r="705" spans="1:10" x14ac:dyDescent="0.4">
      <c r="A705" s="1">
        <f t="shared" si="109"/>
        <v>44586</v>
      </c>
      <c r="B705">
        <f t="shared" si="110"/>
        <v>700</v>
      </c>
      <c r="C705" s="16">
        <f t="shared" si="111"/>
        <v>3066.3181510668187</v>
      </c>
      <c r="D705" s="17">
        <f t="shared" si="107"/>
        <v>-2.8275570910157946E-18</v>
      </c>
      <c r="E705" s="16">
        <f t="shared" si="112"/>
        <v>1.5829512027993963E-14</v>
      </c>
      <c r="F705" s="17">
        <f t="shared" si="113"/>
        <v>-1.1052382848685617E-15</v>
      </c>
      <c r="G705" s="16">
        <f t="shared" si="114"/>
        <v>8580017.681848947</v>
      </c>
      <c r="H705" s="17">
        <f t="shared" si="108"/>
        <v>1.1080658419595775E-15</v>
      </c>
      <c r="I705" s="5">
        <f t="shared" si="115"/>
        <v>8580017.681848947</v>
      </c>
      <c r="J705" s="5">
        <f t="shared" si="116"/>
        <v>2.8275570910157881E-18</v>
      </c>
    </row>
    <row r="706" spans="1:10" x14ac:dyDescent="0.4">
      <c r="A706" s="1">
        <f t="shared" si="109"/>
        <v>44587</v>
      </c>
      <c r="B706">
        <f t="shared" si="110"/>
        <v>701</v>
      </c>
      <c r="C706" s="16">
        <f t="shared" si="111"/>
        <v>3066.3181510668187</v>
      </c>
      <c r="D706" s="17">
        <f t="shared" si="107"/>
        <v>-2.6301331689065364E-18</v>
      </c>
      <c r="E706" s="16">
        <f t="shared" si="112"/>
        <v>1.47242737431254E-14</v>
      </c>
      <c r="F706" s="17">
        <f t="shared" si="113"/>
        <v>-1.0280690288498717E-15</v>
      </c>
      <c r="G706" s="16">
        <f t="shared" si="114"/>
        <v>8580017.681848947</v>
      </c>
      <c r="H706" s="17">
        <f t="shared" si="108"/>
        <v>1.0306991620187782E-15</v>
      </c>
      <c r="I706" s="5">
        <f t="shared" si="115"/>
        <v>8580017.681848947</v>
      </c>
      <c r="J706" s="5">
        <f t="shared" si="116"/>
        <v>2.6301331689065002E-18</v>
      </c>
    </row>
    <row r="707" spans="1:10" x14ac:dyDescent="0.4">
      <c r="A707" s="1">
        <f t="shared" si="109"/>
        <v>44588</v>
      </c>
      <c r="B707">
        <f t="shared" si="110"/>
        <v>702</v>
      </c>
      <c r="C707" s="16">
        <f t="shared" si="111"/>
        <v>3066.3181510668187</v>
      </c>
      <c r="D707" s="17">
        <f t="shared" si="107"/>
        <v>-2.4464936563658232E-18</v>
      </c>
      <c r="E707" s="16">
        <f t="shared" si="112"/>
        <v>1.3696204714275529E-14</v>
      </c>
      <c r="F707" s="17">
        <f t="shared" si="113"/>
        <v>-9.5628783634292131E-16</v>
      </c>
      <c r="G707" s="16">
        <f t="shared" si="114"/>
        <v>8580017.681848947</v>
      </c>
      <c r="H707" s="17">
        <f t="shared" si="108"/>
        <v>9.5873432999928718E-16</v>
      </c>
      <c r="I707" s="5">
        <f t="shared" si="115"/>
        <v>8580017.681848947</v>
      </c>
      <c r="J707" s="5">
        <f t="shared" si="116"/>
        <v>2.4464936563658694E-18</v>
      </c>
    </row>
    <row r="708" spans="1:10" x14ac:dyDescent="0.4">
      <c r="A708" s="1">
        <f t="shared" si="109"/>
        <v>44589</v>
      </c>
      <c r="B708">
        <f t="shared" si="110"/>
        <v>703</v>
      </c>
      <c r="C708" s="16">
        <f t="shared" si="111"/>
        <v>3066.3181510668187</v>
      </c>
      <c r="D708" s="17">
        <f t="shared" si="107"/>
        <v>-2.2756761069731621E-18</v>
      </c>
      <c r="E708" s="16">
        <f t="shared" si="112"/>
        <v>1.2739916877932607E-14</v>
      </c>
      <c r="F708" s="17">
        <f t="shared" si="113"/>
        <v>-8.8951850534830948E-16</v>
      </c>
      <c r="G708" s="16">
        <f t="shared" si="114"/>
        <v>8580017.681848947</v>
      </c>
      <c r="H708" s="17">
        <f t="shared" si="108"/>
        <v>8.9179418145528259E-16</v>
      </c>
      <c r="I708" s="5">
        <f t="shared" si="115"/>
        <v>8580017.681848947</v>
      </c>
      <c r="J708" s="5">
        <f t="shared" si="116"/>
        <v>2.2756761069731074E-18</v>
      </c>
    </row>
    <row r="709" spans="1:10" x14ac:dyDescent="0.4">
      <c r="A709" s="1">
        <f t="shared" si="109"/>
        <v>44590</v>
      </c>
      <c r="B709">
        <f t="shared" si="110"/>
        <v>704</v>
      </c>
      <c r="C709" s="16">
        <f t="shared" si="111"/>
        <v>3066.3181510668187</v>
      </c>
      <c r="D709" s="17">
        <f t="shared" ref="D709:D772" si="117">-E$1*C709*E709/B$2</f>
        <v>-2.1167852736398664E-18</v>
      </c>
      <c r="E709" s="16">
        <f t="shared" si="112"/>
        <v>1.1850398372584298E-14</v>
      </c>
      <c r="F709" s="17">
        <f t="shared" si="113"/>
        <v>-8.2741110080726105E-16</v>
      </c>
      <c r="G709" s="16">
        <f t="shared" si="114"/>
        <v>8580017.681848947</v>
      </c>
      <c r="H709" s="17">
        <f t="shared" ref="H709:H772" si="118">$G$1*E709</f>
        <v>8.2952788608090094E-16</v>
      </c>
      <c r="I709" s="5">
        <f t="shared" si="115"/>
        <v>8580017.681848947</v>
      </c>
      <c r="J709" s="5">
        <f t="shared" si="116"/>
        <v>2.1167852736398834E-18</v>
      </c>
    </row>
    <row r="710" spans="1:10" x14ac:dyDescent="0.4">
      <c r="A710" s="1">
        <f t="shared" si="109"/>
        <v>44591</v>
      </c>
      <c r="B710">
        <f t="shared" si="110"/>
        <v>705</v>
      </c>
      <c r="C710" s="16">
        <f t="shared" si="111"/>
        <v>3066.3181510668187</v>
      </c>
      <c r="D710" s="17">
        <f t="shared" si="117"/>
        <v>-1.9689884166593525E-18</v>
      </c>
      <c r="E710" s="16">
        <f t="shared" si="112"/>
        <v>1.1022987271777037E-14</v>
      </c>
      <c r="F710" s="17">
        <f t="shared" si="113"/>
        <v>-7.6964012060773331E-16</v>
      </c>
      <c r="G710" s="16">
        <f t="shared" si="114"/>
        <v>8580017.681848947</v>
      </c>
      <c r="H710" s="17">
        <f t="shared" si="118"/>
        <v>7.7160910902439264E-16</v>
      </c>
      <c r="I710" s="5">
        <f t="shared" si="115"/>
        <v>8580017.681848947</v>
      </c>
      <c r="J710" s="5">
        <f t="shared" si="116"/>
        <v>1.9689884166593255E-18</v>
      </c>
    </row>
    <row r="711" spans="1:10" x14ac:dyDescent="0.4">
      <c r="A711" s="1">
        <f t="shared" ref="A711:A774" si="119">A710+1</f>
        <v>44592</v>
      </c>
      <c r="B711">
        <f t="shared" ref="B711:B774" si="120">B710+1</f>
        <v>706</v>
      </c>
      <c r="C711" s="16">
        <f t="shared" si="111"/>
        <v>3066.3181510668187</v>
      </c>
      <c r="D711" s="17">
        <f t="shared" si="117"/>
        <v>-1.8315109393558128E-18</v>
      </c>
      <c r="E711" s="16">
        <f t="shared" si="112"/>
        <v>1.0253347151169304E-14</v>
      </c>
      <c r="F711" s="17">
        <f t="shared" si="113"/>
        <v>-7.1590278964249548E-16</v>
      </c>
      <c r="G711" s="16">
        <f t="shared" si="114"/>
        <v>8580017.681848947</v>
      </c>
      <c r="H711" s="17">
        <f t="shared" si="118"/>
        <v>7.1773430058185132E-16</v>
      </c>
      <c r="I711" s="5">
        <f t="shared" si="115"/>
        <v>8580017.681848947</v>
      </c>
      <c r="J711" s="5">
        <f t="shared" si="116"/>
        <v>1.8315109393558409E-18</v>
      </c>
    </row>
    <row r="712" spans="1:10" x14ac:dyDescent="0.4">
      <c r="A712" s="1">
        <f t="shared" si="119"/>
        <v>44593</v>
      </c>
      <c r="B712">
        <f t="shared" si="120"/>
        <v>707</v>
      </c>
      <c r="C712" s="16">
        <f t="shared" si="111"/>
        <v>3066.3181510668187</v>
      </c>
      <c r="D712" s="17">
        <f t="shared" si="117"/>
        <v>-1.7036323284579027E-18</v>
      </c>
      <c r="E712" s="16">
        <f t="shared" si="112"/>
        <v>9.5374443615268078E-15</v>
      </c>
      <c r="F712" s="17">
        <f t="shared" si="113"/>
        <v>-6.6591747297841874E-16</v>
      </c>
      <c r="G712" s="16">
        <f t="shared" si="114"/>
        <v>8580017.681848947</v>
      </c>
      <c r="H712" s="17">
        <f t="shared" si="118"/>
        <v>6.6762110530687664E-16</v>
      </c>
      <c r="I712" s="5">
        <f t="shared" si="115"/>
        <v>8580017.681848947</v>
      </c>
      <c r="J712" s="5">
        <f t="shared" si="116"/>
        <v>1.7036323284579016E-18</v>
      </c>
    </row>
    <row r="713" spans="1:10" x14ac:dyDescent="0.4">
      <c r="A713" s="1">
        <f t="shared" si="119"/>
        <v>44594</v>
      </c>
      <c r="B713">
        <f t="shared" si="120"/>
        <v>708</v>
      </c>
      <c r="C713" s="16">
        <f t="shared" si="111"/>
        <v>3066.3181510668187</v>
      </c>
      <c r="D713" s="17">
        <f t="shared" si="117"/>
        <v>-1.5846823779211098E-18</v>
      </c>
      <c r="E713" s="16">
        <f t="shared" si="112"/>
        <v>8.8715268885483892E-15</v>
      </c>
      <c r="F713" s="17">
        <f t="shared" si="113"/>
        <v>-6.1942219982046622E-16</v>
      </c>
      <c r="G713" s="16">
        <f t="shared" si="114"/>
        <v>8580017.681848947</v>
      </c>
      <c r="H713" s="17">
        <f t="shared" si="118"/>
        <v>6.2100688219838729E-16</v>
      </c>
      <c r="I713" s="5">
        <f t="shared" si="115"/>
        <v>8580017.681848947</v>
      </c>
      <c r="J713" s="5">
        <f t="shared" si="116"/>
        <v>1.5846823779210761E-18</v>
      </c>
    </row>
    <row r="714" spans="1:10" x14ac:dyDescent="0.4">
      <c r="A714" s="1">
        <f t="shared" si="119"/>
        <v>44595</v>
      </c>
      <c r="B714">
        <f t="shared" si="120"/>
        <v>709</v>
      </c>
      <c r="C714" s="16">
        <f t="shared" si="111"/>
        <v>3066.3181510668187</v>
      </c>
      <c r="D714" s="17">
        <f t="shared" si="117"/>
        <v>-1.4740376764080389E-18</v>
      </c>
      <c r="E714" s="16">
        <f t="shared" si="112"/>
        <v>8.2521046887279232E-15</v>
      </c>
      <c r="F714" s="17">
        <f t="shared" si="113"/>
        <v>-5.761732905345467E-16</v>
      </c>
      <c r="G714" s="16">
        <f t="shared" si="114"/>
        <v>8580017.681848947</v>
      </c>
      <c r="H714" s="17">
        <f t="shared" si="118"/>
        <v>5.776473282109547E-16</v>
      </c>
      <c r="I714" s="5">
        <f t="shared" si="115"/>
        <v>8580017.681848947</v>
      </c>
      <c r="J714" s="5">
        <f t="shared" si="116"/>
        <v>1.4740376764079994E-18</v>
      </c>
    </row>
    <row r="715" spans="1:10" x14ac:dyDescent="0.4">
      <c r="A715" s="1">
        <f t="shared" si="119"/>
        <v>44596</v>
      </c>
      <c r="B715">
        <f t="shared" si="120"/>
        <v>710</v>
      </c>
      <c r="C715" s="16">
        <f t="shared" si="111"/>
        <v>3066.3181510668187</v>
      </c>
      <c r="D715" s="17">
        <f t="shared" si="117"/>
        <v>-1.3711183400176472E-18</v>
      </c>
      <c r="E715" s="16">
        <f t="shared" si="112"/>
        <v>7.6759313981933766E-15</v>
      </c>
      <c r="F715" s="17">
        <f t="shared" si="113"/>
        <v>-5.3594407953351878E-16</v>
      </c>
      <c r="G715" s="16">
        <f t="shared" si="114"/>
        <v>8580017.681848947</v>
      </c>
      <c r="H715" s="17">
        <f t="shared" si="118"/>
        <v>5.3731519787353639E-16</v>
      </c>
      <c r="I715" s="5">
        <f t="shared" si="115"/>
        <v>8580017.681848947</v>
      </c>
      <c r="J715" s="5">
        <f t="shared" si="116"/>
        <v>1.3711183400176046E-18</v>
      </c>
    </row>
    <row r="716" spans="1:10" x14ac:dyDescent="0.4">
      <c r="A716" s="1">
        <f t="shared" si="119"/>
        <v>44597</v>
      </c>
      <c r="B716">
        <f t="shared" si="120"/>
        <v>711</v>
      </c>
      <c r="C716" s="16">
        <f t="shared" si="111"/>
        <v>3066.3181510668187</v>
      </c>
      <c r="D716" s="17">
        <f t="shared" si="117"/>
        <v>-1.2753849731398196E-18</v>
      </c>
      <c r="E716" s="16">
        <f t="shared" si="112"/>
        <v>7.1399873186598586E-15</v>
      </c>
      <c r="F716" s="17">
        <f t="shared" si="113"/>
        <v>-4.9852372733305029E-16</v>
      </c>
      <c r="G716" s="16">
        <f t="shared" si="114"/>
        <v>8580017.681848947</v>
      </c>
      <c r="H716" s="17">
        <f t="shared" si="118"/>
        <v>4.9979911230619011E-16</v>
      </c>
      <c r="I716" s="5">
        <f t="shared" si="115"/>
        <v>8580017.681848947</v>
      </c>
      <c r="J716" s="5">
        <f t="shared" si="116"/>
        <v>1.2753849731398144E-18</v>
      </c>
    </row>
    <row r="717" spans="1:10" x14ac:dyDescent="0.4">
      <c r="A717" s="1">
        <f t="shared" si="119"/>
        <v>44598</v>
      </c>
      <c r="B717">
        <f t="shared" si="120"/>
        <v>712</v>
      </c>
      <c r="C717" s="16">
        <f t="shared" si="111"/>
        <v>3066.3181510668187</v>
      </c>
      <c r="D717" s="17">
        <f t="shared" si="117"/>
        <v>-1.1863358415072492E-18</v>
      </c>
      <c r="E717" s="16">
        <f t="shared" si="112"/>
        <v>6.6414635913268086E-15</v>
      </c>
      <c r="F717" s="17">
        <f t="shared" si="113"/>
        <v>-4.6371611555136948E-16</v>
      </c>
      <c r="G717" s="16">
        <f t="shared" si="114"/>
        <v>8580017.681848947</v>
      </c>
      <c r="H717" s="17">
        <f t="shared" si="118"/>
        <v>4.6490245139287669E-16</v>
      </c>
      <c r="I717" s="5">
        <f t="shared" si="115"/>
        <v>8580017.681848947</v>
      </c>
      <c r="J717" s="5">
        <f t="shared" si="116"/>
        <v>1.1863358415072089E-18</v>
      </c>
    </row>
    <row r="718" spans="1:10" x14ac:dyDescent="0.4">
      <c r="A718" s="1">
        <f t="shared" si="119"/>
        <v>44599</v>
      </c>
      <c r="B718">
        <f t="shared" si="120"/>
        <v>713</v>
      </c>
      <c r="C718" s="16">
        <f t="shared" si="111"/>
        <v>3066.3181510668187</v>
      </c>
      <c r="D718" s="17">
        <f t="shared" si="117"/>
        <v>-1.1035042426287246E-18</v>
      </c>
      <c r="E718" s="16">
        <f t="shared" si="112"/>
        <v>6.1777474757754387E-15</v>
      </c>
      <c r="F718" s="17">
        <f t="shared" si="113"/>
        <v>-4.3133881906165206E-16</v>
      </c>
      <c r="G718" s="16">
        <f t="shared" si="114"/>
        <v>8580017.681848947</v>
      </c>
      <c r="H718" s="17">
        <f t="shared" si="118"/>
        <v>4.3244232330428078E-16</v>
      </c>
      <c r="I718" s="5">
        <f t="shared" si="115"/>
        <v>8580017.681848947</v>
      </c>
      <c r="J718" s="5">
        <f t="shared" si="116"/>
        <v>1.1035042426287144E-18</v>
      </c>
    </row>
    <row r="719" spans="1:10" x14ac:dyDescent="0.4">
      <c r="A719" s="1">
        <f t="shared" si="119"/>
        <v>44600</v>
      </c>
      <c r="B719">
        <f t="shared" si="120"/>
        <v>714</v>
      </c>
      <c r="C719" s="16">
        <f t="shared" si="111"/>
        <v>3066.3181510668187</v>
      </c>
      <c r="D719" s="17">
        <f t="shared" si="117"/>
        <v>-1.0264560598223773E-18</v>
      </c>
      <c r="E719" s="16">
        <f t="shared" si="112"/>
        <v>5.7464086567137866E-15</v>
      </c>
      <c r="F719" s="17">
        <f t="shared" si="113"/>
        <v>-4.0122214991014272E-16</v>
      </c>
      <c r="G719" s="16">
        <f t="shared" si="114"/>
        <v>8580017.681848947</v>
      </c>
      <c r="H719" s="17">
        <f t="shared" si="118"/>
        <v>4.0224860596996511E-16</v>
      </c>
      <c r="I719" s="5">
        <f t="shared" si="115"/>
        <v>8580017.681848947</v>
      </c>
      <c r="J719" s="5">
        <f t="shared" si="116"/>
        <v>1.0264560598223852E-18</v>
      </c>
    </row>
    <row r="720" spans="1:10" x14ac:dyDescent="0.4">
      <c r="A720" s="1">
        <f t="shared" si="119"/>
        <v>44601</v>
      </c>
      <c r="B720">
        <f t="shared" si="120"/>
        <v>715</v>
      </c>
      <c r="C720" s="16">
        <f t="shared" si="111"/>
        <v>3066.3181510668187</v>
      </c>
      <c r="D720" s="17">
        <f t="shared" si="117"/>
        <v>-9.5478748702968868E-19</v>
      </c>
      <c r="E720" s="16">
        <f t="shared" si="112"/>
        <v>5.3451865068036439E-15</v>
      </c>
      <c r="F720" s="17">
        <f t="shared" si="113"/>
        <v>-3.7320826798922542E-16</v>
      </c>
      <c r="G720" s="16">
        <f t="shared" si="114"/>
        <v>8580017.681848947</v>
      </c>
      <c r="H720" s="17">
        <f t="shared" si="118"/>
        <v>3.7416305547625509E-16</v>
      </c>
      <c r="I720" s="5">
        <f t="shared" si="115"/>
        <v>8580017.681848947</v>
      </c>
      <c r="J720" s="5">
        <f t="shared" si="116"/>
        <v>9.5478748702966884E-19</v>
      </c>
    </row>
    <row r="721" spans="1:10" x14ac:dyDescent="0.4">
      <c r="A721" s="1">
        <f t="shared" si="119"/>
        <v>44602</v>
      </c>
      <c r="B721">
        <f t="shared" si="120"/>
        <v>716</v>
      </c>
      <c r="C721" s="16">
        <f t="shared" si="111"/>
        <v>3066.3181510668187</v>
      </c>
      <c r="D721" s="17">
        <f t="shared" si="117"/>
        <v>-8.8812291248611123E-19</v>
      </c>
      <c r="E721" s="16">
        <f t="shared" si="112"/>
        <v>4.9719782388144181E-15</v>
      </c>
      <c r="F721" s="17">
        <f t="shared" si="113"/>
        <v>-3.4715035380452322E-16</v>
      </c>
      <c r="G721" s="16">
        <f t="shared" si="114"/>
        <v>8580017.681848947</v>
      </c>
      <c r="H721" s="17">
        <f t="shared" si="118"/>
        <v>3.4803847671700931E-16</v>
      </c>
      <c r="I721" s="5">
        <f t="shared" si="115"/>
        <v>8580017.681848947</v>
      </c>
      <c r="J721" s="5">
        <f t="shared" si="116"/>
        <v>8.8812291248609178E-19</v>
      </c>
    </row>
    <row r="722" spans="1:10" x14ac:dyDescent="0.4">
      <c r="A722" s="1">
        <f t="shared" si="119"/>
        <v>44603</v>
      </c>
      <c r="B722">
        <f t="shared" si="120"/>
        <v>717</v>
      </c>
      <c r="C722" s="16">
        <f t="shared" si="111"/>
        <v>3066.3181510668187</v>
      </c>
      <c r="D722" s="17">
        <f t="shared" si="117"/>
        <v>-8.2611295015671569E-19</v>
      </c>
      <c r="E722" s="16">
        <f t="shared" si="112"/>
        <v>4.6248278850098949E-15</v>
      </c>
      <c r="F722" s="17">
        <f t="shared" si="113"/>
        <v>-3.2291183900053593E-16</v>
      </c>
      <c r="G722" s="16">
        <f t="shared" si="114"/>
        <v>8580017.681848947</v>
      </c>
      <c r="H722" s="17">
        <f t="shared" si="118"/>
        <v>3.2373795195069267E-16</v>
      </c>
      <c r="I722" s="5">
        <f t="shared" si="115"/>
        <v>8580017.681848947</v>
      </c>
      <c r="J722" s="5">
        <f t="shared" si="116"/>
        <v>8.261129501567362E-19</v>
      </c>
    </row>
    <row r="723" spans="1:10" x14ac:dyDescent="0.4">
      <c r="A723" s="1">
        <f t="shared" si="119"/>
        <v>44604</v>
      </c>
      <c r="B723">
        <f t="shared" si="120"/>
        <v>718</v>
      </c>
      <c r="C723" s="16">
        <f t="shared" si="111"/>
        <v>3066.3181510668187</v>
      </c>
      <c r="D723" s="17">
        <f t="shared" si="117"/>
        <v>-7.6843260861970462E-19</v>
      </c>
      <c r="E723" s="16">
        <f t="shared" si="112"/>
        <v>4.3019160460093588E-15</v>
      </c>
      <c r="F723" s="17">
        <f t="shared" si="113"/>
        <v>-3.0036569061203544E-16</v>
      </c>
      <c r="G723" s="16">
        <f t="shared" si="114"/>
        <v>8580017.681848947</v>
      </c>
      <c r="H723" s="17">
        <f t="shared" si="118"/>
        <v>3.0113412322065513E-16</v>
      </c>
      <c r="I723" s="5">
        <f t="shared" si="115"/>
        <v>8580017.681848947</v>
      </c>
      <c r="J723" s="5">
        <f t="shared" si="116"/>
        <v>7.6843260861968478E-19</v>
      </c>
    </row>
    <row r="724" spans="1:10" x14ac:dyDescent="0.4">
      <c r="A724" s="1">
        <f t="shared" si="119"/>
        <v>44605</v>
      </c>
      <c r="B724">
        <f t="shared" si="120"/>
        <v>719</v>
      </c>
      <c r="C724" s="16">
        <f t="shared" si="111"/>
        <v>3066.3181510668187</v>
      </c>
      <c r="D724" s="17">
        <f t="shared" si="117"/>
        <v>-7.1477958780099859E-19</v>
      </c>
      <c r="E724" s="16">
        <f t="shared" si="112"/>
        <v>4.0015503553973236E-15</v>
      </c>
      <c r="F724" s="17">
        <f t="shared" si="113"/>
        <v>-2.793937452900117E-16</v>
      </c>
      <c r="G724" s="16">
        <f t="shared" si="114"/>
        <v>8580017.681848947</v>
      </c>
      <c r="H724" s="17">
        <f t="shared" si="118"/>
        <v>2.8010852487781269E-16</v>
      </c>
      <c r="I724" s="5">
        <f t="shared" si="115"/>
        <v>8580017.681848947</v>
      </c>
      <c r="J724" s="5">
        <f t="shared" si="116"/>
        <v>7.1477958780099089E-19</v>
      </c>
    </row>
    <row r="725" spans="1:10" x14ac:dyDescent="0.4">
      <c r="A725" s="1">
        <f t="shared" si="119"/>
        <v>44606</v>
      </c>
      <c r="B725">
        <f t="shared" si="120"/>
        <v>720</v>
      </c>
      <c r="C725" s="16">
        <f t="shared" si="111"/>
        <v>3066.3181510668187</v>
      </c>
      <c r="D725" s="17">
        <f t="shared" si="117"/>
        <v>-6.6487269463315241E-19</v>
      </c>
      <c r="E725" s="16">
        <f t="shared" si="112"/>
        <v>3.7221566101073122E-15</v>
      </c>
      <c r="F725" s="17">
        <f t="shared" si="113"/>
        <v>-2.5988609001287873E-16</v>
      </c>
      <c r="G725" s="16">
        <f t="shared" si="114"/>
        <v>8580017.681848947</v>
      </c>
      <c r="H725" s="17">
        <f t="shared" si="118"/>
        <v>2.6055096270751187E-16</v>
      </c>
      <c r="I725" s="5">
        <f t="shared" si="115"/>
        <v>8580017.681848947</v>
      </c>
      <c r="J725" s="5">
        <f t="shared" si="116"/>
        <v>6.6487269463314182E-19</v>
      </c>
    </row>
    <row r="726" spans="1:10" x14ac:dyDescent="0.4">
      <c r="A726" s="1">
        <f t="shared" si="119"/>
        <v>44607</v>
      </c>
      <c r="B726">
        <f t="shared" si="120"/>
        <v>721</v>
      </c>
      <c r="C726" s="16">
        <f t="shared" si="111"/>
        <v>3066.3181510668187</v>
      </c>
      <c r="D726" s="17">
        <f t="shared" si="117"/>
        <v>-6.1845036933514321E-19</v>
      </c>
      <c r="E726" s="16">
        <f t="shared" si="112"/>
        <v>3.4622705200944334E-15</v>
      </c>
      <c r="F726" s="17">
        <f t="shared" si="113"/>
        <v>-2.417404860372752E-16</v>
      </c>
      <c r="G726" s="16">
        <f t="shared" si="114"/>
        <v>8580017.681848947</v>
      </c>
      <c r="H726" s="17">
        <f t="shared" si="118"/>
        <v>2.4235893640661034E-16</v>
      </c>
      <c r="I726" s="5">
        <f t="shared" si="115"/>
        <v>8580017.681848947</v>
      </c>
      <c r="J726" s="5">
        <f t="shared" si="116"/>
        <v>6.1845036933514167E-19</v>
      </c>
    </row>
    <row r="727" spans="1:10" x14ac:dyDescent="0.4">
      <c r="A727" s="1">
        <f t="shared" si="119"/>
        <v>44608</v>
      </c>
      <c r="B727">
        <f t="shared" si="120"/>
        <v>722</v>
      </c>
      <c r="C727" s="16">
        <f t="shared" si="111"/>
        <v>3066.3181510668187</v>
      </c>
      <c r="D727" s="17">
        <f t="shared" si="117"/>
        <v>-5.7526931458933084E-19</v>
      </c>
      <c r="E727" s="16">
        <f t="shared" si="112"/>
        <v>3.2205300340571581E-15</v>
      </c>
      <c r="F727" s="17">
        <f t="shared" si="113"/>
        <v>-2.2486183306941177E-16</v>
      </c>
      <c r="G727" s="16">
        <f t="shared" si="114"/>
        <v>8580017.681848947</v>
      </c>
      <c r="H727" s="17">
        <f t="shared" si="118"/>
        <v>2.2543710238400111E-16</v>
      </c>
      <c r="I727" s="5">
        <f t="shared" si="115"/>
        <v>8580017.681848947</v>
      </c>
      <c r="J727" s="5">
        <f t="shared" si="116"/>
        <v>5.7526931458934278E-19</v>
      </c>
    </row>
    <row r="728" spans="1:10" x14ac:dyDescent="0.4">
      <c r="A728" s="1">
        <f t="shared" si="119"/>
        <v>44609</v>
      </c>
      <c r="B728">
        <f t="shared" si="120"/>
        <v>723</v>
      </c>
      <c r="C728" s="16">
        <f t="shared" si="111"/>
        <v>3066.3181510668187</v>
      </c>
      <c r="D728" s="17">
        <f t="shared" si="117"/>
        <v>-5.3510322043116492E-19</v>
      </c>
      <c r="E728" s="16">
        <f t="shared" si="112"/>
        <v>2.9956682009877465E-15</v>
      </c>
      <c r="F728" s="17">
        <f t="shared" si="113"/>
        <v>-2.0916167084871112E-16</v>
      </c>
      <c r="G728" s="16">
        <f t="shared" si="114"/>
        <v>8580017.681848947</v>
      </c>
      <c r="H728" s="17">
        <f t="shared" si="118"/>
        <v>2.0969677406914228E-16</v>
      </c>
      <c r="I728" s="5">
        <f t="shared" si="115"/>
        <v>8580017.681848947</v>
      </c>
      <c r="J728" s="5">
        <f t="shared" si="116"/>
        <v>5.3510322043116511E-19</v>
      </c>
    </row>
    <row r="729" spans="1:10" x14ac:dyDescent="0.4">
      <c r="A729" s="1">
        <f t="shared" si="119"/>
        <v>44610</v>
      </c>
      <c r="B729">
        <f t="shared" si="120"/>
        <v>724</v>
      </c>
      <c r="C729" s="16">
        <f t="shared" si="111"/>
        <v>3066.3181510668187</v>
      </c>
      <c r="D729" s="17">
        <f t="shared" si="117"/>
        <v>-4.9774157816884601E-19</v>
      </c>
      <c r="E729" s="16">
        <f t="shared" si="112"/>
        <v>2.7865065301390354E-15</v>
      </c>
      <c r="F729" s="17">
        <f t="shared" si="113"/>
        <v>-1.9455771553156366E-16</v>
      </c>
      <c r="G729" s="16">
        <f t="shared" si="114"/>
        <v>8580017.681848947</v>
      </c>
      <c r="H729" s="17">
        <f t="shared" si="118"/>
        <v>1.950554571097325E-16</v>
      </c>
      <c r="I729" s="5">
        <f t="shared" si="115"/>
        <v>8580017.681848947</v>
      </c>
      <c r="J729" s="5">
        <f t="shared" si="116"/>
        <v>4.9774157816884399E-19</v>
      </c>
    </row>
    <row r="730" spans="1:10" x14ac:dyDescent="0.4">
      <c r="A730" s="1">
        <f t="shared" si="119"/>
        <v>44611</v>
      </c>
      <c r="B730">
        <f t="shared" si="120"/>
        <v>725</v>
      </c>
      <c r="C730" s="16">
        <f t="shared" si="111"/>
        <v>3066.3181510668187</v>
      </c>
      <c r="D730" s="17">
        <f t="shared" si="117"/>
        <v>-4.629885771167458E-19</v>
      </c>
      <c r="E730" s="16">
        <f t="shared" si="112"/>
        <v>2.5919488146074715E-15</v>
      </c>
      <c r="F730" s="17">
        <f t="shared" si="113"/>
        <v>-1.8097342844540629E-16</v>
      </c>
      <c r="G730" s="16">
        <f t="shared" si="114"/>
        <v>8580017.681848947</v>
      </c>
      <c r="H730" s="17">
        <f t="shared" si="118"/>
        <v>1.8143641702252303E-16</v>
      </c>
      <c r="I730" s="5">
        <f t="shared" si="115"/>
        <v>8580017.681848947</v>
      </c>
      <c r="J730" s="5">
        <f t="shared" si="116"/>
        <v>4.6298857711673559E-19</v>
      </c>
    </row>
    <row r="731" spans="1:10" x14ac:dyDescent="0.4">
      <c r="A731" s="1">
        <f t="shared" si="119"/>
        <v>44612</v>
      </c>
      <c r="B731">
        <f t="shared" si="120"/>
        <v>726</v>
      </c>
      <c r="C731" s="16">
        <f t="shared" si="111"/>
        <v>3066.3181510668187</v>
      </c>
      <c r="D731" s="17">
        <f t="shared" si="117"/>
        <v>-4.3066207836041638E-19</v>
      </c>
      <c r="E731" s="16">
        <f t="shared" si="112"/>
        <v>2.4109753861620651E-15</v>
      </c>
      <c r="F731" s="17">
        <f t="shared" si="113"/>
        <v>-1.6833761495298416E-16</v>
      </c>
      <c r="G731" s="16">
        <f t="shared" si="114"/>
        <v>8580017.681848947</v>
      </c>
      <c r="H731" s="17">
        <f t="shared" si="118"/>
        <v>1.6876827703134458E-16</v>
      </c>
      <c r="I731" s="5">
        <f t="shared" si="115"/>
        <v>8580017.681848947</v>
      </c>
      <c r="J731" s="5">
        <f t="shared" si="116"/>
        <v>4.3066207836042144E-19</v>
      </c>
    </row>
    <row r="732" spans="1:10" x14ac:dyDescent="0.4">
      <c r="A732" s="1">
        <f t="shared" si="119"/>
        <v>44613</v>
      </c>
      <c r="B732">
        <f t="shared" si="120"/>
        <v>727</v>
      </c>
      <c r="C732" s="16">
        <f t="shared" si="111"/>
        <v>3066.3181510668187</v>
      </c>
      <c r="D732" s="17">
        <f t="shared" si="117"/>
        <v>-4.0059266017473672E-19</v>
      </c>
      <c r="E732" s="16">
        <f t="shared" si="112"/>
        <v>2.2426377712090809E-15</v>
      </c>
      <c r="F732" s="17">
        <f t="shared" si="113"/>
        <v>-1.5658405132446093E-16</v>
      </c>
      <c r="G732" s="16">
        <f t="shared" si="114"/>
        <v>8580017.681848947</v>
      </c>
      <c r="H732" s="17">
        <f t="shared" si="118"/>
        <v>1.5698464398463567E-16</v>
      </c>
      <c r="I732" s="5">
        <f t="shared" si="115"/>
        <v>8580017.681848947</v>
      </c>
      <c r="J732" s="5">
        <f t="shared" si="116"/>
        <v>4.0059266017473918E-19</v>
      </c>
    </row>
    <row r="733" spans="1:10" x14ac:dyDescent="0.4">
      <c r="A733" s="1">
        <f t="shared" si="119"/>
        <v>44614</v>
      </c>
      <c r="B733">
        <f t="shared" si="120"/>
        <v>728</v>
      </c>
      <c r="C733" s="16">
        <f t="shared" si="111"/>
        <v>3066.3181510668187</v>
      </c>
      <c r="D733" s="17">
        <f t="shared" si="117"/>
        <v>-3.7262273009227611E-19</v>
      </c>
      <c r="E733" s="16">
        <f t="shared" si="112"/>
        <v>2.0860537198846198E-15</v>
      </c>
      <c r="F733" s="17">
        <f t="shared" si="113"/>
        <v>-1.4565113766183112E-16</v>
      </c>
      <c r="G733" s="16">
        <f t="shared" si="114"/>
        <v>8580017.681848947</v>
      </c>
      <c r="H733" s="17">
        <f t="shared" si="118"/>
        <v>1.460237603919234E-16</v>
      </c>
      <c r="I733" s="5">
        <f t="shared" si="115"/>
        <v>8580017.681848947</v>
      </c>
      <c r="J733" s="5">
        <f t="shared" si="116"/>
        <v>3.7262273009227684E-19</v>
      </c>
    </row>
    <row r="734" spans="1:10" x14ac:dyDescent="0.4">
      <c r="A734" s="1">
        <f t="shared" si="119"/>
        <v>44615</v>
      </c>
      <c r="B734">
        <f t="shared" si="120"/>
        <v>729</v>
      </c>
      <c r="C734" s="16">
        <f t="shared" si="111"/>
        <v>3066.3181510668187</v>
      </c>
      <c r="D734" s="17">
        <f t="shared" si="117"/>
        <v>-3.4660569896826495E-19</v>
      </c>
      <c r="E734" s="16">
        <f t="shared" si="112"/>
        <v>1.9404025822227888E-15</v>
      </c>
      <c r="F734" s="17">
        <f t="shared" si="113"/>
        <v>-1.3548157505662695E-16</v>
      </c>
      <c r="G734" s="16">
        <f t="shared" si="114"/>
        <v>8580017.681848947</v>
      </c>
      <c r="H734" s="17">
        <f t="shared" si="118"/>
        <v>1.3582818075559522E-16</v>
      </c>
      <c r="I734" s="5">
        <f t="shared" si="115"/>
        <v>8580017.681848947</v>
      </c>
      <c r="J734" s="5">
        <f t="shared" si="116"/>
        <v>3.4660569896827299E-19</v>
      </c>
    </row>
    <row r="735" spans="1:10" x14ac:dyDescent="0.4">
      <c r="A735" s="1">
        <f t="shared" si="119"/>
        <v>44616</v>
      </c>
      <c r="B735">
        <f t="shared" si="120"/>
        <v>730</v>
      </c>
      <c r="C735" s="16">
        <f t="shared" si="111"/>
        <v>3066.3181510668187</v>
      </c>
      <c r="D735" s="17">
        <f t="shared" si="117"/>
        <v>-3.2240521271348422E-19</v>
      </c>
      <c r="E735" s="16">
        <f t="shared" si="112"/>
        <v>1.8049210071661619E-15</v>
      </c>
      <c r="F735" s="17">
        <f t="shared" si="113"/>
        <v>-1.2602206528891786E-16</v>
      </c>
      <c r="G735" s="16">
        <f t="shared" si="114"/>
        <v>8580017.681848947</v>
      </c>
      <c r="H735" s="17">
        <f t="shared" si="118"/>
        <v>1.2634447050163136E-16</v>
      </c>
      <c r="I735" s="5">
        <f t="shared" si="115"/>
        <v>8580017.681848947</v>
      </c>
      <c r="J735" s="5">
        <f t="shared" si="116"/>
        <v>3.224052127134925E-19</v>
      </c>
    </row>
    <row r="736" spans="1:10" x14ac:dyDescent="0.4">
      <c r="A736" s="1">
        <f t="shared" si="119"/>
        <v>44617</v>
      </c>
      <c r="B736">
        <f t="shared" si="120"/>
        <v>731</v>
      </c>
      <c r="C736" s="16">
        <f t="shared" si="111"/>
        <v>3066.3181510668187</v>
      </c>
      <c r="D736" s="17">
        <f t="shared" si="117"/>
        <v>-2.9989443766862057E-19</v>
      </c>
      <c r="E736" s="16">
        <f t="shared" si="112"/>
        <v>1.6788989418772441E-15</v>
      </c>
      <c r="F736" s="17">
        <f t="shared" si="113"/>
        <v>-1.172230314937385E-16</v>
      </c>
      <c r="G736" s="16">
        <f t="shared" si="114"/>
        <v>8580017.681848947</v>
      </c>
      <c r="H736" s="17">
        <f t="shared" si="118"/>
        <v>1.1752292593140711E-16</v>
      </c>
      <c r="I736" s="5">
        <f t="shared" si="115"/>
        <v>8580017.681848947</v>
      </c>
      <c r="J736" s="5">
        <f t="shared" si="116"/>
        <v>2.9989443766860839E-19</v>
      </c>
    </row>
    <row r="737" spans="1:10" x14ac:dyDescent="0.4">
      <c r="A737" s="1">
        <f t="shared" si="119"/>
        <v>44618</v>
      </c>
      <c r="B737">
        <f t="shared" si="120"/>
        <v>732</v>
      </c>
      <c r="C737" s="16">
        <f t="shared" si="111"/>
        <v>3066.3181510668187</v>
      </c>
      <c r="D737" s="17">
        <f t="shared" si="117"/>
        <v>-2.789553958747661E-19</v>
      </c>
      <c r="E737" s="16">
        <f t="shared" si="112"/>
        <v>1.5616759103835056E-15</v>
      </c>
      <c r="F737" s="17">
        <f t="shared" si="113"/>
        <v>-1.0903835833097064E-16</v>
      </c>
      <c r="G737" s="16">
        <f t="shared" si="114"/>
        <v>8580017.681848947</v>
      </c>
      <c r="H737" s="17">
        <f t="shared" si="118"/>
        <v>1.093173137268454E-16</v>
      </c>
      <c r="I737" s="5">
        <f t="shared" si="115"/>
        <v>8580017.681848947</v>
      </c>
      <c r="J737" s="5">
        <f t="shared" si="116"/>
        <v>2.7895539587476317E-19</v>
      </c>
    </row>
    <row r="738" spans="1:10" x14ac:dyDescent="0.4">
      <c r="A738" s="1">
        <f t="shared" si="119"/>
        <v>44619</v>
      </c>
      <c r="B738">
        <f t="shared" si="120"/>
        <v>733</v>
      </c>
      <c r="C738" s="16">
        <f t="shared" si="111"/>
        <v>3066.3181510668187</v>
      </c>
      <c r="D738" s="17">
        <f t="shared" si="117"/>
        <v>-2.5947834675624508E-19</v>
      </c>
      <c r="E738" s="16">
        <f t="shared" si="112"/>
        <v>1.4526375520525349E-15</v>
      </c>
      <c r="F738" s="17">
        <f t="shared" si="113"/>
        <v>-1.0142515029692121E-16</v>
      </c>
      <c r="G738" s="16">
        <f t="shared" si="114"/>
        <v>8580017.681848947</v>
      </c>
      <c r="H738" s="17">
        <f t="shared" si="118"/>
        <v>1.0168462864367745E-16</v>
      </c>
      <c r="I738" s="5">
        <f t="shared" si="115"/>
        <v>8580017.681848947</v>
      </c>
      <c r="J738" s="5">
        <f t="shared" si="116"/>
        <v>2.5947834675624392E-19</v>
      </c>
    </row>
    <row r="739" spans="1:10" x14ac:dyDescent="0.4">
      <c r="A739" s="1">
        <f t="shared" si="119"/>
        <v>44620</v>
      </c>
      <c r="B739">
        <f t="shared" si="120"/>
        <v>734</v>
      </c>
      <c r="C739" s="16">
        <f t="shared" ref="C739:C802" si="121">C738+D738</f>
        <v>3066.3181510668187</v>
      </c>
      <c r="D739" s="17">
        <f t="shared" si="117"/>
        <v>-2.4136121197519618E-19</v>
      </c>
      <c r="E739" s="16">
        <f t="shared" ref="E739:E802" si="122">E738+F738</f>
        <v>1.3512124017556138E-15</v>
      </c>
      <c r="F739" s="17">
        <f t="shared" ref="F739:F802" si="123">-D739-H739</f>
        <v>-9.4343506910917779E-17</v>
      </c>
      <c r="G739" s="16">
        <f t="shared" ref="G739:G802" si="124">G738+H738</f>
        <v>8580017.681848947</v>
      </c>
      <c r="H739" s="17">
        <f t="shared" si="118"/>
        <v>9.4584868122892976E-17</v>
      </c>
      <c r="I739" s="5">
        <f t="shared" ref="I739:I802" si="125">E739+G739</f>
        <v>8580017.681848947</v>
      </c>
      <c r="J739" s="5">
        <f t="shared" ref="J739:J802" si="126">F739+H739</f>
        <v>2.4136121197519738E-19</v>
      </c>
    </row>
    <row r="740" spans="1:10" x14ac:dyDescent="0.4">
      <c r="A740" s="1">
        <f t="shared" si="119"/>
        <v>44621</v>
      </c>
      <c r="B740">
        <f t="shared" si="120"/>
        <v>735</v>
      </c>
      <c r="C740" s="16">
        <f t="shared" si="121"/>
        <v>3066.3181510668187</v>
      </c>
      <c r="D740" s="17">
        <f t="shared" si="117"/>
        <v>-2.2450904044359719E-19</v>
      </c>
      <c r="E740" s="16">
        <f t="shared" si="122"/>
        <v>1.256868894844696E-15</v>
      </c>
      <c r="F740" s="17">
        <f t="shared" si="123"/>
        <v>-8.7756313598685132E-17</v>
      </c>
      <c r="G740" s="16">
        <f t="shared" si="124"/>
        <v>8580017.681848947</v>
      </c>
      <c r="H740" s="17">
        <f t="shared" si="118"/>
        <v>8.7980822639128725E-17</v>
      </c>
      <c r="I740" s="5">
        <f t="shared" si="125"/>
        <v>8580017.681848947</v>
      </c>
      <c r="J740" s="5">
        <f t="shared" si="126"/>
        <v>2.245090404435929E-19</v>
      </c>
    </row>
    <row r="741" spans="1:10" x14ac:dyDescent="0.4">
      <c r="A741" s="1">
        <f t="shared" si="119"/>
        <v>44622</v>
      </c>
      <c r="B741">
        <f t="shared" si="120"/>
        <v>736</v>
      </c>
      <c r="C741" s="16">
        <f t="shared" si="121"/>
        <v>3066.3181510668187</v>
      </c>
      <c r="D741" s="17">
        <f t="shared" si="117"/>
        <v>-2.0883351068888663E-19</v>
      </c>
      <c r="E741" s="16">
        <f t="shared" si="122"/>
        <v>1.1691125812460108E-15</v>
      </c>
      <c r="F741" s="17">
        <f t="shared" si="123"/>
        <v>-8.1629047176531881E-17</v>
      </c>
      <c r="G741" s="16">
        <f t="shared" si="124"/>
        <v>8580017.681848947</v>
      </c>
      <c r="H741" s="17">
        <f t="shared" si="118"/>
        <v>8.1837880687220765E-17</v>
      </c>
      <c r="I741" s="5">
        <f t="shared" si="125"/>
        <v>8580017.681848947</v>
      </c>
      <c r="J741" s="5">
        <f t="shared" si="126"/>
        <v>2.0883351068888328E-19</v>
      </c>
    </row>
    <row r="742" spans="1:10" x14ac:dyDescent="0.4">
      <c r="A742" s="1">
        <f t="shared" si="119"/>
        <v>44623</v>
      </c>
      <c r="B742">
        <f t="shared" si="120"/>
        <v>737</v>
      </c>
      <c r="C742" s="16">
        <f t="shared" si="121"/>
        <v>3066.3181510668187</v>
      </c>
      <c r="D742" s="17">
        <f t="shared" si="117"/>
        <v>-1.9425246796510058E-19</v>
      </c>
      <c r="E742" s="16">
        <f t="shared" si="122"/>
        <v>1.087483534069479E-15</v>
      </c>
      <c r="F742" s="17">
        <f t="shared" si="123"/>
        <v>-7.5929594916898429E-17</v>
      </c>
      <c r="G742" s="16">
        <f t="shared" si="124"/>
        <v>8580017.681848947</v>
      </c>
      <c r="H742" s="17">
        <f t="shared" si="118"/>
        <v>7.6123847384863535E-17</v>
      </c>
      <c r="I742" s="5">
        <f t="shared" si="125"/>
        <v>8580017.681848947</v>
      </c>
      <c r="J742" s="5">
        <f t="shared" si="126"/>
        <v>1.9425246796510578E-19</v>
      </c>
    </row>
    <row r="743" spans="1:10" x14ac:dyDescent="0.4">
      <c r="A743" s="1">
        <f t="shared" si="119"/>
        <v>44624</v>
      </c>
      <c r="B743">
        <f t="shared" si="120"/>
        <v>738</v>
      </c>
      <c r="C743" s="16">
        <f t="shared" si="121"/>
        <v>3066.3181510668187</v>
      </c>
      <c r="D743" s="17">
        <f t="shared" si="117"/>
        <v>-1.8068949368354653E-19</v>
      </c>
      <c r="E743" s="16">
        <f t="shared" si="122"/>
        <v>1.0115539391525807E-15</v>
      </c>
      <c r="F743" s="17">
        <f t="shared" si="123"/>
        <v>-7.0628086246997115E-17</v>
      </c>
      <c r="G743" s="16">
        <f t="shared" si="124"/>
        <v>8580017.681848947</v>
      </c>
      <c r="H743" s="17">
        <f t="shared" si="118"/>
        <v>7.0808775740680656E-17</v>
      </c>
      <c r="I743" s="5">
        <f t="shared" si="125"/>
        <v>8580017.681848947</v>
      </c>
      <c r="J743" s="5">
        <f t="shared" si="126"/>
        <v>1.8068949368354052E-19</v>
      </c>
    </row>
    <row r="744" spans="1:10" x14ac:dyDescent="0.4">
      <c r="A744" s="1">
        <f t="shared" si="119"/>
        <v>44625</v>
      </c>
      <c r="B744">
        <f t="shared" si="120"/>
        <v>739</v>
      </c>
      <c r="C744" s="16">
        <f t="shared" si="121"/>
        <v>3066.3181510668187</v>
      </c>
      <c r="D744" s="17">
        <f t="shared" si="117"/>
        <v>-1.6807350490641933E-19</v>
      </c>
      <c r="E744" s="16">
        <f t="shared" si="122"/>
        <v>9.4092585290558361E-16</v>
      </c>
      <c r="F744" s="17">
        <f t="shared" si="123"/>
        <v>-6.5696736198484445E-17</v>
      </c>
      <c r="G744" s="16">
        <f t="shared" si="124"/>
        <v>8580017.681848947</v>
      </c>
      <c r="H744" s="17">
        <f t="shared" si="118"/>
        <v>6.586480970339086E-17</v>
      </c>
      <c r="I744" s="5">
        <f t="shared" si="125"/>
        <v>8580017.681848947</v>
      </c>
      <c r="J744" s="5">
        <f t="shared" si="126"/>
        <v>1.6807350490641413E-19</v>
      </c>
    </row>
    <row r="745" spans="1:10" x14ac:dyDescent="0.4">
      <c r="A745" s="1">
        <f t="shared" si="119"/>
        <v>44626</v>
      </c>
      <c r="B745">
        <f t="shared" si="120"/>
        <v>740</v>
      </c>
      <c r="C745" s="16">
        <f t="shared" si="121"/>
        <v>3066.3181510668187</v>
      </c>
      <c r="D745" s="17">
        <f t="shared" si="117"/>
        <v>-1.5633838180432331E-19</v>
      </c>
      <c r="E745" s="16">
        <f t="shared" si="122"/>
        <v>8.7522911670709913E-16</v>
      </c>
      <c r="F745" s="17">
        <f t="shared" si="123"/>
        <v>-6.1109699787692633E-17</v>
      </c>
      <c r="G745" s="16">
        <f t="shared" si="124"/>
        <v>8580017.681848947</v>
      </c>
      <c r="H745" s="17">
        <f t="shared" si="118"/>
        <v>6.126603816949695E-17</v>
      </c>
      <c r="I745" s="5">
        <f t="shared" si="125"/>
        <v>8580017.681848947</v>
      </c>
      <c r="J745" s="5">
        <f t="shared" si="126"/>
        <v>1.5633838180431746E-19</v>
      </c>
    </row>
    <row r="746" spans="1:10" x14ac:dyDescent="0.4">
      <c r="A746" s="1">
        <f t="shared" si="119"/>
        <v>44627</v>
      </c>
      <c r="B746">
        <f t="shared" si="120"/>
        <v>741</v>
      </c>
      <c r="C746" s="16">
        <f t="shared" si="121"/>
        <v>3066.3181510668187</v>
      </c>
      <c r="D746" s="17">
        <f t="shared" si="117"/>
        <v>-1.4542262112522207E-19</v>
      </c>
      <c r="E746" s="16">
        <f t="shared" si="122"/>
        <v>8.1411941691940647E-16</v>
      </c>
      <c r="F746" s="17">
        <f t="shared" si="123"/>
        <v>-5.6842936563233225E-17</v>
      </c>
      <c r="G746" s="16">
        <f t="shared" si="124"/>
        <v>8580017.681848947</v>
      </c>
      <c r="H746" s="17">
        <f t="shared" si="118"/>
        <v>5.6988359184358452E-17</v>
      </c>
      <c r="I746" s="5">
        <f t="shared" si="125"/>
        <v>8580017.681848947</v>
      </c>
      <c r="J746" s="5">
        <f t="shared" si="126"/>
        <v>1.4542262112522688E-19</v>
      </c>
    </row>
    <row r="747" spans="1:10" x14ac:dyDescent="0.4">
      <c r="A747" s="1">
        <f t="shared" si="119"/>
        <v>44628</v>
      </c>
      <c r="B747">
        <f t="shared" si="120"/>
        <v>742</v>
      </c>
      <c r="C747" s="16">
        <f t="shared" si="121"/>
        <v>3066.3181510668187</v>
      </c>
      <c r="D747" s="17">
        <f t="shared" si="117"/>
        <v>-1.3526901385866253E-19</v>
      </c>
      <c r="E747" s="16">
        <f t="shared" si="122"/>
        <v>7.5727648035617326E-16</v>
      </c>
      <c r="F747" s="17">
        <f t="shared" si="123"/>
        <v>-5.2874084611073474E-17</v>
      </c>
      <c r="G747" s="16">
        <f t="shared" si="124"/>
        <v>8580017.681848947</v>
      </c>
      <c r="H747" s="17">
        <f t="shared" si="118"/>
        <v>5.3009353624932134E-17</v>
      </c>
      <c r="I747" s="5">
        <f t="shared" si="125"/>
        <v>8580017.681848947</v>
      </c>
      <c r="J747" s="5">
        <f t="shared" si="126"/>
        <v>1.3526901385865993E-19</v>
      </c>
    </row>
    <row r="748" spans="1:10" x14ac:dyDescent="0.4">
      <c r="A748" s="1">
        <f t="shared" si="119"/>
        <v>44629</v>
      </c>
      <c r="B748">
        <f t="shared" si="120"/>
        <v>743</v>
      </c>
      <c r="C748" s="16">
        <f t="shared" si="121"/>
        <v>3066.3181510668187</v>
      </c>
      <c r="D748" s="17">
        <f t="shared" si="117"/>
        <v>-1.2582434540592588E-19</v>
      </c>
      <c r="E748" s="16">
        <f t="shared" si="122"/>
        <v>7.0440239574509976E-16</v>
      </c>
      <c r="F748" s="17">
        <f t="shared" si="123"/>
        <v>-4.918234335675106E-17</v>
      </c>
      <c r="G748" s="16">
        <f t="shared" si="124"/>
        <v>8580017.681848947</v>
      </c>
      <c r="H748" s="17">
        <f t="shared" si="118"/>
        <v>4.9308167702156987E-17</v>
      </c>
      <c r="I748" s="5">
        <f t="shared" si="125"/>
        <v>8580017.681848947</v>
      </c>
      <c r="J748" s="5">
        <f t="shared" si="126"/>
        <v>1.258243454059278E-19</v>
      </c>
    </row>
    <row r="749" spans="1:10" x14ac:dyDescent="0.4">
      <c r="A749" s="1">
        <f t="shared" si="119"/>
        <v>44630</v>
      </c>
      <c r="B749">
        <f t="shared" si="120"/>
        <v>744</v>
      </c>
      <c r="C749" s="16">
        <f t="shared" si="121"/>
        <v>3066.3181510668187</v>
      </c>
      <c r="D749" s="17">
        <f t="shared" si="117"/>
        <v>-1.170391166847106E-19</v>
      </c>
      <c r="E749" s="16">
        <f t="shared" si="122"/>
        <v>6.5522005238834869E-16</v>
      </c>
      <c r="F749" s="17">
        <f t="shared" si="123"/>
        <v>-4.57483645504997E-17</v>
      </c>
      <c r="G749" s="16">
        <f t="shared" si="124"/>
        <v>8580017.681848947</v>
      </c>
      <c r="H749" s="17">
        <f t="shared" si="118"/>
        <v>4.586540366718441E-17</v>
      </c>
      <c r="I749" s="5">
        <f t="shared" si="125"/>
        <v>8580017.681848947</v>
      </c>
      <c r="J749" s="5">
        <f t="shared" si="126"/>
        <v>1.1703911668471022E-19</v>
      </c>
    </row>
    <row r="750" spans="1:10" x14ac:dyDescent="0.4">
      <c r="A750" s="1">
        <f t="shared" si="119"/>
        <v>44631</v>
      </c>
      <c r="B750">
        <f t="shared" si="120"/>
        <v>745</v>
      </c>
      <c r="C750" s="16">
        <f t="shared" si="121"/>
        <v>3066.3181510668187</v>
      </c>
      <c r="D750" s="17">
        <f t="shared" si="117"/>
        <v>-1.0886728470666991E-19</v>
      </c>
      <c r="E750" s="16">
        <f t="shared" si="122"/>
        <v>6.0947168783784902E-16</v>
      </c>
      <c r="F750" s="17">
        <f t="shared" si="123"/>
        <v>-4.255415086394277E-17</v>
      </c>
      <c r="G750" s="16">
        <f t="shared" si="124"/>
        <v>8580017.681848947</v>
      </c>
      <c r="H750" s="17">
        <f t="shared" si="118"/>
        <v>4.2663018148649438E-17</v>
      </c>
      <c r="I750" s="5">
        <f t="shared" si="125"/>
        <v>8580017.681848947</v>
      </c>
      <c r="J750" s="5">
        <f t="shared" si="126"/>
        <v>1.0886728470666782E-19</v>
      </c>
    </row>
    <row r="751" spans="1:10" x14ac:dyDescent="0.4">
      <c r="A751" s="1">
        <f t="shared" si="119"/>
        <v>44632</v>
      </c>
      <c r="B751">
        <f t="shared" si="120"/>
        <v>746</v>
      </c>
      <c r="C751" s="16">
        <f t="shared" si="121"/>
        <v>3066.3181510668187</v>
      </c>
      <c r="D751" s="17">
        <f t="shared" si="117"/>
        <v>-1.0126602126818188E-19</v>
      </c>
      <c r="E751" s="16">
        <f t="shared" si="122"/>
        <v>5.669175369739063E-16</v>
      </c>
      <c r="F751" s="17">
        <f t="shared" si="123"/>
        <v>-3.9582961566905262E-17</v>
      </c>
      <c r="G751" s="16">
        <f t="shared" si="124"/>
        <v>8580017.681848947</v>
      </c>
      <c r="H751" s="17">
        <f t="shared" si="118"/>
        <v>3.9684227588173444E-17</v>
      </c>
      <c r="I751" s="5">
        <f t="shared" si="125"/>
        <v>8580017.681848947</v>
      </c>
      <c r="J751" s="5">
        <f t="shared" si="126"/>
        <v>1.012660212681823E-19</v>
      </c>
    </row>
    <row r="752" spans="1:10" x14ac:dyDescent="0.4">
      <c r="A752" s="1">
        <f t="shared" si="119"/>
        <v>44633</v>
      </c>
      <c r="B752">
        <f t="shared" si="120"/>
        <v>747</v>
      </c>
      <c r="C752" s="16">
        <f t="shared" si="121"/>
        <v>3066.3181510668187</v>
      </c>
      <c r="D752" s="17">
        <f t="shared" si="117"/>
        <v>-9.419548848966184E-20</v>
      </c>
      <c r="E752" s="16">
        <f t="shared" si="122"/>
        <v>5.2733457540700105E-16</v>
      </c>
      <c r="F752" s="17">
        <f t="shared" si="123"/>
        <v>-3.6819224790000417E-17</v>
      </c>
      <c r="G752" s="16">
        <f t="shared" si="124"/>
        <v>8580017.681848947</v>
      </c>
      <c r="H752" s="17">
        <f t="shared" si="118"/>
        <v>3.6913420278490079E-17</v>
      </c>
      <c r="I752" s="5">
        <f t="shared" si="125"/>
        <v>8580017.681848947</v>
      </c>
      <c r="J752" s="5">
        <f t="shared" si="126"/>
        <v>9.4195488489661708E-20</v>
      </c>
    </row>
    <row r="753" spans="1:10" x14ac:dyDescent="0.4">
      <c r="A753" s="1">
        <f t="shared" si="119"/>
        <v>44634</v>
      </c>
      <c r="B753">
        <f t="shared" si="120"/>
        <v>748</v>
      </c>
      <c r="C753" s="16">
        <f t="shared" si="121"/>
        <v>3066.3181510668187</v>
      </c>
      <c r="D753" s="17">
        <f t="shared" si="117"/>
        <v>-8.7618630027028387E-20</v>
      </c>
      <c r="E753" s="16">
        <f t="shared" si="122"/>
        <v>4.9051535061700063E-16</v>
      </c>
      <c r="F753" s="17">
        <f t="shared" si="123"/>
        <v>-3.4248455913163021E-17</v>
      </c>
      <c r="G753" s="16">
        <f t="shared" si="124"/>
        <v>8580017.681848947</v>
      </c>
      <c r="H753" s="17">
        <f t="shared" si="118"/>
        <v>3.4336074543190049E-17</v>
      </c>
      <c r="I753" s="5">
        <f t="shared" si="125"/>
        <v>8580017.681848947</v>
      </c>
      <c r="J753" s="5">
        <f t="shared" si="126"/>
        <v>8.761863002702823E-20</v>
      </c>
    </row>
    <row r="754" spans="1:10" x14ac:dyDescent="0.4">
      <c r="A754" s="1">
        <f t="shared" si="119"/>
        <v>44635</v>
      </c>
      <c r="B754">
        <f t="shared" si="120"/>
        <v>749</v>
      </c>
      <c r="C754" s="16">
        <f t="shared" si="121"/>
        <v>3066.3181510668187</v>
      </c>
      <c r="D754" s="17">
        <f t="shared" si="117"/>
        <v>-8.1500976861071757E-20</v>
      </c>
      <c r="E754" s="16">
        <f t="shared" si="122"/>
        <v>4.5626689470383764E-16</v>
      </c>
      <c r="F754" s="17">
        <f t="shared" si="123"/>
        <v>-3.1857181652407566E-17</v>
      </c>
      <c r="G754" s="16">
        <f t="shared" si="124"/>
        <v>8580017.681848947</v>
      </c>
      <c r="H754" s="17">
        <f t="shared" si="118"/>
        <v>3.1938682629268638E-17</v>
      </c>
      <c r="I754" s="5">
        <f t="shared" si="125"/>
        <v>8580017.681848947</v>
      </c>
      <c r="J754" s="5">
        <f t="shared" si="126"/>
        <v>8.1500976861072034E-20</v>
      </c>
    </row>
    <row r="755" spans="1:10" x14ac:dyDescent="0.4">
      <c r="A755" s="1">
        <f t="shared" si="119"/>
        <v>44636</v>
      </c>
      <c r="B755">
        <f t="shared" si="120"/>
        <v>750</v>
      </c>
      <c r="C755" s="16">
        <f t="shared" si="121"/>
        <v>3066.3181510668187</v>
      </c>
      <c r="D755" s="17">
        <f t="shared" si="117"/>
        <v>-7.5810466646875418E-20</v>
      </c>
      <c r="E755" s="16">
        <f t="shared" si="122"/>
        <v>4.2440971305143007E-16</v>
      </c>
      <c r="F755" s="17">
        <f t="shared" si="123"/>
        <v>-2.9632869446953231E-17</v>
      </c>
      <c r="G755" s="16">
        <f t="shared" si="124"/>
        <v>8580017.681848947</v>
      </c>
      <c r="H755" s="17">
        <f t="shared" si="118"/>
        <v>2.9708679913600105E-17</v>
      </c>
      <c r="I755" s="5">
        <f t="shared" si="125"/>
        <v>8580017.681848947</v>
      </c>
      <c r="J755" s="5">
        <f t="shared" si="126"/>
        <v>7.5810466646874154E-20</v>
      </c>
    </row>
    <row r="756" spans="1:10" x14ac:dyDescent="0.4">
      <c r="A756" s="1">
        <f t="shared" si="119"/>
        <v>44637</v>
      </c>
      <c r="B756">
        <f t="shared" si="120"/>
        <v>751</v>
      </c>
      <c r="C756" s="16">
        <f t="shared" si="121"/>
        <v>3066.3181510668187</v>
      </c>
      <c r="D756" s="17">
        <f t="shared" si="117"/>
        <v>-7.0517275676509416E-20</v>
      </c>
      <c r="E756" s="16">
        <f t="shared" si="122"/>
        <v>3.9477684360447686E-16</v>
      </c>
      <c r="F756" s="17">
        <f t="shared" si="123"/>
        <v>-2.7563861776636874E-17</v>
      </c>
      <c r="G756" s="16">
        <f t="shared" si="124"/>
        <v>8580017.681848947</v>
      </c>
      <c r="H756" s="17">
        <f t="shared" si="118"/>
        <v>2.7634379052313383E-17</v>
      </c>
      <c r="I756" s="5">
        <f t="shared" si="125"/>
        <v>8580017.681848947</v>
      </c>
      <c r="J756" s="5">
        <f t="shared" si="126"/>
        <v>7.0517275676508212E-20</v>
      </c>
    </row>
    <row r="757" spans="1:10" x14ac:dyDescent="0.4">
      <c r="A757" s="1">
        <f t="shared" si="119"/>
        <v>44638</v>
      </c>
      <c r="B757">
        <f t="shared" si="120"/>
        <v>752</v>
      </c>
      <c r="C757" s="16">
        <f t="shared" si="121"/>
        <v>3066.3181510668187</v>
      </c>
      <c r="D757" s="17">
        <f t="shared" si="117"/>
        <v>-6.5593662574319185E-20</v>
      </c>
      <c r="E757" s="16">
        <f t="shared" si="122"/>
        <v>3.6721298182783998E-16</v>
      </c>
      <c r="F757" s="17">
        <f t="shared" si="123"/>
        <v>-2.5639315065374483E-17</v>
      </c>
      <c r="G757" s="16">
        <f t="shared" si="124"/>
        <v>8580017.681848947</v>
      </c>
      <c r="H757" s="17">
        <f t="shared" si="118"/>
        <v>2.5704908727948803E-17</v>
      </c>
      <c r="I757" s="5">
        <f t="shared" si="125"/>
        <v>8580017.681848947</v>
      </c>
      <c r="J757" s="5">
        <f t="shared" si="126"/>
        <v>6.5593662574319378E-20</v>
      </c>
    </row>
    <row r="758" spans="1:10" x14ac:dyDescent="0.4">
      <c r="A758" s="1">
        <f t="shared" si="119"/>
        <v>44639</v>
      </c>
      <c r="B758">
        <f t="shared" si="120"/>
        <v>753</v>
      </c>
      <c r="C758" s="16">
        <f t="shared" si="121"/>
        <v>3066.3181510668187</v>
      </c>
      <c r="D758" s="17">
        <f t="shared" si="117"/>
        <v>-6.1013822905624423E-20</v>
      </c>
      <c r="E758" s="16">
        <f t="shared" si="122"/>
        <v>3.4157366676246552E-16</v>
      </c>
      <c r="F758" s="17">
        <f t="shared" si="123"/>
        <v>-2.3849142850466962E-17</v>
      </c>
      <c r="G758" s="16">
        <f t="shared" si="124"/>
        <v>8580017.681848947</v>
      </c>
      <c r="H758" s="17">
        <f t="shared" si="118"/>
        <v>2.3910156673372588E-17</v>
      </c>
      <c r="I758" s="5">
        <f t="shared" si="125"/>
        <v>8580017.681848947</v>
      </c>
      <c r="J758" s="5">
        <f t="shared" si="126"/>
        <v>6.1013822905625579E-20</v>
      </c>
    </row>
    <row r="759" spans="1:10" x14ac:dyDescent="0.4">
      <c r="A759" s="1">
        <f t="shared" si="119"/>
        <v>44640</v>
      </c>
      <c r="B759">
        <f t="shared" si="120"/>
        <v>754</v>
      </c>
      <c r="C759" s="16">
        <f t="shared" si="121"/>
        <v>3066.3181510668187</v>
      </c>
      <c r="D759" s="17">
        <f t="shared" si="117"/>
        <v>-5.6753753936838122E-20</v>
      </c>
      <c r="E759" s="16">
        <f t="shared" si="122"/>
        <v>3.1772452391199854E-16</v>
      </c>
      <c r="F759" s="17">
        <f t="shared" si="123"/>
        <v>-2.2183962919903063E-17</v>
      </c>
      <c r="G759" s="16">
        <f t="shared" si="124"/>
        <v>8580017.681848947</v>
      </c>
      <c r="H759" s="17">
        <f t="shared" si="118"/>
        <v>2.2240716673839901E-17</v>
      </c>
      <c r="I759" s="5">
        <f t="shared" si="125"/>
        <v>8580017.681848947</v>
      </c>
      <c r="J759" s="5">
        <f t="shared" si="126"/>
        <v>5.6753753936838279E-20</v>
      </c>
    </row>
    <row r="760" spans="1:10" x14ac:dyDescent="0.4">
      <c r="A760" s="1">
        <f t="shared" si="119"/>
        <v>44641</v>
      </c>
      <c r="B760">
        <f t="shared" si="120"/>
        <v>755</v>
      </c>
      <c r="C760" s="16">
        <f t="shared" si="121"/>
        <v>3066.3181510668187</v>
      </c>
      <c r="D760" s="17">
        <f t="shared" si="117"/>
        <v>-5.2791128838220189E-20</v>
      </c>
      <c r="E760" s="16">
        <f t="shared" si="122"/>
        <v>2.955405609920955E-16</v>
      </c>
      <c r="F760" s="17">
        <f t="shared" si="123"/>
        <v>-2.0635048140608466E-17</v>
      </c>
      <c r="G760" s="16">
        <f t="shared" si="124"/>
        <v>8580017.681848947</v>
      </c>
      <c r="H760" s="17">
        <f t="shared" si="118"/>
        <v>2.0687839269446686E-17</v>
      </c>
      <c r="I760" s="5">
        <f t="shared" si="125"/>
        <v>8580017.681848947</v>
      </c>
      <c r="J760" s="5">
        <f t="shared" si="126"/>
        <v>5.2791128838220568E-20</v>
      </c>
    </row>
    <row r="761" spans="1:10" x14ac:dyDescent="0.4">
      <c r="A761" s="1">
        <f t="shared" si="119"/>
        <v>44642</v>
      </c>
      <c r="B761">
        <f t="shared" si="120"/>
        <v>756</v>
      </c>
      <c r="C761" s="16">
        <f t="shared" si="121"/>
        <v>3066.3181510668187</v>
      </c>
      <c r="D761" s="17">
        <f t="shared" si="117"/>
        <v>-4.9105179669967536E-20</v>
      </c>
      <c r="E761" s="16">
        <f t="shared" si="122"/>
        <v>2.7490551285148702E-16</v>
      </c>
      <c r="F761" s="17">
        <f t="shared" si="123"/>
        <v>-1.9194280719934125E-17</v>
      </c>
      <c r="G761" s="16">
        <f t="shared" si="124"/>
        <v>8580017.681848947</v>
      </c>
      <c r="H761" s="17">
        <f t="shared" si="118"/>
        <v>1.9243385899604093E-17</v>
      </c>
      <c r="I761" s="5">
        <f t="shared" si="125"/>
        <v>8580017.681848947</v>
      </c>
      <c r="J761" s="5">
        <f t="shared" si="126"/>
        <v>4.9105179669967397E-20</v>
      </c>
    </row>
    <row r="762" spans="1:10" x14ac:dyDescent="0.4">
      <c r="A762" s="1">
        <f t="shared" si="119"/>
        <v>44643</v>
      </c>
      <c r="B762">
        <f t="shared" si="120"/>
        <v>757</v>
      </c>
      <c r="C762" s="16">
        <f t="shared" si="121"/>
        <v>3066.3181510668187</v>
      </c>
      <c r="D762" s="17">
        <f t="shared" si="117"/>
        <v>-4.5676588538376266E-20</v>
      </c>
      <c r="E762" s="16">
        <f t="shared" si="122"/>
        <v>2.5571123213155289E-16</v>
      </c>
      <c r="F762" s="17">
        <f t="shared" si="123"/>
        <v>-1.7854109660670329E-17</v>
      </c>
      <c r="G762" s="16">
        <f t="shared" si="124"/>
        <v>8580017.681848947</v>
      </c>
      <c r="H762" s="17">
        <f t="shared" si="118"/>
        <v>1.7899786249208705E-17</v>
      </c>
      <c r="I762" s="5">
        <f t="shared" si="125"/>
        <v>8580017.681848947</v>
      </c>
      <c r="J762" s="5">
        <f t="shared" si="126"/>
        <v>4.5676588538376459E-20</v>
      </c>
    </row>
    <row r="763" spans="1:10" x14ac:dyDescent="0.4">
      <c r="A763" s="1">
        <f t="shared" si="119"/>
        <v>44644</v>
      </c>
      <c r="B763">
        <f t="shared" si="120"/>
        <v>758</v>
      </c>
      <c r="C763" s="16">
        <f t="shared" si="121"/>
        <v>3066.3181510668187</v>
      </c>
      <c r="D763" s="17">
        <f t="shared" si="117"/>
        <v>-4.2487386351630164E-20</v>
      </c>
      <c r="E763" s="16">
        <f t="shared" si="122"/>
        <v>2.3785712247088256E-16</v>
      </c>
      <c r="F763" s="17">
        <f t="shared" si="123"/>
        <v>-1.660751118661015E-17</v>
      </c>
      <c r="G763" s="16">
        <f t="shared" si="124"/>
        <v>8580017.681848947</v>
      </c>
      <c r="H763" s="17">
        <f t="shared" si="118"/>
        <v>1.6649998572961781E-17</v>
      </c>
      <c r="I763" s="5">
        <f t="shared" si="125"/>
        <v>8580017.681848947</v>
      </c>
      <c r="J763" s="5">
        <f t="shared" si="126"/>
        <v>4.2487386351630778E-20</v>
      </c>
    </row>
    <row r="764" spans="1:10" x14ac:dyDescent="0.4">
      <c r="A764" s="1">
        <f t="shared" si="119"/>
        <v>44645</v>
      </c>
      <c r="B764">
        <f t="shared" si="120"/>
        <v>759</v>
      </c>
      <c r="C764" s="16">
        <f t="shared" si="121"/>
        <v>3066.3181510668187</v>
      </c>
      <c r="D764" s="17">
        <f t="shared" si="117"/>
        <v>-3.9520858644599223E-20</v>
      </c>
      <c r="E764" s="16">
        <f t="shared" si="122"/>
        <v>2.2124961128427242E-16</v>
      </c>
      <c r="F764" s="17">
        <f t="shared" si="123"/>
        <v>-1.5447951931254475E-17</v>
      </c>
      <c r="G764" s="16">
        <f t="shared" si="124"/>
        <v>8580017.681848947</v>
      </c>
      <c r="H764" s="17">
        <f t="shared" si="118"/>
        <v>1.5487472789899072E-17</v>
      </c>
      <c r="I764" s="5">
        <f t="shared" si="125"/>
        <v>8580017.681848947</v>
      </c>
      <c r="J764" s="5">
        <f t="shared" si="126"/>
        <v>3.9520858644597773E-20</v>
      </c>
    </row>
    <row r="765" spans="1:10" x14ac:dyDescent="0.4">
      <c r="A765" s="1">
        <f t="shared" si="119"/>
        <v>44646</v>
      </c>
      <c r="B765">
        <f t="shared" si="120"/>
        <v>760</v>
      </c>
      <c r="C765" s="16">
        <f t="shared" si="121"/>
        <v>3066.3181510668187</v>
      </c>
      <c r="D765" s="17">
        <f t="shared" si="117"/>
        <v>-3.676145797908009E-20</v>
      </c>
      <c r="E765" s="16">
        <f t="shared" si="122"/>
        <v>2.0580165935301796E-16</v>
      </c>
      <c r="F765" s="17">
        <f t="shared" si="123"/>
        <v>-1.436935469673218E-17</v>
      </c>
      <c r="G765" s="16">
        <f t="shared" si="124"/>
        <v>8580017.681848947</v>
      </c>
      <c r="H765" s="17">
        <f t="shared" si="118"/>
        <v>1.440611615471126E-17</v>
      </c>
      <c r="I765" s="5">
        <f t="shared" si="125"/>
        <v>8580017.681848947</v>
      </c>
      <c r="J765" s="5">
        <f t="shared" si="126"/>
        <v>3.6761457979079777E-20</v>
      </c>
    </row>
    <row r="766" spans="1:10" x14ac:dyDescent="0.4">
      <c r="A766" s="1">
        <f t="shared" si="119"/>
        <v>44647</v>
      </c>
      <c r="B766">
        <f t="shared" si="120"/>
        <v>761</v>
      </c>
      <c r="C766" s="16">
        <f t="shared" si="121"/>
        <v>3066.3181510668187</v>
      </c>
      <c r="D766" s="17">
        <f t="shared" si="117"/>
        <v>-3.419472246037218E-20</v>
      </c>
      <c r="E766" s="16">
        <f t="shared" si="122"/>
        <v>1.9143230465628578E-16</v>
      </c>
      <c r="F766" s="17">
        <f t="shared" si="123"/>
        <v>-1.3366066603479632E-17</v>
      </c>
      <c r="G766" s="16">
        <f t="shared" si="124"/>
        <v>8580017.681848947</v>
      </c>
      <c r="H766" s="17">
        <f t="shared" si="118"/>
        <v>1.3400261325940005E-17</v>
      </c>
      <c r="I766" s="5">
        <f t="shared" si="125"/>
        <v>8580017.681848947</v>
      </c>
      <c r="J766" s="5">
        <f t="shared" si="126"/>
        <v>3.41947224603728E-20</v>
      </c>
    </row>
    <row r="767" spans="1:10" x14ac:dyDescent="0.4">
      <c r="A767" s="1">
        <f t="shared" si="119"/>
        <v>44648</v>
      </c>
      <c r="B767">
        <f t="shared" si="120"/>
        <v>762</v>
      </c>
      <c r="C767" s="16">
        <f t="shared" si="121"/>
        <v>3066.3181510668187</v>
      </c>
      <c r="D767" s="17">
        <f t="shared" si="117"/>
        <v>-3.1807199943138417E-20</v>
      </c>
      <c r="E767" s="16">
        <f t="shared" si="122"/>
        <v>1.7806623805280615E-16</v>
      </c>
      <c r="F767" s="17">
        <f t="shared" si="123"/>
        <v>-1.2432829463753294E-17</v>
      </c>
      <c r="G767" s="16">
        <f t="shared" si="124"/>
        <v>8580017.681848947</v>
      </c>
      <c r="H767" s="17">
        <f t="shared" si="118"/>
        <v>1.2464636663696431E-17</v>
      </c>
      <c r="I767" s="5">
        <f t="shared" si="125"/>
        <v>8580017.681848947</v>
      </c>
      <c r="J767" s="5">
        <f t="shared" si="126"/>
        <v>3.1807199943137887E-20</v>
      </c>
    </row>
    <row r="768" spans="1:10" x14ac:dyDescent="0.4">
      <c r="A768" s="1">
        <f t="shared" si="119"/>
        <v>44649</v>
      </c>
      <c r="B768">
        <f t="shared" si="120"/>
        <v>763</v>
      </c>
      <c r="C768" s="16">
        <f t="shared" si="121"/>
        <v>3066.3181510668187</v>
      </c>
      <c r="D768" s="17">
        <f t="shared" si="117"/>
        <v>-2.9586377529316944E-20</v>
      </c>
      <c r="E768" s="16">
        <f t="shared" si="122"/>
        <v>1.6563340858905287E-16</v>
      </c>
      <c r="F768" s="17">
        <f t="shared" si="123"/>
        <v>-1.1564752223704386E-17</v>
      </c>
      <c r="G768" s="16">
        <f t="shared" si="124"/>
        <v>8580017.681848947</v>
      </c>
      <c r="H768" s="17">
        <f t="shared" si="118"/>
        <v>1.1594338601233702E-17</v>
      </c>
      <c r="I768" s="5">
        <f t="shared" si="125"/>
        <v>8580017.681848947</v>
      </c>
      <c r="J768" s="5">
        <f t="shared" si="126"/>
        <v>2.9586377529316601E-20</v>
      </c>
    </row>
    <row r="769" spans="1:10" x14ac:dyDescent="0.4">
      <c r="A769" s="1">
        <f t="shared" si="119"/>
        <v>44650</v>
      </c>
      <c r="B769">
        <f t="shared" si="120"/>
        <v>764</v>
      </c>
      <c r="C769" s="16">
        <f t="shared" si="121"/>
        <v>3066.3181510668187</v>
      </c>
      <c r="D769" s="17">
        <f t="shared" si="117"/>
        <v>-2.7520615988585482E-20</v>
      </c>
      <c r="E769" s="16">
        <f t="shared" si="122"/>
        <v>1.5406865636534848E-16</v>
      </c>
      <c r="F769" s="17">
        <f t="shared" si="123"/>
        <v>-1.0757285329585809E-17</v>
      </c>
      <c r="G769" s="16">
        <f t="shared" si="124"/>
        <v>8580017.681848947</v>
      </c>
      <c r="H769" s="17">
        <f t="shared" si="118"/>
        <v>1.0784805945574394E-17</v>
      </c>
      <c r="I769" s="5">
        <f t="shared" si="125"/>
        <v>8580017.681848947</v>
      </c>
      <c r="J769" s="5">
        <f t="shared" si="126"/>
        <v>2.752061598858476E-20</v>
      </c>
    </row>
    <row r="770" spans="1:10" x14ac:dyDescent="0.4">
      <c r="A770" s="1">
        <f t="shared" si="119"/>
        <v>44651</v>
      </c>
      <c r="B770">
        <f t="shared" si="120"/>
        <v>765</v>
      </c>
      <c r="C770" s="16">
        <f t="shared" si="121"/>
        <v>3066.3181510668187</v>
      </c>
      <c r="D770" s="17">
        <f t="shared" si="117"/>
        <v>-2.5599088757679092E-20</v>
      </c>
      <c r="E770" s="16">
        <f t="shared" si="122"/>
        <v>1.4331137103576266E-16</v>
      </c>
      <c r="F770" s="17">
        <f t="shared" si="123"/>
        <v>-1.0006196883745708E-17</v>
      </c>
      <c r="G770" s="16">
        <f t="shared" si="124"/>
        <v>8580017.681848947</v>
      </c>
      <c r="H770" s="17">
        <f t="shared" si="118"/>
        <v>1.0031795972503387E-17</v>
      </c>
      <c r="I770" s="5">
        <f t="shared" si="125"/>
        <v>8580017.681848947</v>
      </c>
      <c r="J770" s="5">
        <f t="shared" si="126"/>
        <v>2.5599088757678442E-20</v>
      </c>
    </row>
    <row r="771" spans="1:10" x14ac:dyDescent="0.4">
      <c r="A771" s="1">
        <f t="shared" si="119"/>
        <v>44652</v>
      </c>
      <c r="B771">
        <f t="shared" si="120"/>
        <v>766</v>
      </c>
      <c r="C771" s="16">
        <f t="shared" si="121"/>
        <v>3066.3181510668187</v>
      </c>
      <c r="D771" s="17">
        <f t="shared" si="117"/>
        <v>-2.3811725198859342E-20</v>
      </c>
      <c r="E771" s="16">
        <f t="shared" si="122"/>
        <v>1.3330517415201695E-16</v>
      </c>
      <c r="F771" s="17">
        <f t="shared" si="123"/>
        <v>-9.3075504654423287E-18</v>
      </c>
      <c r="G771" s="16">
        <f t="shared" si="124"/>
        <v>8580017.681848947</v>
      </c>
      <c r="H771" s="17">
        <f t="shared" si="118"/>
        <v>9.3313621906411873E-18</v>
      </c>
      <c r="I771" s="5">
        <f t="shared" si="125"/>
        <v>8580017.681848947</v>
      </c>
      <c r="J771" s="5">
        <f t="shared" si="126"/>
        <v>2.381172519885858E-20</v>
      </c>
    </row>
    <row r="772" spans="1:10" x14ac:dyDescent="0.4">
      <c r="A772" s="1">
        <f t="shared" si="119"/>
        <v>44653</v>
      </c>
      <c r="B772">
        <f t="shared" si="120"/>
        <v>767</v>
      </c>
      <c r="C772" s="16">
        <f t="shared" si="121"/>
        <v>3066.3181510668187</v>
      </c>
      <c r="D772" s="17">
        <f t="shared" si="117"/>
        <v>-2.2149157820155127E-20</v>
      </c>
      <c r="E772" s="16">
        <f t="shared" si="122"/>
        <v>1.2399762368657462E-16</v>
      </c>
      <c r="F772" s="17">
        <f t="shared" si="123"/>
        <v>-8.6576845002400699E-18</v>
      </c>
      <c r="G772" s="16">
        <f t="shared" si="124"/>
        <v>8580017.681848947</v>
      </c>
      <c r="H772" s="17">
        <f t="shared" si="118"/>
        <v>8.6798336580602251E-18</v>
      </c>
      <c r="I772" s="5">
        <f t="shared" si="125"/>
        <v>8580017.681848947</v>
      </c>
      <c r="J772" s="5">
        <f t="shared" si="126"/>
        <v>2.2149157820155209E-20</v>
      </c>
    </row>
    <row r="773" spans="1:10" x14ac:dyDescent="0.4">
      <c r="A773" s="1">
        <f t="shared" si="119"/>
        <v>44654</v>
      </c>
      <c r="B773">
        <f t="shared" si="120"/>
        <v>768</v>
      </c>
      <c r="C773" s="16">
        <f t="shared" si="121"/>
        <v>3066.3181510668187</v>
      </c>
      <c r="D773" s="17">
        <f t="shared" ref="D773:D836" si="127">-E$1*C773*E773/B$2</f>
        <v>-2.0602673180758841E-20</v>
      </c>
      <c r="E773" s="16">
        <f t="shared" si="122"/>
        <v>1.1533993918633455E-16</v>
      </c>
      <c r="F773" s="17">
        <f t="shared" si="123"/>
        <v>-8.0531930698626604E-18</v>
      </c>
      <c r="G773" s="16">
        <f t="shared" si="124"/>
        <v>8580017.681848947</v>
      </c>
      <c r="H773" s="17">
        <f t="shared" ref="H773:H836" si="128">$G$1*E773</f>
        <v>8.0737957430434188E-18</v>
      </c>
      <c r="I773" s="5">
        <f t="shared" si="125"/>
        <v>8580017.681848947</v>
      </c>
      <c r="J773" s="5">
        <f t="shared" si="126"/>
        <v>2.060267318075848E-20</v>
      </c>
    </row>
    <row r="774" spans="1:10" x14ac:dyDescent="0.4">
      <c r="A774" s="1">
        <f t="shared" si="119"/>
        <v>44655</v>
      </c>
      <c r="B774">
        <f t="shared" si="120"/>
        <v>769</v>
      </c>
      <c r="C774" s="16">
        <f t="shared" si="121"/>
        <v>3066.3181510668187</v>
      </c>
      <c r="D774" s="17">
        <f t="shared" si="127"/>
        <v>-1.9164166224275288E-20</v>
      </c>
      <c r="E774" s="16">
        <f t="shared" si="122"/>
        <v>1.0728674611647189E-16</v>
      </c>
      <c r="F774" s="17">
        <f t="shared" si="123"/>
        <v>-7.490908061928758E-18</v>
      </c>
      <c r="G774" s="16">
        <f t="shared" si="124"/>
        <v>8580017.681848947</v>
      </c>
      <c r="H774" s="17">
        <f t="shared" si="128"/>
        <v>7.5100722281530333E-18</v>
      </c>
      <c r="I774" s="5">
        <f t="shared" si="125"/>
        <v>8580017.681848947</v>
      </c>
      <c r="J774" s="5">
        <f t="shared" si="126"/>
        <v>1.9164166224275321E-20</v>
      </c>
    </row>
    <row r="775" spans="1:10" x14ac:dyDescent="0.4">
      <c r="A775" s="1">
        <f t="shared" ref="A775:A838" si="129">A774+1</f>
        <v>44656</v>
      </c>
      <c r="B775">
        <f t="shared" ref="B775:B838" si="130">B774+1</f>
        <v>770</v>
      </c>
      <c r="C775" s="16">
        <f t="shared" si="121"/>
        <v>3066.3181510668187</v>
      </c>
      <c r="D775" s="17">
        <f t="shared" si="127"/>
        <v>-1.7826097800485835E-20</v>
      </c>
      <c r="E775" s="16">
        <f t="shared" si="122"/>
        <v>9.9795838054543134E-17</v>
      </c>
      <c r="F775" s="17">
        <f t="shared" si="123"/>
        <v>-6.9678825660175333E-18</v>
      </c>
      <c r="G775" s="16">
        <f t="shared" si="124"/>
        <v>8580017.681848947</v>
      </c>
      <c r="H775" s="17">
        <f t="shared" si="128"/>
        <v>6.9857086638180197E-18</v>
      </c>
      <c r="I775" s="5">
        <f t="shared" si="125"/>
        <v>8580017.681848947</v>
      </c>
      <c r="J775" s="5">
        <f t="shared" si="126"/>
        <v>1.7826097800486374E-20</v>
      </c>
    </row>
    <row r="776" spans="1:10" x14ac:dyDescent="0.4">
      <c r="A776" s="1">
        <f t="shared" si="129"/>
        <v>44657</v>
      </c>
      <c r="B776">
        <f t="shared" si="130"/>
        <v>771</v>
      </c>
      <c r="C776" s="16">
        <f t="shared" si="121"/>
        <v>3066.3181510668187</v>
      </c>
      <c r="D776" s="17">
        <f t="shared" si="127"/>
        <v>-1.658145515300146E-20</v>
      </c>
      <c r="E776" s="16">
        <f t="shared" si="122"/>
        <v>9.2827955488525604E-17</v>
      </c>
      <c r="F776" s="17">
        <f t="shared" si="123"/>
        <v>-6.4813754290437917E-18</v>
      </c>
      <c r="G776" s="16">
        <f t="shared" si="124"/>
        <v>8580017.681848947</v>
      </c>
      <c r="H776" s="17">
        <f t="shared" si="128"/>
        <v>6.4979568841967928E-18</v>
      </c>
      <c r="I776" s="5">
        <f t="shared" si="125"/>
        <v>8580017.681848947</v>
      </c>
      <c r="J776" s="5">
        <f t="shared" si="126"/>
        <v>1.658145515300115E-20</v>
      </c>
    </row>
    <row r="777" spans="1:10" x14ac:dyDescent="0.4">
      <c r="A777" s="1">
        <f t="shared" si="129"/>
        <v>44658</v>
      </c>
      <c r="B777">
        <f t="shared" si="130"/>
        <v>772</v>
      </c>
      <c r="C777" s="16">
        <f t="shared" si="121"/>
        <v>3066.3181510668187</v>
      </c>
      <c r="D777" s="17">
        <f t="shared" si="127"/>
        <v>-1.5423715165722095E-20</v>
      </c>
      <c r="E777" s="16">
        <f t="shared" si="122"/>
        <v>8.6346580059481813E-17</v>
      </c>
      <c r="F777" s="17">
        <f t="shared" si="123"/>
        <v>-6.0288368889980049E-18</v>
      </c>
      <c r="G777" s="16">
        <f t="shared" si="124"/>
        <v>8580017.681848947</v>
      </c>
      <c r="H777" s="17">
        <f t="shared" si="128"/>
        <v>6.0442606041637272E-18</v>
      </c>
      <c r="I777" s="5">
        <f t="shared" si="125"/>
        <v>8580017.681848947</v>
      </c>
      <c r="J777" s="5">
        <f t="shared" si="126"/>
        <v>1.5423715165722324E-20</v>
      </c>
    </row>
    <row r="778" spans="1:10" x14ac:dyDescent="0.4">
      <c r="A778" s="1">
        <f t="shared" si="129"/>
        <v>44659</v>
      </c>
      <c r="B778">
        <f t="shared" si="130"/>
        <v>773</v>
      </c>
      <c r="C778" s="16">
        <f t="shared" si="121"/>
        <v>3066.3181510668187</v>
      </c>
      <c r="D778" s="17">
        <f t="shared" si="127"/>
        <v>-1.4346810175478741E-20</v>
      </c>
      <c r="E778" s="16">
        <f t="shared" si="122"/>
        <v>8.0317743170483813E-17</v>
      </c>
      <c r="F778" s="17">
        <f t="shared" si="123"/>
        <v>-5.6078952117583888E-18</v>
      </c>
      <c r="G778" s="16">
        <f t="shared" si="124"/>
        <v>8580017.681848947</v>
      </c>
      <c r="H778" s="17">
        <f t="shared" si="128"/>
        <v>5.6222420219338672E-18</v>
      </c>
      <c r="I778" s="5">
        <f t="shared" si="125"/>
        <v>8580017.681848947</v>
      </c>
      <c r="J778" s="5">
        <f t="shared" si="126"/>
        <v>1.4346810175478401E-20</v>
      </c>
    </row>
    <row r="779" spans="1:10" x14ac:dyDescent="0.4">
      <c r="A779" s="1">
        <f t="shared" si="129"/>
        <v>44660</v>
      </c>
      <c r="B779">
        <f t="shared" si="130"/>
        <v>774</v>
      </c>
      <c r="C779" s="16">
        <f t="shared" si="121"/>
        <v>3066.3181510668187</v>
      </c>
      <c r="D779" s="17">
        <f t="shared" si="127"/>
        <v>-1.3345096171683867E-20</v>
      </c>
      <c r="E779" s="16">
        <f t="shared" si="122"/>
        <v>7.4709847958725427E-17</v>
      </c>
      <c r="F779" s="17">
        <f t="shared" si="123"/>
        <v>-5.2163442609390965E-18</v>
      </c>
      <c r="G779" s="16">
        <f t="shared" si="124"/>
        <v>8580017.681848947</v>
      </c>
      <c r="H779" s="17">
        <f t="shared" si="128"/>
        <v>5.2296893571107805E-18</v>
      </c>
      <c r="I779" s="5">
        <f t="shared" si="125"/>
        <v>8580017.681848947</v>
      </c>
      <c r="J779" s="5">
        <f t="shared" si="126"/>
        <v>1.3345096171684002E-20</v>
      </c>
    </row>
    <row r="780" spans="1:10" x14ac:dyDescent="0.4">
      <c r="A780" s="1">
        <f t="shared" si="129"/>
        <v>44661</v>
      </c>
      <c r="B780">
        <f t="shared" si="130"/>
        <v>775</v>
      </c>
      <c r="C780" s="16">
        <f t="shared" si="121"/>
        <v>3066.3181510668187</v>
      </c>
      <c r="D780" s="17">
        <f t="shared" si="127"/>
        <v>-1.2413323216325932E-20</v>
      </c>
      <c r="E780" s="16">
        <f t="shared" si="122"/>
        <v>6.9493503697786326E-17</v>
      </c>
      <c r="F780" s="17">
        <f t="shared" si="123"/>
        <v>-4.852131935628717E-18</v>
      </c>
      <c r="G780" s="16">
        <f t="shared" si="124"/>
        <v>8580017.681848947</v>
      </c>
      <c r="H780" s="17">
        <f t="shared" si="128"/>
        <v>4.8645452588450433E-18</v>
      </c>
      <c r="I780" s="5">
        <f t="shared" si="125"/>
        <v>8580017.681848947</v>
      </c>
      <c r="J780" s="5">
        <f t="shared" si="126"/>
        <v>1.2413323216326206E-20</v>
      </c>
    </row>
    <row r="781" spans="1:10" x14ac:dyDescent="0.4">
      <c r="A781" s="1">
        <f t="shared" si="129"/>
        <v>44662</v>
      </c>
      <c r="B781">
        <f t="shared" si="130"/>
        <v>776</v>
      </c>
      <c r="C781" s="16">
        <f t="shared" si="121"/>
        <v>3066.3181510668187</v>
      </c>
      <c r="D781" s="17">
        <f t="shared" si="127"/>
        <v>-1.1546607929280548E-20</v>
      </c>
      <c r="E781" s="16">
        <f t="shared" si="122"/>
        <v>6.4641371762157614E-17</v>
      </c>
      <c r="F781" s="17">
        <f t="shared" si="123"/>
        <v>-4.5133494154217528E-18</v>
      </c>
      <c r="G781" s="16">
        <f t="shared" si="124"/>
        <v>8580017.681848947</v>
      </c>
      <c r="H781" s="17">
        <f t="shared" si="128"/>
        <v>4.5248960233510333E-18</v>
      </c>
      <c r="I781" s="5">
        <f t="shared" si="125"/>
        <v>8580017.681848947</v>
      </c>
      <c r="J781" s="5">
        <f t="shared" si="126"/>
        <v>1.1546607929280409E-20</v>
      </c>
    </row>
    <row r="782" spans="1:10" x14ac:dyDescent="0.4">
      <c r="A782" s="1">
        <f t="shared" si="129"/>
        <v>44663</v>
      </c>
      <c r="B782">
        <f t="shared" si="130"/>
        <v>777</v>
      </c>
      <c r="C782" s="16">
        <f t="shared" si="121"/>
        <v>3066.3181510668187</v>
      </c>
      <c r="D782" s="17">
        <f t="shared" si="127"/>
        <v>-1.0740407894735009E-20</v>
      </c>
      <c r="E782" s="16">
        <f t="shared" si="122"/>
        <v>6.0128022346735865E-17</v>
      </c>
      <c r="F782" s="17">
        <f t="shared" si="123"/>
        <v>-4.1982211563767757E-18</v>
      </c>
      <c r="G782" s="16">
        <f t="shared" si="124"/>
        <v>8580017.681848947</v>
      </c>
      <c r="H782" s="17">
        <f t="shared" si="128"/>
        <v>4.2089615642715109E-18</v>
      </c>
      <c r="I782" s="5">
        <f t="shared" si="125"/>
        <v>8580017.681848947</v>
      </c>
      <c r="J782" s="5">
        <f t="shared" si="126"/>
        <v>1.0740407894735154E-20</v>
      </c>
    </row>
    <row r="783" spans="1:10" x14ac:dyDescent="0.4">
      <c r="A783" s="1">
        <f t="shared" si="129"/>
        <v>44664</v>
      </c>
      <c r="B783">
        <f t="shared" si="130"/>
        <v>778</v>
      </c>
      <c r="C783" s="16">
        <f t="shared" si="121"/>
        <v>3066.3181510668187</v>
      </c>
      <c r="D783" s="17">
        <f t="shared" si="127"/>
        <v>-9.9904978545914628E-21</v>
      </c>
      <c r="E783" s="16">
        <f t="shared" si="122"/>
        <v>5.5929801190359086E-17</v>
      </c>
      <c r="F783" s="17">
        <f t="shared" si="123"/>
        <v>-3.9050955854705446E-18</v>
      </c>
      <c r="G783" s="16">
        <f t="shared" si="124"/>
        <v>8580017.681848947</v>
      </c>
      <c r="H783" s="17">
        <f t="shared" si="128"/>
        <v>3.9150860833251364E-18</v>
      </c>
      <c r="I783" s="5">
        <f t="shared" si="125"/>
        <v>8580017.681848947</v>
      </c>
      <c r="J783" s="5">
        <f t="shared" si="126"/>
        <v>9.9904978545918119E-21</v>
      </c>
    </row>
    <row r="784" spans="1:10" x14ac:dyDescent="0.4">
      <c r="A784" s="1">
        <f t="shared" si="129"/>
        <v>44665</v>
      </c>
      <c r="B784">
        <f t="shared" si="130"/>
        <v>779</v>
      </c>
      <c r="C784" s="16">
        <f t="shared" si="121"/>
        <v>3066.3181510668187</v>
      </c>
      <c r="D784" s="17">
        <f t="shared" si="127"/>
        <v>-9.2929475640793782E-21</v>
      </c>
      <c r="E784" s="16">
        <f t="shared" si="122"/>
        <v>5.2024705604888542E-17</v>
      </c>
      <c r="F784" s="17">
        <f t="shared" si="123"/>
        <v>-3.6324364447781188E-18</v>
      </c>
      <c r="G784" s="16">
        <f t="shared" si="124"/>
        <v>8580017.681848947</v>
      </c>
      <c r="H784" s="17">
        <f t="shared" si="128"/>
        <v>3.6417293923421985E-18</v>
      </c>
      <c r="I784" s="5">
        <f t="shared" si="125"/>
        <v>8580017.681848947</v>
      </c>
      <c r="J784" s="5">
        <f t="shared" si="126"/>
        <v>9.2929475640797183E-21</v>
      </c>
    </row>
    <row r="785" spans="1:10" x14ac:dyDescent="0.4">
      <c r="A785" s="1">
        <f t="shared" si="129"/>
        <v>44666</v>
      </c>
      <c r="B785">
        <f t="shared" si="130"/>
        <v>780</v>
      </c>
      <c r="C785" s="16">
        <f t="shared" si="121"/>
        <v>3066.3181510668187</v>
      </c>
      <c r="D785" s="17">
        <f t="shared" si="127"/>
        <v>-8.6441011935195811E-21</v>
      </c>
      <c r="E785" s="16">
        <f t="shared" si="122"/>
        <v>4.8392269160110426E-17</v>
      </c>
      <c r="F785" s="17">
        <f t="shared" si="123"/>
        <v>-3.3788147400142106E-18</v>
      </c>
      <c r="G785" s="16">
        <f t="shared" si="124"/>
        <v>8580017.681848947</v>
      </c>
      <c r="H785" s="17">
        <f t="shared" si="128"/>
        <v>3.38745884120773E-18</v>
      </c>
      <c r="I785" s="5">
        <f t="shared" si="125"/>
        <v>8580017.681848947</v>
      </c>
      <c r="J785" s="5">
        <f t="shared" si="126"/>
        <v>8.6441011935194126E-21</v>
      </c>
    </row>
    <row r="786" spans="1:10" x14ac:dyDescent="0.4">
      <c r="A786" s="1">
        <f t="shared" si="129"/>
        <v>44667</v>
      </c>
      <c r="B786">
        <f t="shared" si="130"/>
        <v>781</v>
      </c>
      <c r="C786" s="16">
        <f t="shared" si="121"/>
        <v>3066.3181510668187</v>
      </c>
      <c r="D786" s="17">
        <f t="shared" si="127"/>
        <v>-8.0405581682854282E-21</v>
      </c>
      <c r="E786" s="16">
        <f t="shared" si="122"/>
        <v>4.5013454420096217E-17</v>
      </c>
      <c r="F786" s="17">
        <f t="shared" si="123"/>
        <v>-3.1429012512384502E-18</v>
      </c>
      <c r="G786" s="16">
        <f t="shared" si="124"/>
        <v>8580017.681848947</v>
      </c>
      <c r="H786" s="17">
        <f t="shared" si="128"/>
        <v>3.1509418094067354E-18</v>
      </c>
      <c r="I786" s="5">
        <f t="shared" si="125"/>
        <v>8580017.681848947</v>
      </c>
      <c r="J786" s="5">
        <f t="shared" si="126"/>
        <v>8.0405581682852401E-21</v>
      </c>
    </row>
    <row r="787" spans="1:10" x14ac:dyDescent="0.4">
      <c r="A787" s="1">
        <f t="shared" si="129"/>
        <v>44668</v>
      </c>
      <c r="B787">
        <f t="shared" si="130"/>
        <v>782</v>
      </c>
      <c r="C787" s="16">
        <f t="shared" si="121"/>
        <v>3066.3181510668187</v>
      </c>
      <c r="D787" s="17">
        <f t="shared" si="127"/>
        <v>-7.4791553465442535E-21</v>
      </c>
      <c r="E787" s="16">
        <f t="shared" si="122"/>
        <v>4.1870553168857766E-17</v>
      </c>
      <c r="F787" s="17">
        <f t="shared" si="123"/>
        <v>-2.9234595664734994E-18</v>
      </c>
      <c r="G787" s="16">
        <f t="shared" si="124"/>
        <v>8580017.681848947</v>
      </c>
      <c r="H787" s="17">
        <f t="shared" si="128"/>
        <v>2.9309387218200437E-18</v>
      </c>
      <c r="I787" s="5">
        <f t="shared" si="125"/>
        <v>8580017.681848947</v>
      </c>
      <c r="J787" s="5">
        <f t="shared" si="126"/>
        <v>7.4791553465443137E-21</v>
      </c>
    </row>
    <row r="788" spans="1:10" x14ac:dyDescent="0.4">
      <c r="A788" s="1">
        <f t="shared" si="129"/>
        <v>44669</v>
      </c>
      <c r="B788">
        <f t="shared" si="130"/>
        <v>783</v>
      </c>
      <c r="C788" s="16">
        <f t="shared" si="121"/>
        <v>3066.3181510668187</v>
      </c>
      <c r="D788" s="17">
        <f t="shared" si="127"/>
        <v>-6.9569504413733591E-21</v>
      </c>
      <c r="E788" s="16">
        <f t="shared" si="122"/>
        <v>3.8947093602384264E-17</v>
      </c>
      <c r="F788" s="17">
        <f t="shared" si="123"/>
        <v>-2.7193396017255252E-18</v>
      </c>
      <c r="G788" s="16">
        <f t="shared" si="124"/>
        <v>8580017.681848947</v>
      </c>
      <c r="H788" s="17">
        <f t="shared" si="128"/>
        <v>2.7262965521668987E-18</v>
      </c>
      <c r="I788" s="5">
        <f t="shared" si="125"/>
        <v>8580017.681848947</v>
      </c>
      <c r="J788" s="5">
        <f t="shared" si="126"/>
        <v>6.9569504413734795E-21</v>
      </c>
    </row>
    <row r="789" spans="1:10" x14ac:dyDescent="0.4">
      <c r="A789" s="1">
        <f t="shared" si="129"/>
        <v>44670</v>
      </c>
      <c r="B789">
        <f t="shared" si="130"/>
        <v>784</v>
      </c>
      <c r="C789" s="16">
        <f t="shared" si="121"/>
        <v>3066.3181510668187</v>
      </c>
      <c r="D789" s="17">
        <f t="shared" si="127"/>
        <v>-6.471206600366689E-21</v>
      </c>
      <c r="E789" s="16">
        <f t="shared" si="122"/>
        <v>3.6227754000658737E-17</v>
      </c>
      <c r="F789" s="17">
        <f t="shared" si="123"/>
        <v>-2.5294715734457451E-18</v>
      </c>
      <c r="G789" s="16">
        <f t="shared" si="124"/>
        <v>8580017.681848947</v>
      </c>
      <c r="H789" s="17">
        <f t="shared" si="128"/>
        <v>2.5359427800461119E-18</v>
      </c>
      <c r="I789" s="5">
        <f t="shared" si="125"/>
        <v>8580017.681848947</v>
      </c>
      <c r="J789" s="5">
        <f t="shared" si="126"/>
        <v>6.4712066003667273E-21</v>
      </c>
    </row>
    <row r="790" spans="1:10" x14ac:dyDescent="0.4">
      <c r="A790" s="1">
        <f t="shared" si="129"/>
        <v>44671</v>
      </c>
      <c r="B790">
        <f t="shared" si="130"/>
        <v>785</v>
      </c>
      <c r="C790" s="16">
        <f t="shared" si="121"/>
        <v>3066.3181510668187</v>
      </c>
      <c r="D790" s="17">
        <f t="shared" si="127"/>
        <v>-6.0193780619145293E-21</v>
      </c>
      <c r="E790" s="16">
        <f t="shared" si="122"/>
        <v>3.3698282427212993E-17</v>
      </c>
      <c r="F790" s="17">
        <f t="shared" si="123"/>
        <v>-2.3528603918429953E-18</v>
      </c>
      <c r="G790" s="16">
        <f t="shared" si="124"/>
        <v>8580017.681848947</v>
      </c>
      <c r="H790" s="17">
        <f t="shared" si="128"/>
        <v>2.3588797699049098E-18</v>
      </c>
      <c r="I790" s="5">
        <f t="shared" si="125"/>
        <v>8580017.681848947</v>
      </c>
      <c r="J790" s="5">
        <f t="shared" si="126"/>
        <v>6.0193780619144774E-21</v>
      </c>
    </row>
    <row r="791" spans="1:10" x14ac:dyDescent="0.4">
      <c r="A791" s="1">
        <f t="shared" si="129"/>
        <v>44672</v>
      </c>
      <c r="B791">
        <f t="shared" si="130"/>
        <v>786</v>
      </c>
      <c r="C791" s="16">
        <f t="shared" si="121"/>
        <v>3066.3181510668187</v>
      </c>
      <c r="D791" s="17">
        <f t="shared" si="127"/>
        <v>-5.5990968129814901E-21</v>
      </c>
      <c r="E791" s="16">
        <f t="shared" si="122"/>
        <v>3.1345422035369997E-17</v>
      </c>
      <c r="F791" s="17">
        <f t="shared" si="123"/>
        <v>-2.1885804456629187E-18</v>
      </c>
      <c r="G791" s="16">
        <f t="shared" si="124"/>
        <v>8580017.681848947</v>
      </c>
      <c r="H791" s="17">
        <f t="shared" si="128"/>
        <v>2.1941795424759002E-18</v>
      </c>
      <c r="I791" s="5">
        <f t="shared" si="125"/>
        <v>8580017.681848947</v>
      </c>
      <c r="J791" s="5">
        <f t="shared" si="126"/>
        <v>5.59909681298146E-21</v>
      </c>
    </row>
    <row r="792" spans="1:10" x14ac:dyDescent="0.4">
      <c r="A792" s="1">
        <f t="shared" si="129"/>
        <v>44673</v>
      </c>
      <c r="B792">
        <f t="shared" si="130"/>
        <v>787</v>
      </c>
      <c r="C792" s="16">
        <f t="shared" si="121"/>
        <v>3066.3181510668187</v>
      </c>
      <c r="D792" s="17">
        <f t="shared" si="127"/>
        <v>-5.2081601784567601E-21</v>
      </c>
      <c r="E792" s="16">
        <f t="shared" si="122"/>
        <v>2.9156841589707077E-17</v>
      </c>
      <c r="F792" s="17">
        <f t="shared" si="123"/>
        <v>-2.0357707511010388E-18</v>
      </c>
      <c r="G792" s="16">
        <f t="shared" si="124"/>
        <v>8580017.681848947</v>
      </c>
      <c r="H792" s="17">
        <f t="shared" si="128"/>
        <v>2.0409789112794957E-18</v>
      </c>
      <c r="I792" s="5">
        <f t="shared" si="125"/>
        <v>8580017.681848947</v>
      </c>
      <c r="J792" s="5">
        <f t="shared" si="126"/>
        <v>5.2081601784569098E-21</v>
      </c>
    </row>
    <row r="793" spans="1:10" x14ac:dyDescent="0.4">
      <c r="A793" s="1">
        <f t="shared" si="129"/>
        <v>44674</v>
      </c>
      <c r="B793">
        <f t="shared" si="130"/>
        <v>788</v>
      </c>
      <c r="C793" s="16">
        <f t="shared" si="121"/>
        <v>3066.3181510668187</v>
      </c>
      <c r="D793" s="17">
        <f t="shared" si="127"/>
        <v>-4.8445192770329803E-21</v>
      </c>
      <c r="E793" s="16">
        <f t="shared" si="122"/>
        <v>2.7121070838606038E-17</v>
      </c>
      <c r="F793" s="17">
        <f t="shared" si="123"/>
        <v>-1.8936304394253897E-18</v>
      </c>
      <c r="G793" s="16">
        <f t="shared" si="124"/>
        <v>8580017.681848947</v>
      </c>
      <c r="H793" s="17">
        <f t="shared" si="128"/>
        <v>1.8984749587024227E-18</v>
      </c>
      <c r="I793" s="5">
        <f t="shared" si="125"/>
        <v>8580017.681848947</v>
      </c>
      <c r="J793" s="5">
        <f t="shared" si="126"/>
        <v>4.8445192770330269E-21</v>
      </c>
    </row>
    <row r="794" spans="1:10" x14ac:dyDescent="0.4">
      <c r="A794" s="1">
        <f t="shared" si="129"/>
        <v>44675</v>
      </c>
      <c r="B794">
        <f t="shared" si="130"/>
        <v>789</v>
      </c>
      <c r="C794" s="16">
        <f t="shared" si="121"/>
        <v>3066.3181510668187</v>
      </c>
      <c r="D794" s="17">
        <f t="shared" si="127"/>
        <v>-4.5062682831115233E-21</v>
      </c>
      <c r="E794" s="16">
        <f t="shared" si="122"/>
        <v>2.522744039918065E-17</v>
      </c>
      <c r="F794" s="17">
        <f t="shared" si="123"/>
        <v>-1.7614145596595342E-18</v>
      </c>
      <c r="G794" s="16">
        <f t="shared" si="124"/>
        <v>8580017.681848947</v>
      </c>
      <c r="H794" s="17">
        <f t="shared" si="128"/>
        <v>1.7659208279426459E-18</v>
      </c>
      <c r="I794" s="5">
        <f t="shared" si="125"/>
        <v>8580017.681848947</v>
      </c>
      <c r="J794" s="5">
        <f t="shared" si="126"/>
        <v>4.5062682831116979E-21</v>
      </c>
    </row>
    <row r="795" spans="1:10" x14ac:dyDescent="0.4">
      <c r="A795" s="1">
        <f t="shared" si="129"/>
        <v>44676</v>
      </c>
      <c r="B795">
        <f t="shared" si="130"/>
        <v>790</v>
      </c>
      <c r="C795" s="16">
        <f t="shared" si="121"/>
        <v>3066.3181510668187</v>
      </c>
      <c r="D795" s="17">
        <f t="shared" si="127"/>
        <v>-4.1916344384563046E-21</v>
      </c>
      <c r="E795" s="16">
        <f t="shared" si="122"/>
        <v>2.3466025839521115E-17</v>
      </c>
      <c r="F795" s="17">
        <f t="shared" si="123"/>
        <v>-1.6384301743280219E-18</v>
      </c>
      <c r="G795" s="16">
        <f t="shared" si="124"/>
        <v>8580017.681848947</v>
      </c>
      <c r="H795" s="17">
        <f t="shared" si="128"/>
        <v>1.6426218087664782E-18</v>
      </c>
      <c r="I795" s="5">
        <f t="shared" si="125"/>
        <v>8580017.681848947</v>
      </c>
      <c r="J795" s="5">
        <f t="shared" si="126"/>
        <v>4.1916344384562918E-21</v>
      </c>
    </row>
    <row r="796" spans="1:10" x14ac:dyDescent="0.4">
      <c r="A796" s="1">
        <f t="shared" si="129"/>
        <v>44677</v>
      </c>
      <c r="B796">
        <f t="shared" si="130"/>
        <v>791</v>
      </c>
      <c r="C796" s="16">
        <f t="shared" si="121"/>
        <v>3066.3181510668187</v>
      </c>
      <c r="D796" s="17">
        <f t="shared" si="127"/>
        <v>-3.8989687612476463E-21</v>
      </c>
      <c r="E796" s="16">
        <f t="shared" si="122"/>
        <v>2.1827595665193092E-17</v>
      </c>
      <c r="F796" s="17">
        <f t="shared" si="123"/>
        <v>-1.5240327278022689E-18</v>
      </c>
      <c r="G796" s="16">
        <f t="shared" si="124"/>
        <v>8580017.681848947</v>
      </c>
      <c r="H796" s="17">
        <f t="shared" si="128"/>
        <v>1.5279316965635167E-18</v>
      </c>
      <c r="I796" s="5">
        <f t="shared" si="125"/>
        <v>8580017.681848947</v>
      </c>
      <c r="J796" s="5">
        <f t="shared" si="126"/>
        <v>3.8989687612477268E-21</v>
      </c>
    </row>
    <row r="797" spans="1:10" x14ac:dyDescent="0.4">
      <c r="A797" s="1">
        <f t="shared" si="129"/>
        <v>44678</v>
      </c>
      <c r="B797">
        <f t="shared" si="130"/>
        <v>792</v>
      </c>
      <c r="C797" s="16">
        <f t="shared" si="121"/>
        <v>3066.3181510668187</v>
      </c>
      <c r="D797" s="17">
        <f t="shared" si="127"/>
        <v>-3.6267374038427804E-21</v>
      </c>
      <c r="E797" s="16">
        <f t="shared" si="122"/>
        <v>2.0303562937390823E-17</v>
      </c>
      <c r="F797" s="17">
        <f t="shared" si="123"/>
        <v>-1.417622668213515E-18</v>
      </c>
      <c r="G797" s="16">
        <f t="shared" si="124"/>
        <v>8580017.681848947</v>
      </c>
      <c r="H797" s="17">
        <f t="shared" si="128"/>
        <v>1.4212494056173578E-18</v>
      </c>
      <c r="I797" s="5">
        <f t="shared" si="125"/>
        <v>8580017.681848947</v>
      </c>
      <c r="J797" s="5">
        <f t="shared" si="126"/>
        <v>3.6267374038428526E-21</v>
      </c>
    </row>
    <row r="798" spans="1:10" x14ac:dyDescent="0.4">
      <c r="A798" s="1">
        <f t="shared" si="129"/>
        <v>44679</v>
      </c>
      <c r="B798">
        <f t="shared" si="130"/>
        <v>793</v>
      </c>
      <c r="C798" s="16">
        <f t="shared" si="121"/>
        <v>3066.3181510668187</v>
      </c>
      <c r="D798" s="17">
        <f t="shared" si="127"/>
        <v>-3.3735136139493764E-21</v>
      </c>
      <c r="E798" s="16">
        <f t="shared" si="122"/>
        <v>1.8885940269177307E-17</v>
      </c>
      <c r="F798" s="17">
        <f t="shared" si="123"/>
        <v>-1.3186423052284623E-18</v>
      </c>
      <c r="G798" s="16">
        <f t="shared" si="124"/>
        <v>8580017.681848947</v>
      </c>
      <c r="H798" s="17">
        <f t="shared" si="128"/>
        <v>1.3220158188424117E-18</v>
      </c>
      <c r="I798" s="5">
        <f t="shared" si="125"/>
        <v>8580017.681848947</v>
      </c>
      <c r="J798" s="5">
        <f t="shared" si="126"/>
        <v>3.373513613949411E-21</v>
      </c>
    </row>
    <row r="799" spans="1:10" x14ac:dyDescent="0.4">
      <c r="A799" s="1">
        <f t="shared" si="129"/>
        <v>44680</v>
      </c>
      <c r="B799">
        <f t="shared" si="130"/>
        <v>794</v>
      </c>
      <c r="C799" s="16">
        <f t="shared" si="121"/>
        <v>3066.3181510668187</v>
      </c>
      <c r="D799" s="17">
        <f t="shared" si="127"/>
        <v>-3.1379702570809926E-21</v>
      </c>
      <c r="E799" s="16">
        <f t="shared" si="122"/>
        <v>1.7567297963948845E-17</v>
      </c>
      <c r="F799" s="17">
        <f t="shared" si="123"/>
        <v>-1.2265728872193384E-18</v>
      </c>
      <c r="G799" s="16">
        <f t="shared" si="124"/>
        <v>8580017.681848947</v>
      </c>
      <c r="H799" s="17">
        <f t="shared" si="128"/>
        <v>1.2297108574764193E-18</v>
      </c>
      <c r="I799" s="5">
        <f t="shared" si="125"/>
        <v>8580017.681848947</v>
      </c>
      <c r="J799" s="5">
        <f t="shared" si="126"/>
        <v>3.1379702570809226E-21</v>
      </c>
    </row>
    <row r="800" spans="1:10" x14ac:dyDescent="0.4">
      <c r="A800" s="1">
        <f t="shared" si="129"/>
        <v>44681</v>
      </c>
      <c r="B800">
        <f t="shared" si="130"/>
        <v>795</v>
      </c>
      <c r="C800" s="16">
        <f t="shared" si="121"/>
        <v>3066.3181510668187</v>
      </c>
      <c r="D800" s="17">
        <f t="shared" si="127"/>
        <v>-2.918872861104961E-21</v>
      </c>
      <c r="E800" s="16">
        <f t="shared" si="122"/>
        <v>1.6340725076729508E-17</v>
      </c>
      <c r="F800" s="17">
        <f t="shared" si="123"/>
        <v>-1.1409318825099607E-18</v>
      </c>
      <c r="G800" s="16">
        <f t="shared" si="124"/>
        <v>8580017.681848947</v>
      </c>
      <c r="H800" s="17">
        <f t="shared" si="128"/>
        <v>1.1438507553710657E-18</v>
      </c>
      <c r="I800" s="5">
        <f t="shared" si="125"/>
        <v>8580017.681848947</v>
      </c>
      <c r="J800" s="5">
        <f t="shared" si="126"/>
        <v>2.9188728611049893E-21</v>
      </c>
    </row>
    <row r="801" spans="1:10" x14ac:dyDescent="0.4">
      <c r="A801" s="1">
        <f t="shared" si="129"/>
        <v>44682</v>
      </c>
      <c r="B801">
        <f t="shared" si="130"/>
        <v>796</v>
      </c>
      <c r="C801" s="16">
        <f t="shared" si="121"/>
        <v>3066.3181510668187</v>
      </c>
      <c r="D801" s="17">
        <f t="shared" si="127"/>
        <v>-2.7150731464294942E-21</v>
      </c>
      <c r="E801" s="16">
        <f t="shared" si="122"/>
        <v>1.5199793194219549E-17</v>
      </c>
      <c r="F801" s="17">
        <f t="shared" si="123"/>
        <v>-1.0612704504489391E-18</v>
      </c>
      <c r="G801" s="16">
        <f t="shared" si="124"/>
        <v>8580017.681848947</v>
      </c>
      <c r="H801" s="17">
        <f t="shared" si="128"/>
        <v>1.0639855235953686E-18</v>
      </c>
      <c r="I801" s="5">
        <f t="shared" si="125"/>
        <v>8580017.681848947</v>
      </c>
      <c r="J801" s="5">
        <f t="shared" si="126"/>
        <v>2.7150731464294686E-21</v>
      </c>
    </row>
    <row r="802" spans="1:10" x14ac:dyDescent="0.4">
      <c r="A802" s="1">
        <f t="shared" si="129"/>
        <v>44683</v>
      </c>
      <c r="B802">
        <f t="shared" si="130"/>
        <v>797</v>
      </c>
      <c r="C802" s="16">
        <f t="shared" si="121"/>
        <v>3066.3181510668187</v>
      </c>
      <c r="D802" s="17">
        <f t="shared" si="127"/>
        <v>-2.5255030079220274E-21</v>
      </c>
      <c r="E802" s="16">
        <f t="shared" si="122"/>
        <v>1.4138522743770609E-17</v>
      </c>
      <c r="F802" s="17">
        <f t="shared" si="123"/>
        <v>-9.8717108905602073E-19</v>
      </c>
      <c r="G802" s="16">
        <f t="shared" si="124"/>
        <v>8580017.681848947</v>
      </c>
      <c r="H802" s="17">
        <f t="shared" si="128"/>
        <v>9.896965920639428E-19</v>
      </c>
      <c r="I802" s="5">
        <f t="shared" si="125"/>
        <v>8580017.681848947</v>
      </c>
      <c r="J802" s="5">
        <f t="shared" si="126"/>
        <v>2.5255030079220658E-21</v>
      </c>
    </row>
    <row r="803" spans="1:10" x14ac:dyDescent="0.4">
      <c r="A803" s="1">
        <f t="shared" si="129"/>
        <v>44684</v>
      </c>
      <c r="B803">
        <f t="shared" si="130"/>
        <v>798</v>
      </c>
      <c r="C803" s="16">
        <f t="shared" ref="C803:C866" si="131">C802+D802</f>
        <v>3066.3181510668187</v>
      </c>
      <c r="D803" s="17">
        <f t="shared" si="127"/>
        <v>-2.3491689170182874E-21</v>
      </c>
      <c r="E803" s="16">
        <f t="shared" ref="E803:E866" si="132">E802+F802</f>
        <v>1.3151351654714588E-17</v>
      </c>
      <c r="F803" s="17">
        <f t="shared" ref="F803:F866" si="133">-D803-H803</f>
        <v>-9.1824544691300294E-19</v>
      </c>
      <c r="G803" s="16">
        <f t="shared" ref="G803:G866" si="134">G802+H802</f>
        <v>8580017.681848947</v>
      </c>
      <c r="H803" s="17">
        <f t="shared" si="128"/>
        <v>9.2059461583002128E-19</v>
      </c>
      <c r="I803" s="5">
        <f t="shared" ref="I803:I866" si="135">E803+G803</f>
        <v>8580017.681848947</v>
      </c>
      <c r="J803" s="5">
        <f t="shared" ref="J803:J866" si="136">F803+H803</f>
        <v>2.3491689170183419E-21</v>
      </c>
    </row>
    <row r="804" spans="1:10" x14ac:dyDescent="0.4">
      <c r="A804" s="1">
        <f t="shared" si="129"/>
        <v>44685</v>
      </c>
      <c r="B804">
        <f t="shared" si="130"/>
        <v>799</v>
      </c>
      <c r="C804" s="16">
        <f t="shared" si="131"/>
        <v>3066.3181510668187</v>
      </c>
      <c r="D804" s="17">
        <f t="shared" si="127"/>
        <v>-2.1851467146837997E-21</v>
      </c>
      <c r="E804" s="16">
        <f t="shared" si="132"/>
        <v>1.2233106207801584E-17</v>
      </c>
      <c r="F804" s="17">
        <f t="shared" si="133"/>
        <v>-8.5413228783142717E-19</v>
      </c>
      <c r="G804" s="16">
        <f t="shared" si="134"/>
        <v>8580017.681848947</v>
      </c>
      <c r="H804" s="17">
        <f t="shared" si="128"/>
        <v>8.56317434546111E-19</v>
      </c>
      <c r="I804" s="5">
        <f t="shared" si="135"/>
        <v>8580017.681848947</v>
      </c>
      <c r="J804" s="5">
        <f t="shared" si="136"/>
        <v>2.1851467146838204E-21</v>
      </c>
    </row>
    <row r="805" spans="1:10" x14ac:dyDescent="0.4">
      <c r="A805" s="1">
        <f t="shared" si="129"/>
        <v>44686</v>
      </c>
      <c r="B805">
        <f t="shared" si="130"/>
        <v>800</v>
      </c>
      <c r="C805" s="16">
        <f t="shared" si="131"/>
        <v>3066.3181510668187</v>
      </c>
      <c r="D805" s="17">
        <f t="shared" si="127"/>
        <v>-2.0325767679379836E-21</v>
      </c>
      <c r="E805" s="16">
        <f t="shared" si="132"/>
        <v>1.1378973919970156E-17</v>
      </c>
      <c r="F805" s="17">
        <f t="shared" si="133"/>
        <v>-7.9449559762997295E-19</v>
      </c>
      <c r="G805" s="16">
        <f t="shared" si="134"/>
        <v>8580017.681848947</v>
      </c>
      <c r="H805" s="17">
        <f t="shared" si="128"/>
        <v>7.9652817439791098E-19</v>
      </c>
      <c r="I805" s="5">
        <f t="shared" si="135"/>
        <v>8580017.681848947</v>
      </c>
      <c r="J805" s="5">
        <f t="shared" si="136"/>
        <v>2.0325767679380287E-21</v>
      </c>
    </row>
    <row r="806" spans="1:10" x14ac:dyDescent="0.4">
      <c r="A806" s="1">
        <f t="shared" si="129"/>
        <v>44687</v>
      </c>
      <c r="B806">
        <f t="shared" si="130"/>
        <v>801</v>
      </c>
      <c r="C806" s="16">
        <f t="shared" si="131"/>
        <v>3066.3181510668187</v>
      </c>
      <c r="D806" s="17">
        <f t="shared" si="127"/>
        <v>-1.8906594645563863E-21</v>
      </c>
      <c r="E806" s="16">
        <f t="shared" si="132"/>
        <v>1.0584478322340184E-17</v>
      </c>
      <c r="F806" s="17">
        <f t="shared" si="133"/>
        <v>-7.3902282309925656E-19</v>
      </c>
      <c r="G806" s="16">
        <f t="shared" si="134"/>
        <v>8580017.681848947</v>
      </c>
      <c r="H806" s="17">
        <f t="shared" si="128"/>
        <v>7.40913482563813E-19</v>
      </c>
      <c r="I806" s="5">
        <f t="shared" si="135"/>
        <v>8580017.681848947</v>
      </c>
      <c r="J806" s="5">
        <f t="shared" si="136"/>
        <v>1.8906594645564318E-21</v>
      </c>
    </row>
    <row r="807" spans="1:10" x14ac:dyDescent="0.4">
      <c r="A807" s="1">
        <f t="shared" si="129"/>
        <v>44688</v>
      </c>
      <c r="B807">
        <f t="shared" si="130"/>
        <v>802</v>
      </c>
      <c r="C807" s="16">
        <f t="shared" si="131"/>
        <v>3066.3181510668187</v>
      </c>
      <c r="D807" s="17">
        <f t="shared" si="127"/>
        <v>-1.7586510223390035E-21</v>
      </c>
      <c r="E807" s="16">
        <f t="shared" si="132"/>
        <v>9.8454554992409277E-18</v>
      </c>
      <c r="F807" s="17">
        <f t="shared" si="133"/>
        <v>-6.8742323392452594E-19</v>
      </c>
      <c r="G807" s="16">
        <f t="shared" si="134"/>
        <v>8580017.681848947</v>
      </c>
      <c r="H807" s="17">
        <f t="shared" si="128"/>
        <v>6.8918188494686497E-19</v>
      </c>
      <c r="I807" s="5">
        <f t="shared" si="135"/>
        <v>8580017.681848947</v>
      </c>
      <c r="J807" s="5">
        <f t="shared" si="136"/>
        <v>1.7586510223390284E-21</v>
      </c>
    </row>
    <row r="808" spans="1:10" x14ac:dyDescent="0.4">
      <c r="A808" s="1">
        <f t="shared" si="129"/>
        <v>44689</v>
      </c>
      <c r="B808">
        <f t="shared" si="130"/>
        <v>803</v>
      </c>
      <c r="C808" s="16">
        <f t="shared" si="131"/>
        <v>3066.3181510668187</v>
      </c>
      <c r="D808" s="17">
        <f t="shared" si="127"/>
        <v>-1.6358595909812405E-21</v>
      </c>
      <c r="E808" s="16">
        <f t="shared" si="132"/>
        <v>9.1580322653164018E-18</v>
      </c>
      <c r="F808" s="17">
        <f t="shared" si="133"/>
        <v>-6.3942639898116696E-19</v>
      </c>
      <c r="G808" s="16">
        <f t="shared" si="134"/>
        <v>8580017.681848947</v>
      </c>
      <c r="H808" s="17">
        <f t="shared" si="128"/>
        <v>6.4106225857214821E-19</v>
      </c>
      <c r="I808" s="5">
        <f t="shared" si="135"/>
        <v>8580017.681848947</v>
      </c>
      <c r="J808" s="5">
        <f t="shared" si="136"/>
        <v>1.6358595909812476E-21</v>
      </c>
    </row>
    <row r="809" spans="1:10" x14ac:dyDescent="0.4">
      <c r="A809" s="1">
        <f t="shared" si="129"/>
        <v>44690</v>
      </c>
      <c r="B809">
        <f t="shared" si="130"/>
        <v>804</v>
      </c>
      <c r="C809" s="16">
        <f t="shared" si="131"/>
        <v>3066.3181510668187</v>
      </c>
      <c r="D809" s="17">
        <f t="shared" si="127"/>
        <v>-1.521641626117606E-21</v>
      </c>
      <c r="E809" s="16">
        <f t="shared" si="132"/>
        <v>8.5186058663352345E-18</v>
      </c>
      <c r="F809" s="17">
        <f t="shared" si="133"/>
        <v>-5.9478076901734878E-19</v>
      </c>
      <c r="G809" s="16">
        <f t="shared" si="134"/>
        <v>8580017.681848947</v>
      </c>
      <c r="H809" s="17">
        <f t="shared" si="128"/>
        <v>5.9630241064346643E-19</v>
      </c>
      <c r="I809" s="5">
        <f t="shared" si="135"/>
        <v>8580017.681848947</v>
      </c>
      <c r="J809" s="5">
        <f t="shared" si="136"/>
        <v>1.5216416261176498E-21</v>
      </c>
    </row>
    <row r="810" spans="1:10" x14ac:dyDescent="0.4">
      <c r="A810" s="1">
        <f t="shared" si="129"/>
        <v>44691</v>
      </c>
      <c r="B810">
        <f t="shared" si="130"/>
        <v>805</v>
      </c>
      <c r="C810" s="16">
        <f t="shared" si="131"/>
        <v>3066.3181510668187</v>
      </c>
      <c r="D810" s="17">
        <f t="shared" si="127"/>
        <v>-1.4153985165346531E-21</v>
      </c>
      <c r="E810" s="16">
        <f t="shared" si="132"/>
        <v>7.9238250973178852E-18</v>
      </c>
      <c r="F810" s="17">
        <f t="shared" si="133"/>
        <v>-5.5325235829571743E-19</v>
      </c>
      <c r="G810" s="16">
        <f t="shared" si="134"/>
        <v>8580017.681848947</v>
      </c>
      <c r="H810" s="17">
        <f t="shared" si="128"/>
        <v>5.5466775681225204E-19</v>
      </c>
      <c r="I810" s="5">
        <f t="shared" si="135"/>
        <v>8580017.681848947</v>
      </c>
      <c r="J810" s="5">
        <f t="shared" si="136"/>
        <v>1.4153985165346079E-21</v>
      </c>
    </row>
    <row r="811" spans="1:10" x14ac:dyDescent="0.4">
      <c r="A811" s="1">
        <f t="shared" si="129"/>
        <v>44692</v>
      </c>
      <c r="B811">
        <f t="shared" si="130"/>
        <v>806</v>
      </c>
      <c r="C811" s="16">
        <f t="shared" si="131"/>
        <v>3066.3181510668187</v>
      </c>
      <c r="D811" s="17">
        <f t="shared" si="127"/>
        <v>-1.3165734468765512E-21</v>
      </c>
      <c r="E811" s="16">
        <f t="shared" si="132"/>
        <v>7.3705727390221675E-18</v>
      </c>
      <c r="F811" s="17">
        <f t="shared" si="133"/>
        <v>-5.1462351828467521E-19</v>
      </c>
      <c r="G811" s="16">
        <f t="shared" si="134"/>
        <v>8580017.681848947</v>
      </c>
      <c r="H811" s="17">
        <f t="shared" si="128"/>
        <v>5.1594009173155176E-19</v>
      </c>
      <c r="I811" s="5">
        <f t="shared" si="135"/>
        <v>8580017.681848947</v>
      </c>
      <c r="J811" s="5">
        <f t="shared" si="136"/>
        <v>1.3165734468765538E-21</v>
      </c>
    </row>
    <row r="812" spans="1:10" x14ac:dyDescent="0.4">
      <c r="A812" s="1">
        <f t="shared" si="129"/>
        <v>44693</v>
      </c>
      <c r="B812">
        <f t="shared" si="130"/>
        <v>807</v>
      </c>
      <c r="C812" s="16">
        <f t="shared" si="131"/>
        <v>3066.3181510668187</v>
      </c>
      <c r="D812" s="17">
        <f t="shared" si="127"/>
        <v>-1.2246484794008647E-21</v>
      </c>
      <c r="E812" s="16">
        <f t="shared" si="132"/>
        <v>6.8559492207374922E-18</v>
      </c>
      <c r="F812" s="17">
        <f t="shared" si="133"/>
        <v>-4.7869179697222368E-19</v>
      </c>
      <c r="G812" s="16">
        <f t="shared" si="134"/>
        <v>8580017.681848947</v>
      </c>
      <c r="H812" s="17">
        <f t="shared" si="128"/>
        <v>4.7991644545162453E-19</v>
      </c>
      <c r="I812" s="5">
        <f t="shared" si="135"/>
        <v>8580017.681848947</v>
      </c>
      <c r="J812" s="5">
        <f t="shared" si="136"/>
        <v>1.2246484794008525E-21</v>
      </c>
    </row>
    <row r="813" spans="1:10" x14ac:dyDescent="0.4">
      <c r="A813" s="1">
        <f t="shared" si="129"/>
        <v>44694</v>
      </c>
      <c r="B813">
        <f t="shared" si="130"/>
        <v>808</v>
      </c>
      <c r="C813" s="16">
        <f t="shared" si="131"/>
        <v>3066.3181510668187</v>
      </c>
      <c r="D813" s="17">
        <f t="shared" si="127"/>
        <v>-1.1391418394901566E-21</v>
      </c>
      <c r="E813" s="16">
        <f t="shared" si="132"/>
        <v>6.3772574237652686E-18</v>
      </c>
      <c r="F813" s="17">
        <f t="shared" si="133"/>
        <v>-4.4526887782407864E-19</v>
      </c>
      <c r="G813" s="16">
        <f t="shared" si="134"/>
        <v>8580017.681848947</v>
      </c>
      <c r="H813" s="17">
        <f t="shared" si="128"/>
        <v>4.4640801966356883E-19</v>
      </c>
      <c r="I813" s="5">
        <f t="shared" si="135"/>
        <v>8580017.681848947</v>
      </c>
      <c r="J813" s="5">
        <f t="shared" si="136"/>
        <v>1.1391418394901903E-21</v>
      </c>
    </row>
    <row r="814" spans="1:10" x14ac:dyDescent="0.4">
      <c r="A814" s="1">
        <f t="shared" si="129"/>
        <v>44695</v>
      </c>
      <c r="B814">
        <f t="shared" si="130"/>
        <v>809</v>
      </c>
      <c r="C814" s="16">
        <f t="shared" si="131"/>
        <v>3066.3181510668187</v>
      </c>
      <c r="D814" s="17">
        <f t="shared" si="127"/>
        <v>-1.0596053906928987E-21</v>
      </c>
      <c r="E814" s="16">
        <f t="shared" si="132"/>
        <v>5.9319885459411898E-18</v>
      </c>
      <c r="F814" s="17">
        <f t="shared" si="133"/>
        <v>-4.1417959282519042E-19</v>
      </c>
      <c r="G814" s="16">
        <f t="shared" si="134"/>
        <v>8580017.681848947</v>
      </c>
      <c r="H814" s="17">
        <f t="shared" si="128"/>
        <v>4.1523919821588331E-19</v>
      </c>
      <c r="I814" s="5">
        <f t="shared" si="135"/>
        <v>8580017.681848947</v>
      </c>
      <c r="J814" s="5">
        <f t="shared" si="136"/>
        <v>1.0596053906928878E-21</v>
      </c>
    </row>
    <row r="815" spans="1:10" x14ac:dyDescent="0.4">
      <c r="A815" s="1">
        <f t="shared" si="129"/>
        <v>44696</v>
      </c>
      <c r="B815">
        <f t="shared" si="130"/>
        <v>810</v>
      </c>
      <c r="C815" s="16">
        <f t="shared" si="131"/>
        <v>3066.3181510668187</v>
      </c>
      <c r="D815" s="17">
        <f t="shared" si="127"/>
        <v>-9.8562228606049929E-22</v>
      </c>
      <c r="E815" s="16">
        <f t="shared" si="132"/>
        <v>5.5178089531159991E-18</v>
      </c>
      <c r="F815" s="17">
        <f t="shared" si="133"/>
        <v>-3.8526100443205948E-19</v>
      </c>
      <c r="G815" s="16">
        <f t="shared" si="134"/>
        <v>8580017.681848947</v>
      </c>
      <c r="H815" s="17">
        <f t="shared" si="128"/>
        <v>3.8624662671811996E-19</v>
      </c>
      <c r="I815" s="5">
        <f t="shared" si="135"/>
        <v>8580017.681848947</v>
      </c>
      <c r="J815" s="5">
        <f t="shared" si="136"/>
        <v>9.8562228606048086E-22</v>
      </c>
    </row>
    <row r="816" spans="1:10" x14ac:dyDescent="0.4">
      <c r="A816" s="1">
        <f t="shared" si="129"/>
        <v>44697</v>
      </c>
      <c r="B816">
        <f t="shared" si="130"/>
        <v>811</v>
      </c>
      <c r="C816" s="16">
        <f t="shared" si="131"/>
        <v>3066.3181510668187</v>
      </c>
      <c r="D816" s="17">
        <f t="shared" si="127"/>
        <v>-9.1680478347120512E-22</v>
      </c>
      <c r="E816" s="16">
        <f t="shared" si="132"/>
        <v>5.1325479486839394E-18</v>
      </c>
      <c r="F816" s="17">
        <f t="shared" si="133"/>
        <v>-3.5836155162440456E-19</v>
      </c>
      <c r="G816" s="16">
        <f t="shared" si="134"/>
        <v>8580017.681848947</v>
      </c>
      <c r="H816" s="17">
        <f t="shared" si="128"/>
        <v>3.5927835640787577E-19</v>
      </c>
      <c r="I816" s="5">
        <f t="shared" si="135"/>
        <v>8580017.681848947</v>
      </c>
      <c r="J816" s="5">
        <f t="shared" si="136"/>
        <v>9.1680478347120681E-22</v>
      </c>
    </row>
    <row r="817" spans="1:10" x14ac:dyDescent="0.4">
      <c r="A817" s="1">
        <f t="shared" si="129"/>
        <v>44698</v>
      </c>
      <c r="B817">
        <f t="shared" si="130"/>
        <v>812</v>
      </c>
      <c r="C817" s="16">
        <f t="shared" si="131"/>
        <v>3066.3181510668187</v>
      </c>
      <c r="D817" s="17">
        <f t="shared" si="127"/>
        <v>-8.5279221349109195E-22</v>
      </c>
      <c r="E817" s="16">
        <f t="shared" si="132"/>
        <v>4.7741863970595345E-18</v>
      </c>
      <c r="F817" s="17">
        <f t="shared" si="133"/>
        <v>-3.3334025558067638E-19</v>
      </c>
      <c r="G817" s="16">
        <f t="shared" si="134"/>
        <v>8580017.681848947</v>
      </c>
      <c r="H817" s="17">
        <f t="shared" si="128"/>
        <v>3.3419304779416747E-19</v>
      </c>
      <c r="I817" s="5">
        <f t="shared" si="135"/>
        <v>8580017.681848947</v>
      </c>
      <c r="J817" s="5">
        <f t="shared" si="136"/>
        <v>8.5279221349109026E-22</v>
      </c>
    </row>
    <row r="818" spans="1:10" x14ac:dyDescent="0.4">
      <c r="A818" s="1">
        <f t="shared" si="129"/>
        <v>44699</v>
      </c>
      <c r="B818">
        <f t="shared" si="130"/>
        <v>813</v>
      </c>
      <c r="C818" s="16">
        <f t="shared" si="131"/>
        <v>3066.3181510668187</v>
      </c>
      <c r="D818" s="17">
        <f t="shared" si="127"/>
        <v>-7.932490891217928E-22</v>
      </c>
      <c r="E818" s="16">
        <f t="shared" si="132"/>
        <v>4.4408461414788578E-18</v>
      </c>
      <c r="F818" s="17">
        <f t="shared" si="133"/>
        <v>-3.1006598081439827E-19</v>
      </c>
      <c r="G818" s="16">
        <f t="shared" si="134"/>
        <v>8580017.681848947</v>
      </c>
      <c r="H818" s="17">
        <f t="shared" si="128"/>
        <v>3.1085922990352007E-19</v>
      </c>
      <c r="I818" s="5">
        <f t="shared" si="135"/>
        <v>8580017.681848947</v>
      </c>
      <c r="J818" s="5">
        <f t="shared" si="136"/>
        <v>7.9324908912180276E-22</v>
      </c>
    </row>
    <row r="819" spans="1:10" x14ac:dyDescent="0.4">
      <c r="A819" s="1">
        <f t="shared" si="129"/>
        <v>44700</v>
      </c>
      <c r="B819">
        <f t="shared" si="130"/>
        <v>814</v>
      </c>
      <c r="C819" s="16">
        <f t="shared" si="131"/>
        <v>3066.3181510668187</v>
      </c>
      <c r="D819" s="17">
        <f t="shared" si="127"/>
        <v>-7.3786334752823939E-22</v>
      </c>
      <c r="E819" s="16">
        <f t="shared" si="132"/>
        <v>4.1307801606644596E-18</v>
      </c>
      <c r="F819" s="17">
        <f t="shared" si="133"/>
        <v>-2.8841674789898396E-19</v>
      </c>
      <c r="G819" s="16">
        <f t="shared" si="134"/>
        <v>8580017.681848947</v>
      </c>
      <c r="H819" s="17">
        <f t="shared" si="128"/>
        <v>2.8915461124651217E-19</v>
      </c>
      <c r="I819" s="5">
        <f t="shared" si="135"/>
        <v>8580017.681848947</v>
      </c>
      <c r="J819" s="5">
        <f t="shared" si="136"/>
        <v>7.3786334752821644E-22</v>
      </c>
    </row>
    <row r="820" spans="1:10" x14ac:dyDescent="0.4">
      <c r="A820" s="1">
        <f t="shared" si="129"/>
        <v>44701</v>
      </c>
      <c r="B820">
        <f t="shared" si="130"/>
        <v>815</v>
      </c>
      <c r="C820" s="16">
        <f t="shared" si="131"/>
        <v>3066.3181510668187</v>
      </c>
      <c r="D820" s="17">
        <f t="shared" si="127"/>
        <v>-6.863447145313868E-22</v>
      </c>
      <c r="E820" s="16">
        <f t="shared" si="132"/>
        <v>3.842363412765476E-18</v>
      </c>
      <c r="F820" s="17">
        <f t="shared" si="133"/>
        <v>-2.6827909417905198E-19</v>
      </c>
      <c r="G820" s="16">
        <f t="shared" si="134"/>
        <v>8580017.681848947</v>
      </c>
      <c r="H820" s="17">
        <f t="shared" si="128"/>
        <v>2.6896543889358336E-19</v>
      </c>
      <c r="I820" s="5">
        <f t="shared" si="135"/>
        <v>8580017.681848947</v>
      </c>
      <c r="J820" s="5">
        <f t="shared" si="136"/>
        <v>6.8634471453137664E-22</v>
      </c>
    </row>
    <row r="821" spans="1:10" x14ac:dyDescent="0.4">
      <c r="A821" s="1">
        <f t="shared" si="129"/>
        <v>44702</v>
      </c>
      <c r="B821">
        <f t="shared" si="130"/>
        <v>816</v>
      </c>
      <c r="C821" s="16">
        <f t="shared" si="131"/>
        <v>3066.3181510668187</v>
      </c>
      <c r="D821" s="17">
        <f t="shared" si="127"/>
        <v>-6.3842318329430508E-22</v>
      </c>
      <c r="E821" s="16">
        <f t="shared" si="132"/>
        <v>3.5740843185864241E-18</v>
      </c>
      <c r="F821" s="17">
        <f t="shared" si="133"/>
        <v>-2.4954747911775543E-19</v>
      </c>
      <c r="G821" s="16">
        <f t="shared" si="134"/>
        <v>8580017.681848947</v>
      </c>
      <c r="H821" s="17">
        <f t="shared" si="128"/>
        <v>2.5018590230104972E-19</v>
      </c>
      <c r="I821" s="5">
        <f t="shared" si="135"/>
        <v>8580017.681848947</v>
      </c>
      <c r="J821" s="5">
        <f t="shared" si="136"/>
        <v>6.3842318329429069E-22</v>
      </c>
    </row>
    <row r="822" spans="1:10" x14ac:dyDescent="0.4">
      <c r="A822" s="1">
        <f t="shared" si="129"/>
        <v>44703</v>
      </c>
      <c r="B822">
        <f t="shared" si="130"/>
        <v>817</v>
      </c>
      <c r="C822" s="16">
        <f t="shared" si="131"/>
        <v>3066.3181510668187</v>
      </c>
      <c r="D822" s="17">
        <f t="shared" si="127"/>
        <v>-5.9384759922849952E-22</v>
      </c>
      <c r="E822" s="16">
        <f t="shared" si="132"/>
        <v>3.3245368394686685E-18</v>
      </c>
      <c r="F822" s="17">
        <f t="shared" si="133"/>
        <v>-2.3212373116357835E-19</v>
      </c>
      <c r="G822" s="16">
        <f t="shared" si="134"/>
        <v>8580017.681848947</v>
      </c>
      <c r="H822" s="17">
        <f t="shared" si="128"/>
        <v>2.3271757876280684E-19</v>
      </c>
      <c r="I822" s="5">
        <f t="shared" si="135"/>
        <v>8580017.681848947</v>
      </c>
      <c r="J822" s="5">
        <f t="shared" si="136"/>
        <v>5.9384759922848269E-22</v>
      </c>
    </row>
    <row r="823" spans="1:10" x14ac:dyDescent="0.4">
      <c r="A823" s="1">
        <f t="shared" si="129"/>
        <v>44704</v>
      </c>
      <c r="B823">
        <f t="shared" si="130"/>
        <v>818</v>
      </c>
      <c r="C823" s="16">
        <f t="shared" si="131"/>
        <v>3066.3181510668187</v>
      </c>
      <c r="D823" s="17">
        <f t="shared" si="127"/>
        <v>-5.5238434370401465E-22</v>
      </c>
      <c r="E823" s="16">
        <f t="shared" si="132"/>
        <v>3.0924131083050903E-18</v>
      </c>
      <c r="F823" s="17">
        <f t="shared" si="133"/>
        <v>-2.1591653323765233E-19</v>
      </c>
      <c r="G823" s="16">
        <f t="shared" si="134"/>
        <v>8580017.681848947</v>
      </c>
      <c r="H823" s="17">
        <f t="shared" si="128"/>
        <v>2.1646891758135633E-19</v>
      </c>
      <c r="I823" s="5">
        <f t="shared" si="135"/>
        <v>8580017.681848947</v>
      </c>
      <c r="J823" s="5">
        <f t="shared" si="136"/>
        <v>5.5238434370400449E-22</v>
      </c>
    </row>
    <row r="824" spans="1:10" x14ac:dyDescent="0.4">
      <c r="A824" s="1">
        <f t="shared" si="129"/>
        <v>44705</v>
      </c>
      <c r="B824">
        <f t="shared" si="130"/>
        <v>819</v>
      </c>
      <c r="C824" s="16">
        <f t="shared" si="131"/>
        <v>3066.3181510668187</v>
      </c>
      <c r="D824" s="17">
        <f t="shared" si="127"/>
        <v>-5.1381610966470933E-22</v>
      </c>
      <c r="E824" s="16">
        <f t="shared" si="132"/>
        <v>2.8764965750674381E-18</v>
      </c>
      <c r="F824" s="17">
        <f t="shared" si="133"/>
        <v>-2.0084094414505599E-19</v>
      </c>
      <c r="G824" s="16">
        <f t="shared" si="134"/>
        <v>8580017.681848947</v>
      </c>
      <c r="H824" s="17">
        <f t="shared" si="128"/>
        <v>2.0135476025472069E-19</v>
      </c>
      <c r="I824" s="5">
        <f t="shared" si="135"/>
        <v>8580017.681848947</v>
      </c>
      <c r="J824" s="5">
        <f t="shared" si="136"/>
        <v>5.1381610966470322E-22</v>
      </c>
    </row>
    <row r="825" spans="1:10" x14ac:dyDescent="0.4">
      <c r="A825" s="1">
        <f t="shared" si="129"/>
        <v>44706</v>
      </c>
      <c r="B825">
        <f t="shared" si="130"/>
        <v>820</v>
      </c>
      <c r="C825" s="16">
        <f t="shared" si="131"/>
        <v>3066.3181510668187</v>
      </c>
      <c r="D825" s="17">
        <f t="shared" si="127"/>
        <v>-4.7794076273175475E-22</v>
      </c>
      <c r="E825" s="16">
        <f t="shared" si="132"/>
        <v>2.6756556309223823E-18</v>
      </c>
      <c r="F825" s="17">
        <f t="shared" si="133"/>
        <v>-1.8681795340183501E-19</v>
      </c>
      <c r="G825" s="16">
        <f t="shared" si="134"/>
        <v>8580017.681848947</v>
      </c>
      <c r="H825" s="17">
        <f t="shared" si="128"/>
        <v>1.8729589416456678E-19</v>
      </c>
      <c r="I825" s="5">
        <f t="shared" si="135"/>
        <v>8580017.681848947</v>
      </c>
      <c r="J825" s="5">
        <f t="shared" si="136"/>
        <v>4.7794076273176349E-22</v>
      </c>
    </row>
    <row r="826" spans="1:10" x14ac:dyDescent="0.4">
      <c r="A826" s="1">
        <f t="shared" si="129"/>
        <v>44707</v>
      </c>
      <c r="B826">
        <f t="shared" si="130"/>
        <v>821</v>
      </c>
      <c r="C826" s="16">
        <f t="shared" si="131"/>
        <v>3066.3181510668187</v>
      </c>
      <c r="D826" s="17">
        <f t="shared" si="127"/>
        <v>-4.4457028182645303E-22</v>
      </c>
      <c r="E826" s="16">
        <f t="shared" si="132"/>
        <v>2.4888376775205473E-18</v>
      </c>
      <c r="F826" s="17">
        <f t="shared" si="133"/>
        <v>-1.7377406714461189E-19</v>
      </c>
      <c r="G826" s="16">
        <f t="shared" si="134"/>
        <v>8580017.681848947</v>
      </c>
      <c r="H826" s="17">
        <f t="shared" si="128"/>
        <v>1.7421863742643833E-19</v>
      </c>
      <c r="I826" s="5">
        <f t="shared" si="135"/>
        <v>8580017.681848947</v>
      </c>
      <c r="J826" s="5">
        <f t="shared" si="136"/>
        <v>4.4457028182644147E-22</v>
      </c>
    </row>
    <row r="827" spans="1:10" x14ac:dyDescent="0.4">
      <c r="A827" s="1">
        <f t="shared" si="129"/>
        <v>44708</v>
      </c>
      <c r="B827">
        <f t="shared" si="130"/>
        <v>822</v>
      </c>
      <c r="C827" s="16">
        <f t="shared" si="131"/>
        <v>3066.3181510668187</v>
      </c>
      <c r="D827" s="17">
        <f t="shared" si="127"/>
        <v>-4.135297737602249E-22</v>
      </c>
      <c r="E827" s="16">
        <f t="shared" si="132"/>
        <v>2.3150636103759355E-18</v>
      </c>
      <c r="F827" s="17">
        <f t="shared" si="133"/>
        <v>-1.6164092295255528E-19</v>
      </c>
      <c r="G827" s="16">
        <f t="shared" si="134"/>
        <v>8580017.681848947</v>
      </c>
      <c r="H827" s="17">
        <f t="shared" si="128"/>
        <v>1.6205445272631551E-19</v>
      </c>
      <c r="I827" s="5">
        <f t="shared" si="135"/>
        <v>8580017.681848947</v>
      </c>
      <c r="J827" s="5">
        <f t="shared" si="136"/>
        <v>4.1352977376023285E-22</v>
      </c>
    </row>
    <row r="828" spans="1:10" x14ac:dyDescent="0.4">
      <c r="A828" s="1">
        <f t="shared" si="129"/>
        <v>44709</v>
      </c>
      <c r="B828">
        <f t="shared" si="130"/>
        <v>823</v>
      </c>
      <c r="C828" s="16">
        <f t="shared" si="131"/>
        <v>3066.3181510668187</v>
      </c>
      <c r="D828" s="17">
        <f t="shared" si="127"/>
        <v>-3.8465655662727989E-22</v>
      </c>
      <c r="E828" s="16">
        <f t="shared" si="132"/>
        <v>2.1534226874233804E-18</v>
      </c>
      <c r="F828" s="17">
        <f t="shared" si="133"/>
        <v>-1.5035493156300936E-19</v>
      </c>
      <c r="G828" s="16">
        <f t="shared" si="134"/>
        <v>8580017.681848947</v>
      </c>
      <c r="H828" s="17">
        <f t="shared" si="128"/>
        <v>1.5073958811963664E-19</v>
      </c>
      <c r="I828" s="5">
        <f t="shared" si="135"/>
        <v>8580017.681848947</v>
      </c>
      <c r="J828" s="5">
        <f t="shared" si="136"/>
        <v>3.8465655662727519E-22</v>
      </c>
    </row>
    <row r="829" spans="1:10" x14ac:dyDescent="0.4">
      <c r="A829" s="1">
        <f t="shared" si="129"/>
        <v>44710</v>
      </c>
      <c r="B829">
        <f t="shared" si="130"/>
        <v>824</v>
      </c>
      <c r="C829" s="16">
        <f t="shared" si="131"/>
        <v>3066.3181510668187</v>
      </c>
      <c r="D829" s="17">
        <f t="shared" si="127"/>
        <v>-3.577993071960693E-22</v>
      </c>
      <c r="E829" s="16">
        <f t="shared" si="132"/>
        <v>2.0030677558603711E-18</v>
      </c>
      <c r="F829" s="17">
        <f t="shared" si="133"/>
        <v>-1.3985694360302991E-19</v>
      </c>
      <c r="G829" s="16">
        <f t="shared" si="134"/>
        <v>8580017.681848947</v>
      </c>
      <c r="H829" s="17">
        <f t="shared" si="128"/>
        <v>1.4021474291022598E-19</v>
      </c>
      <c r="I829" s="5">
        <f t="shared" si="135"/>
        <v>8580017.681848947</v>
      </c>
      <c r="J829" s="5">
        <f t="shared" si="136"/>
        <v>3.5779930719607635E-22</v>
      </c>
    </row>
    <row r="830" spans="1:10" x14ac:dyDescent="0.4">
      <c r="A830" s="1">
        <f t="shared" si="129"/>
        <v>44711</v>
      </c>
      <c r="B830">
        <f t="shared" si="130"/>
        <v>825</v>
      </c>
      <c r="C830" s="16">
        <f t="shared" si="131"/>
        <v>3066.3181510668187</v>
      </c>
      <c r="D830" s="17">
        <f t="shared" si="127"/>
        <v>-3.3281726783104049E-22</v>
      </c>
      <c r="E830" s="16">
        <f t="shared" si="132"/>
        <v>1.8632108122573414E-18</v>
      </c>
      <c r="F830" s="17">
        <f t="shared" si="133"/>
        <v>-1.3009193959018288E-19</v>
      </c>
      <c r="G830" s="16">
        <f t="shared" si="134"/>
        <v>8580017.681848947</v>
      </c>
      <c r="H830" s="17">
        <f t="shared" si="128"/>
        <v>1.3042475685801392E-19</v>
      </c>
      <c r="I830" s="5">
        <f t="shared" si="135"/>
        <v>8580017.681848947</v>
      </c>
      <c r="J830" s="5">
        <f t="shared" si="136"/>
        <v>3.3281726783103936E-22</v>
      </c>
    </row>
    <row r="831" spans="1:10" x14ac:dyDescent="0.4">
      <c r="A831" s="1">
        <f t="shared" si="129"/>
        <v>44712</v>
      </c>
      <c r="B831">
        <f t="shared" si="130"/>
        <v>826</v>
      </c>
      <c r="C831" s="16">
        <f t="shared" si="131"/>
        <v>3066.3181510668187</v>
      </c>
      <c r="D831" s="17">
        <f t="shared" si="127"/>
        <v>-3.0957950878820309E-22</v>
      </c>
      <c r="E831" s="16">
        <f t="shared" si="132"/>
        <v>1.7331188726671585E-18</v>
      </c>
      <c r="F831" s="17">
        <f t="shared" si="133"/>
        <v>-1.2100874157791291E-19</v>
      </c>
      <c r="G831" s="16">
        <f t="shared" si="134"/>
        <v>8580017.681848947</v>
      </c>
      <c r="H831" s="17">
        <f t="shared" si="128"/>
        <v>1.2131832108670112E-19</v>
      </c>
      <c r="I831" s="5">
        <f t="shared" si="135"/>
        <v>8580017.681848947</v>
      </c>
      <c r="J831" s="5">
        <f t="shared" si="136"/>
        <v>3.0957950878820464E-22</v>
      </c>
    </row>
    <row r="832" spans="1:10" x14ac:dyDescent="0.4">
      <c r="A832" s="1">
        <f t="shared" si="129"/>
        <v>44713</v>
      </c>
      <c r="B832">
        <f t="shared" si="130"/>
        <v>827</v>
      </c>
      <c r="C832" s="16">
        <f t="shared" si="131"/>
        <v>3066.3181510668187</v>
      </c>
      <c r="D832" s="17">
        <f t="shared" si="127"/>
        <v>-2.879642420182339E-22</v>
      </c>
      <c r="E832" s="16">
        <f t="shared" si="132"/>
        <v>1.6121101310892456E-18</v>
      </c>
      <c r="F832" s="17">
        <f t="shared" si="133"/>
        <v>-1.1255974493422896E-19</v>
      </c>
      <c r="G832" s="16">
        <f t="shared" si="134"/>
        <v>8580017.681848947</v>
      </c>
      <c r="H832" s="17">
        <f t="shared" si="128"/>
        <v>1.1284770917624719E-19</v>
      </c>
      <c r="I832" s="5">
        <f t="shared" si="135"/>
        <v>8580017.681848947</v>
      </c>
      <c r="J832" s="5">
        <f t="shared" si="136"/>
        <v>2.8796424201823126E-22</v>
      </c>
    </row>
    <row r="833" spans="1:10" x14ac:dyDescent="0.4">
      <c r="A833" s="1">
        <f t="shared" si="129"/>
        <v>44714</v>
      </c>
      <c r="B833">
        <f t="shared" si="130"/>
        <v>828</v>
      </c>
      <c r="C833" s="16">
        <f t="shared" si="131"/>
        <v>3066.3181510668187</v>
      </c>
      <c r="D833" s="17">
        <f t="shared" si="127"/>
        <v>-2.6785818288079112E-22</v>
      </c>
      <c r="E833" s="16">
        <f t="shared" si="132"/>
        <v>1.4995503861550165E-18</v>
      </c>
      <c r="F833" s="17">
        <f t="shared" si="133"/>
        <v>-1.0470066884797038E-19</v>
      </c>
      <c r="G833" s="16">
        <f t="shared" si="134"/>
        <v>8580017.681848947</v>
      </c>
      <c r="H833" s="17">
        <f t="shared" si="128"/>
        <v>1.0496852703085116E-19</v>
      </c>
      <c r="I833" s="5">
        <f t="shared" si="135"/>
        <v>8580017.681848947</v>
      </c>
      <c r="J833" s="5">
        <f t="shared" si="136"/>
        <v>2.6785818288078552E-22</v>
      </c>
    </row>
    <row r="834" spans="1:10" x14ac:dyDescent="0.4">
      <c r="A834" s="1">
        <f t="shared" si="129"/>
        <v>44715</v>
      </c>
      <c r="B834">
        <f t="shared" si="130"/>
        <v>829</v>
      </c>
      <c r="C834" s="16">
        <f t="shared" si="131"/>
        <v>3066.3181510668187</v>
      </c>
      <c r="D834" s="17">
        <f t="shared" si="127"/>
        <v>-2.4915595642481285E-22</v>
      </c>
      <c r="E834" s="16">
        <f t="shared" si="132"/>
        <v>1.3948497173070461E-18</v>
      </c>
      <c r="F834" s="17">
        <f t="shared" si="133"/>
        <v>-9.7390324255068423E-20</v>
      </c>
      <c r="G834" s="16">
        <f t="shared" si="134"/>
        <v>8580017.681848947</v>
      </c>
      <c r="H834" s="17">
        <f t="shared" si="128"/>
        <v>9.7639480211493239E-20</v>
      </c>
      <c r="I834" s="5">
        <f t="shared" si="135"/>
        <v>8580017.681848947</v>
      </c>
      <c r="J834" s="5">
        <f t="shared" si="136"/>
        <v>2.49155956424816E-22</v>
      </c>
    </row>
    <row r="835" spans="1:10" x14ac:dyDescent="0.4">
      <c r="A835" s="1">
        <f t="shared" si="129"/>
        <v>44716</v>
      </c>
      <c r="B835">
        <f t="shared" si="130"/>
        <v>830</v>
      </c>
      <c r="C835" s="16">
        <f t="shared" si="131"/>
        <v>3066.3181510668187</v>
      </c>
      <c r="D835" s="17">
        <f t="shared" si="127"/>
        <v>-2.3175954512314092E-22</v>
      </c>
      <c r="E835" s="16">
        <f t="shared" si="132"/>
        <v>1.2974593930519777E-18</v>
      </c>
      <c r="F835" s="17">
        <f t="shared" si="133"/>
        <v>-9.0590397968515298E-20</v>
      </c>
      <c r="G835" s="16">
        <f t="shared" si="134"/>
        <v>8580017.681848947</v>
      </c>
      <c r="H835" s="17">
        <f t="shared" si="128"/>
        <v>9.0822157513638445E-20</v>
      </c>
      <c r="I835" s="5">
        <f t="shared" si="135"/>
        <v>8580017.681848947</v>
      </c>
      <c r="J835" s="5">
        <f t="shared" si="136"/>
        <v>2.3175954512314665E-22</v>
      </c>
    </row>
    <row r="836" spans="1:10" x14ac:dyDescent="0.4">
      <c r="A836" s="1">
        <f t="shared" si="129"/>
        <v>44717</v>
      </c>
      <c r="B836">
        <f t="shared" si="130"/>
        <v>831</v>
      </c>
      <c r="C836" s="16">
        <f t="shared" si="131"/>
        <v>3066.3181510668187</v>
      </c>
      <c r="D836" s="17">
        <f t="shared" si="127"/>
        <v>-2.1557777516707232E-22</v>
      </c>
      <c r="E836" s="16">
        <f t="shared" si="132"/>
        <v>1.2068689950834624E-18</v>
      </c>
      <c r="F836" s="17">
        <f t="shared" si="133"/>
        <v>-8.4265251880675295E-20</v>
      </c>
      <c r="G836" s="16">
        <f t="shared" si="134"/>
        <v>8580017.681848947</v>
      </c>
      <c r="H836" s="17">
        <f t="shared" si="128"/>
        <v>8.4480829655842372E-20</v>
      </c>
      <c r="I836" s="5">
        <f t="shared" si="135"/>
        <v>8580017.681848947</v>
      </c>
      <c r="J836" s="5">
        <f t="shared" si="136"/>
        <v>2.1557777516707627E-22</v>
      </c>
    </row>
    <row r="837" spans="1:10" x14ac:dyDescent="0.4">
      <c r="A837" s="1">
        <f t="shared" si="129"/>
        <v>44718</v>
      </c>
      <c r="B837">
        <f t="shared" si="130"/>
        <v>832</v>
      </c>
      <c r="C837" s="16">
        <f t="shared" si="131"/>
        <v>3066.3181510668187</v>
      </c>
      <c r="D837" s="17">
        <f t="shared" ref="D837:D900" si="137">-E$1*C837*E837/B$2</f>
        <v>-2.0052583862853144E-22</v>
      </c>
      <c r="E837" s="16">
        <f t="shared" si="132"/>
        <v>1.1226037432027871E-18</v>
      </c>
      <c r="F837" s="17">
        <f t="shared" si="133"/>
        <v>-7.8381736185566573E-20</v>
      </c>
      <c r="G837" s="16">
        <f t="shared" si="134"/>
        <v>8580017.681848947</v>
      </c>
      <c r="H837" s="17">
        <f t="shared" ref="H837:H900" si="138">$G$1*E837</f>
        <v>7.8582262024195107E-20</v>
      </c>
      <c r="I837" s="5">
        <f t="shared" si="135"/>
        <v>8580017.681848947</v>
      </c>
      <c r="J837" s="5">
        <f t="shared" si="136"/>
        <v>2.0052583862853422E-22</v>
      </c>
    </row>
    <row r="838" spans="1:10" x14ac:dyDescent="0.4">
      <c r="A838" s="1">
        <f t="shared" si="129"/>
        <v>44719</v>
      </c>
      <c r="B838">
        <f t="shared" si="130"/>
        <v>833</v>
      </c>
      <c r="C838" s="16">
        <f t="shared" si="131"/>
        <v>3066.3181510668187</v>
      </c>
      <c r="D838" s="17">
        <f t="shared" si="137"/>
        <v>-1.8652484898553516E-22</v>
      </c>
      <c r="E838" s="16">
        <f t="shared" si="132"/>
        <v>1.0442220070172206E-18</v>
      </c>
      <c r="F838" s="17">
        <f t="shared" si="133"/>
        <v>-7.2909015642219913E-20</v>
      </c>
      <c r="G838" s="16">
        <f t="shared" si="134"/>
        <v>8580017.681848947</v>
      </c>
      <c r="H838" s="17">
        <f t="shared" si="138"/>
        <v>7.3095540491205443E-20</v>
      </c>
      <c r="I838" s="5">
        <f t="shared" si="135"/>
        <v>8580017.681848947</v>
      </c>
      <c r="J838" s="5">
        <f t="shared" si="136"/>
        <v>1.8652484898552989E-22</v>
      </c>
    </row>
    <row r="839" spans="1:10" x14ac:dyDescent="0.4">
      <c r="A839" s="1">
        <f t="shared" ref="A839:A902" si="139">A838+1</f>
        <v>44720</v>
      </c>
      <c r="B839">
        <f t="shared" ref="B839:B902" si="140">B838+1</f>
        <v>834</v>
      </c>
      <c r="C839" s="16">
        <f t="shared" si="131"/>
        <v>3066.3181510668187</v>
      </c>
      <c r="D839" s="17">
        <f t="shared" si="137"/>
        <v>-1.7350142768148212E-22</v>
      </c>
      <c r="E839" s="16">
        <f t="shared" si="132"/>
        <v>9.7131299137500065E-19</v>
      </c>
      <c r="F839" s="17">
        <f t="shared" si="133"/>
        <v>-6.7818407968568564E-20</v>
      </c>
      <c r="G839" s="16">
        <f t="shared" si="134"/>
        <v>8580017.681848947</v>
      </c>
      <c r="H839" s="17">
        <f t="shared" si="138"/>
        <v>6.7991909396250047E-20</v>
      </c>
      <c r="I839" s="5">
        <f t="shared" si="135"/>
        <v>8580017.681848947</v>
      </c>
      <c r="J839" s="5">
        <f t="shared" si="136"/>
        <v>1.7350142768148362E-22</v>
      </c>
    </row>
    <row r="840" spans="1:10" x14ac:dyDescent="0.4">
      <c r="A840" s="1">
        <f t="shared" si="139"/>
        <v>44721</v>
      </c>
      <c r="B840">
        <f t="shared" si="140"/>
        <v>835</v>
      </c>
      <c r="C840" s="16">
        <f t="shared" si="131"/>
        <v>3066.3181510668187</v>
      </c>
      <c r="D840" s="17">
        <f t="shared" si="137"/>
        <v>-1.6138731955143957E-22</v>
      </c>
      <c r="E840" s="16">
        <f t="shared" si="132"/>
        <v>9.0349458340643206E-19</v>
      </c>
      <c r="F840" s="17">
        <f t="shared" si="133"/>
        <v>-6.3083233518898802E-20</v>
      </c>
      <c r="G840" s="16">
        <f t="shared" si="134"/>
        <v>8580017.681848947</v>
      </c>
      <c r="H840" s="17">
        <f t="shared" si="138"/>
        <v>6.3244620838450244E-20</v>
      </c>
      <c r="I840" s="5">
        <f t="shared" si="135"/>
        <v>8580017.681848947</v>
      </c>
      <c r="J840" s="5">
        <f t="shared" si="136"/>
        <v>1.6138731955144274E-22</v>
      </c>
    </row>
    <row r="841" spans="1:10" x14ac:dyDescent="0.4">
      <c r="A841" s="1">
        <f t="shared" si="139"/>
        <v>44722</v>
      </c>
      <c r="B841">
        <f t="shared" si="140"/>
        <v>836</v>
      </c>
      <c r="C841" s="16">
        <f t="shared" si="131"/>
        <v>3066.3181510668187</v>
      </c>
      <c r="D841" s="17">
        <f t="shared" si="137"/>
        <v>-1.5011903509989592E-22</v>
      </c>
      <c r="E841" s="16">
        <f t="shared" si="132"/>
        <v>8.404113498875333E-19</v>
      </c>
      <c r="F841" s="17">
        <f t="shared" si="133"/>
        <v>-5.8678675457027437E-20</v>
      </c>
      <c r="G841" s="16">
        <f t="shared" si="134"/>
        <v>8580017.681848947</v>
      </c>
      <c r="H841" s="17">
        <f t="shared" si="138"/>
        <v>5.8828794492127338E-20</v>
      </c>
      <c r="I841" s="5">
        <f t="shared" si="135"/>
        <v>8580017.681848947</v>
      </c>
      <c r="J841" s="5">
        <f t="shared" si="136"/>
        <v>1.5011903509990187E-22</v>
      </c>
    </row>
    <row r="842" spans="1:10" x14ac:dyDescent="0.4">
      <c r="A842" s="1">
        <f t="shared" si="139"/>
        <v>44723</v>
      </c>
      <c r="B842">
        <f t="shared" si="140"/>
        <v>837</v>
      </c>
      <c r="C842" s="16">
        <f t="shared" si="131"/>
        <v>3066.3181510668187</v>
      </c>
      <c r="D842" s="17">
        <f t="shared" si="137"/>
        <v>-1.3963751775517218E-22</v>
      </c>
      <c r="E842" s="16">
        <f t="shared" si="132"/>
        <v>7.8173267443050591E-19</v>
      </c>
      <c r="F842" s="17">
        <f t="shared" si="133"/>
        <v>-5.4581649692380243E-20</v>
      </c>
      <c r="G842" s="16">
        <f t="shared" si="134"/>
        <v>8580017.681848947</v>
      </c>
      <c r="H842" s="17">
        <f t="shared" si="138"/>
        <v>5.4721287210135421E-20</v>
      </c>
      <c r="I842" s="5">
        <f t="shared" si="135"/>
        <v>8580017.681848947</v>
      </c>
      <c r="J842" s="5">
        <f t="shared" si="136"/>
        <v>1.3963751775517811E-22</v>
      </c>
    </row>
    <row r="843" spans="1:10" x14ac:dyDescent="0.4">
      <c r="A843" s="1">
        <f t="shared" si="139"/>
        <v>44724</v>
      </c>
      <c r="B843">
        <f t="shared" si="140"/>
        <v>838</v>
      </c>
      <c r="C843" s="16">
        <f t="shared" si="131"/>
        <v>3066.3181510668187</v>
      </c>
      <c r="D843" s="17">
        <f t="shared" si="137"/>
        <v>-1.2988783435658745E-22</v>
      </c>
      <c r="E843" s="16">
        <f t="shared" si="132"/>
        <v>7.2715102473812564E-19</v>
      </c>
      <c r="F843" s="17">
        <f t="shared" si="133"/>
        <v>-5.0770683897312214E-20</v>
      </c>
      <c r="G843" s="16">
        <f t="shared" si="134"/>
        <v>8580017.681848947</v>
      </c>
      <c r="H843" s="17">
        <f t="shared" si="138"/>
        <v>5.09005717316688E-20</v>
      </c>
      <c r="I843" s="5">
        <f t="shared" si="135"/>
        <v>8580017.681848947</v>
      </c>
      <c r="J843" s="5">
        <f t="shared" si="136"/>
        <v>1.2988783435658604E-22</v>
      </c>
    </row>
    <row r="844" spans="1:10" x14ac:dyDescent="0.4">
      <c r="A844" s="1">
        <f t="shared" si="139"/>
        <v>44725</v>
      </c>
      <c r="B844">
        <f t="shared" si="140"/>
        <v>839</v>
      </c>
      <c r="C844" s="16">
        <f t="shared" si="131"/>
        <v>3066.3181510668187</v>
      </c>
      <c r="D844" s="17">
        <f t="shared" si="137"/>
        <v>-1.2081888725223635E-22</v>
      </c>
      <c r="E844" s="16">
        <f t="shared" si="132"/>
        <v>6.7638034084081342E-19</v>
      </c>
      <c r="F844" s="17">
        <f t="shared" si="133"/>
        <v>-4.7225804971604707E-20</v>
      </c>
      <c r="G844" s="16">
        <f t="shared" si="134"/>
        <v>8580017.681848947</v>
      </c>
      <c r="H844" s="17">
        <f t="shared" si="138"/>
        <v>4.7346623858856945E-20</v>
      </c>
      <c r="I844" s="5">
        <f t="shared" si="135"/>
        <v>8580017.681848947</v>
      </c>
      <c r="J844" s="5">
        <f t="shared" si="136"/>
        <v>1.2081888725223797E-22</v>
      </c>
    </row>
    <row r="845" spans="1:10" x14ac:dyDescent="0.4">
      <c r="A845" s="1">
        <f t="shared" si="139"/>
        <v>44726</v>
      </c>
      <c r="B845">
        <f t="shared" si="140"/>
        <v>840</v>
      </c>
      <c r="C845" s="16">
        <f t="shared" si="131"/>
        <v>3066.3181510668187</v>
      </c>
      <c r="D845" s="17">
        <f t="shared" si="137"/>
        <v>-1.1238314649849488E-22</v>
      </c>
      <c r="E845" s="16">
        <f t="shared" si="132"/>
        <v>6.2915453586920873E-19</v>
      </c>
      <c r="F845" s="17">
        <f t="shared" si="133"/>
        <v>-4.3928434364346119E-20</v>
      </c>
      <c r="G845" s="16">
        <f t="shared" si="134"/>
        <v>8580017.681848947</v>
      </c>
      <c r="H845" s="17">
        <f t="shared" si="138"/>
        <v>4.4040817510844616E-20</v>
      </c>
      <c r="I845" s="5">
        <f t="shared" si="135"/>
        <v>8580017.681848947</v>
      </c>
      <c r="J845" s="5">
        <f t="shared" si="136"/>
        <v>1.1238314649849719E-22</v>
      </c>
    </row>
    <row r="846" spans="1:10" x14ac:dyDescent="0.4">
      <c r="A846" s="1">
        <f t="shared" si="139"/>
        <v>44727</v>
      </c>
      <c r="B846">
        <f t="shared" si="140"/>
        <v>841</v>
      </c>
      <c r="C846" s="16">
        <f t="shared" si="131"/>
        <v>3066.3181510668187</v>
      </c>
      <c r="D846" s="17">
        <f t="shared" si="137"/>
        <v>-1.0453640075772488E-22</v>
      </c>
      <c r="E846" s="16">
        <f t="shared" si="132"/>
        <v>5.8522610150486265E-19</v>
      </c>
      <c r="F846" s="17">
        <f t="shared" si="133"/>
        <v>-4.0861290704582661E-20</v>
      </c>
      <c r="G846" s="16">
        <f t="shared" si="134"/>
        <v>8580017.681848947</v>
      </c>
      <c r="H846" s="17">
        <f t="shared" si="138"/>
        <v>4.0965827105340387E-20</v>
      </c>
      <c r="I846" s="5">
        <f t="shared" si="135"/>
        <v>8580017.681848947</v>
      </c>
      <c r="J846" s="5">
        <f t="shared" si="136"/>
        <v>1.0453640075772533E-22</v>
      </c>
    </row>
    <row r="847" spans="1:10" x14ac:dyDescent="0.4">
      <c r="A847" s="1">
        <f t="shared" si="139"/>
        <v>44728</v>
      </c>
      <c r="B847">
        <f t="shared" si="140"/>
        <v>842</v>
      </c>
      <c r="C847" s="16">
        <f t="shared" si="131"/>
        <v>3066.3181510668187</v>
      </c>
      <c r="D847" s="17">
        <f t="shared" si="137"/>
        <v>-9.7237525588643493E-23</v>
      </c>
      <c r="E847" s="16">
        <f t="shared" si="132"/>
        <v>5.4436481080027997E-19</v>
      </c>
      <c r="F847" s="17">
        <f t="shared" si="133"/>
        <v>-3.8008299230430953E-20</v>
      </c>
      <c r="G847" s="16">
        <f t="shared" si="134"/>
        <v>8580017.681848947</v>
      </c>
      <c r="H847" s="17">
        <f t="shared" si="138"/>
        <v>3.8105536756019599E-20</v>
      </c>
      <c r="I847" s="5">
        <f t="shared" si="135"/>
        <v>8580017.681848947</v>
      </c>
      <c r="J847" s="5">
        <f t="shared" si="136"/>
        <v>9.7237525588645703E-23</v>
      </c>
    </row>
    <row r="848" spans="1:10" x14ac:dyDescent="0.4">
      <c r="A848" s="1">
        <f t="shared" si="139"/>
        <v>44729</v>
      </c>
      <c r="B848">
        <f t="shared" si="140"/>
        <v>843</v>
      </c>
      <c r="C848" s="16">
        <f t="shared" si="131"/>
        <v>3066.3181510668187</v>
      </c>
      <c r="D848" s="17">
        <f t="shared" si="137"/>
        <v>-9.0448267914976926E-23</v>
      </c>
      <c r="E848" s="16">
        <f t="shared" si="132"/>
        <v>5.0635651156984899E-19</v>
      </c>
      <c r="F848" s="17">
        <f t="shared" si="133"/>
        <v>-3.5354507541974457E-20</v>
      </c>
      <c r="G848" s="16">
        <f t="shared" si="134"/>
        <v>8580017.681848947</v>
      </c>
      <c r="H848" s="17">
        <f t="shared" si="138"/>
        <v>3.5444955809889433E-20</v>
      </c>
      <c r="I848" s="5">
        <f t="shared" si="135"/>
        <v>8580017.681848947</v>
      </c>
      <c r="J848" s="5">
        <f t="shared" si="136"/>
        <v>9.0448267914975503E-23</v>
      </c>
    </row>
    <row r="849" spans="1:10" x14ac:dyDescent="0.4">
      <c r="A849" s="1">
        <f t="shared" si="139"/>
        <v>44730</v>
      </c>
      <c r="B849">
        <f t="shared" si="140"/>
        <v>844</v>
      </c>
      <c r="C849" s="16">
        <f t="shared" si="131"/>
        <v>3066.3181510668187</v>
      </c>
      <c r="D849" s="17">
        <f t="shared" si="137"/>
        <v>-8.4133045542809463E-23</v>
      </c>
      <c r="E849" s="16">
        <f t="shared" si="132"/>
        <v>4.710020040278745E-19</v>
      </c>
      <c r="F849" s="17">
        <f t="shared" si="133"/>
        <v>-3.2886007236408405E-20</v>
      </c>
      <c r="G849" s="16">
        <f t="shared" si="134"/>
        <v>8580017.681848947</v>
      </c>
      <c r="H849" s="17">
        <f t="shared" si="138"/>
        <v>3.2970140281951216E-20</v>
      </c>
      <c r="I849" s="5">
        <f t="shared" si="135"/>
        <v>8580017.681848947</v>
      </c>
      <c r="J849" s="5">
        <f t="shared" si="136"/>
        <v>8.4133045542811214E-23</v>
      </c>
    </row>
    <row r="850" spans="1:10" x14ac:dyDescent="0.4">
      <c r="A850" s="1">
        <f t="shared" si="139"/>
        <v>44731</v>
      </c>
      <c r="B850">
        <f t="shared" si="140"/>
        <v>845</v>
      </c>
      <c r="C850" s="16">
        <f t="shared" si="131"/>
        <v>3066.3181510668187</v>
      </c>
      <c r="D850" s="17">
        <f t="shared" si="137"/>
        <v>-7.8258760675906506E-23</v>
      </c>
      <c r="E850" s="16">
        <f t="shared" si="132"/>
        <v>4.3811599679146609E-19</v>
      </c>
      <c r="F850" s="17">
        <f t="shared" si="133"/>
        <v>-3.0589861014726724E-20</v>
      </c>
      <c r="G850" s="16">
        <f t="shared" si="134"/>
        <v>8580017.681848947</v>
      </c>
      <c r="H850" s="17">
        <f t="shared" si="138"/>
        <v>3.0668119775402631E-20</v>
      </c>
      <c r="I850" s="5">
        <f t="shared" si="135"/>
        <v>8580017.681848947</v>
      </c>
      <c r="J850" s="5">
        <f t="shared" si="136"/>
        <v>7.8258760675907564E-23</v>
      </c>
    </row>
    <row r="851" spans="1:10" x14ac:dyDescent="0.4">
      <c r="A851" s="1">
        <f t="shared" si="139"/>
        <v>44732</v>
      </c>
      <c r="B851">
        <f t="shared" si="140"/>
        <v>846</v>
      </c>
      <c r="C851" s="16">
        <f t="shared" si="131"/>
        <v>3066.3181510668187</v>
      </c>
      <c r="D851" s="17">
        <f t="shared" si="137"/>
        <v>-7.2794626451654026E-23</v>
      </c>
      <c r="E851" s="16">
        <f t="shared" si="132"/>
        <v>4.0752613577673938E-19</v>
      </c>
      <c r="F851" s="17">
        <f t="shared" si="133"/>
        <v>-2.8454034877920109E-20</v>
      </c>
      <c r="G851" s="16">
        <f t="shared" si="134"/>
        <v>8580017.681848947</v>
      </c>
      <c r="H851" s="17">
        <f t="shared" si="138"/>
        <v>2.852682950437176E-20</v>
      </c>
      <c r="I851" s="5">
        <f t="shared" si="135"/>
        <v>8580017.681848947</v>
      </c>
      <c r="J851" s="5">
        <f t="shared" si="136"/>
        <v>7.279462645165124E-23</v>
      </c>
    </row>
    <row r="852" spans="1:10" x14ac:dyDescent="0.4">
      <c r="A852" s="1">
        <f t="shared" si="139"/>
        <v>44733</v>
      </c>
      <c r="B852">
        <f t="shared" si="140"/>
        <v>847</v>
      </c>
      <c r="C852" s="16">
        <f t="shared" si="131"/>
        <v>3066.3181510668187</v>
      </c>
      <c r="D852" s="17">
        <f t="shared" si="137"/>
        <v>-6.7712005588497212E-23</v>
      </c>
      <c r="E852" s="16">
        <f t="shared" si="132"/>
        <v>3.7907210089881927E-19</v>
      </c>
      <c r="F852" s="17">
        <f t="shared" si="133"/>
        <v>-2.6467335057328852E-20</v>
      </c>
      <c r="G852" s="16">
        <f t="shared" si="134"/>
        <v>8580017.681848947</v>
      </c>
      <c r="H852" s="17">
        <f t="shared" si="138"/>
        <v>2.653504706291735E-20</v>
      </c>
      <c r="I852" s="5">
        <f t="shared" si="135"/>
        <v>8580017.681848947</v>
      </c>
      <c r="J852" s="5">
        <f t="shared" si="136"/>
        <v>6.7712005588497835E-23</v>
      </c>
    </row>
    <row r="853" spans="1:10" x14ac:dyDescent="0.4">
      <c r="A853" s="1">
        <f t="shared" si="139"/>
        <v>44734</v>
      </c>
      <c r="B853">
        <f t="shared" si="140"/>
        <v>848</v>
      </c>
      <c r="C853" s="16">
        <f t="shared" si="131"/>
        <v>3066.3181510668187</v>
      </c>
      <c r="D853" s="17">
        <f t="shared" si="137"/>
        <v>-6.2984260299236711E-23</v>
      </c>
      <c r="E853" s="16">
        <f t="shared" si="132"/>
        <v>3.5260476584149043E-19</v>
      </c>
      <c r="F853" s="17">
        <f t="shared" si="133"/>
        <v>-2.4619349348605098E-20</v>
      </c>
      <c r="G853" s="16">
        <f t="shared" si="134"/>
        <v>8580017.681848947</v>
      </c>
      <c r="H853" s="17">
        <f t="shared" si="138"/>
        <v>2.4682333608904333E-20</v>
      </c>
      <c r="I853" s="5">
        <f t="shared" si="135"/>
        <v>8580017.681848947</v>
      </c>
      <c r="J853" s="5">
        <f t="shared" si="136"/>
        <v>6.2984260299235312E-23</v>
      </c>
    </row>
    <row r="854" spans="1:10" x14ac:dyDescent="0.4">
      <c r="A854" s="1">
        <f t="shared" si="139"/>
        <v>44735</v>
      </c>
      <c r="B854">
        <f t="shared" si="140"/>
        <v>849</v>
      </c>
      <c r="C854" s="16">
        <f t="shared" si="131"/>
        <v>3066.3181510668187</v>
      </c>
      <c r="D854" s="17">
        <f t="shared" si="137"/>
        <v>-5.8586612683584629E-23</v>
      </c>
      <c r="E854" s="16">
        <f t="shared" si="132"/>
        <v>3.2798541649288532E-19</v>
      </c>
      <c r="F854" s="17">
        <f t="shared" si="133"/>
        <v>-2.2900392541818392E-20</v>
      </c>
      <c r="G854" s="16">
        <f t="shared" si="134"/>
        <v>8580017.681848947</v>
      </c>
      <c r="H854" s="17">
        <f t="shared" si="138"/>
        <v>2.2958979154501976E-20</v>
      </c>
      <c r="I854" s="5">
        <f t="shared" si="135"/>
        <v>8580017.681848947</v>
      </c>
      <c r="J854" s="5">
        <f t="shared" si="136"/>
        <v>5.8586612683584382E-23</v>
      </c>
    </row>
    <row r="855" spans="1:10" x14ac:dyDescent="0.4">
      <c r="A855" s="1">
        <f t="shared" si="139"/>
        <v>44736</v>
      </c>
      <c r="B855">
        <f t="shared" si="140"/>
        <v>850</v>
      </c>
      <c r="C855" s="16">
        <f t="shared" si="131"/>
        <v>3066.3181510668187</v>
      </c>
      <c r="D855" s="17">
        <f t="shared" si="137"/>
        <v>-5.4496014868304424E-23</v>
      </c>
      <c r="E855" s="16">
        <f t="shared" si="132"/>
        <v>3.0508502395106694E-19</v>
      </c>
      <c r="F855" s="17">
        <f t="shared" si="133"/>
        <v>-2.1301455661706383E-20</v>
      </c>
      <c r="G855" s="16">
        <f t="shared" si="134"/>
        <v>8580017.681848947</v>
      </c>
      <c r="H855" s="17">
        <f t="shared" si="138"/>
        <v>2.1355951676574686E-20</v>
      </c>
      <c r="I855" s="5">
        <f t="shared" si="135"/>
        <v>8580017.681848947</v>
      </c>
      <c r="J855" s="5">
        <f t="shared" si="136"/>
        <v>5.4496014868303472E-23</v>
      </c>
    </row>
    <row r="856" spans="1:10" x14ac:dyDescent="0.4">
      <c r="A856" s="1">
        <f t="shared" si="139"/>
        <v>44737</v>
      </c>
      <c r="B856">
        <f t="shared" si="140"/>
        <v>851</v>
      </c>
      <c r="C856" s="16">
        <f t="shared" si="131"/>
        <v>3066.3181510668187</v>
      </c>
      <c r="D856" s="17">
        <f t="shared" si="137"/>
        <v>-5.069102821434442E-23</v>
      </c>
      <c r="E856" s="16">
        <f t="shared" si="132"/>
        <v>2.8378356828936055E-19</v>
      </c>
      <c r="F856" s="17">
        <f t="shared" si="133"/>
        <v>-1.9814158752040897E-20</v>
      </c>
      <c r="G856" s="16">
        <f t="shared" si="134"/>
        <v>8580017.681848947</v>
      </c>
      <c r="H856" s="17">
        <f t="shared" si="138"/>
        <v>1.9864849780255241E-20</v>
      </c>
      <c r="I856" s="5">
        <f t="shared" si="135"/>
        <v>8580017.681848947</v>
      </c>
      <c r="J856" s="5">
        <f t="shared" si="136"/>
        <v>5.0691028214343174E-23</v>
      </c>
    </row>
    <row r="857" spans="1:10" x14ac:dyDescent="0.4">
      <c r="A857" s="1">
        <f t="shared" si="139"/>
        <v>44738</v>
      </c>
      <c r="B857">
        <f t="shared" si="140"/>
        <v>852</v>
      </c>
      <c r="C857" s="16">
        <f t="shared" si="131"/>
        <v>3066.3181510668187</v>
      </c>
      <c r="D857" s="17">
        <f t="shared" si="137"/>
        <v>-4.7151710957895431E-23</v>
      </c>
      <c r="E857" s="16">
        <f t="shared" si="132"/>
        <v>2.6396940953731966E-19</v>
      </c>
      <c r="F857" s="17">
        <f t="shared" si="133"/>
        <v>-1.8430706956654482E-20</v>
      </c>
      <c r="G857" s="16">
        <f t="shared" si="134"/>
        <v>8580017.681848947</v>
      </c>
      <c r="H857" s="17">
        <f t="shared" si="138"/>
        <v>1.8477858667612377E-20</v>
      </c>
      <c r="I857" s="5">
        <f t="shared" si="135"/>
        <v>8580017.681848947</v>
      </c>
      <c r="J857" s="5">
        <f t="shared" si="136"/>
        <v>4.7151710957894679E-23</v>
      </c>
    </row>
    <row r="858" spans="1:10" x14ac:dyDescent="0.4">
      <c r="A858" s="1">
        <f t="shared" si="139"/>
        <v>44739</v>
      </c>
      <c r="B858">
        <f t="shared" si="140"/>
        <v>853</v>
      </c>
      <c r="C858" s="16">
        <f t="shared" si="131"/>
        <v>3066.3181510668187</v>
      </c>
      <c r="D858" s="17">
        <f t="shared" si="137"/>
        <v>-4.3859513696504123E-23</v>
      </c>
      <c r="E858" s="16">
        <f t="shared" si="132"/>
        <v>2.4553870258066519E-19</v>
      </c>
      <c r="F858" s="17">
        <f t="shared" si="133"/>
        <v>-1.7143849666950062E-20</v>
      </c>
      <c r="G858" s="16">
        <f t="shared" si="134"/>
        <v>8580017.681848947</v>
      </c>
      <c r="H858" s="17">
        <f t="shared" si="138"/>
        <v>1.7187709180646565E-20</v>
      </c>
      <c r="I858" s="5">
        <f t="shared" si="135"/>
        <v>8580017.681848947</v>
      </c>
      <c r="J858" s="5">
        <f t="shared" si="136"/>
        <v>4.3859513696503188E-23</v>
      </c>
    </row>
    <row r="859" spans="1:10" x14ac:dyDescent="0.4">
      <c r="A859" s="1">
        <f t="shared" si="139"/>
        <v>44740</v>
      </c>
      <c r="B859">
        <f t="shared" si="140"/>
        <v>854</v>
      </c>
      <c r="C859" s="16">
        <f t="shared" si="131"/>
        <v>3066.3181510668187</v>
      </c>
      <c r="D859" s="17">
        <f t="shared" si="137"/>
        <v>-4.0797182172489572E-23</v>
      </c>
      <c r="E859" s="16">
        <f t="shared" si="132"/>
        <v>2.2839485291371511E-19</v>
      </c>
      <c r="F859" s="17">
        <f t="shared" si="133"/>
        <v>-1.5946842521787569E-20</v>
      </c>
      <c r="G859" s="16">
        <f t="shared" si="134"/>
        <v>8580017.681848947</v>
      </c>
      <c r="H859" s="17">
        <f t="shared" si="138"/>
        <v>1.598763970396006E-20</v>
      </c>
      <c r="I859" s="5">
        <f t="shared" si="135"/>
        <v>8580017.681848947</v>
      </c>
      <c r="J859" s="5">
        <f t="shared" si="136"/>
        <v>4.0797182172490765E-23</v>
      </c>
    </row>
    <row r="860" spans="1:10" x14ac:dyDescent="0.4">
      <c r="A860" s="1">
        <f t="shared" si="139"/>
        <v>44741</v>
      </c>
      <c r="B860">
        <f t="shared" si="140"/>
        <v>855</v>
      </c>
      <c r="C860" s="16">
        <f t="shared" si="131"/>
        <v>3066.3181510668187</v>
      </c>
      <c r="D860" s="17">
        <f t="shared" si="137"/>
        <v>-3.7948666844155289E-23</v>
      </c>
      <c r="E860" s="16">
        <f t="shared" si="132"/>
        <v>2.1244801039192753E-19</v>
      </c>
      <c r="F860" s="17">
        <f t="shared" si="133"/>
        <v>-1.4833412060590773E-20</v>
      </c>
      <c r="G860" s="16">
        <f t="shared" si="134"/>
        <v>8580017.681848947</v>
      </c>
      <c r="H860" s="17">
        <f t="shared" si="138"/>
        <v>1.487136072743493E-20</v>
      </c>
      <c r="I860" s="5">
        <f t="shared" si="135"/>
        <v>8580017.681848947</v>
      </c>
      <c r="J860" s="5">
        <f t="shared" si="136"/>
        <v>3.7948666844156776E-23</v>
      </c>
    </row>
    <row r="861" spans="1:10" x14ac:dyDescent="0.4">
      <c r="A861" s="1">
        <f t="shared" si="139"/>
        <v>44742</v>
      </c>
      <c r="B861">
        <f t="shared" si="140"/>
        <v>856</v>
      </c>
      <c r="C861" s="16">
        <f t="shared" si="131"/>
        <v>3066.3181510668187</v>
      </c>
      <c r="D861" s="17">
        <f t="shared" si="137"/>
        <v>-3.5299038770863511E-23</v>
      </c>
      <c r="E861" s="16">
        <f t="shared" si="132"/>
        <v>1.9761459833133676E-19</v>
      </c>
      <c r="F861" s="17">
        <f t="shared" si="133"/>
        <v>-1.379772284442271E-20</v>
      </c>
      <c r="G861" s="16">
        <f t="shared" si="134"/>
        <v>8580017.681848947</v>
      </c>
      <c r="H861" s="17">
        <f t="shared" si="138"/>
        <v>1.3833021883193573E-20</v>
      </c>
      <c r="I861" s="5">
        <f t="shared" si="135"/>
        <v>8580017.681848947</v>
      </c>
      <c r="J861" s="5">
        <f t="shared" si="136"/>
        <v>3.52990387708628E-23</v>
      </c>
    </row>
    <row r="862" spans="1:10" x14ac:dyDescent="0.4">
      <c r="A862" s="1">
        <f t="shared" si="139"/>
        <v>44743</v>
      </c>
      <c r="B862">
        <f t="shared" si="140"/>
        <v>857</v>
      </c>
      <c r="C862" s="16">
        <f t="shared" si="131"/>
        <v>3066.3181510668187</v>
      </c>
      <c r="D862" s="17">
        <f t="shared" si="137"/>
        <v>-3.2834411371129186E-23</v>
      </c>
      <c r="E862" s="16">
        <f t="shared" si="132"/>
        <v>1.8381687548691405E-19</v>
      </c>
      <c r="F862" s="17">
        <f t="shared" si="133"/>
        <v>-1.2834346872712856E-20</v>
      </c>
      <c r="G862" s="16">
        <f t="shared" si="134"/>
        <v>8580017.681848947</v>
      </c>
      <c r="H862" s="17">
        <f t="shared" si="138"/>
        <v>1.2867181284083985E-20</v>
      </c>
      <c r="I862" s="5">
        <f t="shared" si="135"/>
        <v>8580017.681848947</v>
      </c>
      <c r="J862" s="5">
        <f t="shared" si="136"/>
        <v>3.2834411371129563E-23</v>
      </c>
    </row>
    <row r="863" spans="1:10" x14ac:dyDescent="0.4">
      <c r="A863" s="1">
        <f t="shared" si="139"/>
        <v>44744</v>
      </c>
      <c r="B863">
        <f t="shared" si="140"/>
        <v>858</v>
      </c>
      <c r="C863" s="16">
        <f t="shared" si="131"/>
        <v>3066.3181510668187</v>
      </c>
      <c r="D863" s="17">
        <f t="shared" si="137"/>
        <v>-3.0541867643671366E-23</v>
      </c>
      <c r="E863" s="16">
        <f t="shared" si="132"/>
        <v>1.7098252861420119E-19</v>
      </c>
      <c r="F863" s="17">
        <f t="shared" si="133"/>
        <v>-1.1938235135350413E-20</v>
      </c>
      <c r="G863" s="16">
        <f t="shared" si="134"/>
        <v>8580017.681848947</v>
      </c>
      <c r="H863" s="17">
        <f t="shared" si="138"/>
        <v>1.1968777002994085E-20</v>
      </c>
      <c r="I863" s="5">
        <f t="shared" si="135"/>
        <v>8580017.681848947</v>
      </c>
      <c r="J863" s="5">
        <f t="shared" si="136"/>
        <v>3.0541867643671772E-23</v>
      </c>
    </row>
    <row r="864" spans="1:10" x14ac:dyDescent="0.4">
      <c r="A864" s="1">
        <f t="shared" si="139"/>
        <v>44745</v>
      </c>
      <c r="B864">
        <f t="shared" si="140"/>
        <v>859</v>
      </c>
      <c r="C864" s="16">
        <f t="shared" si="131"/>
        <v>3066.3181510668187</v>
      </c>
      <c r="D864" s="17">
        <f t="shared" si="137"/>
        <v>-2.8409392469990866E-23</v>
      </c>
      <c r="E864" s="16">
        <f t="shared" si="132"/>
        <v>1.5904429347885079E-19</v>
      </c>
      <c r="F864" s="17">
        <f t="shared" si="133"/>
        <v>-1.1104691151049565E-20</v>
      </c>
      <c r="G864" s="16">
        <f t="shared" si="134"/>
        <v>8580017.681848947</v>
      </c>
      <c r="H864" s="17">
        <f t="shared" si="138"/>
        <v>1.1133100543519557E-20</v>
      </c>
      <c r="I864" s="5">
        <f t="shared" si="135"/>
        <v>8580017.681848947</v>
      </c>
      <c r="J864" s="5">
        <f t="shared" si="136"/>
        <v>2.8409392469991589E-23</v>
      </c>
    </row>
    <row r="865" spans="1:10" x14ac:dyDescent="0.4">
      <c r="A865" s="1">
        <f t="shared" si="139"/>
        <v>44746</v>
      </c>
      <c r="B865">
        <f t="shared" si="140"/>
        <v>860</v>
      </c>
      <c r="C865" s="16">
        <f t="shared" si="131"/>
        <v>3066.3181510668187</v>
      </c>
      <c r="D865" s="17">
        <f t="shared" si="137"/>
        <v>-2.6425809643674928E-23</v>
      </c>
      <c r="E865" s="16">
        <f t="shared" si="132"/>
        <v>1.4793960232780123E-19</v>
      </c>
      <c r="F865" s="17">
        <f t="shared" si="133"/>
        <v>-1.0329346353302412E-20</v>
      </c>
      <c r="G865" s="16">
        <f t="shared" si="134"/>
        <v>8580017.681848947</v>
      </c>
      <c r="H865" s="17">
        <f t="shared" si="138"/>
        <v>1.0355772162946087E-20</v>
      </c>
      <c r="I865" s="5">
        <f t="shared" si="135"/>
        <v>8580017.681848947</v>
      </c>
      <c r="J865" s="5">
        <f t="shared" si="136"/>
        <v>2.6425809643675134E-23</v>
      </c>
    </row>
    <row r="866" spans="1:10" x14ac:dyDescent="0.4">
      <c r="A866" s="1">
        <f t="shared" si="139"/>
        <v>44747</v>
      </c>
      <c r="B866">
        <f t="shared" si="140"/>
        <v>861</v>
      </c>
      <c r="C866" s="16">
        <f t="shared" si="131"/>
        <v>3066.3181510668187</v>
      </c>
      <c r="D866" s="17">
        <f t="shared" si="137"/>
        <v>-2.4580723296402369E-23</v>
      </c>
      <c r="E866" s="16">
        <f t="shared" si="132"/>
        <v>1.3761025597449883E-19</v>
      </c>
      <c r="F866" s="17">
        <f t="shared" si="133"/>
        <v>-9.608137194918517E-21</v>
      </c>
      <c r="G866" s="16">
        <f t="shared" si="134"/>
        <v>8580017.681848947</v>
      </c>
      <c r="H866" s="17">
        <f t="shared" si="138"/>
        <v>9.632717918214919E-21</v>
      </c>
      <c r="I866" s="5">
        <f t="shared" si="135"/>
        <v>8580017.681848947</v>
      </c>
      <c r="J866" s="5">
        <f t="shared" si="136"/>
        <v>2.4580723296401984E-23</v>
      </c>
    </row>
    <row r="867" spans="1:10" x14ac:dyDescent="0.4">
      <c r="A867" s="1">
        <f t="shared" si="139"/>
        <v>44748</v>
      </c>
      <c r="B867">
        <f t="shared" si="140"/>
        <v>862</v>
      </c>
      <c r="C867" s="16">
        <f t="shared" ref="C867:C930" si="141">C866+D866</f>
        <v>3066.3181510668187</v>
      </c>
      <c r="D867" s="17">
        <f t="shared" si="137"/>
        <v>-2.286446341366565E-23</v>
      </c>
      <c r="E867" s="16">
        <f t="shared" ref="E867:E930" si="142">E866+F866</f>
        <v>1.2800211877958032E-19</v>
      </c>
      <c r="F867" s="17">
        <f t="shared" ref="F867:F930" si="143">-D867-H867</f>
        <v>-8.9372838511569582E-21</v>
      </c>
      <c r="G867" s="16">
        <f t="shared" ref="G867:G930" si="144">G866+H866</f>
        <v>8580017.681848947</v>
      </c>
      <c r="H867" s="17">
        <f t="shared" si="138"/>
        <v>8.9601483145706237E-21</v>
      </c>
      <c r="I867" s="5">
        <f t="shared" ref="I867:I930" si="145">E867+G867</f>
        <v>8580017.681848947</v>
      </c>
      <c r="J867" s="5">
        <f t="shared" ref="J867:J930" si="146">F867+H867</f>
        <v>2.2864463413665403E-23</v>
      </c>
    </row>
    <row r="868" spans="1:10" x14ac:dyDescent="0.4">
      <c r="A868" s="1">
        <f t="shared" si="139"/>
        <v>44749</v>
      </c>
      <c r="B868">
        <f t="shared" si="140"/>
        <v>863</v>
      </c>
      <c r="C868" s="16">
        <f t="shared" si="141"/>
        <v>3066.3181510668187</v>
      </c>
      <c r="D868" s="17">
        <f t="shared" si="137"/>
        <v>-2.126803515465997E-23</v>
      </c>
      <c r="E868" s="16">
        <f t="shared" si="142"/>
        <v>1.1906483492842335E-19</v>
      </c>
      <c r="F868" s="17">
        <f t="shared" si="143"/>
        <v>-8.313270409834975E-21</v>
      </c>
      <c r="G868" s="16">
        <f t="shared" si="144"/>
        <v>8580017.681848947</v>
      </c>
      <c r="H868" s="17">
        <f t="shared" si="138"/>
        <v>8.3345384449896351E-21</v>
      </c>
      <c r="I868" s="5">
        <f t="shared" si="145"/>
        <v>8580017.681848947</v>
      </c>
      <c r="J868" s="5">
        <f t="shared" si="146"/>
        <v>2.1268035154660117E-23</v>
      </c>
    </row>
    <row r="869" spans="1:10" x14ac:dyDescent="0.4">
      <c r="A869" s="1">
        <f t="shared" si="139"/>
        <v>44750</v>
      </c>
      <c r="B869">
        <f t="shared" si="140"/>
        <v>864</v>
      </c>
      <c r="C869" s="16">
        <f t="shared" si="141"/>
        <v>3066.3181510668187</v>
      </c>
      <c r="D869" s="17">
        <f t="shared" si="137"/>
        <v>-1.9783071710727485E-23</v>
      </c>
      <c r="E869" s="16">
        <f t="shared" si="142"/>
        <v>1.1075156451858838E-19</v>
      </c>
      <c r="F869" s="17">
        <f t="shared" si="143"/>
        <v>-7.73282644459046E-21</v>
      </c>
      <c r="G869" s="16">
        <f t="shared" si="144"/>
        <v>8580017.681848947</v>
      </c>
      <c r="H869" s="17">
        <f t="shared" si="138"/>
        <v>7.7526095163011878E-21</v>
      </c>
      <c r="I869" s="5">
        <f t="shared" si="145"/>
        <v>8580017.681848947</v>
      </c>
      <c r="J869" s="5">
        <f t="shared" si="146"/>
        <v>1.9783071710727815E-23</v>
      </c>
    </row>
    <row r="870" spans="1:10" x14ac:dyDescent="0.4">
      <c r="A870" s="1">
        <f t="shared" si="139"/>
        <v>44751</v>
      </c>
      <c r="B870">
        <f t="shared" si="140"/>
        <v>865</v>
      </c>
      <c r="C870" s="16">
        <f t="shared" si="141"/>
        <v>3066.3181510668187</v>
      </c>
      <c r="D870" s="17">
        <f t="shared" si="137"/>
        <v>-1.8401790455289624E-23</v>
      </c>
      <c r="E870" s="16">
        <f t="shared" si="142"/>
        <v>1.0301873807399793E-19</v>
      </c>
      <c r="F870" s="17">
        <f t="shared" si="143"/>
        <v>-7.1929098747245666E-21</v>
      </c>
      <c r="G870" s="16">
        <f t="shared" si="144"/>
        <v>8580017.681848947</v>
      </c>
      <c r="H870" s="17">
        <f t="shared" si="138"/>
        <v>7.2113116651798558E-21</v>
      </c>
      <c r="I870" s="5">
        <f t="shared" si="145"/>
        <v>8580017.681848947</v>
      </c>
      <c r="J870" s="5">
        <f t="shared" si="146"/>
        <v>1.8401790455289156E-23</v>
      </c>
    </row>
    <row r="871" spans="1:10" x14ac:dyDescent="0.4">
      <c r="A871" s="1">
        <f t="shared" si="139"/>
        <v>44752</v>
      </c>
      <c r="B871">
        <f t="shared" si="140"/>
        <v>866</v>
      </c>
      <c r="C871" s="16">
        <f t="shared" si="141"/>
        <v>3066.3181510668187</v>
      </c>
      <c r="D871" s="17">
        <f t="shared" si="137"/>
        <v>-1.7116952155451498E-23</v>
      </c>
      <c r="E871" s="16">
        <f t="shared" si="142"/>
        <v>9.5825828199273364E-20</v>
      </c>
      <c r="F871" s="17">
        <f t="shared" si="143"/>
        <v>-6.6906910217936844E-21</v>
      </c>
      <c r="G871" s="16">
        <f t="shared" si="144"/>
        <v>8580017.681848947</v>
      </c>
      <c r="H871" s="17">
        <f t="shared" si="138"/>
        <v>6.7078079739491358E-21</v>
      </c>
      <c r="I871" s="5">
        <f t="shared" si="145"/>
        <v>8580017.681848947</v>
      </c>
      <c r="J871" s="5">
        <f t="shared" si="146"/>
        <v>1.711695215545143E-23</v>
      </c>
    </row>
    <row r="872" spans="1:10" x14ac:dyDescent="0.4">
      <c r="A872" s="1">
        <f t="shared" si="139"/>
        <v>44753</v>
      </c>
      <c r="B872">
        <f t="shared" si="140"/>
        <v>867</v>
      </c>
      <c r="C872" s="16">
        <f t="shared" si="141"/>
        <v>3066.3181510668187</v>
      </c>
      <c r="D872" s="17">
        <f t="shared" si="137"/>
        <v>-1.5921823031508068E-23</v>
      </c>
      <c r="E872" s="16">
        <f t="shared" si="142"/>
        <v>8.9135137177479684E-20</v>
      </c>
      <c r="F872" s="17">
        <f t="shared" si="143"/>
        <v>-6.2235377793920699E-21</v>
      </c>
      <c r="G872" s="16">
        <f t="shared" si="144"/>
        <v>8580017.681848947</v>
      </c>
      <c r="H872" s="17">
        <f t="shared" si="138"/>
        <v>6.2394596024235783E-21</v>
      </c>
      <c r="I872" s="5">
        <f t="shared" si="145"/>
        <v>8580017.681848947</v>
      </c>
      <c r="J872" s="5">
        <f t="shared" si="146"/>
        <v>1.5921823031508382E-23</v>
      </c>
    </row>
    <row r="873" spans="1:10" x14ac:dyDescent="0.4">
      <c r="A873" s="1">
        <f t="shared" si="139"/>
        <v>44754</v>
      </c>
      <c r="B873">
        <f t="shared" si="140"/>
        <v>868</v>
      </c>
      <c r="C873" s="16">
        <f t="shared" si="141"/>
        <v>3066.3181510668187</v>
      </c>
      <c r="D873" s="17">
        <f t="shared" si="137"/>
        <v>-1.481013946550778E-23</v>
      </c>
      <c r="E873" s="16">
        <f t="shared" si="142"/>
        <v>8.2911599398087617E-20</v>
      </c>
      <c r="F873" s="17">
        <f t="shared" si="143"/>
        <v>-5.7890018184006263E-21</v>
      </c>
      <c r="G873" s="16">
        <f t="shared" si="144"/>
        <v>8580017.681848947</v>
      </c>
      <c r="H873" s="17">
        <f t="shared" si="138"/>
        <v>5.8038119578661341E-21</v>
      </c>
      <c r="I873" s="5">
        <f t="shared" si="145"/>
        <v>8580017.681848947</v>
      </c>
      <c r="J873" s="5">
        <f t="shared" si="146"/>
        <v>1.4810139465507786E-23</v>
      </c>
    </row>
    <row r="874" spans="1:10" x14ac:dyDescent="0.4">
      <c r="A874" s="1">
        <f t="shared" si="139"/>
        <v>44755</v>
      </c>
      <c r="B874">
        <f t="shared" si="140"/>
        <v>869</v>
      </c>
      <c r="C874" s="16">
        <f t="shared" si="141"/>
        <v>3066.3181510668187</v>
      </c>
      <c r="D874" s="17">
        <f t="shared" si="137"/>
        <v>-1.3776075173912787E-23</v>
      </c>
      <c r="E874" s="16">
        <f t="shared" si="142"/>
        <v>7.7122597579686986E-20</v>
      </c>
      <c r="F874" s="17">
        <f t="shared" si="143"/>
        <v>-5.3848057554041769E-21</v>
      </c>
      <c r="G874" s="16">
        <f t="shared" si="144"/>
        <v>8580017.681848947</v>
      </c>
      <c r="H874" s="17">
        <f t="shared" si="138"/>
        <v>5.3985818305780894E-21</v>
      </c>
      <c r="I874" s="5">
        <f t="shared" si="145"/>
        <v>8580017.681848947</v>
      </c>
      <c r="J874" s="5">
        <f t="shared" si="146"/>
        <v>1.3776075173912463E-23</v>
      </c>
    </row>
    <row r="875" spans="1:10" x14ac:dyDescent="0.4">
      <c r="A875" s="1">
        <f t="shared" si="139"/>
        <v>44756</v>
      </c>
      <c r="B875">
        <f t="shared" si="140"/>
        <v>870</v>
      </c>
      <c r="C875" s="16">
        <f t="shared" si="141"/>
        <v>3066.3181510668187</v>
      </c>
      <c r="D875" s="17">
        <f t="shared" si="137"/>
        <v>-1.2814210672309114E-23</v>
      </c>
      <c r="E875" s="16">
        <f t="shared" si="142"/>
        <v>7.1737791824282807E-20</v>
      </c>
      <c r="F875" s="17">
        <f t="shared" si="143"/>
        <v>-5.0088312170274881E-21</v>
      </c>
      <c r="G875" s="16">
        <f t="shared" si="144"/>
        <v>8580017.681848947</v>
      </c>
      <c r="H875" s="17">
        <f t="shared" si="138"/>
        <v>5.0216454276997971E-21</v>
      </c>
      <c r="I875" s="5">
        <f t="shared" si="145"/>
        <v>8580017.681848947</v>
      </c>
      <c r="J875" s="5">
        <f t="shared" si="146"/>
        <v>1.2814210672309021E-23</v>
      </c>
    </row>
    <row r="876" spans="1:10" x14ac:dyDescent="0.4">
      <c r="A876" s="1">
        <f t="shared" si="139"/>
        <v>44757</v>
      </c>
      <c r="B876">
        <f t="shared" si="140"/>
        <v>871</v>
      </c>
      <c r="C876" s="16">
        <f t="shared" si="141"/>
        <v>3066.3181510668187</v>
      </c>
      <c r="D876" s="17">
        <f t="shared" si="137"/>
        <v>-1.1919504872132775E-23</v>
      </c>
      <c r="E876" s="16">
        <f t="shared" si="142"/>
        <v>6.672896060725532E-20</v>
      </c>
      <c r="F876" s="17">
        <f t="shared" si="143"/>
        <v>-4.6591077376357397E-21</v>
      </c>
      <c r="G876" s="16">
        <f t="shared" si="144"/>
        <v>8580017.681848947</v>
      </c>
      <c r="H876" s="17">
        <f t="shared" si="138"/>
        <v>4.6710272425078728E-21</v>
      </c>
      <c r="I876" s="5">
        <f t="shared" si="145"/>
        <v>8580017.681848947</v>
      </c>
      <c r="J876" s="5">
        <f t="shared" si="146"/>
        <v>1.1919504872133085E-23</v>
      </c>
    </row>
    <row r="877" spans="1:10" x14ac:dyDescent="0.4">
      <c r="A877" s="1">
        <f t="shared" si="139"/>
        <v>44758</v>
      </c>
      <c r="B877">
        <f t="shared" si="140"/>
        <v>872</v>
      </c>
      <c r="C877" s="16">
        <f t="shared" si="141"/>
        <v>3066.3181510668187</v>
      </c>
      <c r="D877" s="17">
        <f t="shared" si="137"/>
        <v>-1.1087268660551462E-23</v>
      </c>
      <c r="E877" s="16">
        <f t="shared" si="142"/>
        <v>6.2069852869619577E-20</v>
      </c>
      <c r="F877" s="17">
        <f t="shared" si="143"/>
        <v>-4.3338024322128189E-21</v>
      </c>
      <c r="G877" s="16">
        <f t="shared" si="144"/>
        <v>8580017.681848947</v>
      </c>
      <c r="H877" s="17">
        <f t="shared" si="138"/>
        <v>4.3448897008733706E-21</v>
      </c>
      <c r="I877" s="5">
        <f t="shared" si="145"/>
        <v>8580017.681848947</v>
      </c>
      <c r="J877" s="5">
        <f t="shared" si="146"/>
        <v>1.1087268660551666E-23</v>
      </c>
    </row>
    <row r="878" spans="1:10" x14ac:dyDescent="0.4">
      <c r="A878" s="1">
        <f t="shared" si="139"/>
        <v>44759</v>
      </c>
      <c r="B878">
        <f t="shared" si="140"/>
        <v>873</v>
      </c>
      <c r="C878" s="16">
        <f t="shared" si="141"/>
        <v>3066.3181510668187</v>
      </c>
      <c r="D878" s="17">
        <f t="shared" si="137"/>
        <v>-1.031314032503525E-23</v>
      </c>
      <c r="E878" s="16">
        <f t="shared" si="142"/>
        <v>5.7736050437406764E-20</v>
      </c>
      <c r="F878" s="17">
        <f t="shared" si="143"/>
        <v>-4.0312103902934387E-21</v>
      </c>
      <c r="G878" s="16">
        <f t="shared" si="144"/>
        <v>8580017.681848947</v>
      </c>
      <c r="H878" s="17">
        <f t="shared" si="138"/>
        <v>4.0415235306184738E-21</v>
      </c>
      <c r="I878" s="5">
        <f t="shared" si="145"/>
        <v>8580017.681848947</v>
      </c>
      <c r="J878" s="5">
        <f t="shared" si="146"/>
        <v>1.0313140325035099E-23</v>
      </c>
    </row>
    <row r="879" spans="1:10" x14ac:dyDescent="0.4">
      <c r="A879" s="1">
        <f t="shared" si="139"/>
        <v>44760</v>
      </c>
      <c r="B879">
        <f t="shared" si="140"/>
        <v>874</v>
      </c>
      <c r="C879" s="16">
        <f t="shared" si="141"/>
        <v>3066.3181510668187</v>
      </c>
      <c r="D879" s="17">
        <f t="shared" si="137"/>
        <v>-9.5930626938175003E-24</v>
      </c>
      <c r="E879" s="16">
        <f t="shared" si="142"/>
        <v>5.3704840047113328E-20</v>
      </c>
      <c r="F879" s="17">
        <f t="shared" si="143"/>
        <v>-3.7497457406041159E-21</v>
      </c>
      <c r="G879" s="16">
        <f t="shared" si="144"/>
        <v>8580017.681848947</v>
      </c>
      <c r="H879" s="17">
        <f t="shared" si="138"/>
        <v>3.7593388032979333E-21</v>
      </c>
      <c r="I879" s="5">
        <f t="shared" si="145"/>
        <v>8580017.681848947</v>
      </c>
      <c r="J879" s="5">
        <f t="shared" si="146"/>
        <v>9.5930626938174386E-24</v>
      </c>
    </row>
    <row r="880" spans="1:10" x14ac:dyDescent="0.4">
      <c r="A880" s="1">
        <f t="shared" si="139"/>
        <v>44761</v>
      </c>
      <c r="B880">
        <f t="shared" si="140"/>
        <v>875</v>
      </c>
      <c r="C880" s="16">
        <f t="shared" si="141"/>
        <v>3066.3181510668187</v>
      </c>
      <c r="D880" s="17">
        <f t="shared" si="137"/>
        <v>-8.9232618724402484E-24</v>
      </c>
      <c r="E880" s="16">
        <f t="shared" si="142"/>
        <v>4.9955094306509214E-20</v>
      </c>
      <c r="F880" s="17">
        <f t="shared" si="143"/>
        <v>-3.487933339583205E-21</v>
      </c>
      <c r="G880" s="16">
        <f t="shared" si="144"/>
        <v>8580017.681848947</v>
      </c>
      <c r="H880" s="17">
        <f t="shared" si="138"/>
        <v>3.4968566014556455E-21</v>
      </c>
      <c r="I880" s="5">
        <f t="shared" si="145"/>
        <v>8580017.681848947</v>
      </c>
      <c r="J880" s="5">
        <f t="shared" si="146"/>
        <v>8.9232618724404688E-24</v>
      </c>
    </row>
    <row r="881" spans="1:10" x14ac:dyDescent="0.4">
      <c r="A881" s="1">
        <f t="shared" si="139"/>
        <v>44762</v>
      </c>
      <c r="B881">
        <f t="shared" si="140"/>
        <v>876</v>
      </c>
      <c r="C881" s="16">
        <f t="shared" si="141"/>
        <v>3066.3181510668187</v>
      </c>
      <c r="D881" s="17">
        <f t="shared" si="137"/>
        <v>-8.3002274649431827E-24</v>
      </c>
      <c r="E881" s="16">
        <f t="shared" si="142"/>
        <v>4.6467160966926006E-20</v>
      </c>
      <c r="F881" s="17">
        <f t="shared" si="143"/>
        <v>-3.2444010402198775E-21</v>
      </c>
      <c r="G881" s="16">
        <f t="shared" si="144"/>
        <v>8580017.681848947</v>
      </c>
      <c r="H881" s="17">
        <f t="shared" si="138"/>
        <v>3.2527012676848208E-21</v>
      </c>
      <c r="I881" s="5">
        <f t="shared" si="145"/>
        <v>8580017.681848947</v>
      </c>
      <c r="J881" s="5">
        <f t="shared" si="146"/>
        <v>8.3002274649433032E-24</v>
      </c>
    </row>
    <row r="882" spans="1:10" x14ac:dyDescent="0.4">
      <c r="A882" s="1">
        <f t="shared" si="139"/>
        <v>44763</v>
      </c>
      <c r="B882">
        <f t="shared" si="140"/>
        <v>877</v>
      </c>
      <c r="C882" s="16">
        <f t="shared" si="141"/>
        <v>3066.3181510668187</v>
      </c>
      <c r="D882" s="17">
        <f t="shared" si="137"/>
        <v>-7.7206941760364061E-24</v>
      </c>
      <c r="E882" s="16">
        <f t="shared" si="142"/>
        <v>4.3222759926706125E-20</v>
      </c>
      <c r="F882" s="17">
        <f t="shared" si="143"/>
        <v>-3.0178725006933927E-21</v>
      </c>
      <c r="G882" s="16">
        <f t="shared" si="144"/>
        <v>8580017.681848947</v>
      </c>
      <c r="H882" s="17">
        <f t="shared" si="138"/>
        <v>3.025593194869429E-21</v>
      </c>
      <c r="I882" s="5">
        <f t="shared" si="145"/>
        <v>8580017.681848947</v>
      </c>
      <c r="J882" s="5">
        <f t="shared" si="146"/>
        <v>7.7206941760362974E-24</v>
      </c>
    </row>
    <row r="883" spans="1:10" x14ac:dyDescent="0.4">
      <c r="A883" s="1">
        <f t="shared" si="139"/>
        <v>44764</v>
      </c>
      <c r="B883">
        <f t="shared" si="140"/>
        <v>878</v>
      </c>
      <c r="C883" s="16">
        <f t="shared" si="141"/>
        <v>3066.3181510668187</v>
      </c>
      <c r="D883" s="17">
        <f t="shared" si="137"/>
        <v>-7.1816246978347729E-24</v>
      </c>
      <c r="E883" s="16">
        <f t="shared" si="142"/>
        <v>4.0204887426012734E-20</v>
      </c>
      <c r="F883" s="17">
        <f t="shared" si="143"/>
        <v>-2.8071604951230569E-21</v>
      </c>
      <c r="G883" s="16">
        <f t="shared" si="144"/>
        <v>8580017.681848947</v>
      </c>
      <c r="H883" s="17">
        <f t="shared" si="138"/>
        <v>2.8143421198208917E-21</v>
      </c>
      <c r="I883" s="5">
        <f t="shared" si="145"/>
        <v>8580017.681848947</v>
      </c>
      <c r="J883" s="5">
        <f t="shared" si="146"/>
        <v>7.1816246978348728E-24</v>
      </c>
    </row>
    <row r="884" spans="1:10" x14ac:dyDescent="0.4">
      <c r="A884" s="1">
        <f t="shared" si="139"/>
        <v>44765</v>
      </c>
      <c r="B884">
        <f t="shared" si="140"/>
        <v>879</v>
      </c>
      <c r="C884" s="16">
        <f t="shared" si="141"/>
        <v>3066.3181510668187</v>
      </c>
      <c r="D884" s="17">
        <f t="shared" si="137"/>
        <v>-6.6801937914639649E-24</v>
      </c>
      <c r="E884" s="16">
        <f t="shared" si="142"/>
        <v>3.7397726930889675E-20</v>
      </c>
      <c r="F884" s="17">
        <f t="shared" si="143"/>
        <v>-2.6111606913708137E-21</v>
      </c>
      <c r="G884" s="16">
        <f t="shared" si="144"/>
        <v>8580017.681848947</v>
      </c>
      <c r="H884" s="17">
        <f t="shared" si="138"/>
        <v>2.6178408851622777E-21</v>
      </c>
      <c r="I884" s="5">
        <f t="shared" si="145"/>
        <v>8580017.681848947</v>
      </c>
      <c r="J884" s="5">
        <f t="shared" si="146"/>
        <v>6.6801937914639767E-24</v>
      </c>
    </row>
    <row r="885" spans="1:10" x14ac:dyDescent="0.4">
      <c r="A885" s="1">
        <f t="shared" si="139"/>
        <v>44766</v>
      </c>
      <c r="B885">
        <f t="shared" si="140"/>
        <v>880</v>
      </c>
      <c r="C885" s="16">
        <f t="shared" si="141"/>
        <v>3066.3181510668187</v>
      </c>
      <c r="D885" s="17">
        <f t="shared" si="137"/>
        <v>-6.2137734801106972E-24</v>
      </c>
      <c r="E885" s="16">
        <f t="shared" si="142"/>
        <v>3.478656623951886E-20</v>
      </c>
      <c r="F885" s="17">
        <f t="shared" si="143"/>
        <v>-2.4288458632862098E-21</v>
      </c>
      <c r="G885" s="16">
        <f t="shared" si="144"/>
        <v>8580017.681848947</v>
      </c>
      <c r="H885" s="17">
        <f t="shared" si="138"/>
        <v>2.4350596367663205E-21</v>
      </c>
      <c r="I885" s="5">
        <f t="shared" si="145"/>
        <v>8580017.681848947</v>
      </c>
      <c r="J885" s="5">
        <f t="shared" si="146"/>
        <v>6.2137734801106943E-24</v>
      </c>
    </row>
    <row r="886" spans="1:10" x14ac:dyDescent="0.4">
      <c r="A886" s="1">
        <f t="shared" si="139"/>
        <v>44767</v>
      </c>
      <c r="B886">
        <f t="shared" si="140"/>
        <v>881</v>
      </c>
      <c r="C886" s="16">
        <f t="shared" si="141"/>
        <v>3066.3181510668187</v>
      </c>
      <c r="D886" s="17">
        <f t="shared" si="137"/>
        <v>-5.7799192759145093E-24</v>
      </c>
      <c r="E886" s="16">
        <f t="shared" si="142"/>
        <v>3.2357720376232647E-20</v>
      </c>
      <c r="F886" s="17">
        <f t="shared" si="143"/>
        <v>-2.2592605070603708E-21</v>
      </c>
      <c r="G886" s="16">
        <f t="shared" si="144"/>
        <v>8580017.681848947</v>
      </c>
      <c r="H886" s="17">
        <f t="shared" si="138"/>
        <v>2.2650404263362854E-21</v>
      </c>
      <c r="I886" s="5">
        <f t="shared" si="145"/>
        <v>8580017.681848947</v>
      </c>
      <c r="J886" s="5">
        <f t="shared" si="146"/>
        <v>5.7799192759145504E-24</v>
      </c>
    </row>
    <row r="887" spans="1:10" x14ac:dyDescent="0.4">
      <c r="A887" s="1">
        <f t="shared" si="139"/>
        <v>44768</v>
      </c>
      <c r="B887">
        <f t="shared" si="140"/>
        <v>882</v>
      </c>
      <c r="C887" s="16">
        <f t="shared" si="141"/>
        <v>3066.3181510668187</v>
      </c>
      <c r="D887" s="17">
        <f t="shared" si="137"/>
        <v>-5.376357368516909E-24</v>
      </c>
      <c r="E887" s="16">
        <f t="shared" si="142"/>
        <v>3.0098459869172275E-20</v>
      </c>
      <c r="F887" s="17">
        <f t="shared" si="143"/>
        <v>-2.1015158334735426E-21</v>
      </c>
      <c r="G887" s="16">
        <f t="shared" si="144"/>
        <v>8580017.681848947</v>
      </c>
      <c r="H887" s="17">
        <f t="shared" si="138"/>
        <v>2.1068921908420593E-21</v>
      </c>
      <c r="I887" s="5">
        <f t="shared" si="145"/>
        <v>8580017.681848947</v>
      </c>
      <c r="J887" s="5">
        <f t="shared" si="146"/>
        <v>5.3763573685167621E-24</v>
      </c>
    </row>
    <row r="888" spans="1:10" x14ac:dyDescent="0.4">
      <c r="A888" s="1">
        <f t="shared" si="139"/>
        <v>44769</v>
      </c>
      <c r="B888">
        <f t="shared" si="140"/>
        <v>883</v>
      </c>
      <c r="C888" s="16">
        <f t="shared" si="141"/>
        <v>3066.3181510668187</v>
      </c>
      <c r="D888" s="17">
        <f t="shared" si="137"/>
        <v>-5.000972708123615E-24</v>
      </c>
      <c r="E888" s="16">
        <f t="shared" si="142"/>
        <v>2.7996944035698732E-20</v>
      </c>
      <c r="F888" s="17">
        <f t="shared" si="143"/>
        <v>-1.9547851097907881E-21</v>
      </c>
      <c r="G888" s="16">
        <f t="shared" si="144"/>
        <v>8580017.681848947</v>
      </c>
      <c r="H888" s="17">
        <f t="shared" si="138"/>
        <v>1.9597860824989116E-21</v>
      </c>
      <c r="I888" s="5">
        <f t="shared" si="145"/>
        <v>8580017.681848947</v>
      </c>
      <c r="J888" s="5">
        <f t="shared" si="146"/>
        <v>5.0009727081234526E-24</v>
      </c>
    </row>
    <row r="889" spans="1:10" x14ac:dyDescent="0.4">
      <c r="A889" s="1">
        <f t="shared" si="139"/>
        <v>44770</v>
      </c>
      <c r="B889">
        <f t="shared" si="140"/>
        <v>884</v>
      </c>
      <c r="C889" s="16">
        <f t="shared" si="141"/>
        <v>3066.3181510668187</v>
      </c>
      <c r="D889" s="17">
        <f t="shared" si="137"/>
        <v>-4.6517979206237692E-24</v>
      </c>
      <c r="E889" s="16">
        <f t="shared" si="142"/>
        <v>2.6042158925907943E-20</v>
      </c>
      <c r="F889" s="17">
        <f t="shared" si="143"/>
        <v>-1.8182993268929327E-21</v>
      </c>
      <c r="G889" s="16">
        <f t="shared" si="144"/>
        <v>8580017.681848947</v>
      </c>
      <c r="H889" s="17">
        <f t="shared" si="138"/>
        <v>1.8229511248135563E-21</v>
      </c>
      <c r="I889" s="5">
        <f t="shared" si="145"/>
        <v>8580017.681848947</v>
      </c>
      <c r="J889" s="5">
        <f t="shared" si="146"/>
        <v>4.6517979206236399E-24</v>
      </c>
    </row>
    <row r="890" spans="1:10" x14ac:dyDescent="0.4">
      <c r="A890" s="1">
        <f t="shared" si="139"/>
        <v>44771</v>
      </c>
      <c r="B890">
        <f t="shared" si="140"/>
        <v>885</v>
      </c>
      <c r="C890" s="16">
        <f t="shared" si="141"/>
        <v>3066.3181510668187</v>
      </c>
      <c r="D890" s="17">
        <f t="shared" si="137"/>
        <v>-4.3270029966707715E-24</v>
      </c>
      <c r="E890" s="16">
        <f t="shared" si="142"/>
        <v>2.4223859599015009E-20</v>
      </c>
      <c r="F890" s="17">
        <f t="shared" si="143"/>
        <v>-1.6913431689343801E-21</v>
      </c>
      <c r="G890" s="16">
        <f t="shared" si="144"/>
        <v>8580017.681848947</v>
      </c>
      <c r="H890" s="17">
        <f t="shared" si="138"/>
        <v>1.6956701719310509E-21</v>
      </c>
      <c r="I890" s="5">
        <f t="shared" si="145"/>
        <v>8580017.681848947</v>
      </c>
      <c r="J890" s="5">
        <f t="shared" si="146"/>
        <v>4.3270029966707605E-24</v>
      </c>
    </row>
    <row r="891" spans="1:10" x14ac:dyDescent="0.4">
      <c r="A891" s="1">
        <f t="shared" si="139"/>
        <v>44772</v>
      </c>
      <c r="B891">
        <f t="shared" si="140"/>
        <v>886</v>
      </c>
      <c r="C891" s="16">
        <f t="shared" si="141"/>
        <v>3066.3181510668187</v>
      </c>
      <c r="D891" s="17">
        <f t="shared" si="137"/>
        <v>-4.0248857006856475E-24</v>
      </c>
      <c r="E891" s="16">
        <f t="shared" si="142"/>
        <v>2.2532516430080628E-20</v>
      </c>
      <c r="F891" s="17">
        <f t="shared" si="143"/>
        <v>-1.5732512644049585E-21</v>
      </c>
      <c r="G891" s="16">
        <f t="shared" si="144"/>
        <v>8580017.681848947</v>
      </c>
      <c r="H891" s="17">
        <f t="shared" si="138"/>
        <v>1.5772761501056442E-21</v>
      </c>
      <c r="I891" s="5">
        <f t="shared" si="145"/>
        <v>8580017.681848947</v>
      </c>
      <c r="J891" s="5">
        <f t="shared" si="146"/>
        <v>4.0248857006856475E-24</v>
      </c>
    </row>
    <row r="892" spans="1:10" x14ac:dyDescent="0.4">
      <c r="A892" s="1">
        <f t="shared" si="139"/>
        <v>44773</v>
      </c>
      <c r="B892">
        <f t="shared" si="140"/>
        <v>887</v>
      </c>
      <c r="C892" s="16">
        <f t="shared" si="141"/>
        <v>3066.3181510668187</v>
      </c>
      <c r="D892" s="17">
        <f t="shared" si="137"/>
        <v>-3.7438626495169915E-24</v>
      </c>
      <c r="E892" s="16">
        <f t="shared" si="142"/>
        <v>2.0959265165675669E-20</v>
      </c>
      <c r="F892" s="17">
        <f t="shared" si="143"/>
        <v>-1.46340469894778E-21</v>
      </c>
      <c r="G892" s="16">
        <f t="shared" si="144"/>
        <v>8580017.681848947</v>
      </c>
      <c r="H892" s="17">
        <f t="shared" si="138"/>
        <v>1.467148561597297E-21</v>
      </c>
      <c r="I892" s="5">
        <f t="shared" si="145"/>
        <v>8580017.681848947</v>
      </c>
      <c r="J892" s="5">
        <f t="shared" si="146"/>
        <v>3.7438626495170099E-24</v>
      </c>
    </row>
    <row r="893" spans="1:10" x14ac:dyDescent="0.4">
      <c r="A893" s="1">
        <f t="shared" si="139"/>
        <v>44774</v>
      </c>
      <c r="B893">
        <f t="shared" si="140"/>
        <v>888</v>
      </c>
      <c r="C893" s="16">
        <f t="shared" si="141"/>
        <v>3066.3181510668187</v>
      </c>
      <c r="D893" s="17">
        <f t="shared" si="137"/>
        <v>-3.4824610140011294E-24</v>
      </c>
      <c r="E893" s="16">
        <f t="shared" si="142"/>
        <v>1.949586046672789E-20</v>
      </c>
      <c r="F893" s="17">
        <f t="shared" si="143"/>
        <v>-1.3612277716569513E-21</v>
      </c>
      <c r="G893" s="16">
        <f t="shared" si="144"/>
        <v>8580017.681848947</v>
      </c>
      <c r="H893" s="17">
        <f t="shared" si="138"/>
        <v>1.3647102326709524E-21</v>
      </c>
      <c r="I893" s="5">
        <f t="shared" si="145"/>
        <v>8580017.681848947</v>
      </c>
      <c r="J893" s="5">
        <f t="shared" si="146"/>
        <v>3.4824610140010714E-24</v>
      </c>
    </row>
    <row r="894" spans="1:10" x14ac:dyDescent="0.4">
      <c r="A894" s="1">
        <f t="shared" si="139"/>
        <v>44775</v>
      </c>
      <c r="B894">
        <f t="shared" si="140"/>
        <v>889</v>
      </c>
      <c r="C894" s="16">
        <f t="shared" si="141"/>
        <v>3066.3181510668187</v>
      </c>
      <c r="D894" s="17">
        <f t="shared" si="137"/>
        <v>-3.2393107999307595E-24</v>
      </c>
      <c r="E894" s="16">
        <f t="shared" si="142"/>
        <v>1.8134632695070939E-20</v>
      </c>
      <c r="F894" s="17">
        <f t="shared" si="143"/>
        <v>-1.266184977855035E-21</v>
      </c>
      <c r="G894" s="16">
        <f t="shared" si="144"/>
        <v>8580017.681848947</v>
      </c>
      <c r="H894" s="17">
        <f t="shared" si="138"/>
        <v>1.2694242886549658E-21</v>
      </c>
      <c r="I894" s="5">
        <f t="shared" si="145"/>
        <v>8580017.681848947</v>
      </c>
      <c r="J894" s="5">
        <f t="shared" si="146"/>
        <v>3.2393107999308377E-24</v>
      </c>
    </row>
    <row r="895" spans="1:10" x14ac:dyDescent="0.4">
      <c r="A895" s="1">
        <f t="shared" si="139"/>
        <v>44776</v>
      </c>
      <c r="B895">
        <f t="shared" si="140"/>
        <v>890</v>
      </c>
      <c r="C895" s="16">
        <f t="shared" si="141"/>
        <v>3066.3181510668187</v>
      </c>
      <c r="D895" s="17">
        <f t="shared" si="137"/>
        <v>-3.0131376679769633E-24</v>
      </c>
      <c r="E895" s="16">
        <f t="shared" si="142"/>
        <v>1.6868447717215904E-20</v>
      </c>
      <c r="F895" s="17">
        <f t="shared" si="143"/>
        <v>-1.1777782025371366E-21</v>
      </c>
      <c r="G895" s="16">
        <f t="shared" si="144"/>
        <v>8580017.681848947</v>
      </c>
      <c r="H895" s="17">
        <f t="shared" si="138"/>
        <v>1.1807913402051135E-21</v>
      </c>
      <c r="I895" s="5">
        <f t="shared" si="145"/>
        <v>8580017.681848947</v>
      </c>
      <c r="J895" s="5">
        <f t="shared" si="146"/>
        <v>3.0131376679769225E-24</v>
      </c>
    </row>
    <row r="896" spans="1:10" x14ac:dyDescent="0.4">
      <c r="A896" s="1">
        <f t="shared" si="139"/>
        <v>44777</v>
      </c>
      <c r="B896">
        <f t="shared" si="140"/>
        <v>891</v>
      </c>
      <c r="C896" s="16">
        <f t="shared" si="141"/>
        <v>3066.3181510668187</v>
      </c>
      <c r="D896" s="17">
        <f t="shared" si="137"/>
        <v>-2.8027562549341411E-24</v>
      </c>
      <c r="E896" s="16">
        <f t="shared" si="142"/>
        <v>1.5690669514678767E-20</v>
      </c>
      <c r="F896" s="17">
        <f t="shared" si="143"/>
        <v>-1.0955441097725797E-21</v>
      </c>
      <c r="G896" s="16">
        <f t="shared" si="144"/>
        <v>8580017.681848947</v>
      </c>
      <c r="H896" s="17">
        <f t="shared" si="138"/>
        <v>1.0983468660275139E-21</v>
      </c>
      <c r="I896" s="5">
        <f t="shared" si="145"/>
        <v>8580017.681848947</v>
      </c>
      <c r="J896" s="5">
        <f t="shared" si="146"/>
        <v>2.8027562549341448E-24</v>
      </c>
    </row>
    <row r="897" spans="1:10" x14ac:dyDescent="0.4">
      <c r="A897" s="1">
        <f t="shared" si="139"/>
        <v>44778</v>
      </c>
      <c r="B897">
        <f t="shared" si="140"/>
        <v>892</v>
      </c>
      <c r="C897" s="16">
        <f t="shared" si="141"/>
        <v>3066.3181510668187</v>
      </c>
      <c r="D897" s="17">
        <f t="shared" si="137"/>
        <v>-2.6070639612847956E-24</v>
      </c>
      <c r="E897" s="16">
        <f t="shared" si="142"/>
        <v>1.4595125404906187E-20</v>
      </c>
      <c r="F897" s="17">
        <f t="shared" si="143"/>
        <v>-1.0190517143821483E-21</v>
      </c>
      <c r="G897" s="16">
        <f t="shared" si="144"/>
        <v>8580017.681848947</v>
      </c>
      <c r="H897" s="17">
        <f t="shared" si="138"/>
        <v>1.0216587783434331E-21</v>
      </c>
      <c r="I897" s="5">
        <f t="shared" si="145"/>
        <v>8580017.681848947</v>
      </c>
      <c r="J897" s="5">
        <f t="shared" si="146"/>
        <v>2.607063961284854E-24</v>
      </c>
    </row>
    <row r="898" spans="1:10" x14ac:dyDescent="0.4">
      <c r="A898" s="1">
        <f t="shared" si="139"/>
        <v>44779</v>
      </c>
      <c r="B898">
        <f t="shared" si="140"/>
        <v>893</v>
      </c>
      <c r="C898" s="16">
        <f t="shared" si="141"/>
        <v>3066.3181510668187</v>
      </c>
      <c r="D898" s="17">
        <f t="shared" si="137"/>
        <v>-2.4250351725250827E-24</v>
      </c>
      <c r="E898" s="16">
        <f t="shared" si="142"/>
        <v>1.357607369052404E-20</v>
      </c>
      <c r="F898" s="17">
        <f t="shared" si="143"/>
        <v>-9.479001231641577E-22</v>
      </c>
      <c r="G898" s="16">
        <f t="shared" si="144"/>
        <v>8580017.681848947</v>
      </c>
      <c r="H898" s="17">
        <f t="shared" si="138"/>
        <v>9.5032515833668283E-22</v>
      </c>
      <c r="I898" s="5">
        <f t="shared" si="145"/>
        <v>8580017.681848947</v>
      </c>
      <c r="J898" s="5">
        <f t="shared" si="146"/>
        <v>2.4250351725251253E-24</v>
      </c>
    </row>
    <row r="899" spans="1:10" x14ac:dyDescent="0.4">
      <c r="A899" s="1">
        <f t="shared" si="139"/>
        <v>44780</v>
      </c>
      <c r="B899">
        <f t="shared" si="140"/>
        <v>894</v>
      </c>
      <c r="C899" s="16">
        <f t="shared" si="141"/>
        <v>3066.3181510668187</v>
      </c>
      <c r="D899" s="17">
        <f t="shared" si="137"/>
        <v>-2.2557158839653573E-24</v>
      </c>
      <c r="E899" s="16">
        <f t="shared" si="142"/>
        <v>1.2628173567359883E-20</v>
      </c>
      <c r="F899" s="17">
        <f t="shared" si="143"/>
        <v>-8.8171643383122643E-22</v>
      </c>
      <c r="G899" s="16">
        <f t="shared" si="144"/>
        <v>8580017.681848947</v>
      </c>
      <c r="H899" s="17">
        <f t="shared" si="138"/>
        <v>8.8397214971519181E-22</v>
      </c>
      <c r="I899" s="5">
        <f t="shared" si="145"/>
        <v>8580017.681848947</v>
      </c>
      <c r="J899" s="5">
        <f t="shared" si="146"/>
        <v>2.2557158839653786E-24</v>
      </c>
    </row>
    <row r="900" spans="1:10" x14ac:dyDescent="0.4">
      <c r="A900" s="1">
        <f t="shared" si="139"/>
        <v>44781</v>
      </c>
      <c r="B900">
        <f t="shared" si="140"/>
        <v>895</v>
      </c>
      <c r="C900" s="16">
        <f t="shared" si="141"/>
        <v>3066.3181510668187</v>
      </c>
      <c r="D900" s="17">
        <f t="shared" si="137"/>
        <v>-2.0982187008345271E-24</v>
      </c>
      <c r="E900" s="16">
        <f t="shared" si="142"/>
        <v>1.1746457133528656E-20</v>
      </c>
      <c r="F900" s="17">
        <f t="shared" si="143"/>
        <v>-8.2015378064617145E-22</v>
      </c>
      <c r="G900" s="16">
        <f t="shared" si="144"/>
        <v>8580017.681848947</v>
      </c>
      <c r="H900" s="17">
        <f t="shared" si="138"/>
        <v>8.2225199934700601E-22</v>
      </c>
      <c r="I900" s="5">
        <f t="shared" si="145"/>
        <v>8580017.681848947</v>
      </c>
      <c r="J900" s="5">
        <f t="shared" si="146"/>
        <v>2.0982187008345584E-24</v>
      </c>
    </row>
    <row r="901" spans="1:10" x14ac:dyDescent="0.4">
      <c r="A901" s="1">
        <f t="shared" si="139"/>
        <v>44782</v>
      </c>
      <c r="B901">
        <f t="shared" si="140"/>
        <v>896</v>
      </c>
      <c r="C901" s="16">
        <f t="shared" si="141"/>
        <v>3066.3181510668187</v>
      </c>
      <c r="D901" s="17">
        <f t="shared" ref="D901:D964" si="147">-E$1*C901*E901/B$2</f>
        <v>-1.9517181874839976E-24</v>
      </c>
      <c r="E901" s="16">
        <f t="shared" si="142"/>
        <v>1.0926303352882485E-20</v>
      </c>
      <c r="F901" s="17">
        <f t="shared" si="143"/>
        <v>-7.6288951651428996E-22</v>
      </c>
      <c r="G901" s="16">
        <f t="shared" si="144"/>
        <v>8580017.681848947</v>
      </c>
      <c r="H901" s="17">
        <f t="shared" ref="H901:H964" si="148">$G$1*E901</f>
        <v>7.64841234701774E-22</v>
      </c>
      <c r="I901" s="5">
        <f t="shared" si="145"/>
        <v>8580017.681848947</v>
      </c>
      <c r="J901" s="5">
        <f t="shared" si="146"/>
        <v>1.9517181874840369E-24</v>
      </c>
    </row>
    <row r="902" spans="1:10" x14ac:dyDescent="0.4">
      <c r="A902" s="1">
        <f t="shared" si="139"/>
        <v>44783</v>
      </c>
      <c r="B902">
        <f t="shared" si="140"/>
        <v>897</v>
      </c>
      <c r="C902" s="16">
        <f t="shared" si="141"/>
        <v>3066.3181510668187</v>
      </c>
      <c r="D902" s="17">
        <f t="shared" si="147"/>
        <v>-1.8154465413165854E-24</v>
      </c>
      <c r="E902" s="16">
        <f t="shared" si="142"/>
        <v>1.0163413836368194E-20</v>
      </c>
      <c r="F902" s="17">
        <f t="shared" si="143"/>
        <v>-7.0962352200445707E-22</v>
      </c>
      <c r="G902" s="16">
        <f t="shared" si="144"/>
        <v>8580017.681848947</v>
      </c>
      <c r="H902" s="17">
        <f t="shared" si="148"/>
        <v>7.1143896854577364E-22</v>
      </c>
      <c r="I902" s="5">
        <f t="shared" si="145"/>
        <v>8580017.681848947</v>
      </c>
      <c r="J902" s="5">
        <f t="shared" si="146"/>
        <v>1.8154465413165649E-24</v>
      </c>
    </row>
    <row r="903" spans="1:10" x14ac:dyDescent="0.4">
      <c r="A903" s="1">
        <f t="shared" ref="A903:A966" si="149">A902+1</f>
        <v>44784</v>
      </c>
      <c r="B903">
        <f t="shared" ref="B903:B966" si="150">B902+1</f>
        <v>898</v>
      </c>
      <c r="C903" s="16">
        <f t="shared" si="141"/>
        <v>3066.3181510668187</v>
      </c>
      <c r="D903" s="17">
        <f t="shared" si="147"/>
        <v>-1.6886895687676604E-24</v>
      </c>
      <c r="E903" s="16">
        <f t="shared" si="142"/>
        <v>9.4537903143637371E-21</v>
      </c>
      <c r="F903" s="17">
        <f t="shared" si="143"/>
        <v>-6.6007663243669401E-22</v>
      </c>
      <c r="G903" s="16">
        <f t="shared" si="144"/>
        <v>8580017.681848947</v>
      </c>
      <c r="H903" s="17">
        <f t="shared" si="148"/>
        <v>6.6176532200546163E-22</v>
      </c>
      <c r="I903" s="5">
        <f t="shared" si="145"/>
        <v>8580017.681848947</v>
      </c>
      <c r="J903" s="5">
        <f t="shared" si="146"/>
        <v>1.6886895687676182E-24</v>
      </c>
    </row>
    <row r="904" spans="1:10" x14ac:dyDescent="0.4">
      <c r="A904" s="1">
        <f t="shared" si="149"/>
        <v>44785</v>
      </c>
      <c r="B904">
        <f t="shared" si="150"/>
        <v>899</v>
      </c>
      <c r="C904" s="16">
        <f t="shared" si="141"/>
        <v>3066.3181510668187</v>
      </c>
      <c r="D904" s="17">
        <f t="shared" si="147"/>
        <v>-1.5707829422488185E-24</v>
      </c>
      <c r="E904" s="16">
        <f t="shared" si="142"/>
        <v>8.7937136819270426E-21</v>
      </c>
      <c r="F904" s="17">
        <f t="shared" si="143"/>
        <v>-6.1398917479264423E-22</v>
      </c>
      <c r="G904" s="16">
        <f t="shared" si="144"/>
        <v>8580017.681848947</v>
      </c>
      <c r="H904" s="17">
        <f t="shared" si="148"/>
        <v>6.1555995773489302E-22</v>
      </c>
      <c r="I904" s="5">
        <f t="shared" si="145"/>
        <v>8580017.681848947</v>
      </c>
      <c r="J904" s="5">
        <f t="shared" si="146"/>
        <v>1.5707829422487957E-24</v>
      </c>
    </row>
    <row r="905" spans="1:10" x14ac:dyDescent="0.4">
      <c r="A905" s="1">
        <f t="shared" si="149"/>
        <v>44786</v>
      </c>
      <c r="B905">
        <f t="shared" si="150"/>
        <v>900</v>
      </c>
      <c r="C905" s="16">
        <f t="shared" si="141"/>
        <v>3066.3181510668187</v>
      </c>
      <c r="D905" s="17">
        <f t="shared" si="147"/>
        <v>-1.4611087184368868E-24</v>
      </c>
      <c r="E905" s="16">
        <f t="shared" si="142"/>
        <v>8.179724507134399E-21</v>
      </c>
      <c r="F905" s="17">
        <f t="shared" si="143"/>
        <v>-5.7111960678097113E-22</v>
      </c>
      <c r="G905" s="16">
        <f t="shared" si="144"/>
        <v>8580017.681848947</v>
      </c>
      <c r="H905" s="17">
        <f t="shared" si="148"/>
        <v>5.7258071549940803E-22</v>
      </c>
      <c r="I905" s="5">
        <f t="shared" si="145"/>
        <v>8580017.681848947</v>
      </c>
      <c r="J905" s="5">
        <f t="shared" si="146"/>
        <v>1.4611087184369018E-24</v>
      </c>
    </row>
    <row r="906" spans="1:10" x14ac:dyDescent="0.4">
      <c r="A906" s="1">
        <f t="shared" si="149"/>
        <v>44787</v>
      </c>
      <c r="B906">
        <f t="shared" si="150"/>
        <v>901</v>
      </c>
      <c r="C906" s="16">
        <f t="shared" si="141"/>
        <v>3066.3181510668187</v>
      </c>
      <c r="D906" s="17">
        <f t="shared" si="147"/>
        <v>-1.3590920996607779E-24</v>
      </c>
      <c r="E906" s="16">
        <f t="shared" si="142"/>
        <v>7.6086049003534275E-21</v>
      </c>
      <c r="F906" s="17">
        <f t="shared" si="143"/>
        <v>-5.3124325092507916E-22</v>
      </c>
      <c r="G906" s="16">
        <f t="shared" si="144"/>
        <v>8580017.681848947</v>
      </c>
      <c r="H906" s="17">
        <f t="shared" si="148"/>
        <v>5.3260234302473997E-22</v>
      </c>
      <c r="I906" s="5">
        <f t="shared" si="145"/>
        <v>8580017.681848947</v>
      </c>
      <c r="J906" s="5">
        <f t="shared" si="146"/>
        <v>1.3590920996608088E-24</v>
      </c>
    </row>
    <row r="907" spans="1:10" x14ac:dyDescent="0.4">
      <c r="A907" s="1">
        <f t="shared" si="149"/>
        <v>44788</v>
      </c>
      <c r="B907">
        <f t="shared" si="150"/>
        <v>902</v>
      </c>
      <c r="C907" s="16">
        <f t="shared" si="141"/>
        <v>3066.3181510668187</v>
      </c>
      <c r="D907" s="17">
        <f t="shared" si="147"/>
        <v>-1.2641984214127663E-24</v>
      </c>
      <c r="E907" s="16">
        <f t="shared" si="142"/>
        <v>7.0773616494283484E-21</v>
      </c>
      <c r="F907" s="17">
        <f t="shared" si="143"/>
        <v>-4.9415111703857166E-22</v>
      </c>
      <c r="G907" s="16">
        <f t="shared" si="144"/>
        <v>8580017.681848947</v>
      </c>
      <c r="H907" s="17">
        <f t="shared" si="148"/>
        <v>4.9541531545998447E-22</v>
      </c>
      <c r="I907" s="5">
        <f t="shared" si="145"/>
        <v>8580017.681848947</v>
      </c>
      <c r="J907" s="5">
        <f t="shared" si="146"/>
        <v>1.2641984214128071E-24</v>
      </c>
    </row>
    <row r="908" spans="1:10" x14ac:dyDescent="0.4">
      <c r="A908" s="1">
        <f t="shared" si="149"/>
        <v>44789</v>
      </c>
      <c r="B908">
        <f t="shared" si="150"/>
        <v>903</v>
      </c>
      <c r="C908" s="16">
        <f t="shared" si="141"/>
        <v>3066.3181510668187</v>
      </c>
      <c r="D908" s="17">
        <f t="shared" si="147"/>
        <v>-1.1759303501958637E-24</v>
      </c>
      <c r="E908" s="16">
        <f t="shared" si="142"/>
        <v>6.5832105323897768E-21</v>
      </c>
      <c r="F908" s="17">
        <f t="shared" si="143"/>
        <v>-4.5964880691708854E-22</v>
      </c>
      <c r="G908" s="16">
        <f t="shared" si="144"/>
        <v>8580017.681848947</v>
      </c>
      <c r="H908" s="17">
        <f t="shared" si="148"/>
        <v>4.608247372672844E-22</v>
      </c>
      <c r="I908" s="5">
        <f t="shared" si="145"/>
        <v>8580017.681848947</v>
      </c>
      <c r="J908" s="5">
        <f t="shared" si="146"/>
        <v>1.1759303501958621E-24</v>
      </c>
    </row>
    <row r="909" spans="1:10" x14ac:dyDescent="0.4">
      <c r="A909" s="1">
        <f t="shared" si="149"/>
        <v>44790</v>
      </c>
      <c r="B909">
        <f t="shared" si="150"/>
        <v>904</v>
      </c>
      <c r="C909" s="16">
        <f t="shared" si="141"/>
        <v>3066.3181510668187</v>
      </c>
      <c r="D909" s="17">
        <f t="shared" si="147"/>
        <v>-1.0938252770213452E-24</v>
      </c>
      <c r="E909" s="16">
        <f t="shared" si="142"/>
        <v>6.1235617254726885E-21</v>
      </c>
      <c r="F909" s="17">
        <f t="shared" si="143"/>
        <v>-4.2755549550606687E-22</v>
      </c>
      <c r="G909" s="16">
        <f t="shared" si="144"/>
        <v>8580017.681848947</v>
      </c>
      <c r="H909" s="17">
        <f t="shared" si="148"/>
        <v>4.2864932078308825E-22</v>
      </c>
      <c r="I909" s="5">
        <f t="shared" si="145"/>
        <v>8580017.681848947</v>
      </c>
      <c r="J909" s="5">
        <f t="shared" si="146"/>
        <v>1.093825277021373E-24</v>
      </c>
    </row>
    <row r="910" spans="1:10" x14ac:dyDescent="0.4">
      <c r="A910" s="1">
        <f t="shared" si="149"/>
        <v>44791</v>
      </c>
      <c r="B910">
        <f t="shared" si="150"/>
        <v>905</v>
      </c>
      <c r="C910" s="16">
        <f t="shared" si="141"/>
        <v>3066.3181510668187</v>
      </c>
      <c r="D910" s="17">
        <f t="shared" si="147"/>
        <v>-1.0174528928958594E-24</v>
      </c>
      <c r="E910" s="16">
        <f t="shared" si="142"/>
        <v>5.6960062299666216E-21</v>
      </c>
      <c r="F910" s="17">
        <f t="shared" si="143"/>
        <v>-3.9770298320476771E-22</v>
      </c>
      <c r="G910" s="16">
        <f t="shared" si="144"/>
        <v>8580017.681848947</v>
      </c>
      <c r="H910" s="17">
        <f t="shared" si="148"/>
        <v>3.9872043609766355E-22</v>
      </c>
      <c r="I910" s="5">
        <f t="shared" si="145"/>
        <v>8580017.681848947</v>
      </c>
      <c r="J910" s="5">
        <f t="shared" si="146"/>
        <v>1.0174528928958384E-24</v>
      </c>
    </row>
    <row r="911" spans="1:10" x14ac:dyDescent="0.4">
      <c r="A911" s="1">
        <f t="shared" si="149"/>
        <v>44792</v>
      </c>
      <c r="B911">
        <f t="shared" si="150"/>
        <v>906</v>
      </c>
      <c r="C911" s="16">
        <f t="shared" si="141"/>
        <v>3066.3181510668187</v>
      </c>
      <c r="D911" s="17">
        <f t="shared" si="147"/>
        <v>-9.464129335913602E-25</v>
      </c>
      <c r="E911" s="16">
        <f t="shared" si="142"/>
        <v>5.2983032467618542E-21</v>
      </c>
      <c r="F911" s="17">
        <f t="shared" si="143"/>
        <v>-3.6993481433973845E-22</v>
      </c>
      <c r="G911" s="16">
        <f t="shared" si="144"/>
        <v>8580017.681848947</v>
      </c>
      <c r="H911" s="17">
        <f t="shared" si="148"/>
        <v>3.7088122727332981E-22</v>
      </c>
      <c r="I911" s="5">
        <f t="shared" si="145"/>
        <v>8580017.681848947</v>
      </c>
      <c r="J911" s="5">
        <f t="shared" si="146"/>
        <v>9.4641293359135726E-25</v>
      </c>
    </row>
    <row r="912" spans="1:10" x14ac:dyDescent="0.4">
      <c r="A912" s="1">
        <f t="shared" si="149"/>
        <v>44793</v>
      </c>
      <c r="B912">
        <f t="shared" si="150"/>
        <v>907</v>
      </c>
      <c r="C912" s="16">
        <f t="shared" si="141"/>
        <v>3066.3181510668187</v>
      </c>
      <c r="D912" s="17">
        <f t="shared" si="147"/>
        <v>-8.803330818783002E-25</v>
      </c>
      <c r="E912" s="16">
        <f t="shared" si="142"/>
        <v>4.9283684324221154E-21</v>
      </c>
      <c r="F912" s="17">
        <f t="shared" si="143"/>
        <v>-3.441054571876698E-22</v>
      </c>
      <c r="G912" s="16">
        <f t="shared" si="144"/>
        <v>8580017.681848947</v>
      </c>
      <c r="H912" s="17">
        <f t="shared" si="148"/>
        <v>3.449857902695481E-22</v>
      </c>
      <c r="I912" s="5">
        <f t="shared" si="145"/>
        <v>8580017.681848947</v>
      </c>
      <c r="J912" s="5">
        <f t="shared" si="146"/>
        <v>8.8033308187829928E-25</v>
      </c>
    </row>
    <row r="913" spans="1:10" x14ac:dyDescent="0.4">
      <c r="A913" s="1">
        <f t="shared" si="149"/>
        <v>44794</v>
      </c>
      <c r="B913">
        <f t="shared" si="150"/>
        <v>908</v>
      </c>
      <c r="C913" s="16">
        <f t="shared" si="141"/>
        <v>3066.3181510668187</v>
      </c>
      <c r="D913" s="17">
        <f t="shared" si="147"/>
        <v>-8.1886701622778944E-25</v>
      </c>
      <c r="E913" s="16">
        <f t="shared" si="142"/>
        <v>4.5842629752344459E-21</v>
      </c>
      <c r="F913" s="17">
        <f t="shared" si="143"/>
        <v>-3.2007954125018348E-22</v>
      </c>
      <c r="G913" s="16">
        <f t="shared" si="144"/>
        <v>8580017.681848947</v>
      </c>
      <c r="H913" s="17">
        <f t="shared" si="148"/>
        <v>3.2089840826641125E-22</v>
      </c>
      <c r="I913" s="5">
        <f t="shared" si="145"/>
        <v>8580017.681848947</v>
      </c>
      <c r="J913" s="5">
        <f t="shared" si="146"/>
        <v>8.188670162277697E-25</v>
      </c>
    </row>
    <row r="914" spans="1:10" x14ac:dyDescent="0.4">
      <c r="A914" s="1">
        <f t="shared" si="149"/>
        <v>44795</v>
      </c>
      <c r="B914">
        <f t="shared" si="150"/>
        <v>909</v>
      </c>
      <c r="C914" s="16">
        <f t="shared" si="141"/>
        <v>3066.3181510668187</v>
      </c>
      <c r="D914" s="17">
        <f t="shared" si="147"/>
        <v>-7.6169259575604648E-25</v>
      </c>
      <c r="E914" s="16">
        <f t="shared" si="142"/>
        <v>4.2641834339842622E-21</v>
      </c>
      <c r="F914" s="17">
        <f t="shared" si="143"/>
        <v>-2.9773114778314237E-22</v>
      </c>
      <c r="G914" s="16">
        <f t="shared" si="144"/>
        <v>8580017.681848947</v>
      </c>
      <c r="H914" s="17">
        <f t="shared" si="148"/>
        <v>2.9849284037889841E-22</v>
      </c>
      <c r="I914" s="5">
        <f t="shared" si="145"/>
        <v>8580017.681848947</v>
      </c>
      <c r="J914" s="5">
        <f t="shared" si="146"/>
        <v>7.616925957560316E-25</v>
      </c>
    </row>
    <row r="915" spans="1:10" x14ac:dyDescent="0.4">
      <c r="A915" s="1">
        <f t="shared" si="149"/>
        <v>44796</v>
      </c>
      <c r="B915">
        <f t="shared" si="150"/>
        <v>910</v>
      </c>
      <c r="C915" s="16">
        <f t="shared" si="141"/>
        <v>3066.3181510668187</v>
      </c>
      <c r="D915" s="17">
        <f t="shared" si="147"/>
        <v>-7.085101718985259E-25</v>
      </c>
      <c r="E915" s="16">
        <f t="shared" si="142"/>
        <v>3.9664522862011198E-21</v>
      </c>
      <c r="F915" s="17">
        <f t="shared" si="143"/>
        <v>-2.7694314986217991E-22</v>
      </c>
      <c r="G915" s="16">
        <f t="shared" si="144"/>
        <v>8580017.681848947</v>
      </c>
      <c r="H915" s="17">
        <f t="shared" si="148"/>
        <v>2.7765166003407841E-22</v>
      </c>
      <c r="I915" s="5">
        <f t="shared" si="145"/>
        <v>8580017.681848947</v>
      </c>
      <c r="J915" s="5">
        <f t="shared" si="146"/>
        <v>7.0851017189850423E-25</v>
      </c>
    </row>
    <row r="916" spans="1:10" x14ac:dyDescent="0.4">
      <c r="A916" s="1">
        <f t="shared" si="149"/>
        <v>44797</v>
      </c>
      <c r="B916">
        <f t="shared" si="150"/>
        <v>911</v>
      </c>
      <c r="C916" s="16">
        <f t="shared" si="141"/>
        <v>3066.3181510668187</v>
      </c>
      <c r="D916" s="17">
        <f t="shared" si="147"/>
        <v>-6.5904101796527645E-25</v>
      </c>
      <c r="E916" s="16">
        <f t="shared" si="142"/>
        <v>3.6895091363389399E-21</v>
      </c>
      <c r="F916" s="17">
        <f t="shared" si="143"/>
        <v>-2.5760659852576052E-22</v>
      </c>
      <c r="G916" s="16">
        <f t="shared" si="144"/>
        <v>8580017.681848947</v>
      </c>
      <c r="H916" s="17">
        <f t="shared" si="148"/>
        <v>2.5826563954372582E-22</v>
      </c>
      <c r="I916" s="5">
        <f t="shared" si="145"/>
        <v>8580017.681848947</v>
      </c>
      <c r="J916" s="5">
        <f t="shared" si="146"/>
        <v>6.5904101796529702E-25</v>
      </c>
    </row>
    <row r="917" spans="1:10" x14ac:dyDescent="0.4">
      <c r="A917" s="1">
        <f t="shared" si="149"/>
        <v>44798</v>
      </c>
      <c r="B917">
        <f t="shared" si="150"/>
        <v>912</v>
      </c>
      <c r="C917" s="16">
        <f t="shared" si="141"/>
        <v>3066.3181510668187</v>
      </c>
      <c r="D917" s="17">
        <f t="shared" si="147"/>
        <v>-6.130258683469037E-25</v>
      </c>
      <c r="E917" s="16">
        <f t="shared" si="142"/>
        <v>3.4319025378131795E-21</v>
      </c>
      <c r="F917" s="17">
        <f t="shared" si="143"/>
        <v>-2.3962015177857568E-22</v>
      </c>
      <c r="G917" s="16">
        <f t="shared" si="144"/>
        <v>8580017.681848947</v>
      </c>
      <c r="H917" s="17">
        <f t="shared" si="148"/>
        <v>2.4023317764692259E-22</v>
      </c>
      <c r="I917" s="5">
        <f t="shared" si="145"/>
        <v>8580017.681848947</v>
      </c>
      <c r="J917" s="5">
        <f t="shared" si="146"/>
        <v>6.130258683469037E-25</v>
      </c>
    </row>
    <row r="918" spans="1:10" x14ac:dyDescent="0.4">
      <c r="A918" s="1">
        <f t="shared" si="149"/>
        <v>44799</v>
      </c>
      <c r="B918">
        <f t="shared" si="150"/>
        <v>913</v>
      </c>
      <c r="C918" s="16">
        <f t="shared" si="141"/>
        <v>3066.3181510668187</v>
      </c>
      <c r="D918" s="17">
        <f t="shared" si="147"/>
        <v>-5.7022355971517922E-25</v>
      </c>
      <c r="E918" s="16">
        <f t="shared" si="142"/>
        <v>3.1922823860346038E-21</v>
      </c>
      <c r="F918" s="17">
        <f t="shared" si="143"/>
        <v>-2.228895434627071E-22</v>
      </c>
      <c r="G918" s="16">
        <f t="shared" si="144"/>
        <v>8580017.681848947</v>
      </c>
      <c r="H918" s="17">
        <f t="shared" si="148"/>
        <v>2.2345976702242229E-22</v>
      </c>
      <c r="I918" s="5">
        <f t="shared" si="145"/>
        <v>8580017.681848947</v>
      </c>
      <c r="J918" s="5">
        <f t="shared" si="146"/>
        <v>5.7022355971519015E-25</v>
      </c>
    </row>
    <row r="919" spans="1:10" x14ac:dyDescent="0.4">
      <c r="A919" s="1">
        <f t="shared" si="149"/>
        <v>44800</v>
      </c>
      <c r="B919">
        <f t="shared" si="150"/>
        <v>914</v>
      </c>
      <c r="C919" s="16">
        <f t="shared" si="141"/>
        <v>3066.3181510668187</v>
      </c>
      <c r="D919" s="17">
        <f t="shared" si="147"/>
        <v>-5.3040976709689101E-25</v>
      </c>
      <c r="E919" s="16">
        <f t="shared" si="142"/>
        <v>2.9693928425718967E-21</v>
      </c>
      <c r="F919" s="17">
        <f t="shared" si="143"/>
        <v>-2.0732708921293591E-22</v>
      </c>
      <c r="G919" s="16">
        <f t="shared" si="144"/>
        <v>8580017.681848947</v>
      </c>
      <c r="H919" s="17">
        <f t="shared" si="148"/>
        <v>2.078574989800328E-22</v>
      </c>
      <c r="I919" s="5">
        <f t="shared" si="145"/>
        <v>8580017.681848947</v>
      </c>
      <c r="J919" s="5">
        <f t="shared" si="146"/>
        <v>5.3040976709688578E-25</v>
      </c>
    </row>
    <row r="920" spans="1:10" x14ac:dyDescent="0.4">
      <c r="A920" s="1">
        <f t="shared" si="149"/>
        <v>44801</v>
      </c>
      <c r="B920">
        <f t="shared" si="150"/>
        <v>915</v>
      </c>
      <c r="C920" s="16">
        <f t="shared" si="141"/>
        <v>3066.3181510668187</v>
      </c>
      <c r="D920" s="17">
        <f t="shared" si="147"/>
        <v>-4.9337582819675467E-25</v>
      </c>
      <c r="E920" s="16">
        <f t="shared" si="142"/>
        <v>2.7620657533589606E-21</v>
      </c>
      <c r="F920" s="17">
        <f t="shared" si="143"/>
        <v>-1.9285122690693051E-22</v>
      </c>
      <c r="G920" s="16">
        <f t="shared" si="144"/>
        <v>8580017.681848947</v>
      </c>
      <c r="H920" s="17">
        <f t="shared" si="148"/>
        <v>1.9334460273512726E-22</v>
      </c>
      <c r="I920" s="5">
        <f t="shared" si="145"/>
        <v>8580017.681848947</v>
      </c>
      <c r="J920" s="5">
        <f t="shared" si="146"/>
        <v>4.9337582819674888E-25</v>
      </c>
    </row>
    <row r="921" spans="1:10" x14ac:dyDescent="0.4">
      <c r="A921" s="1">
        <f t="shared" si="149"/>
        <v>44802</v>
      </c>
      <c r="B921">
        <f t="shared" si="150"/>
        <v>916</v>
      </c>
      <c r="C921" s="16">
        <f t="shared" si="141"/>
        <v>3066.3181510668187</v>
      </c>
      <c r="D921" s="17">
        <f t="shared" si="147"/>
        <v>-4.5892764980771486E-25</v>
      </c>
      <c r="E921" s="16">
        <f t="shared" si="142"/>
        <v>2.56921452645203E-21</v>
      </c>
      <c r="F921" s="17">
        <f t="shared" si="143"/>
        <v>-1.7938608920183439E-22</v>
      </c>
      <c r="G921" s="16">
        <f t="shared" si="144"/>
        <v>8580017.681848947</v>
      </c>
      <c r="H921" s="17">
        <f t="shared" si="148"/>
        <v>1.7984501685164211E-22</v>
      </c>
      <c r="I921" s="5">
        <f t="shared" si="145"/>
        <v>8580017.681848947</v>
      </c>
      <c r="J921" s="5">
        <f t="shared" si="146"/>
        <v>4.5892764980771256E-25</v>
      </c>
    </row>
    <row r="922" spans="1:10" x14ac:dyDescent="0.4">
      <c r="A922" s="1">
        <f t="shared" si="149"/>
        <v>44803</v>
      </c>
      <c r="B922">
        <f t="shared" si="150"/>
        <v>917</v>
      </c>
      <c r="C922" s="16">
        <f t="shared" si="141"/>
        <v>3066.3181510668187</v>
      </c>
      <c r="D922" s="17">
        <f t="shared" si="147"/>
        <v>-4.2688469057718203E-25</v>
      </c>
      <c r="E922" s="16">
        <f t="shared" si="142"/>
        <v>2.3898284372501955E-21</v>
      </c>
      <c r="F922" s="17">
        <f t="shared" si="143"/>
        <v>-1.6686110591693654E-22</v>
      </c>
      <c r="G922" s="16">
        <f t="shared" si="144"/>
        <v>8580017.681848947</v>
      </c>
      <c r="H922" s="17">
        <f t="shared" si="148"/>
        <v>1.6728799060751371E-22</v>
      </c>
      <c r="I922" s="5">
        <f t="shared" si="145"/>
        <v>8580017.681848947</v>
      </c>
      <c r="J922" s="5">
        <f t="shared" si="146"/>
        <v>4.2688469057717046E-25</v>
      </c>
    </row>
    <row r="923" spans="1:10" x14ac:dyDescent="0.4">
      <c r="A923" s="1">
        <f t="shared" si="149"/>
        <v>44804</v>
      </c>
      <c r="B923">
        <f t="shared" si="150"/>
        <v>918</v>
      </c>
      <c r="C923" s="16">
        <f t="shared" si="141"/>
        <v>3066.3181510668187</v>
      </c>
      <c r="D923" s="17">
        <f t="shared" si="147"/>
        <v>-3.9707901479792922E-25</v>
      </c>
      <c r="E923" s="16">
        <f t="shared" si="142"/>
        <v>2.2229673313332591E-21</v>
      </c>
      <c r="F923" s="17">
        <f t="shared" si="143"/>
        <v>-1.5521063417853023E-22</v>
      </c>
      <c r="G923" s="16">
        <f t="shared" si="144"/>
        <v>8580017.681848947</v>
      </c>
      <c r="H923" s="17">
        <f t="shared" si="148"/>
        <v>1.5560771319332815E-22</v>
      </c>
      <c r="I923" s="5">
        <f t="shared" si="145"/>
        <v>8580017.681848947</v>
      </c>
      <c r="J923" s="5">
        <f t="shared" si="146"/>
        <v>3.9707901479792421E-25</v>
      </c>
    </row>
    <row r="924" spans="1:10" x14ac:dyDescent="0.4">
      <c r="A924" s="1">
        <f t="shared" si="149"/>
        <v>44805</v>
      </c>
      <c r="B924">
        <f t="shared" si="150"/>
        <v>919</v>
      </c>
      <c r="C924" s="16">
        <f t="shared" si="141"/>
        <v>3066.3181510668187</v>
      </c>
      <c r="D924" s="17">
        <f t="shared" si="147"/>
        <v>-3.6935441226460789E-25</v>
      </c>
      <c r="E924" s="16">
        <f t="shared" si="142"/>
        <v>2.0677566971547289E-21</v>
      </c>
      <c r="F924" s="17">
        <f t="shared" si="143"/>
        <v>-1.4437361438856642E-22</v>
      </c>
      <c r="G924" s="16">
        <f t="shared" si="144"/>
        <v>8580017.681848947</v>
      </c>
      <c r="H924" s="17">
        <f t="shared" si="148"/>
        <v>1.4474296880083104E-22</v>
      </c>
      <c r="I924" s="5">
        <f t="shared" si="145"/>
        <v>8580017.681848947</v>
      </c>
      <c r="J924" s="5">
        <f t="shared" si="146"/>
        <v>3.6935441226461707E-25</v>
      </c>
    </row>
    <row r="925" spans="1:10" x14ac:dyDescent="0.4">
      <c r="A925" s="1">
        <f t="shared" si="149"/>
        <v>44806</v>
      </c>
      <c r="B925">
        <f t="shared" si="150"/>
        <v>920</v>
      </c>
      <c r="C925" s="16">
        <f t="shared" si="141"/>
        <v>3066.3181510668187</v>
      </c>
      <c r="D925" s="17">
        <f t="shared" si="147"/>
        <v>-3.4356557958309254E-25</v>
      </c>
      <c r="E925" s="16">
        <f t="shared" si="142"/>
        <v>1.9233830827661624E-21</v>
      </c>
      <c r="F925" s="17">
        <f t="shared" si="143"/>
        <v>-1.3429325021404831E-22</v>
      </c>
      <c r="G925" s="16">
        <f t="shared" si="144"/>
        <v>8580017.681848947</v>
      </c>
      <c r="H925" s="17">
        <f t="shared" si="148"/>
        <v>1.3463681579363139E-22</v>
      </c>
      <c r="I925" s="5">
        <f t="shared" si="145"/>
        <v>8580017.681848947</v>
      </c>
      <c r="J925" s="5">
        <f t="shared" si="146"/>
        <v>3.4356557958308437E-25</v>
      </c>
    </row>
    <row r="926" spans="1:10" x14ac:dyDescent="0.4">
      <c r="A926" s="1">
        <f t="shared" si="149"/>
        <v>44807</v>
      </c>
      <c r="B926">
        <f t="shared" si="150"/>
        <v>921</v>
      </c>
      <c r="C926" s="16">
        <f t="shared" si="141"/>
        <v>3066.3181510668187</v>
      </c>
      <c r="D926" s="17">
        <f t="shared" si="147"/>
        <v>-3.1957735864193122E-25</v>
      </c>
      <c r="E926" s="16">
        <f t="shared" si="142"/>
        <v>1.7890898325521142E-21</v>
      </c>
      <c r="F926" s="17">
        <f t="shared" si="143"/>
        <v>-1.2491671092000609E-22</v>
      </c>
      <c r="G926" s="16">
        <f t="shared" si="144"/>
        <v>8580017.681848947</v>
      </c>
      <c r="H926" s="17">
        <f t="shared" si="148"/>
        <v>1.2523628827864801E-22</v>
      </c>
      <c r="I926" s="5">
        <f t="shared" si="145"/>
        <v>8580017.681848947</v>
      </c>
      <c r="J926" s="5">
        <f t="shared" si="146"/>
        <v>3.1957735864192539E-25</v>
      </c>
    </row>
    <row r="927" spans="1:10" x14ac:dyDescent="0.4">
      <c r="A927" s="1">
        <f t="shared" si="149"/>
        <v>44808</v>
      </c>
      <c r="B927">
        <f t="shared" si="150"/>
        <v>922</v>
      </c>
      <c r="C927" s="16">
        <f t="shared" si="141"/>
        <v>3066.3181510668187</v>
      </c>
      <c r="D927" s="17">
        <f t="shared" si="147"/>
        <v>-2.9726402825476608E-25</v>
      </c>
      <c r="E927" s="16">
        <f t="shared" si="142"/>
        <v>1.664173121632108E-21</v>
      </c>
      <c r="F927" s="17">
        <f t="shared" si="143"/>
        <v>-1.161948544859928E-22</v>
      </c>
      <c r="G927" s="16">
        <f t="shared" si="144"/>
        <v>8580017.681848947</v>
      </c>
      <c r="H927" s="17">
        <f t="shared" si="148"/>
        <v>1.1649211851424757E-22</v>
      </c>
      <c r="I927" s="5">
        <f t="shared" si="145"/>
        <v>8580017.681848947</v>
      </c>
      <c r="J927" s="5">
        <f t="shared" si="146"/>
        <v>2.9726402825476452E-25</v>
      </c>
    </row>
    <row r="928" spans="1:10" x14ac:dyDescent="0.4">
      <c r="A928" s="1">
        <f t="shared" si="149"/>
        <v>44809</v>
      </c>
      <c r="B928">
        <f t="shared" si="150"/>
        <v>923</v>
      </c>
      <c r="C928" s="16">
        <f t="shared" si="141"/>
        <v>3066.3181510668187</v>
      </c>
      <c r="D928" s="17">
        <f t="shared" si="147"/>
        <v>-2.7650864526125421E-25</v>
      </c>
      <c r="E928" s="16">
        <f t="shared" si="142"/>
        <v>1.5479782671461152E-21</v>
      </c>
      <c r="F928" s="17">
        <f t="shared" si="143"/>
        <v>-1.0808197005496682E-22</v>
      </c>
      <c r="G928" s="16">
        <f t="shared" si="144"/>
        <v>8580017.681848947</v>
      </c>
      <c r="H928" s="17">
        <f t="shared" si="148"/>
        <v>1.0835847870022807E-22</v>
      </c>
      <c r="I928" s="5">
        <f t="shared" si="145"/>
        <v>8580017.681848947</v>
      </c>
      <c r="J928" s="5">
        <f t="shared" si="146"/>
        <v>2.7650864526124916E-25</v>
      </c>
    </row>
    <row r="929" spans="1:10" x14ac:dyDescent="0.4">
      <c r="A929" s="1">
        <f t="shared" si="149"/>
        <v>44810</v>
      </c>
      <c r="B929">
        <f t="shared" si="150"/>
        <v>924</v>
      </c>
      <c r="C929" s="16">
        <f t="shared" si="141"/>
        <v>3066.3181510668187</v>
      </c>
      <c r="D929" s="17">
        <f t="shared" si="147"/>
        <v>-2.5720243163322701E-25</v>
      </c>
      <c r="E929" s="16">
        <f t="shared" si="142"/>
        <v>1.4398962970911484E-21</v>
      </c>
      <c r="F929" s="17">
        <f t="shared" si="143"/>
        <v>-1.0053553836474718E-22</v>
      </c>
      <c r="G929" s="16">
        <f t="shared" si="144"/>
        <v>8580017.681848947</v>
      </c>
      <c r="H929" s="17">
        <f t="shared" si="148"/>
        <v>1.007927407963804E-22</v>
      </c>
      <c r="I929" s="5">
        <f t="shared" si="145"/>
        <v>8580017.681848947</v>
      </c>
      <c r="J929" s="5">
        <f t="shared" si="146"/>
        <v>2.5720243163322894E-25</v>
      </c>
    </row>
    <row r="930" spans="1:10" x14ac:dyDescent="0.4">
      <c r="A930" s="1">
        <f t="shared" si="149"/>
        <v>44811</v>
      </c>
      <c r="B930">
        <f t="shared" si="150"/>
        <v>925</v>
      </c>
      <c r="C930" s="16">
        <f t="shared" si="141"/>
        <v>3066.3181510668187</v>
      </c>
      <c r="D930" s="17">
        <f t="shared" si="147"/>
        <v>-2.3924420437394006E-25</v>
      </c>
      <c r="E930" s="16">
        <f t="shared" si="142"/>
        <v>1.3393607587264012E-21</v>
      </c>
      <c r="F930" s="17">
        <f t="shared" si="143"/>
        <v>-9.3516008906474156E-23</v>
      </c>
      <c r="G930" s="16">
        <f t="shared" si="144"/>
        <v>8580017.681848947</v>
      </c>
      <c r="H930" s="17">
        <f t="shared" si="148"/>
        <v>9.3755253110848093E-23</v>
      </c>
      <c r="I930" s="5">
        <f t="shared" si="145"/>
        <v>8580017.681848947</v>
      </c>
      <c r="J930" s="5">
        <f t="shared" si="146"/>
        <v>2.3924420437393694E-25</v>
      </c>
    </row>
    <row r="931" spans="1:10" x14ac:dyDescent="0.4">
      <c r="A931" s="1">
        <f t="shared" si="149"/>
        <v>44812</v>
      </c>
      <c r="B931">
        <f t="shared" si="150"/>
        <v>926</v>
      </c>
      <c r="C931" s="16">
        <f t="shared" ref="C931:C994" si="151">C930+D930</f>
        <v>3066.3181510668187</v>
      </c>
      <c r="D931" s="17">
        <f t="shared" si="147"/>
        <v>-2.2253984522254135E-25</v>
      </c>
      <c r="E931" s="16">
        <f t="shared" ref="E931:E994" si="152">E930+F930</f>
        <v>1.245844749819927E-21</v>
      </c>
      <c r="F931" s="17">
        <f t="shared" ref="F931:F994" si="153">-D931-H931</f>
        <v>-8.6986592642172357E-23</v>
      </c>
      <c r="G931" s="16">
        <f t="shared" ref="G931:G994" si="154">G930+H930</f>
        <v>8580017.681848947</v>
      </c>
      <c r="H931" s="17">
        <f t="shared" si="148"/>
        <v>8.7209132487394893E-23</v>
      </c>
      <c r="I931" s="5">
        <f t="shared" ref="I931:I994" si="155">E931+G931</f>
        <v>8580017.681848947</v>
      </c>
      <c r="J931" s="5">
        <f t="shared" ref="J931:J994" si="156">F931+H931</f>
        <v>2.2253984522253644E-25</v>
      </c>
    </row>
    <row r="932" spans="1:10" x14ac:dyDescent="0.4">
      <c r="A932" s="1">
        <f t="shared" si="149"/>
        <v>44813</v>
      </c>
      <c r="B932">
        <f t="shared" si="150"/>
        <v>927</v>
      </c>
      <c r="C932" s="16">
        <f t="shared" si="151"/>
        <v>3066.3181510668187</v>
      </c>
      <c r="D932" s="17">
        <f t="shared" si="147"/>
        <v>-2.0700180738450152E-25</v>
      </c>
      <c r="E932" s="16">
        <f t="shared" si="152"/>
        <v>1.1588581571777546E-21</v>
      </c>
      <c r="F932" s="17">
        <f t="shared" si="153"/>
        <v>-8.0913069195058325E-23</v>
      </c>
      <c r="G932" s="16">
        <f t="shared" si="154"/>
        <v>8580017.681848947</v>
      </c>
      <c r="H932" s="17">
        <f t="shared" si="148"/>
        <v>8.1120071002442831E-23</v>
      </c>
      <c r="I932" s="5">
        <f t="shared" si="155"/>
        <v>8580017.681848947</v>
      </c>
      <c r="J932" s="5">
        <f t="shared" si="156"/>
        <v>2.0700180738450629E-25</v>
      </c>
    </row>
    <row r="933" spans="1:10" x14ac:dyDescent="0.4">
      <c r="A933" s="1">
        <f t="shared" si="149"/>
        <v>44814</v>
      </c>
      <c r="B933">
        <f t="shared" si="150"/>
        <v>928</v>
      </c>
      <c r="C933" s="16">
        <f t="shared" si="151"/>
        <v>3066.3181510668187</v>
      </c>
      <c r="D933" s="17">
        <f t="shared" si="147"/>
        <v>-1.9254865670280407E-25</v>
      </c>
      <c r="E933" s="16">
        <f t="shared" si="152"/>
        <v>1.0779450879826963E-21</v>
      </c>
      <c r="F933" s="17">
        <f t="shared" si="153"/>
        <v>-7.526360750208595E-23</v>
      </c>
      <c r="G933" s="16">
        <f t="shared" si="154"/>
        <v>8580017.681848947</v>
      </c>
      <c r="H933" s="17">
        <f t="shared" si="148"/>
        <v>7.545615615878875E-23</v>
      </c>
      <c r="I933" s="5">
        <f t="shared" si="155"/>
        <v>8580017.681848947</v>
      </c>
      <c r="J933" s="5">
        <f t="shared" si="156"/>
        <v>1.9254865670279998E-25</v>
      </c>
    </row>
    <row r="934" spans="1:10" x14ac:dyDescent="0.4">
      <c r="A934" s="1">
        <f t="shared" si="149"/>
        <v>44815</v>
      </c>
      <c r="B934">
        <f t="shared" si="150"/>
        <v>929</v>
      </c>
      <c r="C934" s="16">
        <f t="shared" si="151"/>
        <v>3066.3181510668187</v>
      </c>
      <c r="D934" s="17">
        <f t="shared" si="147"/>
        <v>-1.7910464486519331E-25</v>
      </c>
      <c r="E934" s="16">
        <f t="shared" si="152"/>
        <v>1.0026814804806104E-21</v>
      </c>
      <c r="F934" s="17">
        <f t="shared" si="153"/>
        <v>-7.0008598988777539E-23</v>
      </c>
      <c r="G934" s="16">
        <f t="shared" si="154"/>
        <v>8580017.681848947</v>
      </c>
      <c r="H934" s="17">
        <f t="shared" si="148"/>
        <v>7.0187703633642738E-23</v>
      </c>
      <c r="I934" s="5">
        <f t="shared" si="155"/>
        <v>8580017.681848947</v>
      </c>
      <c r="J934" s="5">
        <f t="shared" si="156"/>
        <v>1.7910464486519893E-25</v>
      </c>
    </row>
    <row r="935" spans="1:10" x14ac:dyDescent="0.4">
      <c r="A935" s="1">
        <f t="shared" si="149"/>
        <v>44816</v>
      </c>
      <c r="B935">
        <f t="shared" si="150"/>
        <v>930</v>
      </c>
      <c r="C935" s="16">
        <f t="shared" si="151"/>
        <v>3066.3181510668187</v>
      </c>
      <c r="D935" s="17">
        <f t="shared" si="147"/>
        <v>-1.6659931241067888E-25</v>
      </c>
      <c r="E935" s="16">
        <f t="shared" si="152"/>
        <v>9.3267288149183278E-22</v>
      </c>
      <c r="F935" s="17">
        <f t="shared" si="153"/>
        <v>-6.5120502392017624E-23</v>
      </c>
      <c r="G935" s="16">
        <f t="shared" si="154"/>
        <v>8580017.681848947</v>
      </c>
      <c r="H935" s="17">
        <f t="shared" si="148"/>
        <v>6.5287101704428307E-23</v>
      </c>
      <c r="I935" s="5">
        <f t="shared" si="155"/>
        <v>8580017.681848947</v>
      </c>
      <c r="J935" s="5">
        <f t="shared" si="156"/>
        <v>1.6659931241068274E-25</v>
      </c>
    </row>
    <row r="936" spans="1:10" x14ac:dyDescent="0.4">
      <c r="A936" s="1">
        <f t="shared" si="149"/>
        <v>44817</v>
      </c>
      <c r="B936">
        <f t="shared" si="150"/>
        <v>931</v>
      </c>
      <c r="C936" s="16">
        <f t="shared" si="151"/>
        <v>3066.3181510668187</v>
      </c>
      <c r="D936" s="17">
        <f t="shared" si="147"/>
        <v>-1.549671194546718E-25</v>
      </c>
      <c r="E936" s="16">
        <f t="shared" si="152"/>
        <v>8.6755237909981509E-22</v>
      </c>
      <c r="F936" s="17">
        <f t="shared" si="153"/>
        <v>-6.0573699417532386E-23</v>
      </c>
      <c r="G936" s="16">
        <f t="shared" si="154"/>
        <v>8580017.681848947</v>
      </c>
      <c r="H936" s="17">
        <f t="shared" si="148"/>
        <v>6.072866653698706E-23</v>
      </c>
      <c r="I936" s="5">
        <f t="shared" si="155"/>
        <v>8580017.681848947</v>
      </c>
      <c r="J936" s="5">
        <f t="shared" si="156"/>
        <v>1.5496711945467318E-25</v>
      </c>
    </row>
    <row r="937" spans="1:10" x14ac:dyDescent="0.4">
      <c r="A937" s="1">
        <f t="shared" si="149"/>
        <v>44818</v>
      </c>
      <c r="B937">
        <f t="shared" si="150"/>
        <v>932</v>
      </c>
      <c r="C937" s="16">
        <f t="shared" si="151"/>
        <v>3066.3181510668187</v>
      </c>
      <c r="D937" s="17">
        <f t="shared" si="147"/>
        <v>-1.4414710219739896E-25</v>
      </c>
      <c r="E937" s="16">
        <f t="shared" si="152"/>
        <v>8.069786796822827E-22</v>
      </c>
      <c r="F937" s="17">
        <f t="shared" si="153"/>
        <v>-5.6344360475562402E-23</v>
      </c>
      <c r="G937" s="16">
        <f t="shared" si="154"/>
        <v>8580017.681848947</v>
      </c>
      <c r="H937" s="17">
        <f t="shared" si="148"/>
        <v>5.6488507577759797E-23</v>
      </c>
      <c r="I937" s="5">
        <f t="shared" si="155"/>
        <v>8580017.681848947</v>
      </c>
      <c r="J937" s="5">
        <f t="shared" si="156"/>
        <v>1.4414710219739506E-25</v>
      </c>
    </row>
    <row r="938" spans="1:10" x14ac:dyDescent="0.4">
      <c r="A938" s="1">
        <f t="shared" si="149"/>
        <v>44819</v>
      </c>
      <c r="B938">
        <f t="shared" si="150"/>
        <v>933</v>
      </c>
      <c r="C938" s="16">
        <f t="shared" si="151"/>
        <v>3066.3181510668187</v>
      </c>
      <c r="D938" s="17">
        <f t="shared" si="147"/>
        <v>-1.3408255341537209E-25</v>
      </c>
      <c r="E938" s="16">
        <f t="shared" si="152"/>
        <v>7.5063431920672031E-22</v>
      </c>
      <c r="F938" s="17">
        <f t="shared" si="153"/>
        <v>-5.2410319791055058E-23</v>
      </c>
      <c r="G938" s="16">
        <f t="shared" si="154"/>
        <v>8580017.681848947</v>
      </c>
      <c r="H938" s="17">
        <f t="shared" si="148"/>
        <v>5.254440234447043E-23</v>
      </c>
      <c r="I938" s="5">
        <f t="shared" si="155"/>
        <v>8580017.681848947</v>
      </c>
      <c r="J938" s="5">
        <f t="shared" si="156"/>
        <v>1.3408255341537216E-25</v>
      </c>
    </row>
    <row r="939" spans="1:10" x14ac:dyDescent="0.4">
      <c r="A939" s="1">
        <f t="shared" si="149"/>
        <v>44820</v>
      </c>
      <c r="B939">
        <f t="shared" si="150"/>
        <v>934</v>
      </c>
      <c r="C939" s="16">
        <f t="shared" si="151"/>
        <v>3066.3181510668187</v>
      </c>
      <c r="D939" s="17">
        <f t="shared" si="147"/>
        <v>-1.247207252613817E-25</v>
      </c>
      <c r="E939" s="16">
        <f t="shared" si="152"/>
        <v>6.9822399941566526E-22</v>
      </c>
      <c r="F939" s="17">
        <f t="shared" si="153"/>
        <v>-4.8750959233835186E-23</v>
      </c>
      <c r="G939" s="16">
        <f t="shared" si="154"/>
        <v>8580017.681848947</v>
      </c>
      <c r="H939" s="17">
        <f t="shared" si="148"/>
        <v>4.8875679959096571E-23</v>
      </c>
      <c r="I939" s="5">
        <f t="shared" si="155"/>
        <v>8580017.681848947</v>
      </c>
      <c r="J939" s="5">
        <f t="shared" si="156"/>
        <v>1.247207252613845E-25</v>
      </c>
    </row>
    <row r="940" spans="1:10" x14ac:dyDescent="0.4">
      <c r="A940" s="1">
        <f t="shared" si="149"/>
        <v>44821</v>
      </c>
      <c r="B940">
        <f t="shared" si="150"/>
        <v>935</v>
      </c>
      <c r="C940" s="16">
        <f t="shared" si="151"/>
        <v>3066.3181510668187</v>
      </c>
      <c r="D940" s="17">
        <f t="shared" si="147"/>
        <v>-1.1601255281540383E-25</v>
      </c>
      <c r="E940" s="16">
        <f t="shared" si="152"/>
        <v>6.4947304018183008E-22</v>
      </c>
      <c r="F940" s="17">
        <f t="shared" si="153"/>
        <v>-4.5347100259912708E-23</v>
      </c>
      <c r="G940" s="16">
        <f t="shared" si="154"/>
        <v>8580017.681848947</v>
      </c>
      <c r="H940" s="17">
        <f t="shared" si="148"/>
        <v>4.5463112812728112E-23</v>
      </c>
      <c r="I940" s="5">
        <f t="shared" si="155"/>
        <v>8580017.681848947</v>
      </c>
      <c r="J940" s="5">
        <f t="shared" si="156"/>
        <v>1.1601255281540383E-25</v>
      </c>
    </row>
    <row r="941" spans="1:10" x14ac:dyDescent="0.4">
      <c r="A941" s="1">
        <f t="shared" si="149"/>
        <v>44822</v>
      </c>
      <c r="B941">
        <f t="shared" si="150"/>
        <v>936</v>
      </c>
      <c r="C941" s="16">
        <f t="shared" si="151"/>
        <v>3066.3181510668187</v>
      </c>
      <c r="D941" s="17">
        <f t="shared" si="147"/>
        <v>-1.0791239693756219E-25</v>
      </c>
      <c r="E941" s="16">
        <f t="shared" si="152"/>
        <v>6.0412593992191739E-22</v>
      </c>
      <c r="F941" s="17">
        <f t="shared" si="153"/>
        <v>-4.2180903397596658E-23</v>
      </c>
      <c r="G941" s="16">
        <f t="shared" si="154"/>
        <v>8580017.681848947</v>
      </c>
      <c r="H941" s="17">
        <f t="shared" si="148"/>
        <v>4.2288815794534222E-23</v>
      </c>
      <c r="I941" s="5">
        <f t="shared" si="155"/>
        <v>8580017.681848947</v>
      </c>
      <c r="J941" s="5">
        <f t="shared" si="156"/>
        <v>1.0791239693756368E-25</v>
      </c>
    </row>
    <row r="942" spans="1:10" x14ac:dyDescent="0.4">
      <c r="A942" s="1">
        <f t="shared" si="149"/>
        <v>44823</v>
      </c>
      <c r="B942">
        <f t="shared" si="150"/>
        <v>937</v>
      </c>
      <c r="C942" s="16">
        <f t="shared" si="151"/>
        <v>3066.3181510668187</v>
      </c>
      <c r="D942" s="17">
        <f t="shared" si="147"/>
        <v>-1.0037780507545021E-25</v>
      </c>
      <c r="E942" s="16">
        <f t="shared" si="152"/>
        <v>5.6194503652432077E-22</v>
      </c>
      <c r="F942" s="17">
        <f t="shared" si="153"/>
        <v>-3.9235774751627012E-23</v>
      </c>
      <c r="G942" s="16">
        <f t="shared" si="154"/>
        <v>8580017.681848947</v>
      </c>
      <c r="H942" s="17">
        <f t="shared" si="148"/>
        <v>3.933615255670246E-23</v>
      </c>
      <c r="I942" s="5">
        <f t="shared" si="155"/>
        <v>8580017.681848947</v>
      </c>
      <c r="J942" s="5">
        <f t="shared" si="156"/>
        <v>1.003778050754479E-25</v>
      </c>
    </row>
    <row r="943" spans="1:10" x14ac:dyDescent="0.4">
      <c r="A943" s="1">
        <f t="shared" si="149"/>
        <v>44824</v>
      </c>
      <c r="B943">
        <f t="shared" si="150"/>
        <v>938</v>
      </c>
      <c r="C943" s="16">
        <f t="shared" si="151"/>
        <v>3066.3181510668187</v>
      </c>
      <c r="D943" s="17">
        <f t="shared" si="147"/>
        <v>-9.336928877221451E-26</v>
      </c>
      <c r="E943" s="16">
        <f t="shared" si="152"/>
        <v>5.2270926177269373E-22</v>
      </c>
      <c r="F943" s="17">
        <f t="shared" si="153"/>
        <v>-3.6496279035316349E-23</v>
      </c>
      <c r="G943" s="16">
        <f t="shared" si="154"/>
        <v>8580017.681848947</v>
      </c>
      <c r="H943" s="17">
        <f t="shared" si="148"/>
        <v>3.6589648324088564E-23</v>
      </c>
      <c r="I943" s="5">
        <f t="shared" si="155"/>
        <v>8580017.681848947</v>
      </c>
      <c r="J943" s="5">
        <f t="shared" si="156"/>
        <v>9.3369288772215222E-26</v>
      </c>
    </row>
    <row r="944" spans="1:10" x14ac:dyDescent="0.4">
      <c r="A944" s="1">
        <f t="shared" si="149"/>
        <v>44825</v>
      </c>
      <c r="B944">
        <f t="shared" si="150"/>
        <v>939</v>
      </c>
      <c r="C944" s="16">
        <f t="shared" si="151"/>
        <v>3066.3181510668187</v>
      </c>
      <c r="D944" s="17">
        <f t="shared" si="147"/>
        <v>-8.6850116709329538E-26</v>
      </c>
      <c r="E944" s="16">
        <f t="shared" si="152"/>
        <v>4.8621298273737735E-22</v>
      </c>
      <c r="F944" s="17">
        <f t="shared" si="153"/>
        <v>-3.3948058674907089E-23</v>
      </c>
      <c r="G944" s="16">
        <f t="shared" si="154"/>
        <v>8580017.681848947</v>
      </c>
      <c r="H944" s="17">
        <f t="shared" si="148"/>
        <v>3.4034908791616417E-23</v>
      </c>
      <c r="I944" s="5">
        <f t="shared" si="155"/>
        <v>8580017.681848947</v>
      </c>
      <c r="J944" s="5">
        <f t="shared" si="156"/>
        <v>8.6850116709328355E-26</v>
      </c>
    </row>
    <row r="945" spans="1:10" x14ac:dyDescent="0.4">
      <c r="A945" s="1">
        <f t="shared" si="149"/>
        <v>44826</v>
      </c>
      <c r="B945">
        <f t="shared" si="150"/>
        <v>940</v>
      </c>
      <c r="C945" s="16">
        <f t="shared" si="151"/>
        <v>3066.3181510668187</v>
      </c>
      <c r="D945" s="17">
        <f t="shared" si="147"/>
        <v>-8.0786122199410426E-26</v>
      </c>
      <c r="E945" s="16">
        <f t="shared" si="152"/>
        <v>4.5226492406247025E-22</v>
      </c>
      <c r="F945" s="17">
        <f t="shared" si="153"/>
        <v>-3.1577758562173508E-23</v>
      </c>
      <c r="G945" s="16">
        <f t="shared" si="154"/>
        <v>8580017.681848947</v>
      </c>
      <c r="H945" s="17">
        <f t="shared" si="148"/>
        <v>3.165854468437292E-23</v>
      </c>
      <c r="I945" s="5">
        <f t="shared" si="155"/>
        <v>8580017.681848947</v>
      </c>
      <c r="J945" s="5">
        <f t="shared" si="156"/>
        <v>8.0786122199411746E-26</v>
      </c>
    </row>
    <row r="946" spans="1:10" x14ac:dyDescent="0.4">
      <c r="A946" s="1">
        <f t="shared" si="149"/>
        <v>44827</v>
      </c>
      <c r="B946">
        <f t="shared" si="150"/>
        <v>941</v>
      </c>
      <c r="C946" s="16">
        <f t="shared" si="151"/>
        <v>3066.3181510668187</v>
      </c>
      <c r="D946" s="17">
        <f t="shared" si="147"/>
        <v>-7.5145524120142043E-26</v>
      </c>
      <c r="E946" s="16">
        <f t="shared" si="152"/>
        <v>4.2068716550029673E-22</v>
      </c>
      <c r="F946" s="17">
        <f t="shared" si="153"/>
        <v>-2.9372956060900632E-23</v>
      </c>
      <c r="G946" s="16">
        <f t="shared" si="154"/>
        <v>8580017.681848947</v>
      </c>
      <c r="H946" s="17">
        <f t="shared" si="148"/>
        <v>2.9448101585020772E-23</v>
      </c>
      <c r="I946" s="5">
        <f t="shared" si="155"/>
        <v>8580017.681848947</v>
      </c>
      <c r="J946" s="5">
        <f t="shared" si="156"/>
        <v>7.5145524120140849E-26</v>
      </c>
    </row>
    <row r="947" spans="1:10" x14ac:dyDescent="0.4">
      <c r="A947" s="1">
        <f t="shared" si="149"/>
        <v>44828</v>
      </c>
      <c r="B947">
        <f t="shared" si="150"/>
        <v>942</v>
      </c>
      <c r="C947" s="16">
        <f t="shared" si="151"/>
        <v>3066.3181510668187</v>
      </c>
      <c r="D947" s="17">
        <f t="shared" si="147"/>
        <v>-6.9898760350847252E-26</v>
      </c>
      <c r="E947" s="16">
        <f t="shared" si="152"/>
        <v>3.9131420943939607E-22</v>
      </c>
      <c r="F947" s="17">
        <f t="shared" si="153"/>
        <v>-2.7322095900406879E-23</v>
      </c>
      <c r="G947" s="16">
        <f t="shared" si="154"/>
        <v>8580017.681848947</v>
      </c>
      <c r="H947" s="17">
        <f t="shared" si="148"/>
        <v>2.7391994660757726E-23</v>
      </c>
      <c r="I947" s="5">
        <f t="shared" si="155"/>
        <v>8580017.681848947</v>
      </c>
      <c r="J947" s="5">
        <f t="shared" si="156"/>
        <v>6.9898760350847987E-26</v>
      </c>
    </row>
    <row r="948" spans="1:10" x14ac:dyDescent="0.4">
      <c r="A948" s="1">
        <f t="shared" si="149"/>
        <v>44829</v>
      </c>
      <c r="B948">
        <f t="shared" si="150"/>
        <v>943</v>
      </c>
      <c r="C948" s="16">
        <f t="shared" si="151"/>
        <v>3066.3181510668187</v>
      </c>
      <c r="D948" s="17">
        <f t="shared" si="147"/>
        <v>-6.5018332838742861E-26</v>
      </c>
      <c r="E948" s="16">
        <f t="shared" si="152"/>
        <v>3.6399211353898918E-22</v>
      </c>
      <c r="F948" s="17">
        <f t="shared" si="153"/>
        <v>-2.54144296148905E-23</v>
      </c>
      <c r="G948" s="16">
        <f t="shared" si="154"/>
        <v>8580017.681848947</v>
      </c>
      <c r="H948" s="17">
        <f t="shared" si="148"/>
        <v>2.5479447947729244E-23</v>
      </c>
      <c r="I948" s="5">
        <f t="shared" si="155"/>
        <v>8580017.681848947</v>
      </c>
      <c r="J948" s="5">
        <f t="shared" si="156"/>
        <v>6.5018332838743447E-26</v>
      </c>
    </row>
    <row r="949" spans="1:10" x14ac:dyDescent="0.4">
      <c r="A949" s="1">
        <f t="shared" si="149"/>
        <v>44830</v>
      </c>
      <c r="B949">
        <f t="shared" si="150"/>
        <v>944</v>
      </c>
      <c r="C949" s="16">
        <f t="shared" si="151"/>
        <v>3066.3181510668187</v>
      </c>
      <c r="D949" s="17">
        <f t="shared" si="147"/>
        <v>-6.0478663482882611E-26</v>
      </c>
      <c r="E949" s="16">
        <f t="shared" si="152"/>
        <v>3.3857768392409869E-22</v>
      </c>
      <c r="F949" s="17">
        <f t="shared" si="153"/>
        <v>-2.3639959211204028E-23</v>
      </c>
      <c r="G949" s="16">
        <f t="shared" si="154"/>
        <v>8580017.681848947</v>
      </c>
      <c r="H949" s="17">
        <f t="shared" si="148"/>
        <v>2.370043787468691E-23</v>
      </c>
      <c r="I949" s="5">
        <f t="shared" si="155"/>
        <v>8580017.681848947</v>
      </c>
      <c r="J949" s="5">
        <f t="shared" si="156"/>
        <v>6.0478663482881956E-26</v>
      </c>
    </row>
    <row r="950" spans="1:10" x14ac:dyDescent="0.4">
      <c r="A950" s="1">
        <f t="shared" si="149"/>
        <v>44831</v>
      </c>
      <c r="B950">
        <f t="shared" si="150"/>
        <v>945</v>
      </c>
      <c r="C950" s="16">
        <f t="shared" si="151"/>
        <v>3066.3181510668187</v>
      </c>
      <c r="D950" s="17">
        <f t="shared" si="147"/>
        <v>-5.6255960080481206E-26</v>
      </c>
      <c r="E950" s="16">
        <f t="shared" si="152"/>
        <v>3.1493772471289468E-22</v>
      </c>
      <c r="F950" s="17">
        <f t="shared" si="153"/>
        <v>-2.1989384769822148E-23</v>
      </c>
      <c r="G950" s="16">
        <f t="shared" si="154"/>
        <v>8580017.681848947</v>
      </c>
      <c r="H950" s="17">
        <f t="shared" si="148"/>
        <v>2.2045640729902629E-23</v>
      </c>
      <c r="I950" s="5">
        <f t="shared" si="155"/>
        <v>8580017.681848947</v>
      </c>
      <c r="J950" s="5">
        <f t="shared" si="156"/>
        <v>5.6255960080481286E-26</v>
      </c>
    </row>
    <row r="951" spans="1:10" x14ac:dyDescent="0.4">
      <c r="A951" s="1">
        <f t="shared" si="149"/>
        <v>44832</v>
      </c>
      <c r="B951">
        <f t="shared" si="150"/>
        <v>946</v>
      </c>
      <c r="C951" s="16">
        <f t="shared" si="151"/>
        <v>3066.3181510668187</v>
      </c>
      <c r="D951" s="17">
        <f t="shared" si="147"/>
        <v>-5.2328091633050315E-26</v>
      </c>
      <c r="E951" s="16">
        <f t="shared" si="152"/>
        <v>2.9294833994307252E-22</v>
      </c>
      <c r="F951" s="17">
        <f t="shared" si="153"/>
        <v>-2.0454055704382029E-23</v>
      </c>
      <c r="G951" s="16">
        <f t="shared" si="154"/>
        <v>8580017.681848947</v>
      </c>
      <c r="H951" s="17">
        <f t="shared" si="148"/>
        <v>2.0506383796015079E-23</v>
      </c>
      <c r="I951" s="5">
        <f t="shared" si="155"/>
        <v>8580017.681848947</v>
      </c>
      <c r="J951" s="5">
        <f t="shared" si="156"/>
        <v>5.232809163304997E-26</v>
      </c>
    </row>
    <row r="952" spans="1:10" x14ac:dyDescent="0.4">
      <c r="A952" s="1">
        <f t="shared" si="149"/>
        <v>44833</v>
      </c>
      <c r="B952">
        <f t="shared" si="150"/>
        <v>947</v>
      </c>
      <c r="C952" s="16">
        <f t="shared" si="151"/>
        <v>3066.3181510668187</v>
      </c>
      <c r="D952" s="17">
        <f t="shared" si="147"/>
        <v>-4.8674472358831485E-26</v>
      </c>
      <c r="E952" s="16">
        <f t="shared" si="152"/>
        <v>2.7249428423869049E-22</v>
      </c>
      <c r="F952" s="17">
        <f t="shared" si="153"/>
        <v>-1.9025925424349505E-23</v>
      </c>
      <c r="G952" s="16">
        <f t="shared" si="154"/>
        <v>8580017.681848947</v>
      </c>
      <c r="H952" s="17">
        <f t="shared" si="148"/>
        <v>1.9074599896708336E-23</v>
      </c>
      <c r="I952" s="5">
        <f t="shared" si="155"/>
        <v>8580017.681848947</v>
      </c>
      <c r="J952" s="5">
        <f t="shared" si="156"/>
        <v>4.8674472358831566E-26</v>
      </c>
    </row>
    <row r="953" spans="1:10" x14ac:dyDescent="0.4">
      <c r="A953" s="1">
        <f t="shared" si="149"/>
        <v>44834</v>
      </c>
      <c r="B953">
        <f t="shared" si="150"/>
        <v>948</v>
      </c>
      <c r="C953" s="16">
        <f t="shared" si="151"/>
        <v>3066.3181510668187</v>
      </c>
      <c r="D953" s="17">
        <f t="shared" si="147"/>
        <v>-4.5275953803640452E-26</v>
      </c>
      <c r="E953" s="16">
        <f t="shared" si="152"/>
        <v>2.5346835881434098E-22</v>
      </c>
      <c r="F953" s="17">
        <f t="shared" si="153"/>
        <v>-1.7697509163200229E-23</v>
      </c>
      <c r="G953" s="16">
        <f t="shared" si="154"/>
        <v>8580017.681848947</v>
      </c>
      <c r="H953" s="17">
        <f t="shared" si="148"/>
        <v>1.774278511700387E-23</v>
      </c>
      <c r="I953" s="5">
        <f t="shared" si="155"/>
        <v>8580017.681848947</v>
      </c>
      <c r="J953" s="5">
        <f t="shared" si="156"/>
        <v>4.5275953803640923E-26</v>
      </c>
    </row>
    <row r="954" spans="1:10" x14ac:dyDescent="0.4">
      <c r="A954" s="1">
        <f t="shared" si="149"/>
        <v>44835</v>
      </c>
      <c r="B954">
        <f t="shared" si="150"/>
        <v>949</v>
      </c>
      <c r="C954" s="16">
        <f t="shared" si="151"/>
        <v>3066.3181510668187</v>
      </c>
      <c r="D954" s="17">
        <f t="shared" si="147"/>
        <v>-4.2114724484680495E-26</v>
      </c>
      <c r="E954" s="16">
        <f t="shared" si="152"/>
        <v>2.3577084965114076E-22</v>
      </c>
      <c r="F954" s="17">
        <f t="shared" si="153"/>
        <v>-1.6461844751095174E-23</v>
      </c>
      <c r="G954" s="16">
        <f t="shared" si="154"/>
        <v>8580017.681848947</v>
      </c>
      <c r="H954" s="17">
        <f t="shared" si="148"/>
        <v>1.6503959475579854E-23</v>
      </c>
      <c r="I954" s="5">
        <f t="shared" si="155"/>
        <v>8580017.681848947</v>
      </c>
      <c r="J954" s="5">
        <f t="shared" si="156"/>
        <v>4.2114724484679674E-26</v>
      </c>
    </row>
    <row r="955" spans="1:10" x14ac:dyDescent="0.4">
      <c r="A955" s="1">
        <f t="shared" si="149"/>
        <v>44836</v>
      </c>
      <c r="B955">
        <f t="shared" si="150"/>
        <v>950</v>
      </c>
      <c r="C955" s="16">
        <f t="shared" si="151"/>
        <v>3066.3181510668187</v>
      </c>
      <c r="D955" s="17">
        <f t="shared" si="147"/>
        <v>-3.9174216541362735E-26</v>
      </c>
      <c r="E955" s="16">
        <f t="shared" si="152"/>
        <v>2.1930900490004558E-22</v>
      </c>
      <c r="F955" s="17">
        <f t="shared" si="153"/>
        <v>-1.5312456126461828E-23</v>
      </c>
      <c r="G955" s="16">
        <f t="shared" si="154"/>
        <v>8580017.681848947</v>
      </c>
      <c r="H955" s="17">
        <f t="shared" si="148"/>
        <v>1.535163034300319E-23</v>
      </c>
      <c r="I955" s="5">
        <f t="shared" si="155"/>
        <v>8580017.681848947</v>
      </c>
      <c r="J955" s="5">
        <f t="shared" si="156"/>
        <v>3.9174216541361879E-26</v>
      </c>
    </row>
    <row r="956" spans="1:10" x14ac:dyDescent="0.4">
      <c r="A956" s="1">
        <f t="shared" si="149"/>
        <v>44837</v>
      </c>
      <c r="B956">
        <f t="shared" si="150"/>
        <v>951</v>
      </c>
      <c r="C956" s="16">
        <f t="shared" si="151"/>
        <v>3066.3181510668187</v>
      </c>
      <c r="D956" s="17">
        <f t="shared" si="147"/>
        <v>-3.6439018903894413E-26</v>
      </c>
      <c r="E956" s="16">
        <f t="shared" si="152"/>
        <v>2.0399654877358375E-22</v>
      </c>
      <c r="F956" s="17">
        <f t="shared" si="153"/>
        <v>-1.4243319395246971E-23</v>
      </c>
      <c r="G956" s="16">
        <f t="shared" si="154"/>
        <v>8580017.681848947</v>
      </c>
      <c r="H956" s="17">
        <f t="shared" si="148"/>
        <v>1.4279758414150865E-23</v>
      </c>
      <c r="I956" s="5">
        <f t="shared" si="155"/>
        <v>8580017.681848947</v>
      </c>
      <c r="J956" s="5">
        <f t="shared" si="156"/>
        <v>3.6439018903894379E-26</v>
      </c>
    </row>
    <row r="957" spans="1:10" x14ac:dyDescent="0.4">
      <c r="A957" s="1">
        <f t="shared" si="149"/>
        <v>44838</v>
      </c>
      <c r="B957">
        <f t="shared" si="150"/>
        <v>952</v>
      </c>
      <c r="C957" s="16">
        <f t="shared" si="151"/>
        <v>3066.3181510668187</v>
      </c>
      <c r="D957" s="17">
        <f t="shared" si="147"/>
        <v>-3.3894796524555716E-26</v>
      </c>
      <c r="E957" s="16">
        <f t="shared" si="152"/>
        <v>1.8975322937833677E-22</v>
      </c>
      <c r="F957" s="17">
        <f t="shared" si="153"/>
        <v>-1.3248831259959021E-23</v>
      </c>
      <c r="G957" s="16">
        <f t="shared" si="154"/>
        <v>8580017.681848947</v>
      </c>
      <c r="H957" s="17">
        <f t="shared" si="148"/>
        <v>1.3282726056483575E-23</v>
      </c>
      <c r="I957" s="5">
        <f t="shared" si="155"/>
        <v>8580017.681848947</v>
      </c>
      <c r="J957" s="5">
        <f t="shared" si="156"/>
        <v>3.3894796524554488E-26</v>
      </c>
    </row>
    <row r="958" spans="1:10" x14ac:dyDescent="0.4">
      <c r="A958" s="1">
        <f t="shared" si="149"/>
        <v>44839</v>
      </c>
      <c r="B958">
        <f t="shared" si="150"/>
        <v>953</v>
      </c>
      <c r="C958" s="16">
        <f t="shared" si="151"/>
        <v>3066.3181510668187</v>
      </c>
      <c r="D958" s="17">
        <f t="shared" si="147"/>
        <v>-3.1528215248359779E-26</v>
      </c>
      <c r="E958" s="16">
        <f t="shared" si="152"/>
        <v>1.7650439811837774E-22</v>
      </c>
      <c r="F958" s="17">
        <f t="shared" si="153"/>
        <v>-1.2323779653038084E-23</v>
      </c>
      <c r="G958" s="16">
        <f t="shared" si="154"/>
        <v>8580017.681848947</v>
      </c>
      <c r="H958" s="17">
        <f t="shared" si="148"/>
        <v>1.2355307868286443E-23</v>
      </c>
      <c r="I958" s="5">
        <f t="shared" si="155"/>
        <v>8580017.681848947</v>
      </c>
      <c r="J958" s="5">
        <f t="shared" si="156"/>
        <v>3.1528215248359223E-26</v>
      </c>
    </row>
    <row r="959" spans="1:10" x14ac:dyDescent="0.4">
      <c r="A959" s="1">
        <f t="shared" si="149"/>
        <v>44840</v>
      </c>
      <c r="B959">
        <f t="shared" si="150"/>
        <v>954</v>
      </c>
      <c r="C959" s="16">
        <f t="shared" si="151"/>
        <v>3066.3181510668187</v>
      </c>
      <c r="D959" s="17">
        <f t="shared" si="147"/>
        <v>-2.9326871929346551E-26</v>
      </c>
      <c r="E959" s="16">
        <f t="shared" si="152"/>
        <v>1.6418061846533965E-22</v>
      </c>
      <c r="F959" s="17">
        <f t="shared" si="153"/>
        <v>-1.1463316420644429E-23</v>
      </c>
      <c r="G959" s="16">
        <f t="shared" si="154"/>
        <v>8580017.681848947</v>
      </c>
      <c r="H959" s="17">
        <f t="shared" si="148"/>
        <v>1.1492643292573776E-23</v>
      </c>
      <c r="I959" s="5">
        <f t="shared" si="155"/>
        <v>8580017.681848947</v>
      </c>
      <c r="J959" s="5">
        <f t="shared" si="156"/>
        <v>2.9326871929347216E-26</v>
      </c>
    </row>
    <row r="960" spans="1:10" x14ac:dyDescent="0.4">
      <c r="A960" s="1">
        <f t="shared" si="149"/>
        <v>44841</v>
      </c>
      <c r="B960">
        <f t="shared" si="150"/>
        <v>955</v>
      </c>
      <c r="C960" s="16">
        <f t="shared" si="151"/>
        <v>3066.3181510668187</v>
      </c>
      <c r="D960" s="17">
        <f t="shared" si="147"/>
        <v>-2.7279229426253007E-26</v>
      </c>
      <c r="E960" s="16">
        <f t="shared" si="152"/>
        <v>1.5271730204469523E-22</v>
      </c>
      <c r="F960" s="17">
        <f t="shared" si="153"/>
        <v>-1.0662931913702414E-23</v>
      </c>
      <c r="G960" s="16">
        <f t="shared" si="154"/>
        <v>8580017.681848947</v>
      </c>
      <c r="H960" s="17">
        <f t="shared" si="148"/>
        <v>1.0690211143128667E-23</v>
      </c>
      <c r="I960" s="5">
        <f t="shared" si="155"/>
        <v>8580017.681848947</v>
      </c>
      <c r="J960" s="5">
        <f t="shared" si="156"/>
        <v>2.7279229426252456E-26</v>
      </c>
    </row>
    <row r="961" spans="1:10" x14ac:dyDescent="0.4">
      <c r="A961" s="1">
        <f t="shared" si="149"/>
        <v>44842</v>
      </c>
      <c r="B961">
        <f t="shared" si="150"/>
        <v>956</v>
      </c>
      <c r="C961" s="16">
        <f t="shared" si="151"/>
        <v>3066.3181510668187</v>
      </c>
      <c r="D961" s="17">
        <f t="shared" si="147"/>
        <v>-2.5374556136875006E-26</v>
      </c>
      <c r="E961" s="16">
        <f t="shared" si="152"/>
        <v>1.4205437013099281E-22</v>
      </c>
      <c r="F961" s="17">
        <f t="shared" si="153"/>
        <v>-9.9184313530326225E-24</v>
      </c>
      <c r="G961" s="16">
        <f t="shared" si="154"/>
        <v>8580017.681848947</v>
      </c>
      <c r="H961" s="17">
        <f t="shared" si="148"/>
        <v>9.9438059091694974E-24</v>
      </c>
      <c r="I961" s="5">
        <f t="shared" si="155"/>
        <v>8580017.681848947</v>
      </c>
      <c r="J961" s="5">
        <f t="shared" si="156"/>
        <v>2.5374556136874854E-26</v>
      </c>
    </row>
    <row r="962" spans="1:10" x14ac:dyDescent="0.4">
      <c r="A962" s="1">
        <f t="shared" si="149"/>
        <v>44843</v>
      </c>
      <c r="B962">
        <f t="shared" si="150"/>
        <v>957</v>
      </c>
      <c r="C962" s="16">
        <f t="shared" si="151"/>
        <v>3066.3181510668187</v>
      </c>
      <c r="D962" s="17">
        <f t="shared" si="147"/>
        <v>-2.3602869754223147E-26</v>
      </c>
      <c r="E962" s="16">
        <f t="shared" si="152"/>
        <v>1.3213593877796019E-22</v>
      </c>
      <c r="F962" s="17">
        <f t="shared" si="153"/>
        <v>-9.2259128447029915E-24</v>
      </c>
      <c r="G962" s="16">
        <f t="shared" si="154"/>
        <v>8580017.681848947</v>
      </c>
      <c r="H962" s="17">
        <f t="shared" si="148"/>
        <v>9.2495157144572141E-24</v>
      </c>
      <c r="I962" s="5">
        <f t="shared" si="155"/>
        <v>8580017.681848947</v>
      </c>
      <c r="J962" s="5">
        <f t="shared" si="156"/>
        <v>2.3602869754222613E-26</v>
      </c>
    </row>
    <row r="963" spans="1:10" x14ac:dyDescent="0.4">
      <c r="A963" s="1">
        <f t="shared" si="149"/>
        <v>44844</v>
      </c>
      <c r="B963">
        <f t="shared" si="150"/>
        <v>958</v>
      </c>
      <c r="C963" s="16">
        <f t="shared" si="151"/>
        <v>3066.3181510668187</v>
      </c>
      <c r="D963" s="17">
        <f t="shared" si="147"/>
        <v>-2.1954884949701061E-26</v>
      </c>
      <c r="E963" s="16">
        <f t="shared" si="152"/>
        <v>1.229100259332572E-22</v>
      </c>
      <c r="F963" s="17">
        <f t="shared" si="153"/>
        <v>-8.5817469303783043E-24</v>
      </c>
      <c r="G963" s="16">
        <f t="shared" si="154"/>
        <v>8580017.681848947</v>
      </c>
      <c r="H963" s="17">
        <f t="shared" si="148"/>
        <v>8.6037018153280049E-24</v>
      </c>
      <c r="I963" s="5">
        <f t="shared" si="155"/>
        <v>8580017.681848947</v>
      </c>
      <c r="J963" s="5">
        <f t="shared" si="156"/>
        <v>2.1954884949700573E-26</v>
      </c>
    </row>
    <row r="964" spans="1:10" x14ac:dyDescent="0.4">
      <c r="A964" s="1">
        <f t="shared" si="149"/>
        <v>44845</v>
      </c>
      <c r="B964">
        <f t="shared" si="150"/>
        <v>959</v>
      </c>
      <c r="C964" s="16">
        <f t="shared" si="151"/>
        <v>3066.3181510668187</v>
      </c>
      <c r="D964" s="17">
        <f t="shared" si="147"/>
        <v>-2.0421964709116155E-26</v>
      </c>
      <c r="E964" s="16">
        <f t="shared" si="152"/>
        <v>1.143282790028789E-22</v>
      </c>
      <c r="F964" s="17">
        <f t="shared" si="153"/>
        <v>-7.982557565492407E-24</v>
      </c>
      <c r="G964" s="16">
        <f t="shared" si="154"/>
        <v>8580017.681848947</v>
      </c>
      <c r="H964" s="17">
        <f t="shared" si="148"/>
        <v>8.0029795302015234E-24</v>
      </c>
      <c r="I964" s="5">
        <f t="shared" si="155"/>
        <v>8580017.681848947</v>
      </c>
      <c r="J964" s="5">
        <f t="shared" si="156"/>
        <v>2.0421964709116391E-26</v>
      </c>
    </row>
    <row r="965" spans="1:10" x14ac:dyDescent="0.4">
      <c r="A965" s="1">
        <f t="shared" si="149"/>
        <v>44846</v>
      </c>
      <c r="B965">
        <f t="shared" si="150"/>
        <v>960</v>
      </c>
      <c r="C965" s="16">
        <f t="shared" si="151"/>
        <v>3066.3181510668187</v>
      </c>
      <c r="D965" s="17">
        <f t="shared" ref="D965:D1005" si="157">-E$1*C965*E965/B$2</f>
        <v>-1.8996075066476917E-26</v>
      </c>
      <c r="E965" s="16">
        <f t="shared" si="152"/>
        <v>1.063457214373865E-22</v>
      </c>
      <c r="F965" s="17">
        <f t="shared" si="153"/>
        <v>-7.4252044255505783E-24</v>
      </c>
      <c r="G965" s="16">
        <f t="shared" si="154"/>
        <v>8580017.681848947</v>
      </c>
      <c r="H965" s="17">
        <f t="shared" ref="H965:H1005" si="158">$G$1*E965</f>
        <v>7.444200500617055E-24</v>
      </c>
      <c r="I965" s="5">
        <f t="shared" si="155"/>
        <v>8580017.681848947</v>
      </c>
      <c r="J965" s="5">
        <f t="shared" si="156"/>
        <v>1.8996075066476656E-26</v>
      </c>
    </row>
    <row r="966" spans="1:10" x14ac:dyDescent="0.4">
      <c r="A966" s="1">
        <f t="shared" si="149"/>
        <v>44847</v>
      </c>
      <c r="B966">
        <f t="shared" si="150"/>
        <v>961</v>
      </c>
      <c r="C966" s="16">
        <f t="shared" si="151"/>
        <v>3066.3181510668187</v>
      </c>
      <c r="D966" s="17">
        <f t="shared" si="157"/>
        <v>-1.7669742998338741E-26</v>
      </c>
      <c r="E966" s="16">
        <f t="shared" si="152"/>
        <v>9.8920517011835926E-23</v>
      </c>
      <c r="F966" s="17">
        <f t="shared" si="153"/>
        <v>-6.9067664478301768E-24</v>
      </c>
      <c r="G966" s="16">
        <f t="shared" si="154"/>
        <v>8580017.681848947</v>
      </c>
      <c r="H966" s="17">
        <f t="shared" si="158"/>
        <v>6.9244361908285159E-24</v>
      </c>
      <c r="I966" s="5">
        <f t="shared" si="155"/>
        <v>8580017.681848947</v>
      </c>
      <c r="J966" s="5">
        <f t="shared" si="156"/>
        <v>1.7669742998339074E-26</v>
      </c>
    </row>
    <row r="967" spans="1:10" x14ac:dyDescent="0.4">
      <c r="A967" s="1">
        <f t="shared" ref="A967:A1005" si="159">A966+1</f>
        <v>44848</v>
      </c>
      <c r="B967">
        <f t="shared" ref="B967:B1005" si="160">B966+1</f>
        <v>962</v>
      </c>
      <c r="C967" s="16">
        <f t="shared" si="151"/>
        <v>3066.3181510668187</v>
      </c>
      <c r="D967" s="17">
        <f t="shared" si="157"/>
        <v>-1.6436017258024362E-26</v>
      </c>
      <c r="E967" s="16">
        <f t="shared" si="152"/>
        <v>9.2013750564005747E-23</v>
      </c>
      <c r="F967" s="17">
        <f t="shared" si="153"/>
        <v>-6.4245265222223782E-24</v>
      </c>
      <c r="G967" s="16">
        <f t="shared" si="154"/>
        <v>8580017.681848947</v>
      </c>
      <c r="H967" s="17">
        <f t="shared" si="158"/>
        <v>6.4409625394804027E-24</v>
      </c>
      <c r="I967" s="5">
        <f t="shared" si="155"/>
        <v>8580017.681848947</v>
      </c>
      <c r="J967" s="5">
        <f t="shared" si="156"/>
        <v>1.6436017258024589E-26</v>
      </c>
    </row>
    <row r="968" spans="1:10" x14ac:dyDescent="0.4">
      <c r="A968" s="1">
        <f t="shared" si="159"/>
        <v>44849</v>
      </c>
      <c r="B968">
        <f t="shared" si="160"/>
        <v>963</v>
      </c>
      <c r="C968" s="16">
        <f t="shared" si="151"/>
        <v>3066.3181510668187</v>
      </c>
      <c r="D968" s="17">
        <f t="shared" si="157"/>
        <v>-1.5288431944452885E-26</v>
      </c>
      <c r="E968" s="16">
        <f t="shared" si="152"/>
        <v>8.5589224041783369E-23</v>
      </c>
      <c r="F968" s="17">
        <f t="shared" si="153"/>
        <v>-5.9759572509803839E-24</v>
      </c>
      <c r="G968" s="16">
        <f t="shared" si="154"/>
        <v>8580017.681848947</v>
      </c>
      <c r="H968" s="17">
        <f t="shared" si="158"/>
        <v>5.9912456829248365E-24</v>
      </c>
      <c r="I968" s="5">
        <f t="shared" si="155"/>
        <v>8580017.681848947</v>
      </c>
      <c r="J968" s="5">
        <f t="shared" si="156"/>
        <v>1.5288431944452552E-26</v>
      </c>
    </row>
    <row r="969" spans="1:10" x14ac:dyDescent="0.4">
      <c r="A969" s="1">
        <f t="shared" si="159"/>
        <v>44850</v>
      </c>
      <c r="B969">
        <f t="shared" si="160"/>
        <v>964</v>
      </c>
      <c r="C969" s="16">
        <f t="shared" si="151"/>
        <v>3066.3181510668187</v>
      </c>
      <c r="D969" s="17">
        <f t="shared" si="157"/>
        <v>-1.4220972614643196E-26</v>
      </c>
      <c r="E969" s="16">
        <f t="shared" si="152"/>
        <v>7.961326679080299E-23</v>
      </c>
      <c r="F969" s="17">
        <f t="shared" si="153"/>
        <v>-5.558707702741566E-24</v>
      </c>
      <c r="G969" s="16">
        <f t="shared" si="154"/>
        <v>8580017.681848947</v>
      </c>
      <c r="H969" s="17">
        <f t="shared" si="158"/>
        <v>5.5729286753562096E-24</v>
      </c>
      <c r="I969" s="5">
        <f t="shared" si="155"/>
        <v>8580017.681848947</v>
      </c>
      <c r="J969" s="5">
        <f t="shared" si="156"/>
        <v>1.4220972614643538E-26</v>
      </c>
    </row>
    <row r="970" spans="1:10" x14ac:dyDescent="0.4">
      <c r="A970" s="1">
        <f t="shared" si="159"/>
        <v>44851</v>
      </c>
      <c r="B970">
        <f t="shared" si="160"/>
        <v>965</v>
      </c>
      <c r="C970" s="16">
        <f t="shared" si="151"/>
        <v>3066.3181510668187</v>
      </c>
      <c r="D970" s="17">
        <f t="shared" si="157"/>
        <v>-1.3228044762288996E-26</v>
      </c>
      <c r="E970" s="16">
        <f t="shared" si="152"/>
        <v>7.4054559088061425E-23</v>
      </c>
      <c r="F970" s="17">
        <f t="shared" si="153"/>
        <v>-5.1705910914020117E-24</v>
      </c>
      <c r="G970" s="16">
        <f t="shared" si="154"/>
        <v>8580017.681848947</v>
      </c>
      <c r="H970" s="17">
        <f t="shared" si="158"/>
        <v>5.1838191361643004E-24</v>
      </c>
      <c r="I970" s="5">
        <f t="shared" si="155"/>
        <v>8580017.681848947</v>
      </c>
      <c r="J970" s="5">
        <f t="shared" si="156"/>
        <v>1.3228044762288783E-26</v>
      </c>
    </row>
    <row r="971" spans="1:10" x14ac:dyDescent="0.4">
      <c r="A971" s="1">
        <f t="shared" si="159"/>
        <v>44852</v>
      </c>
      <c r="B971">
        <f t="shared" si="160"/>
        <v>966</v>
      </c>
      <c r="C971" s="16">
        <f t="shared" si="151"/>
        <v>3066.3181510668187</v>
      </c>
      <c r="D971" s="17">
        <f t="shared" si="157"/>
        <v>-1.2304444497203022E-26</v>
      </c>
      <c r="E971" s="16">
        <f t="shared" si="152"/>
        <v>6.8883967996659411E-23</v>
      </c>
      <c r="F971" s="17">
        <f t="shared" si="153"/>
        <v>-4.8095733152689565E-24</v>
      </c>
      <c r="G971" s="16">
        <f t="shared" si="154"/>
        <v>8580017.681848947</v>
      </c>
      <c r="H971" s="17">
        <f t="shared" si="158"/>
        <v>4.8218777597661593E-24</v>
      </c>
      <c r="I971" s="5">
        <f t="shared" si="155"/>
        <v>8580017.681848947</v>
      </c>
      <c r="J971" s="5">
        <f t="shared" si="156"/>
        <v>1.2304444497202843E-26</v>
      </c>
    </row>
    <row r="972" spans="1:10" x14ac:dyDescent="0.4">
      <c r="A972" s="1">
        <f t="shared" si="159"/>
        <v>44853</v>
      </c>
      <c r="B972">
        <f t="shared" si="160"/>
        <v>967</v>
      </c>
      <c r="C972" s="16">
        <f t="shared" si="151"/>
        <v>3066.3181510668187</v>
      </c>
      <c r="D972" s="17">
        <f t="shared" si="157"/>
        <v>-1.1445331271962781E-26</v>
      </c>
      <c r="E972" s="16">
        <f t="shared" si="152"/>
        <v>6.4074394681390459E-23</v>
      </c>
      <c r="F972" s="17">
        <f t="shared" si="153"/>
        <v>-4.4737622964253699E-24</v>
      </c>
      <c r="G972" s="16">
        <f t="shared" si="154"/>
        <v>8580017.681848947</v>
      </c>
      <c r="H972" s="17">
        <f t="shared" si="158"/>
        <v>4.4852076276973328E-24</v>
      </c>
      <c r="I972" s="5">
        <f t="shared" si="155"/>
        <v>8580017.681848947</v>
      </c>
      <c r="J972" s="5">
        <f t="shared" si="156"/>
        <v>1.1445331271962839E-26</v>
      </c>
    </row>
    <row r="973" spans="1:10" x14ac:dyDescent="0.4">
      <c r="A973" s="1">
        <f t="shared" si="159"/>
        <v>44854</v>
      </c>
      <c r="B973">
        <f t="shared" si="160"/>
        <v>968</v>
      </c>
      <c r="C973" s="16">
        <f t="shared" si="151"/>
        <v>3066.3181510668187</v>
      </c>
      <c r="D973" s="17">
        <f t="shared" si="157"/>
        <v>-1.064620251281936E-26</v>
      </c>
      <c r="E973" s="16">
        <f t="shared" si="152"/>
        <v>5.9600632384965083E-23</v>
      </c>
      <c r="F973" s="17">
        <f t="shared" si="153"/>
        <v>-4.1613980644347369E-24</v>
      </c>
      <c r="G973" s="16">
        <f t="shared" si="154"/>
        <v>8580017.681848947</v>
      </c>
      <c r="H973" s="17">
        <f t="shared" si="158"/>
        <v>4.172044266947556E-24</v>
      </c>
      <c r="I973" s="5">
        <f t="shared" si="155"/>
        <v>8580017.681848947</v>
      </c>
      <c r="J973" s="5">
        <f t="shared" si="156"/>
        <v>1.064620251281917E-26</v>
      </c>
    </row>
    <row r="974" spans="1:10" x14ac:dyDescent="0.4">
      <c r="A974" s="1">
        <f t="shared" si="159"/>
        <v>44855</v>
      </c>
      <c r="B974">
        <f t="shared" si="160"/>
        <v>969</v>
      </c>
      <c r="C974" s="16">
        <f t="shared" si="151"/>
        <v>3066.3181510668187</v>
      </c>
      <c r="D974" s="17">
        <f t="shared" si="157"/>
        <v>-9.9028700219110486E-27</v>
      </c>
      <c r="E974" s="16">
        <f t="shared" si="152"/>
        <v>5.5439234320530347E-23</v>
      </c>
      <c r="F974" s="17">
        <f t="shared" si="153"/>
        <v>-3.8708435324152135E-24</v>
      </c>
      <c r="G974" s="16">
        <f t="shared" si="154"/>
        <v>8580017.681848947</v>
      </c>
      <c r="H974" s="17">
        <f t="shared" si="158"/>
        <v>3.8807464024371244E-24</v>
      </c>
      <c r="I974" s="5">
        <f t="shared" si="155"/>
        <v>8580017.681848947</v>
      </c>
      <c r="J974" s="5">
        <f t="shared" si="156"/>
        <v>9.9028700219109094E-27</v>
      </c>
    </row>
    <row r="975" spans="1:10" x14ac:dyDescent="0.4">
      <c r="A975" s="1">
        <f t="shared" si="159"/>
        <v>44856</v>
      </c>
      <c r="B975">
        <f t="shared" si="160"/>
        <v>970</v>
      </c>
      <c r="C975" s="16">
        <f t="shared" si="151"/>
        <v>3066.3181510668187</v>
      </c>
      <c r="D975" s="17">
        <f t="shared" si="157"/>
        <v>-9.2114380271068266E-27</v>
      </c>
      <c r="E975" s="16">
        <f t="shared" si="152"/>
        <v>5.1568390788115131E-23</v>
      </c>
      <c r="F975" s="17">
        <f t="shared" si="153"/>
        <v>-3.6005759171409529E-24</v>
      </c>
      <c r="G975" s="16">
        <f t="shared" si="154"/>
        <v>8580017.681848947</v>
      </c>
      <c r="H975" s="17">
        <f t="shared" si="158"/>
        <v>3.6097873551680598E-24</v>
      </c>
      <c r="I975" s="5">
        <f t="shared" si="155"/>
        <v>8580017.681848947</v>
      </c>
      <c r="J975" s="5">
        <f t="shared" si="156"/>
        <v>9.2114380271069716E-27</v>
      </c>
    </row>
    <row r="976" spans="1:10" x14ac:dyDescent="0.4">
      <c r="A976" s="1">
        <f t="shared" si="159"/>
        <v>44857</v>
      </c>
      <c r="B976">
        <f t="shared" si="160"/>
        <v>971</v>
      </c>
      <c r="C976" s="16">
        <f t="shared" si="151"/>
        <v>3066.3181510668187</v>
      </c>
      <c r="D976" s="17">
        <f t="shared" si="157"/>
        <v>-8.5682827644399724E-27</v>
      </c>
      <c r="E976" s="16">
        <f t="shared" si="152"/>
        <v>4.7967814870974179E-23</v>
      </c>
      <c r="F976" s="17">
        <f t="shared" si="153"/>
        <v>-3.3491787582037529E-24</v>
      </c>
      <c r="G976" s="16">
        <f t="shared" si="154"/>
        <v>8580017.681848947</v>
      </c>
      <c r="H976" s="17">
        <f t="shared" si="158"/>
        <v>3.3577470409681929E-24</v>
      </c>
      <c r="I976" s="5">
        <f t="shared" si="155"/>
        <v>8580017.681848947</v>
      </c>
      <c r="J976" s="5">
        <f t="shared" si="156"/>
        <v>8.5682827644399264E-27</v>
      </c>
    </row>
    <row r="977" spans="1:10" x14ac:dyDescent="0.4">
      <c r="A977" s="1">
        <f t="shared" si="159"/>
        <v>44858</v>
      </c>
      <c r="B977">
        <f t="shared" si="160"/>
        <v>972</v>
      </c>
      <c r="C977" s="16">
        <f t="shared" si="151"/>
        <v>3066.3181510668187</v>
      </c>
      <c r="D977" s="17">
        <f t="shared" si="157"/>
        <v>-7.9700334861241845E-27</v>
      </c>
      <c r="E977" s="16">
        <f t="shared" si="152"/>
        <v>4.4618636112770427E-23</v>
      </c>
      <c r="F977" s="17">
        <f t="shared" si="153"/>
        <v>-3.1153344944078061E-24</v>
      </c>
      <c r="G977" s="16">
        <f t="shared" si="154"/>
        <v>8580017.681848947</v>
      </c>
      <c r="H977" s="17">
        <f t="shared" si="158"/>
        <v>3.1233045278939303E-24</v>
      </c>
      <c r="I977" s="5">
        <f t="shared" si="155"/>
        <v>8580017.681848947</v>
      </c>
      <c r="J977" s="5">
        <f t="shared" si="156"/>
        <v>7.9700334861242548E-27</v>
      </c>
    </row>
    <row r="978" spans="1:10" x14ac:dyDescent="0.4">
      <c r="A978" s="1">
        <f t="shared" si="159"/>
        <v>44859</v>
      </c>
      <c r="B978">
        <f t="shared" si="160"/>
        <v>973</v>
      </c>
      <c r="C978" s="16">
        <f t="shared" si="151"/>
        <v>3066.3181510668187</v>
      </c>
      <c r="D978" s="17">
        <f t="shared" si="157"/>
        <v>-7.4135547946161409E-27</v>
      </c>
      <c r="E978" s="16">
        <f t="shared" si="152"/>
        <v>4.1503301618362619E-23</v>
      </c>
      <c r="F978" s="17">
        <f t="shared" si="153"/>
        <v>-2.8978175584907678E-24</v>
      </c>
      <c r="G978" s="16">
        <f t="shared" si="154"/>
        <v>8580017.681848947</v>
      </c>
      <c r="H978" s="17">
        <f t="shared" si="158"/>
        <v>2.9052311132853838E-24</v>
      </c>
      <c r="I978" s="5">
        <f t="shared" si="155"/>
        <v>8580017.681848947</v>
      </c>
      <c r="J978" s="5">
        <f t="shared" si="156"/>
        <v>7.4135547946159874E-27</v>
      </c>
    </row>
    <row r="979" spans="1:10" x14ac:dyDescent="0.4">
      <c r="A979" s="1">
        <f t="shared" si="159"/>
        <v>44860</v>
      </c>
      <c r="B979">
        <f t="shared" si="160"/>
        <v>974</v>
      </c>
      <c r="C979" s="16">
        <f t="shared" si="151"/>
        <v>3066.3181510668187</v>
      </c>
      <c r="D979" s="17">
        <f t="shared" si="157"/>
        <v>-6.8959302101380921E-27</v>
      </c>
      <c r="E979" s="16">
        <f t="shared" si="152"/>
        <v>3.860548405987185E-23</v>
      </c>
      <c r="F979" s="17">
        <f t="shared" si="153"/>
        <v>-2.6954879539808918E-24</v>
      </c>
      <c r="G979" s="16">
        <f t="shared" si="154"/>
        <v>8580017.681848947</v>
      </c>
      <c r="H979" s="17">
        <f t="shared" si="158"/>
        <v>2.7023838841910298E-24</v>
      </c>
      <c r="I979" s="5">
        <f t="shared" si="155"/>
        <v>8580017.681848947</v>
      </c>
      <c r="J979" s="5">
        <f t="shared" si="156"/>
        <v>6.8959302101380347E-27</v>
      </c>
    </row>
    <row r="980" spans="1:10" x14ac:dyDescent="0.4">
      <c r="A980" s="1">
        <f t="shared" si="159"/>
        <v>44861</v>
      </c>
      <c r="B980">
        <f t="shared" si="160"/>
        <v>975</v>
      </c>
      <c r="C980" s="16">
        <f t="shared" si="151"/>
        <v>3066.3181510668187</v>
      </c>
      <c r="D980" s="17">
        <f t="shared" si="157"/>
        <v>-6.4144468855385905E-27</v>
      </c>
      <c r="E980" s="16">
        <f t="shared" si="152"/>
        <v>3.5909996105890957E-23</v>
      </c>
      <c r="F980" s="17">
        <f t="shared" si="153"/>
        <v>-2.5072852805268285E-24</v>
      </c>
      <c r="G980" s="16">
        <f t="shared" si="154"/>
        <v>8580017.681848947</v>
      </c>
      <c r="H980" s="17">
        <f t="shared" si="158"/>
        <v>2.5136997274123672E-24</v>
      </c>
      <c r="I980" s="5">
        <f t="shared" si="155"/>
        <v>8580017.681848947</v>
      </c>
      <c r="J980" s="5">
        <f t="shared" si="156"/>
        <v>6.4144468855386974E-27</v>
      </c>
    </row>
    <row r="981" spans="1:10" x14ac:dyDescent="0.4">
      <c r="A981" s="1">
        <f t="shared" si="159"/>
        <v>44862</v>
      </c>
      <c r="B981">
        <f t="shared" si="160"/>
        <v>976</v>
      </c>
      <c r="C981" s="16">
        <f t="shared" si="151"/>
        <v>3066.3181510668187</v>
      </c>
      <c r="D981" s="17">
        <f t="shared" si="157"/>
        <v>-5.9665813883826693E-27</v>
      </c>
      <c r="E981" s="16">
        <f t="shared" si="152"/>
        <v>3.340271082536413E-23</v>
      </c>
      <c r="F981" s="17">
        <f t="shared" si="153"/>
        <v>-2.3322231763871066E-24</v>
      </c>
      <c r="G981" s="16">
        <f t="shared" si="154"/>
        <v>8580017.681848947</v>
      </c>
      <c r="H981" s="17">
        <f t="shared" si="158"/>
        <v>2.3381897577754892E-24</v>
      </c>
      <c r="I981" s="5">
        <f t="shared" si="155"/>
        <v>8580017.681848947</v>
      </c>
      <c r="J981" s="5">
        <f t="shared" si="156"/>
        <v>5.966581388382599E-27</v>
      </c>
    </row>
    <row r="982" spans="1:10" x14ac:dyDescent="0.4">
      <c r="A982" s="1">
        <f t="shared" si="159"/>
        <v>44863</v>
      </c>
      <c r="B982">
        <f t="shared" si="160"/>
        <v>977</v>
      </c>
      <c r="C982" s="16">
        <f t="shared" si="151"/>
        <v>3066.3181510668187</v>
      </c>
      <c r="D982" s="17">
        <f t="shared" si="157"/>
        <v>-5.5499864757560133E-27</v>
      </c>
      <c r="E982" s="16">
        <f t="shared" si="152"/>
        <v>3.1070487648977023E-23</v>
      </c>
      <c r="F982" s="17">
        <f t="shared" si="153"/>
        <v>-2.1693841489526358E-24</v>
      </c>
      <c r="G982" s="16">
        <f t="shared" si="154"/>
        <v>8580017.681848947</v>
      </c>
      <c r="H982" s="17">
        <f t="shared" si="158"/>
        <v>2.1749341354283919E-24</v>
      </c>
      <c r="I982" s="5">
        <f t="shared" si="155"/>
        <v>8580017.681848947</v>
      </c>
      <c r="J982" s="5">
        <f t="shared" si="156"/>
        <v>5.5499864757561489E-27</v>
      </c>
    </row>
    <row r="983" spans="1:10" x14ac:dyDescent="0.4">
      <c r="A983" s="1">
        <f t="shared" si="159"/>
        <v>44864</v>
      </c>
      <c r="B983">
        <f t="shared" si="160"/>
        <v>978</v>
      </c>
      <c r="C983" s="16">
        <f t="shared" si="151"/>
        <v>3066.3181510668187</v>
      </c>
      <c r="D983" s="17">
        <f t="shared" si="157"/>
        <v>-5.1624787924704892E-27</v>
      </c>
      <c r="E983" s="16">
        <f t="shared" si="152"/>
        <v>2.8901103500024389E-23</v>
      </c>
      <c r="F983" s="17">
        <f t="shared" si="153"/>
        <v>-2.0179147662092371E-24</v>
      </c>
      <c r="G983" s="16">
        <f t="shared" si="154"/>
        <v>8580017.681848947</v>
      </c>
      <c r="H983" s="17">
        <f t="shared" si="158"/>
        <v>2.0230772450017076E-24</v>
      </c>
      <c r="I983" s="5">
        <f t="shared" si="155"/>
        <v>8580017.681848947</v>
      </c>
      <c r="J983" s="5">
        <f t="shared" si="156"/>
        <v>5.1624787924704706E-27</v>
      </c>
    </row>
    <row r="984" spans="1:10" x14ac:dyDescent="0.4">
      <c r="A984" s="1">
        <f t="shared" si="159"/>
        <v>44865</v>
      </c>
      <c r="B984">
        <f t="shared" si="160"/>
        <v>979</v>
      </c>
      <c r="C984" s="16">
        <f t="shared" si="151"/>
        <v>3066.3181510668187</v>
      </c>
      <c r="D984" s="17">
        <f t="shared" si="157"/>
        <v>-4.8020274281978604E-27</v>
      </c>
      <c r="E984" s="16">
        <f t="shared" si="152"/>
        <v>2.688318873381515E-23</v>
      </c>
      <c r="F984" s="17">
        <f t="shared" si="153"/>
        <v>-1.877021183938863E-24</v>
      </c>
      <c r="G984" s="16">
        <f t="shared" si="154"/>
        <v>8580017.681848947</v>
      </c>
      <c r="H984" s="17">
        <f t="shared" si="158"/>
        <v>1.8818232113670607E-24</v>
      </c>
      <c r="I984" s="5">
        <f t="shared" si="155"/>
        <v>8580017.681848947</v>
      </c>
      <c r="J984" s="5">
        <f t="shared" si="156"/>
        <v>4.8020274281976846E-27</v>
      </c>
    </row>
    <row r="985" spans="1:10" x14ac:dyDescent="0.4">
      <c r="A985" s="1">
        <f t="shared" si="159"/>
        <v>44866</v>
      </c>
      <c r="B985">
        <f t="shared" si="160"/>
        <v>980</v>
      </c>
      <c r="C985" s="16">
        <f t="shared" si="151"/>
        <v>3066.3181510668187</v>
      </c>
      <c r="D985" s="17">
        <f t="shared" si="157"/>
        <v>-4.4667432735601643E-27</v>
      </c>
      <c r="E985" s="16">
        <f t="shared" si="152"/>
        <v>2.5006167549876289E-23</v>
      </c>
      <c r="F985" s="17">
        <f t="shared" si="153"/>
        <v>-1.7459649852177803E-24</v>
      </c>
      <c r="G985" s="16">
        <f t="shared" si="154"/>
        <v>8580017.681848947</v>
      </c>
      <c r="H985" s="17">
        <f t="shared" si="158"/>
        <v>1.7504317284913405E-24</v>
      </c>
      <c r="I985" s="5">
        <f t="shared" si="155"/>
        <v>8580017.681848947</v>
      </c>
      <c r="J985" s="5">
        <f t="shared" si="156"/>
        <v>4.4667432735602124E-27</v>
      </c>
    </row>
    <row r="986" spans="1:10" x14ac:dyDescent="0.4">
      <c r="A986" s="1">
        <f t="shared" si="159"/>
        <v>44867</v>
      </c>
      <c r="B986">
        <f t="shared" si="160"/>
        <v>981</v>
      </c>
      <c r="C986" s="16">
        <f t="shared" si="151"/>
        <v>3066.3181510668187</v>
      </c>
      <c r="D986" s="17">
        <f t="shared" si="157"/>
        <v>-4.1548691193924786E-27</v>
      </c>
      <c r="E986" s="16">
        <f t="shared" si="152"/>
        <v>2.3260202564658507E-23</v>
      </c>
      <c r="F986" s="17">
        <f t="shared" si="153"/>
        <v>-1.6240593104067032E-24</v>
      </c>
      <c r="G986" s="16">
        <f t="shared" si="154"/>
        <v>8580017.681848947</v>
      </c>
      <c r="H986" s="17">
        <f t="shared" si="158"/>
        <v>1.6282141795260956E-24</v>
      </c>
      <c r="I986" s="5">
        <f t="shared" si="155"/>
        <v>8580017.681848947</v>
      </c>
      <c r="J986" s="5">
        <f t="shared" si="156"/>
        <v>4.154869119392404E-27</v>
      </c>
    </row>
    <row r="987" spans="1:10" x14ac:dyDescent="0.4">
      <c r="A987" s="1">
        <f t="shared" si="159"/>
        <v>44868</v>
      </c>
      <c r="B987">
        <f t="shared" si="160"/>
        <v>982</v>
      </c>
      <c r="C987" s="16">
        <f t="shared" si="151"/>
        <v>3066.3181510668187</v>
      </c>
      <c r="D987" s="17">
        <f t="shared" si="157"/>
        <v>-3.8647704472887726E-27</v>
      </c>
      <c r="E987" s="16">
        <f t="shared" si="152"/>
        <v>2.1636143254251804E-23</v>
      </c>
      <c r="F987" s="17">
        <f t="shared" si="153"/>
        <v>-1.5106652573503378E-24</v>
      </c>
      <c r="G987" s="16">
        <f t="shared" si="154"/>
        <v>8580017.681848947</v>
      </c>
      <c r="H987" s="17">
        <f t="shared" si="158"/>
        <v>1.5145300277976265E-24</v>
      </c>
      <c r="I987" s="5">
        <f t="shared" si="155"/>
        <v>8580017.681848947</v>
      </c>
      <c r="J987" s="5">
        <f t="shared" si="156"/>
        <v>3.8647704472887209E-27</v>
      </c>
    </row>
    <row r="988" spans="1:10" x14ac:dyDescent="0.4">
      <c r="A988" s="1">
        <f t="shared" si="159"/>
        <v>44869</v>
      </c>
      <c r="B988">
        <f t="shared" si="160"/>
        <v>983</v>
      </c>
      <c r="C988" s="16">
        <f t="shared" si="151"/>
        <v>3066.3181510668187</v>
      </c>
      <c r="D988" s="17">
        <f t="shared" si="157"/>
        <v>-3.5949268631645015E-27</v>
      </c>
      <c r="E988" s="16">
        <f t="shared" si="152"/>
        <v>2.0125477996901465E-23</v>
      </c>
      <c r="F988" s="17">
        <f t="shared" si="153"/>
        <v>-1.4051885329199382E-24</v>
      </c>
      <c r="G988" s="16">
        <f t="shared" si="154"/>
        <v>8580017.681848947</v>
      </c>
      <c r="H988" s="17">
        <f t="shared" si="158"/>
        <v>1.4087834597831026E-24</v>
      </c>
      <c r="I988" s="5">
        <f t="shared" si="155"/>
        <v>8580017.681848947</v>
      </c>
      <c r="J988" s="5">
        <f t="shared" si="156"/>
        <v>3.5949268631644097E-27</v>
      </c>
    </row>
    <row r="989" spans="1:10" x14ac:dyDescent="0.4">
      <c r="A989" s="1">
        <f t="shared" si="159"/>
        <v>44870</v>
      </c>
      <c r="B989">
        <f t="shared" si="160"/>
        <v>984</v>
      </c>
      <c r="C989" s="16">
        <f t="shared" si="151"/>
        <v>3066.3181510668187</v>
      </c>
      <c r="D989" s="17">
        <f t="shared" si="157"/>
        <v>-3.3439241289396373E-27</v>
      </c>
      <c r="E989" s="16">
        <f t="shared" si="152"/>
        <v>1.8720289463981526E-23</v>
      </c>
      <c r="F989" s="17">
        <f t="shared" si="153"/>
        <v>-1.3070763383497672E-24</v>
      </c>
      <c r="G989" s="16">
        <f t="shared" si="154"/>
        <v>8580017.681848947</v>
      </c>
      <c r="H989" s="17">
        <f t="shared" si="158"/>
        <v>1.3104202624787068E-24</v>
      </c>
      <c r="I989" s="5">
        <f t="shared" si="155"/>
        <v>8580017.681848947</v>
      </c>
      <c r="J989" s="5">
        <f t="shared" si="156"/>
        <v>3.3439241289396602E-27</v>
      </c>
    </row>
    <row r="990" spans="1:10" x14ac:dyDescent="0.4">
      <c r="A990" s="1">
        <f t="shared" si="159"/>
        <v>44871</v>
      </c>
      <c r="B990">
        <f t="shared" si="160"/>
        <v>985</v>
      </c>
      <c r="C990" s="16">
        <f t="shared" si="151"/>
        <v>3066.3181510668187</v>
      </c>
      <c r="D990" s="17">
        <f t="shared" si="157"/>
        <v>-3.1104467505805395E-27</v>
      </c>
      <c r="E990" s="16">
        <f t="shared" si="152"/>
        <v>1.7413213125631759E-23</v>
      </c>
      <c r="F990" s="17">
        <f t="shared" si="153"/>
        <v>-1.2158144720436428E-24</v>
      </c>
      <c r="G990" s="16">
        <f t="shared" si="154"/>
        <v>8580017.681848947</v>
      </c>
      <c r="H990" s="17">
        <f t="shared" si="158"/>
        <v>1.2189249187942233E-24</v>
      </c>
      <c r="I990" s="5">
        <f t="shared" si="155"/>
        <v>8580017.681848947</v>
      </c>
      <c r="J990" s="5">
        <f t="shared" si="156"/>
        <v>3.1104467505804648E-27</v>
      </c>
    </row>
    <row r="991" spans="1:10" x14ac:dyDescent="0.4">
      <c r="A991" s="1">
        <f t="shared" si="159"/>
        <v>44872</v>
      </c>
      <c r="B991">
        <f t="shared" si="160"/>
        <v>986</v>
      </c>
      <c r="C991" s="16">
        <f t="shared" si="151"/>
        <v>3066.3181510668187</v>
      </c>
      <c r="D991" s="17">
        <f t="shared" si="157"/>
        <v>-2.8932710836549244E-27</v>
      </c>
      <c r="E991" s="16">
        <f t="shared" si="152"/>
        <v>1.6197398653588116E-23</v>
      </c>
      <c r="F991" s="17">
        <f t="shared" si="153"/>
        <v>-1.1309246346675134E-24</v>
      </c>
      <c r="G991" s="16">
        <f t="shared" si="154"/>
        <v>8580017.681848947</v>
      </c>
      <c r="H991" s="17">
        <f t="shared" si="158"/>
        <v>1.1338179057511683E-24</v>
      </c>
      <c r="I991" s="5">
        <f t="shared" si="155"/>
        <v>8580017.681848947</v>
      </c>
      <c r="J991" s="5">
        <f t="shared" si="156"/>
        <v>2.8932710836549061E-27</v>
      </c>
    </row>
    <row r="992" spans="1:10" x14ac:dyDescent="0.4">
      <c r="A992" s="1">
        <f t="shared" si="159"/>
        <v>44873</v>
      </c>
      <c r="B992">
        <f t="shared" si="160"/>
        <v>987</v>
      </c>
      <c r="C992" s="16">
        <f t="shared" si="151"/>
        <v>3066.3181510668187</v>
      </c>
      <c r="D992" s="17">
        <f t="shared" si="157"/>
        <v>-2.6912589202664733E-27</v>
      </c>
      <c r="E992" s="16">
        <f t="shared" si="152"/>
        <v>1.5066474018920603E-23</v>
      </c>
      <c r="F992" s="17">
        <f t="shared" si="153"/>
        <v>-1.0519619224041758E-24</v>
      </c>
      <c r="G992" s="16">
        <f t="shared" si="154"/>
        <v>8580017.681848947</v>
      </c>
      <c r="H992" s="17">
        <f t="shared" si="158"/>
        <v>1.0546531813244424E-24</v>
      </c>
      <c r="I992" s="5">
        <f t="shared" si="155"/>
        <v>8580017.681848947</v>
      </c>
      <c r="J992" s="5">
        <f t="shared" si="156"/>
        <v>2.6912589202665035E-27</v>
      </c>
    </row>
    <row r="993" spans="1:10" x14ac:dyDescent="0.4">
      <c r="A993" s="1">
        <f t="shared" si="159"/>
        <v>44874</v>
      </c>
      <c r="B993">
        <f t="shared" si="160"/>
        <v>988</v>
      </c>
      <c r="C993" s="16">
        <f t="shared" si="151"/>
        <v>3066.3181510668187</v>
      </c>
      <c r="D993" s="17">
        <f t="shared" si="157"/>
        <v>-2.5033515237584656E-27</v>
      </c>
      <c r="E993" s="16">
        <f t="shared" si="152"/>
        <v>1.4014512096516426E-23</v>
      </c>
      <c r="F993" s="17">
        <f t="shared" si="153"/>
        <v>-9.785124952323913E-25</v>
      </c>
      <c r="G993" s="16">
        <f t="shared" si="154"/>
        <v>8580017.681848947</v>
      </c>
      <c r="H993" s="17">
        <f t="shared" si="158"/>
        <v>9.8101584675614982E-25</v>
      </c>
      <c r="I993" s="5">
        <f t="shared" si="155"/>
        <v>8580017.681848947</v>
      </c>
      <c r="J993" s="5">
        <f t="shared" si="156"/>
        <v>2.5033515237585212E-27</v>
      </c>
    </row>
    <row r="994" spans="1:10" x14ac:dyDescent="0.4">
      <c r="A994" s="1">
        <f t="shared" si="159"/>
        <v>44875</v>
      </c>
      <c r="B994">
        <f t="shared" si="160"/>
        <v>989</v>
      </c>
      <c r="C994" s="16">
        <f t="shared" si="151"/>
        <v>3066.3181510668187</v>
      </c>
      <c r="D994" s="17">
        <f t="shared" si="157"/>
        <v>-2.3285640799226158E-27</v>
      </c>
      <c r="E994" s="16">
        <f t="shared" si="152"/>
        <v>1.3035999601284035E-23</v>
      </c>
      <c r="F994" s="17">
        <f t="shared" si="153"/>
        <v>-9.1019140800995999E-25</v>
      </c>
      <c r="G994" s="16">
        <f t="shared" si="154"/>
        <v>8580017.681848947</v>
      </c>
      <c r="H994" s="17">
        <f t="shared" si="158"/>
        <v>9.1251997208988254E-25</v>
      </c>
      <c r="I994" s="5">
        <f t="shared" si="155"/>
        <v>8580017.681848947</v>
      </c>
      <c r="J994" s="5">
        <f t="shared" si="156"/>
        <v>2.3285640799225569E-27</v>
      </c>
    </row>
    <row r="995" spans="1:10" x14ac:dyDescent="0.4">
      <c r="A995" s="1">
        <f t="shared" si="159"/>
        <v>44876</v>
      </c>
      <c r="B995">
        <f t="shared" si="160"/>
        <v>990</v>
      </c>
      <c r="C995" s="16">
        <f t="shared" ref="C995:C1005" si="161">C994+D994</f>
        <v>3066.3181510668187</v>
      </c>
      <c r="D995" s="17">
        <f t="shared" si="157"/>
        <v>-2.1659805356321249E-27</v>
      </c>
      <c r="E995" s="16">
        <f t="shared" ref="E995:E1005" si="162">E994+F994</f>
        <v>1.2125808193274074E-23</v>
      </c>
      <c r="F995" s="17">
        <f t="shared" ref="F995:F1005" si="163">-D995-H995</f>
        <v>-8.4664059299355319E-25</v>
      </c>
      <c r="G995" s="16">
        <f t="shared" ref="G995:G1005" si="164">G994+H994</f>
        <v>8580017.681848947</v>
      </c>
      <c r="H995" s="17">
        <f t="shared" si="158"/>
        <v>8.4880657352918525E-25</v>
      </c>
      <c r="I995" s="5">
        <f t="shared" ref="I995:I1005" si="165">E995+G995</f>
        <v>8580017.681848947</v>
      </c>
      <c r="J995" s="5">
        <f t="shared" ref="J995:J1005" si="166">F995+H995</f>
        <v>2.1659805356320689E-27</v>
      </c>
    </row>
    <row r="996" spans="1:10" x14ac:dyDescent="0.4">
      <c r="A996" s="1">
        <f t="shared" si="159"/>
        <v>44877</v>
      </c>
      <c r="B996">
        <f t="shared" si="160"/>
        <v>991</v>
      </c>
      <c r="C996" s="16">
        <f t="shared" si="161"/>
        <v>3066.3181510668187</v>
      </c>
      <c r="D996" s="17">
        <f t="shared" si="157"/>
        <v>-2.0147487978484734E-27</v>
      </c>
      <c r="E996" s="16">
        <f t="shared" si="162"/>
        <v>1.1279167600280522E-23</v>
      </c>
      <c r="F996" s="17">
        <f t="shared" si="163"/>
        <v>-7.8752698322178811E-25</v>
      </c>
      <c r="G996" s="16">
        <f t="shared" si="164"/>
        <v>8580017.681848947</v>
      </c>
      <c r="H996" s="17">
        <f t="shared" si="158"/>
        <v>7.895417320196366E-25</v>
      </c>
      <c r="I996" s="5">
        <f t="shared" si="165"/>
        <v>8580017.681848947</v>
      </c>
      <c r="J996" s="5">
        <f t="shared" si="166"/>
        <v>2.0147487978484913E-27</v>
      </c>
    </row>
    <row r="997" spans="1:10" x14ac:dyDescent="0.4">
      <c r="A997" s="1">
        <f t="shared" si="159"/>
        <v>44878</v>
      </c>
      <c r="B997">
        <f t="shared" si="160"/>
        <v>992</v>
      </c>
      <c r="C997" s="16">
        <f t="shared" si="161"/>
        <v>3066.3181510668187</v>
      </c>
      <c r="D997" s="17">
        <f t="shared" si="157"/>
        <v>-1.8740762678401533E-27</v>
      </c>
      <c r="E997" s="16">
        <f t="shared" si="162"/>
        <v>1.0491640617058733E-23</v>
      </c>
      <c r="F997" s="17">
        <f t="shared" si="163"/>
        <v>-7.3254076692627124E-25</v>
      </c>
      <c r="G997" s="16">
        <f t="shared" si="164"/>
        <v>8580017.681848947</v>
      </c>
      <c r="H997" s="17">
        <f t="shared" si="158"/>
        <v>7.3441484319411138E-25</v>
      </c>
      <c r="I997" s="5">
        <f t="shared" si="165"/>
        <v>8580017.681848947</v>
      </c>
      <c r="J997" s="5">
        <f t="shared" si="166"/>
        <v>1.8740762678401357E-27</v>
      </c>
    </row>
    <row r="998" spans="1:10" x14ac:dyDescent="0.4">
      <c r="A998" s="1">
        <f t="shared" si="159"/>
        <v>44879</v>
      </c>
      <c r="B998">
        <f t="shared" si="160"/>
        <v>993</v>
      </c>
      <c r="C998" s="16">
        <f t="shared" si="161"/>
        <v>3066.3181510668187</v>
      </c>
      <c r="D998" s="17">
        <f t="shared" si="157"/>
        <v>-1.743225687208388E-27</v>
      </c>
      <c r="E998" s="16">
        <f t="shared" si="162"/>
        <v>9.759099850132462E-24</v>
      </c>
      <c r="F998" s="17">
        <f t="shared" si="163"/>
        <v>-6.8139376382206402E-25</v>
      </c>
      <c r="G998" s="16">
        <f t="shared" si="164"/>
        <v>8580017.681848947</v>
      </c>
      <c r="H998" s="17">
        <f t="shared" si="158"/>
        <v>6.8313698950927243E-25</v>
      </c>
      <c r="I998" s="5">
        <f t="shared" si="165"/>
        <v>8580017.681848947</v>
      </c>
      <c r="J998" s="5">
        <f t="shared" si="166"/>
        <v>1.743225687208407E-27</v>
      </c>
    </row>
    <row r="999" spans="1:10" x14ac:dyDescent="0.4">
      <c r="A999" s="1">
        <f t="shared" si="159"/>
        <v>44880</v>
      </c>
      <c r="B999">
        <f t="shared" si="160"/>
        <v>994</v>
      </c>
      <c r="C999" s="16">
        <f t="shared" si="161"/>
        <v>3066.3181510668187</v>
      </c>
      <c r="D999" s="17">
        <f t="shared" si="157"/>
        <v>-1.6215112739490436E-27</v>
      </c>
      <c r="E999" s="16">
        <f t="shared" si="162"/>
        <v>9.0777060863103976E-24</v>
      </c>
      <c r="F999" s="17">
        <f t="shared" si="163"/>
        <v>-6.338179147677788E-25</v>
      </c>
      <c r="G999" s="16">
        <f t="shared" si="164"/>
        <v>8580017.681848947</v>
      </c>
      <c r="H999" s="17">
        <f t="shared" si="158"/>
        <v>6.3543942604172786E-25</v>
      </c>
      <c r="I999" s="5">
        <f t="shared" si="165"/>
        <v>8580017.681848947</v>
      </c>
      <c r="J999" s="5">
        <f t="shared" si="166"/>
        <v>1.6215112739490676E-27</v>
      </c>
    </row>
    <row r="1000" spans="1:10" x14ac:dyDescent="0.4">
      <c r="A1000" s="1">
        <f t="shared" si="159"/>
        <v>44881</v>
      </c>
      <c r="B1000">
        <f t="shared" si="160"/>
        <v>995</v>
      </c>
      <c r="C1000" s="16">
        <f t="shared" si="161"/>
        <v>3066.3181510668187</v>
      </c>
      <c r="D1000" s="17">
        <f t="shared" si="157"/>
        <v>-1.508295128300011E-27</v>
      </c>
      <c r="E1000" s="16">
        <f t="shared" si="162"/>
        <v>8.4438881715426185E-24</v>
      </c>
      <c r="F1000" s="17">
        <f t="shared" si="163"/>
        <v>-5.8956387687968337E-25</v>
      </c>
      <c r="G1000" s="16">
        <f t="shared" si="164"/>
        <v>8580017.681848947</v>
      </c>
      <c r="H1000" s="17">
        <f t="shared" si="158"/>
        <v>5.9107217200798339E-25</v>
      </c>
      <c r="I1000" s="5">
        <f t="shared" si="165"/>
        <v>8580017.681848947</v>
      </c>
      <c r="J1000" s="5">
        <f t="shared" si="166"/>
        <v>1.508295128300016E-27</v>
      </c>
    </row>
    <row r="1001" spans="1:10" x14ac:dyDescent="0.4">
      <c r="A1001" s="1">
        <f t="shared" si="159"/>
        <v>44882</v>
      </c>
      <c r="B1001">
        <f t="shared" si="160"/>
        <v>996</v>
      </c>
      <c r="C1001" s="16">
        <f t="shared" si="161"/>
        <v>3066.3181510668187</v>
      </c>
      <c r="D1001" s="17">
        <f t="shared" si="157"/>
        <v>-1.40298388953726E-27</v>
      </c>
      <c r="E1001" s="16">
        <f t="shared" si="162"/>
        <v>7.8543242946629349E-24</v>
      </c>
      <c r="F1001" s="17">
        <f t="shared" si="163"/>
        <v>-5.4839971673686825E-25</v>
      </c>
      <c r="G1001" s="16">
        <f t="shared" si="164"/>
        <v>8580017.681848947</v>
      </c>
      <c r="H1001" s="17">
        <f t="shared" si="158"/>
        <v>5.4980270062640552E-25</v>
      </c>
      <c r="I1001" s="5">
        <f t="shared" si="165"/>
        <v>8580017.681848947</v>
      </c>
      <c r="J1001" s="5">
        <f t="shared" si="166"/>
        <v>1.4029838895372723E-27</v>
      </c>
    </row>
    <row r="1002" spans="1:10" x14ac:dyDescent="0.4">
      <c r="A1002" s="1">
        <f t="shared" si="159"/>
        <v>44883</v>
      </c>
      <c r="B1002">
        <f t="shared" si="160"/>
        <v>997</v>
      </c>
      <c r="C1002" s="16">
        <f t="shared" si="161"/>
        <v>3066.3181510668187</v>
      </c>
      <c r="D1002" s="17">
        <f t="shared" si="157"/>
        <v>-1.3050256261979892E-27</v>
      </c>
      <c r="E1002" s="16">
        <f t="shared" si="162"/>
        <v>7.3059245779260673E-24</v>
      </c>
      <c r="F1002" s="17">
        <f t="shared" si="163"/>
        <v>-5.1010969482862677E-25</v>
      </c>
      <c r="G1002" s="16">
        <f t="shared" si="164"/>
        <v>8580017.681848947</v>
      </c>
      <c r="H1002" s="17">
        <f t="shared" si="158"/>
        <v>5.1141472045482473E-25</v>
      </c>
      <c r="I1002" s="5">
        <f t="shared" si="165"/>
        <v>8580017.681848947</v>
      </c>
      <c r="J1002" s="5">
        <f t="shared" si="166"/>
        <v>1.3050256261979697E-27</v>
      </c>
    </row>
    <row r="1003" spans="1:10" x14ac:dyDescent="0.4">
      <c r="A1003" s="1">
        <f t="shared" si="159"/>
        <v>44884</v>
      </c>
      <c r="B1003">
        <f t="shared" si="160"/>
        <v>998</v>
      </c>
      <c r="C1003" s="16">
        <f t="shared" si="161"/>
        <v>3066.3181510668187</v>
      </c>
      <c r="D1003" s="17">
        <f t="shared" si="157"/>
        <v>-1.2139069434326703E-27</v>
      </c>
      <c r="E1003" s="16">
        <f t="shared" si="162"/>
        <v>6.7958148830974412E-24</v>
      </c>
      <c r="F1003" s="17">
        <f t="shared" si="163"/>
        <v>-4.7449313487338829E-25</v>
      </c>
      <c r="G1003" s="16">
        <f t="shared" si="164"/>
        <v>8580017.681848947</v>
      </c>
      <c r="H1003" s="17">
        <f t="shared" si="158"/>
        <v>4.7570704181682096E-25</v>
      </c>
      <c r="I1003" s="5">
        <f t="shared" si="165"/>
        <v>8580017.681848947</v>
      </c>
      <c r="J1003" s="5">
        <f t="shared" si="166"/>
        <v>1.2139069434326716E-27</v>
      </c>
    </row>
    <row r="1004" spans="1:10" x14ac:dyDescent="0.4">
      <c r="A1004" s="1">
        <f t="shared" si="159"/>
        <v>44885</v>
      </c>
      <c r="B1004">
        <f t="shared" si="160"/>
        <v>999</v>
      </c>
      <c r="C1004" s="16">
        <f t="shared" si="161"/>
        <v>3066.3181510668187</v>
      </c>
      <c r="D1004" s="17">
        <f t="shared" si="157"/>
        <v>-1.1291502923257449E-27</v>
      </c>
      <c r="E1004" s="16">
        <f t="shared" si="162"/>
        <v>6.3213217482240526E-24</v>
      </c>
      <c r="F1004" s="17">
        <f t="shared" si="163"/>
        <v>-4.4136337208335797E-25</v>
      </c>
      <c r="G1004" s="16">
        <f t="shared" si="164"/>
        <v>8580017.681848947</v>
      </c>
      <c r="H1004" s="17">
        <f t="shared" si="158"/>
        <v>4.4249252237568368E-25</v>
      </c>
      <c r="I1004" s="5">
        <f t="shared" si="165"/>
        <v>8580017.681848947</v>
      </c>
      <c r="J1004" s="5">
        <f t="shared" si="166"/>
        <v>1.129150292325711E-27</v>
      </c>
    </row>
    <row r="1005" spans="1:10" x14ac:dyDescent="0.4">
      <c r="A1005" s="1">
        <f t="shared" si="159"/>
        <v>44886</v>
      </c>
      <c r="B1005">
        <f t="shared" si="160"/>
        <v>1000</v>
      </c>
      <c r="C1005" s="16">
        <f t="shared" si="161"/>
        <v>3066.3181510668187</v>
      </c>
      <c r="D1005" s="17">
        <f t="shared" si="157"/>
        <v>-1.0503114670832528E-27</v>
      </c>
      <c r="E1005" s="16">
        <f t="shared" si="162"/>
        <v>5.8799583761406943E-24</v>
      </c>
      <c r="F1005" s="17">
        <f t="shared" si="163"/>
        <v>-4.1054677486276536E-25</v>
      </c>
      <c r="G1005" s="16">
        <f t="shared" si="164"/>
        <v>8580017.681848947</v>
      </c>
      <c r="H1005" s="17">
        <f t="shared" si="158"/>
        <v>4.1159708632984862E-25</v>
      </c>
      <c r="I1005" s="5">
        <f t="shared" si="165"/>
        <v>8580017.681848947</v>
      </c>
      <c r="J1005" s="5">
        <f t="shared" si="166"/>
        <v>1.0503114670832653E-27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03557-5ECB-4443-9876-6EA06F25AABE}">
  <dimension ref="A1:J54"/>
  <sheetViews>
    <sheetView workbookViewId="0">
      <selection activeCell="A16" sqref="A16"/>
    </sheetView>
  </sheetViews>
  <sheetFormatPr baseColWidth="10" defaultRowHeight="14.6" x14ac:dyDescent="0.4"/>
  <cols>
    <col min="1" max="1" width="11.07421875" style="1"/>
    <col min="6" max="6" width="11.07421875" style="4"/>
  </cols>
  <sheetData>
    <row r="1" spans="1:10" x14ac:dyDescent="0.4">
      <c r="A1" s="1" t="s">
        <v>561</v>
      </c>
      <c r="B1" t="s">
        <v>562</v>
      </c>
      <c r="C1" t="s">
        <v>563</v>
      </c>
      <c r="D1" t="s">
        <v>564</v>
      </c>
      <c r="E1" t="s">
        <v>565</v>
      </c>
      <c r="F1" s="4" t="s">
        <v>566</v>
      </c>
      <c r="G1" t="s">
        <v>567</v>
      </c>
      <c r="H1" t="s">
        <v>569</v>
      </c>
      <c r="I1" t="s">
        <v>570</v>
      </c>
      <c r="J1" t="s">
        <v>568</v>
      </c>
    </row>
    <row r="2" spans="1:10" x14ac:dyDescent="0.4">
      <c r="A2" s="1">
        <f>master[[#This Row],[Endend]]</f>
        <v>43835</v>
      </c>
      <c r="B2">
        <f>master[[#This Row],[Woche]]</f>
        <v>1</v>
      </c>
      <c r="C2">
        <f>BFS_Todesfaelle!D2+BFS_Todesfaelle!D55</f>
        <v>1300</v>
      </c>
      <c r="D2">
        <f>BFS_Todesfaelle!E2+BFS_Todesfaelle!E55</f>
        <v>1425</v>
      </c>
      <c r="E2">
        <f>BFS_Todesfaelle!F2+BFS_Todesfaelle!F55</f>
        <v>1550</v>
      </c>
      <c r="F2" s="4">
        <f>BFS_Todesfaelle!G2+BFS_Todesfaelle!G55</f>
        <v>1296</v>
      </c>
      <c r="G2" s="4">
        <f t="shared" ref="G2:G16" si="0">F2-C2</f>
        <v>-4</v>
      </c>
      <c r="H2" s="4">
        <v>0</v>
      </c>
      <c r="I2">
        <v>0</v>
      </c>
      <c r="J2" s="4">
        <f>H2-I2</f>
        <v>0</v>
      </c>
    </row>
    <row r="3" spans="1:10" x14ac:dyDescent="0.4">
      <c r="A3" s="1">
        <f>master[[#This Row],[Endend]]</f>
        <v>43842</v>
      </c>
      <c r="B3">
        <f>master[[#This Row],[Woche]]</f>
        <v>2</v>
      </c>
      <c r="C3">
        <f>BFS_Todesfaelle!D3+BFS_Todesfaelle!D56</f>
        <v>1304</v>
      </c>
      <c r="D3">
        <f>BFS_Todesfaelle!E3+BFS_Todesfaelle!E56</f>
        <v>1429</v>
      </c>
      <c r="E3">
        <f>BFS_Todesfaelle!F3+BFS_Todesfaelle!F56</f>
        <v>1554</v>
      </c>
      <c r="F3" s="4">
        <f>BFS_Todesfaelle!G3+BFS_Todesfaelle!G56</f>
        <v>1343</v>
      </c>
      <c r="G3" s="4">
        <f t="shared" si="0"/>
        <v>39</v>
      </c>
      <c r="H3" s="4">
        <v>0</v>
      </c>
      <c r="I3">
        <v>0</v>
      </c>
      <c r="J3" s="4">
        <f t="shared" ref="J3:J16" si="1">H3-I3</f>
        <v>0</v>
      </c>
    </row>
    <row r="4" spans="1:10" x14ac:dyDescent="0.4">
      <c r="A4" s="1">
        <f>master[[#This Row],[Endend]]</f>
        <v>43849</v>
      </c>
      <c r="B4">
        <f>master[[#This Row],[Woche]]</f>
        <v>3</v>
      </c>
      <c r="C4">
        <f>BFS_Todesfaelle!D4+BFS_Todesfaelle!D57</f>
        <v>1309</v>
      </c>
      <c r="D4">
        <f>BFS_Todesfaelle!E4+BFS_Todesfaelle!E57</f>
        <v>1434</v>
      </c>
      <c r="E4">
        <f>BFS_Todesfaelle!F4+BFS_Todesfaelle!F57</f>
        <v>1560</v>
      </c>
      <c r="F4" s="4">
        <f>BFS_Todesfaelle!G4+BFS_Todesfaelle!G57</f>
        <v>1384</v>
      </c>
      <c r="G4" s="4">
        <f t="shared" si="0"/>
        <v>75</v>
      </c>
      <c r="H4" s="4">
        <v>0</v>
      </c>
      <c r="I4">
        <v>0</v>
      </c>
      <c r="J4" s="4">
        <f t="shared" si="1"/>
        <v>0</v>
      </c>
    </row>
    <row r="5" spans="1:10" x14ac:dyDescent="0.4">
      <c r="A5" s="1">
        <f>master[[#This Row],[Endend]]</f>
        <v>43856</v>
      </c>
      <c r="B5">
        <f>master[[#This Row],[Woche]]</f>
        <v>4</v>
      </c>
      <c r="C5">
        <f>BFS_Todesfaelle!D5+BFS_Todesfaelle!D58</f>
        <v>1314</v>
      </c>
      <c r="D5">
        <f>BFS_Todesfaelle!E5+BFS_Todesfaelle!E58</f>
        <v>1439</v>
      </c>
      <c r="E5">
        <f>BFS_Todesfaelle!F5+BFS_Todesfaelle!F58</f>
        <v>1564</v>
      </c>
      <c r="F5" s="4">
        <f>BFS_Todesfaelle!G5+BFS_Todesfaelle!G58</f>
        <v>1388</v>
      </c>
      <c r="G5" s="4">
        <f t="shared" si="0"/>
        <v>74</v>
      </c>
      <c r="H5" s="4">
        <v>0</v>
      </c>
      <c r="I5">
        <v>0</v>
      </c>
      <c r="J5" s="4">
        <f t="shared" si="1"/>
        <v>0</v>
      </c>
    </row>
    <row r="6" spans="1:10" x14ac:dyDescent="0.4">
      <c r="A6" s="1">
        <f>master[[#This Row],[Endend]]</f>
        <v>43863</v>
      </c>
      <c r="B6">
        <f>master[[#This Row],[Woche]]</f>
        <v>5</v>
      </c>
      <c r="C6">
        <f>BFS_Todesfaelle!D6+BFS_Todesfaelle!D59</f>
        <v>1317</v>
      </c>
      <c r="D6">
        <f>BFS_Todesfaelle!E6+BFS_Todesfaelle!E59</f>
        <v>1443</v>
      </c>
      <c r="E6">
        <f>BFS_Todesfaelle!F6+BFS_Todesfaelle!F59</f>
        <v>1569</v>
      </c>
      <c r="F6" s="4">
        <f>BFS_Todesfaelle!G6+BFS_Todesfaelle!G59</f>
        <v>1402</v>
      </c>
      <c r="G6" s="4">
        <f t="shared" si="0"/>
        <v>85</v>
      </c>
      <c r="H6" s="4">
        <v>0</v>
      </c>
      <c r="I6">
        <v>0</v>
      </c>
      <c r="J6" s="4">
        <f t="shared" si="1"/>
        <v>0</v>
      </c>
    </row>
    <row r="7" spans="1:10" x14ac:dyDescent="0.4">
      <c r="A7" s="1">
        <f>master[[#This Row],[Endend]]</f>
        <v>43870</v>
      </c>
      <c r="B7">
        <f>master[[#This Row],[Woche]]</f>
        <v>6</v>
      </c>
      <c r="C7">
        <f>BFS_Todesfaelle!D7+BFS_Todesfaelle!D60</f>
        <v>1322</v>
      </c>
      <c r="D7">
        <f>BFS_Todesfaelle!E7+BFS_Todesfaelle!E60</f>
        <v>1448</v>
      </c>
      <c r="E7">
        <f>BFS_Todesfaelle!F7+BFS_Todesfaelle!F60</f>
        <v>1573</v>
      </c>
      <c r="F7" s="4">
        <f>BFS_Todesfaelle!G7+BFS_Todesfaelle!G60</f>
        <v>1359</v>
      </c>
      <c r="G7" s="4">
        <f t="shared" si="0"/>
        <v>37</v>
      </c>
      <c r="H7" s="4">
        <v>0</v>
      </c>
      <c r="I7">
        <v>0</v>
      </c>
      <c r="J7" s="4">
        <f t="shared" si="1"/>
        <v>0</v>
      </c>
    </row>
    <row r="8" spans="1:10" x14ac:dyDescent="0.4">
      <c r="A8" s="1">
        <f>master[[#This Row],[Endend]]</f>
        <v>43877</v>
      </c>
      <c r="B8">
        <f>master[[#This Row],[Woche]]</f>
        <v>7</v>
      </c>
      <c r="C8">
        <f>BFS_Todesfaelle!D8+BFS_Todesfaelle!D61</f>
        <v>1324</v>
      </c>
      <c r="D8">
        <f>BFS_Todesfaelle!E8+BFS_Todesfaelle!E61</f>
        <v>1449</v>
      </c>
      <c r="E8">
        <f>BFS_Todesfaelle!F8+BFS_Todesfaelle!F61</f>
        <v>1575</v>
      </c>
      <c r="F8" s="4">
        <f>BFS_Todesfaelle!G8+BFS_Todesfaelle!G61</f>
        <v>1352</v>
      </c>
      <c r="G8" s="4">
        <f t="shared" si="0"/>
        <v>28</v>
      </c>
      <c r="H8" s="4">
        <v>0</v>
      </c>
      <c r="I8">
        <v>0</v>
      </c>
      <c r="J8" s="4">
        <f t="shared" si="1"/>
        <v>0</v>
      </c>
    </row>
    <row r="9" spans="1:10" x14ac:dyDescent="0.4">
      <c r="A9" s="1">
        <f>master[[#This Row],[Endend]]</f>
        <v>43884</v>
      </c>
      <c r="B9">
        <f>master[[#This Row],[Woche]]</f>
        <v>8</v>
      </c>
      <c r="C9">
        <f>BFS_Todesfaelle!D9+BFS_Todesfaelle!D62</f>
        <v>1315</v>
      </c>
      <c r="D9">
        <f>BFS_Todesfaelle!E9+BFS_Todesfaelle!E62</f>
        <v>1441</v>
      </c>
      <c r="E9">
        <f>BFS_Todesfaelle!F9+BFS_Todesfaelle!F62</f>
        <v>1567</v>
      </c>
      <c r="F9" s="4">
        <f>BFS_Todesfaelle!G9+BFS_Todesfaelle!G62</f>
        <v>1329</v>
      </c>
      <c r="G9" s="4">
        <f t="shared" si="0"/>
        <v>14</v>
      </c>
      <c r="H9" s="4">
        <v>0</v>
      </c>
      <c r="I9">
        <v>0</v>
      </c>
      <c r="J9" s="4">
        <f t="shared" si="1"/>
        <v>0</v>
      </c>
    </row>
    <row r="10" spans="1:10" x14ac:dyDescent="0.4">
      <c r="A10" s="1">
        <f>master[[#This Row],[Endend]]</f>
        <v>43891</v>
      </c>
      <c r="B10">
        <f>master[[#This Row],[Woche]]</f>
        <v>9</v>
      </c>
      <c r="C10">
        <f>BFS_Todesfaelle!D10+BFS_Todesfaelle!D63</f>
        <v>1308</v>
      </c>
      <c r="D10">
        <f>BFS_Todesfaelle!E10+BFS_Todesfaelle!E63</f>
        <v>1433</v>
      </c>
      <c r="E10">
        <f>BFS_Todesfaelle!F10+BFS_Todesfaelle!F63</f>
        <v>1558</v>
      </c>
      <c r="F10" s="4">
        <f>BFS_Todesfaelle!G10+BFS_Todesfaelle!G63</f>
        <v>1303</v>
      </c>
      <c r="G10" s="4">
        <f t="shared" si="0"/>
        <v>-5</v>
      </c>
      <c r="H10" s="4">
        <v>0</v>
      </c>
      <c r="I10">
        <v>0</v>
      </c>
      <c r="J10" s="4">
        <f t="shared" si="1"/>
        <v>0</v>
      </c>
    </row>
    <row r="11" spans="1:10" x14ac:dyDescent="0.4">
      <c r="A11" s="1">
        <f>master[[#This Row],[Endend]]</f>
        <v>43898</v>
      </c>
      <c r="B11">
        <f>master[[#This Row],[Woche]]</f>
        <v>10</v>
      </c>
      <c r="C11">
        <f>BFS_Todesfaelle!D11+BFS_Todesfaelle!D64</f>
        <v>1288</v>
      </c>
      <c r="D11">
        <f>BFS_Todesfaelle!E11+BFS_Todesfaelle!E64</f>
        <v>1412</v>
      </c>
      <c r="E11">
        <f>BFS_Todesfaelle!F11+BFS_Todesfaelle!F64</f>
        <v>1536</v>
      </c>
      <c r="F11" s="4">
        <f>BFS_Todesfaelle!G11+BFS_Todesfaelle!G64</f>
        <v>1313</v>
      </c>
      <c r="G11" s="4">
        <f t="shared" si="0"/>
        <v>25</v>
      </c>
      <c r="H11" s="4">
        <v>0</v>
      </c>
      <c r="I11">
        <f ca="1">Verleich_BAG_Kt!E14</f>
        <v>2</v>
      </c>
      <c r="J11" s="4">
        <f t="shared" ca="1" si="1"/>
        <v>-2</v>
      </c>
    </row>
    <row r="12" spans="1:10" x14ac:dyDescent="0.4">
      <c r="A12" s="1">
        <f>master[[#This Row],[Endend]]</f>
        <v>43905</v>
      </c>
      <c r="B12">
        <f>master[[#This Row],[Woche]]</f>
        <v>11</v>
      </c>
      <c r="C12">
        <f>BFS_Todesfaelle!D12+BFS_Todesfaelle!D65</f>
        <v>1269</v>
      </c>
      <c r="D12">
        <f>BFS_Todesfaelle!E12+BFS_Todesfaelle!E65</f>
        <v>1392</v>
      </c>
      <c r="E12">
        <f>BFS_Todesfaelle!F12+BFS_Todesfaelle!F65</f>
        <v>1515</v>
      </c>
      <c r="F12" s="4">
        <f>BFS_Todesfaelle!G12+BFS_Todesfaelle!G65</f>
        <v>1366.3</v>
      </c>
      <c r="G12" s="4">
        <f t="shared" si="0"/>
        <v>97.299999999999955</v>
      </c>
      <c r="H12" s="4">
        <f>H11+G12</f>
        <v>97.299999999999955</v>
      </c>
      <c r="I12">
        <f ca="1">Verleich_BAG_Kt!E21</f>
        <v>20</v>
      </c>
      <c r="J12" s="4">
        <f t="shared" ca="1" si="1"/>
        <v>77.299999999999955</v>
      </c>
    </row>
    <row r="13" spans="1:10" x14ac:dyDescent="0.4">
      <c r="A13" s="1">
        <f>master[[#This Row],[Endend]]</f>
        <v>43912</v>
      </c>
      <c r="B13">
        <f>master[[#This Row],[Woche]]</f>
        <v>12</v>
      </c>
      <c r="C13">
        <f>BFS_Todesfaelle!D13+BFS_Todesfaelle!D66</f>
        <v>1244</v>
      </c>
      <c r="D13">
        <f>BFS_Todesfaelle!E13+BFS_Todesfaelle!E66</f>
        <v>1366</v>
      </c>
      <c r="E13">
        <f>BFS_Todesfaelle!F13+BFS_Todesfaelle!F66</f>
        <v>1489</v>
      </c>
      <c r="F13" s="4">
        <f>BFS_Todesfaelle!G13+BFS_Todesfaelle!G66</f>
        <v>1501.1</v>
      </c>
      <c r="G13" s="4">
        <f t="shared" si="0"/>
        <v>257.09999999999991</v>
      </c>
      <c r="H13" s="4">
        <f>H12+G13</f>
        <v>354.39999999999986</v>
      </c>
      <c r="I13">
        <f ca="1">Verleich_BAG_Kt!E28</f>
        <v>113</v>
      </c>
      <c r="J13" s="4">
        <f t="shared" ca="1" si="1"/>
        <v>241.39999999999986</v>
      </c>
    </row>
    <row r="14" spans="1:10" x14ac:dyDescent="0.4">
      <c r="A14" s="1">
        <f>master[[#This Row],[Endend]]</f>
        <v>43919</v>
      </c>
      <c r="B14">
        <f>master[[#This Row],[Woche]]</f>
        <v>13</v>
      </c>
      <c r="C14">
        <f>BFS_Todesfaelle!D14+BFS_Todesfaelle!D67</f>
        <v>1218</v>
      </c>
      <c r="D14">
        <f>BFS_Todesfaelle!E14+BFS_Todesfaelle!E67</f>
        <v>1341</v>
      </c>
      <c r="E14">
        <f>BFS_Todesfaelle!F14+BFS_Todesfaelle!F67</f>
        <v>1462</v>
      </c>
      <c r="F14" s="4">
        <f>BFS_Todesfaelle!G14+BFS_Todesfaelle!G67</f>
        <v>1616.7</v>
      </c>
      <c r="G14" s="4">
        <f t="shared" si="0"/>
        <v>398.70000000000005</v>
      </c>
      <c r="H14" s="4">
        <f>H13+G14</f>
        <v>753.09999999999991</v>
      </c>
      <c r="I14">
        <f ca="1">Verleich_BAG_Kt!E35</f>
        <v>382</v>
      </c>
      <c r="J14" s="4">
        <f t="shared" ca="1" si="1"/>
        <v>371.09999999999991</v>
      </c>
    </row>
    <row r="15" spans="1:10" x14ac:dyDescent="0.4">
      <c r="A15" s="1">
        <f>master[[#This Row],[Endend]]</f>
        <v>43926</v>
      </c>
      <c r="B15">
        <f>master[[#This Row],[Woche]]</f>
        <v>14</v>
      </c>
      <c r="C15">
        <f>BFS_Todesfaelle!D15+BFS_Todesfaelle!D68</f>
        <v>1196</v>
      </c>
      <c r="D15">
        <f>BFS_Todesfaelle!E15+BFS_Todesfaelle!E68</f>
        <v>1318</v>
      </c>
      <c r="E15">
        <f>BFS_Todesfaelle!F15+BFS_Todesfaelle!F68</f>
        <v>1438</v>
      </c>
      <c r="F15" s="4">
        <f>BFS_Todesfaelle!G15+BFS_Todesfaelle!G68</f>
        <v>1853.2</v>
      </c>
      <c r="G15" s="4">
        <f t="shared" si="0"/>
        <v>657.2</v>
      </c>
      <c r="H15" s="4">
        <f>H14+G15</f>
        <v>1410.3</v>
      </c>
      <c r="I15">
        <f ca="1">Verleich_BAG_Kt!E42</f>
        <v>803</v>
      </c>
      <c r="J15" s="4">
        <f t="shared" ca="1" si="1"/>
        <v>607.29999999999995</v>
      </c>
    </row>
    <row r="16" spans="1:10" x14ac:dyDescent="0.4">
      <c r="A16" s="1">
        <f>master[[#This Row],[Endend]]</f>
        <v>43933</v>
      </c>
      <c r="B16">
        <f>master[[#This Row],[Woche]]</f>
        <v>15</v>
      </c>
      <c r="C16">
        <f>BFS_Todesfaelle!D16+BFS_Todesfaelle!D69</f>
        <v>1176</v>
      </c>
      <c r="D16">
        <f>BFS_Todesfaelle!E16+BFS_Todesfaelle!E69</f>
        <v>1296</v>
      </c>
      <c r="E16">
        <f>BFS_Todesfaelle!F16+BFS_Todesfaelle!F69</f>
        <v>1415</v>
      </c>
      <c r="F16" s="4">
        <f>BFS_Todesfaelle!G16+BFS_Todesfaelle!G69</f>
        <v>1679.9</v>
      </c>
      <c r="G16" s="4">
        <f t="shared" si="0"/>
        <v>503.90000000000009</v>
      </c>
      <c r="H16" s="4">
        <f>H15+G16</f>
        <v>1914.2</v>
      </c>
      <c r="I16">
        <f ca="1">Verleich_BAG_Kt!E56</f>
        <v>1445</v>
      </c>
      <c r="J16" s="4">
        <f t="shared" ca="1" si="1"/>
        <v>469.20000000000005</v>
      </c>
    </row>
    <row r="17" spans="1:9" x14ac:dyDescent="0.4">
      <c r="A17" s="1">
        <f>master[[#This Row],[Endend]]</f>
        <v>43940</v>
      </c>
      <c r="B17">
        <f>master[[#This Row],[Woche]]</f>
        <v>16</v>
      </c>
      <c r="C17">
        <f>BFS_Todesfaelle!D17+BFS_Todesfaelle!D70</f>
        <v>1155</v>
      </c>
      <c r="D17">
        <f>BFS_Todesfaelle!E17+BFS_Todesfaelle!E70</f>
        <v>1274</v>
      </c>
      <c r="E17">
        <f>BFS_Todesfaelle!F17+BFS_Todesfaelle!F70</f>
        <v>1393</v>
      </c>
      <c r="F17" s="4">
        <f>BFS_Todesfaelle!G17+BFS_Todesfaelle!G70</f>
        <v>0</v>
      </c>
      <c r="I17" t="str">
        <f ca="1">Verleich_BAG_Kt!E63</f>
        <v/>
      </c>
    </row>
    <row r="18" spans="1:9" x14ac:dyDescent="0.4">
      <c r="A18" s="1">
        <f>master[[#This Row],[Endend]]</f>
        <v>43947</v>
      </c>
      <c r="B18">
        <f>master[[#This Row],[Woche]]</f>
        <v>17</v>
      </c>
      <c r="C18">
        <f>BFS_Todesfaelle!D18+BFS_Todesfaelle!D71</f>
        <v>1138</v>
      </c>
      <c r="D18">
        <f>BFS_Todesfaelle!E18+BFS_Todesfaelle!E71</f>
        <v>1256</v>
      </c>
      <c r="E18">
        <f>BFS_Todesfaelle!F18+BFS_Todesfaelle!F71</f>
        <v>1374</v>
      </c>
      <c r="F18" s="4">
        <f>BFS_Todesfaelle!G18+BFS_Todesfaelle!G71</f>
        <v>0</v>
      </c>
    </row>
    <row r="19" spans="1:9" x14ac:dyDescent="0.4">
      <c r="A19" s="1">
        <f>master[[#This Row],[Endend]]</f>
        <v>43954</v>
      </c>
      <c r="B19">
        <f>master[[#This Row],[Woche]]</f>
        <v>18</v>
      </c>
      <c r="C19">
        <f>BFS_Todesfaelle!D19+BFS_Todesfaelle!D72</f>
        <v>1121</v>
      </c>
      <c r="D19">
        <f>BFS_Todesfaelle!E19+BFS_Todesfaelle!E72</f>
        <v>1238</v>
      </c>
      <c r="E19">
        <f>BFS_Todesfaelle!F19+BFS_Todesfaelle!F72</f>
        <v>1356</v>
      </c>
      <c r="F19" s="4">
        <f>BFS_Todesfaelle!G19+BFS_Todesfaelle!G72</f>
        <v>0</v>
      </c>
    </row>
    <row r="20" spans="1:9" x14ac:dyDescent="0.4">
      <c r="A20" s="1">
        <f>master[[#This Row],[Endend]]</f>
        <v>43961</v>
      </c>
      <c r="B20">
        <f>master[[#This Row],[Woche]]</f>
        <v>19</v>
      </c>
      <c r="C20">
        <f>BFS_Todesfaelle!D20+BFS_Todesfaelle!D73</f>
        <v>1108</v>
      </c>
      <c r="D20">
        <f>BFS_Todesfaelle!E20+BFS_Todesfaelle!E73</f>
        <v>1224</v>
      </c>
      <c r="E20">
        <f>BFS_Todesfaelle!F20+BFS_Todesfaelle!F73</f>
        <v>1341</v>
      </c>
      <c r="F20" s="4">
        <f>BFS_Todesfaelle!G20+BFS_Todesfaelle!G73</f>
        <v>0</v>
      </c>
    </row>
    <row r="21" spans="1:9" x14ac:dyDescent="0.4">
      <c r="A21" s="1">
        <f>master[[#This Row],[Endend]]</f>
        <v>43968</v>
      </c>
      <c r="B21">
        <f>master[[#This Row],[Woche]]</f>
        <v>20</v>
      </c>
      <c r="C21">
        <f>BFS_Todesfaelle!D21+BFS_Todesfaelle!D74</f>
        <v>1095</v>
      </c>
      <c r="D21">
        <f>BFS_Todesfaelle!E21+BFS_Todesfaelle!E74</f>
        <v>1210</v>
      </c>
      <c r="E21">
        <f>BFS_Todesfaelle!F21+BFS_Todesfaelle!F74</f>
        <v>1327</v>
      </c>
      <c r="F21" s="4">
        <f>BFS_Todesfaelle!G21+BFS_Todesfaelle!G74</f>
        <v>0</v>
      </c>
    </row>
    <row r="22" spans="1:9" x14ac:dyDescent="0.4">
      <c r="A22" s="1">
        <f>master[[#This Row],[Endend]]</f>
        <v>43975</v>
      </c>
      <c r="B22">
        <f>master[[#This Row],[Woche]]</f>
        <v>21</v>
      </c>
      <c r="C22">
        <f>BFS_Todesfaelle!D22+BFS_Todesfaelle!D75</f>
        <v>1084</v>
      </c>
      <c r="D22">
        <f>BFS_Todesfaelle!E22+BFS_Todesfaelle!E75</f>
        <v>1199</v>
      </c>
      <c r="E22">
        <f>BFS_Todesfaelle!F22+BFS_Todesfaelle!F75</f>
        <v>1316</v>
      </c>
      <c r="F22" s="4">
        <f>BFS_Todesfaelle!G22+BFS_Todesfaelle!G75</f>
        <v>0</v>
      </c>
    </row>
    <row r="23" spans="1:9" x14ac:dyDescent="0.4">
      <c r="A23" s="1">
        <f>master[[#This Row],[Endend]]</f>
        <v>43982</v>
      </c>
      <c r="B23">
        <f>master[[#This Row],[Woche]]</f>
        <v>22</v>
      </c>
      <c r="C23">
        <f>BFS_Todesfaelle!D23+BFS_Todesfaelle!D76</f>
        <v>1081</v>
      </c>
      <c r="D23">
        <f>BFS_Todesfaelle!E23+BFS_Todesfaelle!E76</f>
        <v>1196</v>
      </c>
      <c r="E23">
        <f>BFS_Todesfaelle!F23+BFS_Todesfaelle!F76</f>
        <v>1311</v>
      </c>
      <c r="F23" s="4">
        <f>BFS_Todesfaelle!G23+BFS_Todesfaelle!G76</f>
        <v>0</v>
      </c>
    </row>
    <row r="24" spans="1:9" x14ac:dyDescent="0.4">
      <c r="A24" s="1">
        <f>master[[#This Row],[Endend]]</f>
        <v>43989</v>
      </c>
      <c r="B24">
        <f>master[[#This Row],[Woche]]</f>
        <v>23</v>
      </c>
      <c r="C24">
        <f>BFS_Todesfaelle!D24+BFS_Todesfaelle!D77</f>
        <v>1077</v>
      </c>
      <c r="D24">
        <f>BFS_Todesfaelle!E24+BFS_Todesfaelle!E77</f>
        <v>1192</v>
      </c>
      <c r="E24">
        <f>BFS_Todesfaelle!F24+BFS_Todesfaelle!F77</f>
        <v>1307</v>
      </c>
      <c r="F24" s="4">
        <f>BFS_Todesfaelle!G24+BFS_Todesfaelle!G77</f>
        <v>0</v>
      </c>
    </row>
    <row r="25" spans="1:9" x14ac:dyDescent="0.4">
      <c r="A25" s="1">
        <f>master[[#This Row],[Endend]]</f>
        <v>43996</v>
      </c>
      <c r="B25">
        <f>master[[#This Row],[Woche]]</f>
        <v>24</v>
      </c>
      <c r="C25">
        <f>BFS_Todesfaelle!D25+BFS_Todesfaelle!D78</f>
        <v>1075</v>
      </c>
      <c r="D25">
        <f>BFS_Todesfaelle!E25+BFS_Todesfaelle!E78</f>
        <v>1190</v>
      </c>
      <c r="E25">
        <f>BFS_Todesfaelle!F25+BFS_Todesfaelle!F78</f>
        <v>1304</v>
      </c>
      <c r="F25" s="4">
        <f>BFS_Todesfaelle!G25+BFS_Todesfaelle!G78</f>
        <v>0</v>
      </c>
    </row>
    <row r="26" spans="1:9" x14ac:dyDescent="0.4">
      <c r="A26" s="1">
        <f>master[[#This Row],[Endend]]</f>
        <v>44003</v>
      </c>
      <c r="B26">
        <f>master[[#This Row],[Woche]]</f>
        <v>25</v>
      </c>
      <c r="C26">
        <f>BFS_Todesfaelle!D26+BFS_Todesfaelle!D79</f>
        <v>1076</v>
      </c>
      <c r="D26">
        <f>BFS_Todesfaelle!E26+BFS_Todesfaelle!E79</f>
        <v>1192</v>
      </c>
      <c r="E26">
        <f>BFS_Todesfaelle!F26+BFS_Todesfaelle!F79</f>
        <v>1306</v>
      </c>
      <c r="F26" s="4">
        <f>BFS_Todesfaelle!G26+BFS_Todesfaelle!G79</f>
        <v>0</v>
      </c>
    </row>
    <row r="27" spans="1:9" x14ac:dyDescent="0.4">
      <c r="A27" s="1">
        <f>master[[#This Row],[Endend]]</f>
        <v>44010</v>
      </c>
      <c r="B27">
        <f>master[[#This Row],[Woche]]</f>
        <v>26</v>
      </c>
      <c r="C27">
        <f>BFS_Todesfaelle!D27+BFS_Todesfaelle!D80</f>
        <v>1077</v>
      </c>
      <c r="D27">
        <f>BFS_Todesfaelle!E27+BFS_Todesfaelle!E80</f>
        <v>1193</v>
      </c>
      <c r="E27">
        <f>BFS_Todesfaelle!F27+BFS_Todesfaelle!F80</f>
        <v>1308</v>
      </c>
      <c r="F27" s="4">
        <f>BFS_Todesfaelle!G27+BFS_Todesfaelle!G80</f>
        <v>0</v>
      </c>
    </row>
    <row r="28" spans="1:9" x14ac:dyDescent="0.4">
      <c r="A28" s="1">
        <f>master[[#This Row],[Endend]]</f>
        <v>44017</v>
      </c>
      <c r="B28">
        <f>master[[#This Row],[Woche]]</f>
        <v>27</v>
      </c>
      <c r="C28">
        <f>BFS_Todesfaelle!D28+BFS_Todesfaelle!D81</f>
        <v>1080</v>
      </c>
      <c r="D28">
        <f>BFS_Todesfaelle!E28+BFS_Todesfaelle!E81</f>
        <v>1196</v>
      </c>
      <c r="E28">
        <f>BFS_Todesfaelle!F28+BFS_Todesfaelle!F81</f>
        <v>1311</v>
      </c>
      <c r="F28" s="4">
        <f>BFS_Todesfaelle!G28+BFS_Todesfaelle!G81</f>
        <v>0</v>
      </c>
    </row>
    <row r="29" spans="1:9" x14ac:dyDescent="0.4">
      <c r="A29" s="1">
        <f>master[[#This Row],[Endend]]</f>
        <v>44024</v>
      </c>
      <c r="B29">
        <f>master[[#This Row],[Woche]]</f>
        <v>28</v>
      </c>
      <c r="C29">
        <f>BFS_Todesfaelle!D29+BFS_Todesfaelle!D82</f>
        <v>1080</v>
      </c>
      <c r="D29">
        <f>BFS_Todesfaelle!E29+BFS_Todesfaelle!E82</f>
        <v>1196</v>
      </c>
      <c r="E29">
        <f>BFS_Todesfaelle!F29+BFS_Todesfaelle!F82</f>
        <v>1311</v>
      </c>
      <c r="F29" s="4">
        <f>BFS_Todesfaelle!G29+BFS_Todesfaelle!G82</f>
        <v>0</v>
      </c>
    </row>
    <row r="30" spans="1:9" x14ac:dyDescent="0.4">
      <c r="A30" s="1">
        <f>master[[#This Row],[Endend]]</f>
        <v>44031</v>
      </c>
      <c r="B30">
        <f>master[[#This Row],[Woche]]</f>
        <v>29</v>
      </c>
      <c r="C30">
        <f>BFS_Todesfaelle!D30+BFS_Todesfaelle!D83</f>
        <v>1080</v>
      </c>
      <c r="D30">
        <f>BFS_Todesfaelle!E30+BFS_Todesfaelle!E83</f>
        <v>1196</v>
      </c>
      <c r="E30">
        <f>BFS_Todesfaelle!F30+BFS_Todesfaelle!F83</f>
        <v>1311</v>
      </c>
      <c r="F30" s="4">
        <f>BFS_Todesfaelle!G30+BFS_Todesfaelle!G83</f>
        <v>0</v>
      </c>
    </row>
    <row r="31" spans="1:9" x14ac:dyDescent="0.4">
      <c r="A31" s="1">
        <f>master[[#This Row],[Endend]]</f>
        <v>44038</v>
      </c>
      <c r="B31">
        <f>master[[#This Row],[Woche]]</f>
        <v>30</v>
      </c>
      <c r="C31">
        <f>BFS_Todesfaelle!D31+BFS_Todesfaelle!D84</f>
        <v>1079</v>
      </c>
      <c r="D31">
        <f>BFS_Todesfaelle!E31+BFS_Todesfaelle!E84</f>
        <v>1194</v>
      </c>
      <c r="E31">
        <f>BFS_Todesfaelle!F31+BFS_Todesfaelle!F84</f>
        <v>1309</v>
      </c>
      <c r="F31" s="4">
        <f>BFS_Todesfaelle!G31+BFS_Todesfaelle!G84</f>
        <v>0</v>
      </c>
    </row>
    <row r="32" spans="1:9" x14ac:dyDescent="0.4">
      <c r="A32" s="1">
        <f>master[[#This Row],[Endend]]</f>
        <v>44045</v>
      </c>
      <c r="B32">
        <f>master[[#This Row],[Woche]]</f>
        <v>31</v>
      </c>
      <c r="C32">
        <f>BFS_Todesfaelle!D32+BFS_Todesfaelle!D85</f>
        <v>1078</v>
      </c>
      <c r="D32">
        <f>BFS_Todesfaelle!E32+BFS_Todesfaelle!E85</f>
        <v>1193</v>
      </c>
      <c r="E32">
        <f>BFS_Todesfaelle!F32+BFS_Todesfaelle!F85</f>
        <v>1308</v>
      </c>
      <c r="F32" s="4">
        <f>BFS_Todesfaelle!G32+BFS_Todesfaelle!G85</f>
        <v>0</v>
      </c>
    </row>
    <row r="33" spans="1:6" x14ac:dyDescent="0.4">
      <c r="A33" s="1">
        <f>master[[#This Row],[Endend]]</f>
        <v>44052</v>
      </c>
      <c r="B33">
        <f>master[[#This Row],[Woche]]</f>
        <v>32</v>
      </c>
      <c r="C33">
        <f>BFS_Todesfaelle!D33+BFS_Todesfaelle!D86</f>
        <v>1076</v>
      </c>
      <c r="D33">
        <f>BFS_Todesfaelle!E33+BFS_Todesfaelle!E86</f>
        <v>1192</v>
      </c>
      <c r="E33">
        <f>BFS_Todesfaelle!F33+BFS_Todesfaelle!F86</f>
        <v>1307</v>
      </c>
      <c r="F33" s="4">
        <f>BFS_Todesfaelle!G33+BFS_Todesfaelle!G86</f>
        <v>0</v>
      </c>
    </row>
    <row r="34" spans="1:6" x14ac:dyDescent="0.4">
      <c r="A34" s="1">
        <f>master[[#This Row],[Endend]]</f>
        <v>44059</v>
      </c>
      <c r="B34">
        <f>master[[#This Row],[Woche]]</f>
        <v>33</v>
      </c>
      <c r="C34">
        <f>BFS_Todesfaelle!D34+BFS_Todesfaelle!D87</f>
        <v>1075</v>
      </c>
      <c r="D34">
        <f>BFS_Todesfaelle!E34+BFS_Todesfaelle!E87</f>
        <v>1190</v>
      </c>
      <c r="E34">
        <f>BFS_Todesfaelle!F34+BFS_Todesfaelle!F87</f>
        <v>1305</v>
      </c>
      <c r="F34" s="4">
        <f>BFS_Todesfaelle!G34+BFS_Todesfaelle!G87</f>
        <v>0</v>
      </c>
    </row>
    <row r="35" spans="1:6" x14ac:dyDescent="0.4">
      <c r="A35" s="1">
        <f>master[[#This Row],[Endend]]</f>
        <v>44066</v>
      </c>
      <c r="B35">
        <f>master[[#This Row],[Woche]]</f>
        <v>34</v>
      </c>
      <c r="C35">
        <f>BFS_Todesfaelle!D35+BFS_Todesfaelle!D88</f>
        <v>1076</v>
      </c>
      <c r="D35">
        <f>BFS_Todesfaelle!E35+BFS_Todesfaelle!E88</f>
        <v>1191</v>
      </c>
      <c r="E35">
        <f>BFS_Todesfaelle!F35+BFS_Todesfaelle!F88</f>
        <v>1306</v>
      </c>
      <c r="F35" s="4">
        <f>BFS_Todesfaelle!G35+BFS_Todesfaelle!G88</f>
        <v>0</v>
      </c>
    </row>
    <row r="36" spans="1:6" x14ac:dyDescent="0.4">
      <c r="A36" s="1">
        <f>master[[#This Row],[Endend]]</f>
        <v>44073</v>
      </c>
      <c r="B36">
        <f>master[[#This Row],[Woche]]</f>
        <v>35</v>
      </c>
      <c r="C36">
        <f>BFS_Todesfaelle!D36+BFS_Todesfaelle!D89</f>
        <v>1082</v>
      </c>
      <c r="D36">
        <f>BFS_Todesfaelle!E36+BFS_Todesfaelle!E89</f>
        <v>1197</v>
      </c>
      <c r="E36">
        <f>BFS_Todesfaelle!F36+BFS_Todesfaelle!F89</f>
        <v>1314</v>
      </c>
      <c r="F36" s="4">
        <f>BFS_Todesfaelle!G36+BFS_Todesfaelle!G89</f>
        <v>0</v>
      </c>
    </row>
    <row r="37" spans="1:6" x14ac:dyDescent="0.4">
      <c r="A37" s="1">
        <f>master[[#This Row],[Endend]]</f>
        <v>44080</v>
      </c>
      <c r="B37">
        <f>master[[#This Row],[Woche]]</f>
        <v>36</v>
      </c>
      <c r="C37">
        <f>BFS_Todesfaelle!D37+BFS_Todesfaelle!D90</f>
        <v>1089</v>
      </c>
      <c r="D37">
        <f>BFS_Todesfaelle!E37+BFS_Todesfaelle!E90</f>
        <v>1204</v>
      </c>
      <c r="E37">
        <f>BFS_Todesfaelle!F37+BFS_Todesfaelle!F90</f>
        <v>1320</v>
      </c>
      <c r="F37" s="4">
        <f>BFS_Todesfaelle!G37+BFS_Todesfaelle!G90</f>
        <v>0</v>
      </c>
    </row>
    <row r="38" spans="1:6" x14ac:dyDescent="0.4">
      <c r="A38" s="1">
        <f>master[[#This Row],[Endend]]</f>
        <v>44087</v>
      </c>
      <c r="B38">
        <f>master[[#This Row],[Woche]]</f>
        <v>37</v>
      </c>
      <c r="C38">
        <f>BFS_Todesfaelle!D38+BFS_Todesfaelle!D91</f>
        <v>1097</v>
      </c>
      <c r="D38">
        <f>BFS_Todesfaelle!E38+BFS_Todesfaelle!E91</f>
        <v>1212</v>
      </c>
      <c r="E38">
        <f>BFS_Todesfaelle!F38+BFS_Todesfaelle!F91</f>
        <v>1328</v>
      </c>
      <c r="F38" s="4">
        <f>BFS_Todesfaelle!G38+BFS_Todesfaelle!G91</f>
        <v>0</v>
      </c>
    </row>
    <row r="39" spans="1:6" x14ac:dyDescent="0.4">
      <c r="A39" s="1">
        <f>master[[#This Row],[Endend]]</f>
        <v>44094</v>
      </c>
      <c r="B39">
        <f>master[[#This Row],[Woche]]</f>
        <v>38</v>
      </c>
      <c r="C39">
        <f>BFS_Todesfaelle!D39+BFS_Todesfaelle!D92</f>
        <v>1106</v>
      </c>
      <c r="D39">
        <f>BFS_Todesfaelle!E39+BFS_Todesfaelle!E92</f>
        <v>1223</v>
      </c>
      <c r="E39">
        <f>BFS_Todesfaelle!F39+BFS_Todesfaelle!F92</f>
        <v>1340</v>
      </c>
      <c r="F39" s="4">
        <f>BFS_Todesfaelle!G39+BFS_Todesfaelle!G92</f>
        <v>0</v>
      </c>
    </row>
    <row r="40" spans="1:6" x14ac:dyDescent="0.4">
      <c r="A40" s="1">
        <f>master[[#This Row],[Endend]]</f>
        <v>44101</v>
      </c>
      <c r="B40">
        <f>master[[#This Row],[Woche]]</f>
        <v>39</v>
      </c>
      <c r="C40">
        <f>BFS_Todesfaelle!D40+BFS_Todesfaelle!D93</f>
        <v>1117</v>
      </c>
      <c r="D40">
        <f>BFS_Todesfaelle!E40+BFS_Todesfaelle!E93</f>
        <v>1234</v>
      </c>
      <c r="E40">
        <f>BFS_Todesfaelle!F40+BFS_Todesfaelle!F93</f>
        <v>1350</v>
      </c>
      <c r="F40" s="4">
        <f>BFS_Todesfaelle!G40+BFS_Todesfaelle!G93</f>
        <v>0</v>
      </c>
    </row>
    <row r="41" spans="1:6" x14ac:dyDescent="0.4">
      <c r="A41" s="1">
        <f>master[[#This Row],[Endend]]</f>
        <v>44108</v>
      </c>
      <c r="B41">
        <f>master[[#This Row],[Woche]]</f>
        <v>40</v>
      </c>
      <c r="C41">
        <f>BFS_Todesfaelle!D41+BFS_Todesfaelle!D94</f>
        <v>1127</v>
      </c>
      <c r="D41">
        <f>BFS_Todesfaelle!E41+BFS_Todesfaelle!E94</f>
        <v>1244</v>
      </c>
      <c r="E41">
        <f>BFS_Todesfaelle!F41+BFS_Todesfaelle!F94</f>
        <v>1362</v>
      </c>
      <c r="F41" s="4">
        <f>BFS_Todesfaelle!G41+BFS_Todesfaelle!G94</f>
        <v>0</v>
      </c>
    </row>
    <row r="42" spans="1:6" x14ac:dyDescent="0.4">
      <c r="A42" s="1">
        <f>master[[#This Row],[Endend]]</f>
        <v>44115</v>
      </c>
      <c r="B42">
        <f>master[[#This Row],[Woche]]</f>
        <v>41</v>
      </c>
      <c r="C42">
        <f>BFS_Todesfaelle!D42+BFS_Todesfaelle!D95</f>
        <v>1136</v>
      </c>
      <c r="D42">
        <f>BFS_Todesfaelle!E42+BFS_Todesfaelle!E95</f>
        <v>1255</v>
      </c>
      <c r="E42">
        <f>BFS_Todesfaelle!F42+BFS_Todesfaelle!F95</f>
        <v>1372</v>
      </c>
      <c r="F42" s="4">
        <f>BFS_Todesfaelle!G42+BFS_Todesfaelle!G95</f>
        <v>0</v>
      </c>
    </row>
    <row r="43" spans="1:6" x14ac:dyDescent="0.4">
      <c r="A43" s="1">
        <f>master[[#This Row],[Endend]]</f>
        <v>44122</v>
      </c>
      <c r="B43">
        <f>master[[#This Row],[Woche]]</f>
        <v>42</v>
      </c>
      <c r="C43">
        <f>BFS_Todesfaelle!D43+BFS_Todesfaelle!D96</f>
        <v>1147</v>
      </c>
      <c r="D43">
        <f>BFS_Todesfaelle!E43+BFS_Todesfaelle!E96</f>
        <v>1265</v>
      </c>
      <c r="E43">
        <f>BFS_Todesfaelle!F43+BFS_Todesfaelle!F96</f>
        <v>1382</v>
      </c>
      <c r="F43" s="4">
        <f>BFS_Todesfaelle!G43+BFS_Todesfaelle!G96</f>
        <v>0</v>
      </c>
    </row>
    <row r="44" spans="1:6" x14ac:dyDescent="0.4">
      <c r="A44" s="1">
        <f>master[[#This Row],[Endend]]</f>
        <v>44129</v>
      </c>
      <c r="B44">
        <f>master[[#This Row],[Woche]]</f>
        <v>43</v>
      </c>
      <c r="C44">
        <f>BFS_Todesfaelle!D44+BFS_Todesfaelle!D97</f>
        <v>1155</v>
      </c>
      <c r="D44">
        <f>BFS_Todesfaelle!E44+BFS_Todesfaelle!E97</f>
        <v>1273</v>
      </c>
      <c r="E44">
        <f>BFS_Todesfaelle!F44+BFS_Todesfaelle!F97</f>
        <v>1392</v>
      </c>
      <c r="F44" s="4">
        <f>BFS_Todesfaelle!G44+BFS_Todesfaelle!G97</f>
        <v>0</v>
      </c>
    </row>
    <row r="45" spans="1:6" x14ac:dyDescent="0.4">
      <c r="A45" s="1">
        <f>master[[#This Row],[Endend]]</f>
        <v>44136</v>
      </c>
      <c r="B45">
        <f>master[[#This Row],[Woche]]</f>
        <v>44</v>
      </c>
      <c r="C45">
        <f>BFS_Todesfaelle!D45+BFS_Todesfaelle!D98</f>
        <v>1163</v>
      </c>
      <c r="D45">
        <f>BFS_Todesfaelle!E45+BFS_Todesfaelle!E98</f>
        <v>1282</v>
      </c>
      <c r="E45">
        <f>BFS_Todesfaelle!F45+BFS_Todesfaelle!F98</f>
        <v>1401</v>
      </c>
      <c r="F45" s="4">
        <f>BFS_Todesfaelle!G45+BFS_Todesfaelle!G98</f>
        <v>0</v>
      </c>
    </row>
    <row r="46" spans="1:6" x14ac:dyDescent="0.4">
      <c r="A46" s="1">
        <f>master[[#This Row],[Endend]]</f>
        <v>44143</v>
      </c>
      <c r="B46">
        <f>master[[#This Row],[Woche]]</f>
        <v>45</v>
      </c>
      <c r="C46">
        <f>BFS_Todesfaelle!D46+BFS_Todesfaelle!D99</f>
        <v>1175</v>
      </c>
      <c r="D46">
        <f>BFS_Todesfaelle!E46+BFS_Todesfaelle!E99</f>
        <v>1295</v>
      </c>
      <c r="E46">
        <f>BFS_Todesfaelle!F46+BFS_Todesfaelle!F99</f>
        <v>1414</v>
      </c>
      <c r="F46" s="4">
        <f>BFS_Todesfaelle!G46+BFS_Todesfaelle!G99</f>
        <v>0</v>
      </c>
    </row>
    <row r="47" spans="1:6" x14ac:dyDescent="0.4">
      <c r="A47" s="1">
        <f>master[[#This Row],[Endend]]</f>
        <v>44150</v>
      </c>
      <c r="B47">
        <f>master[[#This Row],[Woche]]</f>
        <v>46</v>
      </c>
      <c r="C47">
        <f>BFS_Todesfaelle!D47+BFS_Todesfaelle!D100</f>
        <v>1187</v>
      </c>
      <c r="D47">
        <f>BFS_Todesfaelle!E47+BFS_Todesfaelle!E100</f>
        <v>1307</v>
      </c>
      <c r="E47">
        <f>BFS_Todesfaelle!F47+BFS_Todesfaelle!F100</f>
        <v>1426</v>
      </c>
      <c r="F47" s="4">
        <f>BFS_Todesfaelle!G47+BFS_Todesfaelle!G100</f>
        <v>0</v>
      </c>
    </row>
    <row r="48" spans="1:6" x14ac:dyDescent="0.4">
      <c r="A48" s="1">
        <f>master[[#This Row],[Endend]]</f>
        <v>44157</v>
      </c>
      <c r="B48">
        <f>master[[#This Row],[Woche]]</f>
        <v>47</v>
      </c>
      <c r="C48">
        <f>BFS_Todesfaelle!D48+BFS_Todesfaelle!D101</f>
        <v>1200</v>
      </c>
      <c r="D48">
        <f>BFS_Todesfaelle!E48+BFS_Todesfaelle!E101</f>
        <v>1320</v>
      </c>
      <c r="E48">
        <f>BFS_Todesfaelle!F48+BFS_Todesfaelle!F101</f>
        <v>1440</v>
      </c>
      <c r="F48" s="4">
        <f>BFS_Todesfaelle!G48+BFS_Todesfaelle!G101</f>
        <v>0</v>
      </c>
    </row>
    <row r="49" spans="1:6" x14ac:dyDescent="0.4">
      <c r="A49" s="1">
        <f>master[[#This Row],[Endend]]</f>
        <v>44164</v>
      </c>
      <c r="B49">
        <f>master[[#This Row],[Woche]]</f>
        <v>48</v>
      </c>
      <c r="C49">
        <f>BFS_Todesfaelle!D49+BFS_Todesfaelle!D102</f>
        <v>1211</v>
      </c>
      <c r="D49">
        <f>BFS_Todesfaelle!E49+BFS_Todesfaelle!E102</f>
        <v>1332</v>
      </c>
      <c r="E49">
        <f>BFS_Todesfaelle!F49+BFS_Todesfaelle!F102</f>
        <v>1453</v>
      </c>
      <c r="F49" s="4">
        <f>BFS_Todesfaelle!G49+BFS_Todesfaelle!G102</f>
        <v>0</v>
      </c>
    </row>
    <row r="50" spans="1:6" x14ac:dyDescent="0.4">
      <c r="A50" s="1">
        <f>master[[#This Row],[Endend]]</f>
        <v>44171</v>
      </c>
      <c r="B50">
        <f>master[[#This Row],[Woche]]</f>
        <v>49</v>
      </c>
      <c r="C50">
        <f>BFS_Todesfaelle!D50+BFS_Todesfaelle!D103</f>
        <v>1224</v>
      </c>
      <c r="D50">
        <f>BFS_Todesfaelle!E50+BFS_Todesfaelle!E103</f>
        <v>1344</v>
      </c>
      <c r="E50">
        <f>BFS_Todesfaelle!F50+BFS_Todesfaelle!F103</f>
        <v>1466</v>
      </c>
      <c r="F50" s="4">
        <f>BFS_Todesfaelle!G50+BFS_Todesfaelle!G103</f>
        <v>0</v>
      </c>
    </row>
    <row r="51" spans="1:6" x14ac:dyDescent="0.4">
      <c r="A51" s="1">
        <f>master[[#This Row],[Endend]]</f>
        <v>44178</v>
      </c>
      <c r="B51">
        <f>master[[#This Row],[Woche]]</f>
        <v>50</v>
      </c>
      <c r="C51">
        <f>BFS_Todesfaelle!D51+BFS_Todesfaelle!D104</f>
        <v>1233</v>
      </c>
      <c r="D51">
        <f>BFS_Todesfaelle!E51+BFS_Todesfaelle!E104</f>
        <v>1355</v>
      </c>
      <c r="E51">
        <f>BFS_Todesfaelle!F51+BFS_Todesfaelle!F104</f>
        <v>1476</v>
      </c>
      <c r="F51" s="4">
        <f>BFS_Todesfaelle!G51+BFS_Todesfaelle!G104</f>
        <v>0</v>
      </c>
    </row>
    <row r="52" spans="1:6" x14ac:dyDescent="0.4">
      <c r="A52" s="1">
        <f>master[[#This Row],[Endend]]</f>
        <v>44185</v>
      </c>
      <c r="B52">
        <f>master[[#This Row],[Woche]]</f>
        <v>51</v>
      </c>
      <c r="C52">
        <f>BFS_Todesfaelle!D52+BFS_Todesfaelle!D105</f>
        <v>1242</v>
      </c>
      <c r="D52">
        <f>BFS_Todesfaelle!E52+BFS_Todesfaelle!E105</f>
        <v>1364</v>
      </c>
      <c r="E52">
        <f>BFS_Todesfaelle!F52+BFS_Todesfaelle!F105</f>
        <v>1486</v>
      </c>
      <c r="F52" s="4">
        <f>BFS_Todesfaelle!G52+BFS_Todesfaelle!G105</f>
        <v>0</v>
      </c>
    </row>
    <row r="53" spans="1:6" x14ac:dyDescent="0.4">
      <c r="A53" s="1">
        <f>master[[#This Row],[Endend]]</f>
        <v>44192</v>
      </c>
      <c r="B53">
        <f>master[[#This Row],[Woche]]</f>
        <v>52</v>
      </c>
      <c r="C53">
        <f>BFS_Todesfaelle!D53+BFS_Todesfaelle!D106</f>
        <v>1251</v>
      </c>
      <c r="D53">
        <f>BFS_Todesfaelle!E53+BFS_Todesfaelle!E106</f>
        <v>1374</v>
      </c>
      <c r="E53">
        <f>BFS_Todesfaelle!F53+BFS_Todesfaelle!F106</f>
        <v>1496</v>
      </c>
      <c r="F53" s="4">
        <f>BFS_Todesfaelle!G53+BFS_Todesfaelle!G106</f>
        <v>0</v>
      </c>
    </row>
    <row r="54" spans="1:6" x14ac:dyDescent="0.4">
      <c r="A54" s="1">
        <f>master[[#This Row],[Endend]]</f>
        <v>44199</v>
      </c>
      <c r="B54">
        <f>master[[#This Row],[Woche]]</f>
        <v>53</v>
      </c>
      <c r="C54">
        <f>BFS_Todesfaelle!D54+BFS_Todesfaelle!D107</f>
        <v>1260</v>
      </c>
      <c r="D54">
        <f>BFS_Todesfaelle!E54+BFS_Todesfaelle!E107</f>
        <v>1383</v>
      </c>
      <c r="E54">
        <f>BFS_Todesfaelle!F54+BFS_Todesfaelle!F107</f>
        <v>1506</v>
      </c>
      <c r="F54" s="4">
        <f>BFS_Todesfaelle!G54+BFS_Todesfaelle!G107</f>
        <v>0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45576-67C6-4E98-BF4F-381D9266F5FD}">
  <dimension ref="A1:F100"/>
  <sheetViews>
    <sheetView tabSelected="1" zoomScale="110" zoomScaleNormal="110" workbookViewId="0">
      <selection activeCell="B11" sqref="B11"/>
    </sheetView>
  </sheetViews>
  <sheetFormatPr baseColWidth="10" defaultRowHeight="14.6" x14ac:dyDescent="0.4"/>
  <cols>
    <col min="3" max="3" width="11.765625" customWidth="1"/>
    <col min="4" max="4" width="15.84375" customWidth="1"/>
    <col min="6" max="6" width="11.3828125" bestFit="1" customWidth="1"/>
  </cols>
  <sheetData>
    <row r="1" spans="1:6" x14ac:dyDescent="0.4">
      <c r="B1" s="1"/>
      <c r="C1" s="9" t="s">
        <v>715</v>
      </c>
      <c r="D1" s="23">
        <v>-9</v>
      </c>
      <c r="E1" s="9" t="s">
        <v>511</v>
      </c>
      <c r="F1" s="9">
        <f ca="1">SUM(F5:F100)/COUNT(F5:F100)</f>
        <v>739.7441370980373</v>
      </c>
    </row>
    <row r="2" spans="1:6" x14ac:dyDescent="0.4">
      <c r="C2" s="9" t="s">
        <v>716</v>
      </c>
      <c r="D2" s="11">
        <v>5.8999999999999997E-2</v>
      </c>
      <c r="E2" s="9"/>
      <c r="F2" s="15"/>
    </row>
    <row r="4" spans="1:6" x14ac:dyDescent="0.4">
      <c r="A4" t="str">
        <f>Schweiz!A1</f>
        <v>index</v>
      </c>
      <c r="B4" s="1" t="str">
        <f>Schweiz!B1</f>
        <v>date</v>
      </c>
      <c r="C4" s="4" t="str">
        <f>Schweiz!F1</f>
        <v>ncumul_conf</v>
      </c>
      <c r="D4" s="4" t="str">
        <f>Schweiz!M1</f>
        <v xml:space="preserve">ncumul_deceased </v>
      </c>
      <c r="E4" s="4" t="s">
        <v>512</v>
      </c>
      <c r="F4" s="4" t="s">
        <v>511</v>
      </c>
    </row>
    <row r="5" spans="1:6" x14ac:dyDescent="0.4">
      <c r="A5">
        <f>Schweiz!A2</f>
        <v>1</v>
      </c>
      <c r="B5" s="1">
        <f>Schweiz!B2</f>
        <v>43886</v>
      </c>
      <c r="C5" s="4">
        <f ca="1">Schweiz!F2</f>
        <v>1</v>
      </c>
      <c r="D5" s="4">
        <f ca="1">Schweiz!M2</f>
        <v>0</v>
      </c>
      <c r="E5" s="4" t="str">
        <f ca="1">IF(AND(ROW(E5)-4&gt;-$D$1,$A5&lt;&gt;""),INDIRECT(ADDRESS(ROW(E5)+$D$1,3))*$D$2,"")</f>
        <v/>
      </c>
      <c r="F5" s="4" t="str">
        <f t="shared" ref="F5:F12" ca="1" si="0">IF(E5&lt;&gt;"",(D5-E5)^2,"")</f>
        <v/>
      </c>
    </row>
    <row r="6" spans="1:6" x14ac:dyDescent="0.4">
      <c r="A6">
        <f>Schweiz!A3</f>
        <v>2</v>
      </c>
      <c r="B6" s="1">
        <f>Schweiz!B3</f>
        <v>43887</v>
      </c>
      <c r="C6" s="4">
        <f ca="1">Schweiz!F3</f>
        <v>2</v>
      </c>
      <c r="D6" s="4">
        <f ca="1">Schweiz!M3</f>
        <v>0</v>
      </c>
      <c r="E6" s="4" t="str">
        <f ca="1">IF(AND(ROW(E6)-4&gt;-$D$1,$A6&lt;&gt;""),INDIRECT(ADDRESS(ROW(E6)+$D$1,3))*$D$2,"")</f>
        <v/>
      </c>
      <c r="F6" s="4" t="str">
        <f t="shared" ca="1" si="0"/>
        <v/>
      </c>
    </row>
    <row r="7" spans="1:6" x14ac:dyDescent="0.4">
      <c r="A7">
        <f>Schweiz!A4</f>
        <v>3</v>
      </c>
      <c r="B7" s="1">
        <f>Schweiz!B4</f>
        <v>43888</v>
      </c>
      <c r="C7" s="4">
        <f ca="1">Schweiz!F4</f>
        <v>5</v>
      </c>
      <c r="D7" s="4">
        <f ca="1">Schweiz!M4</f>
        <v>0</v>
      </c>
      <c r="E7" s="4" t="str">
        <f t="shared" ref="E7:E69" ca="1" si="1">IF(AND(ROW(E7)-4&gt;-$D$1,$A7&lt;&gt;""),INDIRECT(ADDRESS(ROW(E7)+$D$1,3))*$D$2,"")</f>
        <v/>
      </c>
      <c r="F7" s="4" t="str">
        <f t="shared" ca="1" si="0"/>
        <v/>
      </c>
    </row>
    <row r="8" spans="1:6" x14ac:dyDescent="0.4">
      <c r="A8">
        <f>Schweiz!A5</f>
        <v>4</v>
      </c>
      <c r="B8" s="1">
        <f>Schweiz!B5</f>
        <v>43889</v>
      </c>
      <c r="C8" s="4">
        <f ca="1">Schweiz!F5</f>
        <v>17</v>
      </c>
      <c r="D8" s="4">
        <f ca="1">Schweiz!M5</f>
        <v>0</v>
      </c>
      <c r="E8" s="4" t="str">
        <f t="shared" ca="1" si="1"/>
        <v/>
      </c>
      <c r="F8" s="4" t="str">
        <f t="shared" ca="1" si="0"/>
        <v/>
      </c>
    </row>
    <row r="9" spans="1:6" x14ac:dyDescent="0.4">
      <c r="A9">
        <f>Schweiz!A6</f>
        <v>5</v>
      </c>
      <c r="B9" s="1">
        <f>Schweiz!B6</f>
        <v>43890</v>
      </c>
      <c r="C9" s="4">
        <f ca="1">Schweiz!F6</f>
        <v>28</v>
      </c>
      <c r="D9" s="4">
        <f ca="1">Schweiz!M6</f>
        <v>0</v>
      </c>
      <c r="E9" s="4" t="str">
        <f t="shared" ca="1" si="1"/>
        <v/>
      </c>
      <c r="F9" s="4" t="str">
        <f t="shared" ca="1" si="0"/>
        <v/>
      </c>
    </row>
    <row r="10" spans="1:6" x14ac:dyDescent="0.4">
      <c r="A10">
        <f>Schweiz!A7</f>
        <v>6</v>
      </c>
      <c r="B10" s="1">
        <f>Schweiz!B7</f>
        <v>43891</v>
      </c>
      <c r="C10" s="4">
        <f ca="1">Schweiz!F7</f>
        <v>37</v>
      </c>
      <c r="D10" s="4">
        <f ca="1">Schweiz!M7</f>
        <v>0</v>
      </c>
      <c r="E10" s="4" t="str">
        <f t="shared" ca="1" si="1"/>
        <v/>
      </c>
      <c r="F10" s="4" t="str">
        <f t="shared" ca="1" si="0"/>
        <v/>
      </c>
    </row>
    <row r="11" spans="1:6" x14ac:dyDescent="0.4">
      <c r="A11">
        <f>Schweiz!A8</f>
        <v>7</v>
      </c>
      <c r="B11" s="1">
        <f>Schweiz!B8</f>
        <v>43892</v>
      </c>
      <c r="C11" s="4">
        <f ca="1">Schweiz!F8</f>
        <v>51</v>
      </c>
      <c r="D11" s="4">
        <f ca="1">Schweiz!M8</f>
        <v>0</v>
      </c>
      <c r="E11" s="4" t="str">
        <f t="shared" ca="1" si="1"/>
        <v/>
      </c>
      <c r="F11" s="4" t="str">
        <f t="shared" ca="1" si="0"/>
        <v/>
      </c>
    </row>
    <row r="12" spans="1:6" x14ac:dyDescent="0.4">
      <c r="A12">
        <f>Schweiz!A9</f>
        <v>8</v>
      </c>
      <c r="B12" s="1">
        <f>Schweiz!B9</f>
        <v>43893</v>
      </c>
      <c r="C12" s="4">
        <f ca="1">Schweiz!F9</f>
        <v>76</v>
      </c>
      <c r="D12" s="4">
        <f ca="1">Schweiz!M9</f>
        <v>0</v>
      </c>
      <c r="E12" s="4" t="str">
        <f t="shared" ca="1" si="1"/>
        <v/>
      </c>
      <c r="F12" s="4" t="str">
        <f t="shared" ca="1" si="0"/>
        <v/>
      </c>
    </row>
    <row r="13" spans="1:6" x14ac:dyDescent="0.4">
      <c r="A13">
        <f>Schweiz!A10</f>
        <v>9</v>
      </c>
      <c r="B13" s="1">
        <f>Schweiz!B10</f>
        <v>43894</v>
      </c>
      <c r="C13" s="4">
        <f ca="1">Schweiz!F10</f>
        <v>96</v>
      </c>
      <c r="D13" s="4">
        <f ca="1">Schweiz!M10</f>
        <v>0</v>
      </c>
      <c r="E13" s="4" t="str">
        <f t="shared" ca="1" si="1"/>
        <v/>
      </c>
      <c r="F13" s="4" t="str">
        <f ca="1">IF(E13&lt;&gt;"",(D13-E13)^2,"")</f>
        <v/>
      </c>
    </row>
    <row r="14" spans="1:6" x14ac:dyDescent="0.4">
      <c r="A14">
        <f>Schweiz!A11</f>
        <v>10</v>
      </c>
      <c r="B14" s="1">
        <f>Schweiz!B11</f>
        <v>43895</v>
      </c>
      <c r="C14" s="4">
        <f ca="1">Schweiz!F11</f>
        <v>155</v>
      </c>
      <c r="D14" s="4">
        <f ca="1">Schweiz!M11</f>
        <v>1</v>
      </c>
      <c r="E14" s="4">
        <f t="shared" ca="1" si="1"/>
        <v>5.8999999999999997E-2</v>
      </c>
      <c r="F14" s="4">
        <f t="shared" ref="F14:F77" ca="1" si="2">IF(E14&lt;&gt;"",(D14-E14)^2,"")</f>
        <v>0.88548100000000007</v>
      </c>
    </row>
    <row r="15" spans="1:6" x14ac:dyDescent="0.4">
      <c r="A15">
        <f>Schweiz!A12</f>
        <v>11</v>
      </c>
      <c r="B15" s="1">
        <f>Schweiz!B12</f>
        <v>43896</v>
      </c>
      <c r="C15" s="4">
        <f ca="1">Schweiz!F12</f>
        <v>215</v>
      </c>
      <c r="D15" s="4">
        <f ca="1">Schweiz!M12</f>
        <v>1</v>
      </c>
      <c r="E15" s="4">
        <f t="shared" ca="1" si="1"/>
        <v>0.11799999999999999</v>
      </c>
      <c r="F15" s="4">
        <f t="shared" ca="1" si="2"/>
        <v>0.77792400000000006</v>
      </c>
    </row>
    <row r="16" spans="1:6" x14ac:dyDescent="0.4">
      <c r="A16">
        <f>Schweiz!A13</f>
        <v>12</v>
      </c>
      <c r="B16" s="1">
        <f>Schweiz!B13</f>
        <v>43897</v>
      </c>
      <c r="C16" s="4">
        <f ca="1">Schweiz!F13</f>
        <v>287</v>
      </c>
      <c r="D16" s="4">
        <f ca="1">Schweiz!M13</f>
        <v>1</v>
      </c>
      <c r="E16" s="4">
        <f t="shared" ca="1" si="1"/>
        <v>0.29499999999999998</v>
      </c>
      <c r="F16" s="4">
        <f t="shared" ca="1" si="2"/>
        <v>0.49702500000000011</v>
      </c>
    </row>
    <row r="17" spans="1:6" x14ac:dyDescent="0.4">
      <c r="A17">
        <f>Schweiz!A14</f>
        <v>13</v>
      </c>
      <c r="B17" s="1">
        <f>Schweiz!B14</f>
        <v>43898</v>
      </c>
      <c r="C17" s="4">
        <f ca="1">Schweiz!F14</f>
        <v>354</v>
      </c>
      <c r="D17" s="4">
        <f ca="1">Schweiz!M14</f>
        <v>2</v>
      </c>
      <c r="E17" s="4">
        <f t="shared" ca="1" si="1"/>
        <v>1.0029999999999999</v>
      </c>
      <c r="F17" s="4">
        <f t="shared" ca="1" si="2"/>
        <v>0.99400900000000025</v>
      </c>
    </row>
    <row r="18" spans="1:6" x14ac:dyDescent="0.4">
      <c r="A18">
        <f>Schweiz!A15</f>
        <v>14</v>
      </c>
      <c r="B18" s="1">
        <f>Schweiz!B15</f>
        <v>43899</v>
      </c>
      <c r="C18" s="4">
        <f ca="1">Schweiz!F15</f>
        <v>427</v>
      </c>
      <c r="D18" s="4">
        <f ca="1">Schweiz!M15</f>
        <v>2</v>
      </c>
      <c r="E18" s="4">
        <f t="shared" ca="1" si="1"/>
        <v>1.6519999999999999</v>
      </c>
      <c r="F18" s="4">
        <f t="shared" ca="1" si="2"/>
        <v>0.12110400000000006</v>
      </c>
    </row>
    <row r="19" spans="1:6" x14ac:dyDescent="0.4">
      <c r="A19">
        <f>Schweiz!A16</f>
        <v>15</v>
      </c>
      <c r="B19" s="1">
        <f>Schweiz!B16</f>
        <v>43900</v>
      </c>
      <c r="C19" s="4">
        <f ca="1">Schweiz!F16</f>
        <v>628</v>
      </c>
      <c r="D19" s="4">
        <f ca="1">Schweiz!M16</f>
        <v>4</v>
      </c>
      <c r="E19" s="4">
        <f t="shared" ca="1" si="1"/>
        <v>2.1829999999999998</v>
      </c>
      <c r="F19" s="4">
        <f t="shared" ca="1" si="2"/>
        <v>3.3014890000000006</v>
      </c>
    </row>
    <row r="20" spans="1:6" x14ac:dyDescent="0.4">
      <c r="A20">
        <f>Schweiz!A17</f>
        <v>16</v>
      </c>
      <c r="B20" s="1">
        <f>Schweiz!B17</f>
        <v>43901</v>
      </c>
      <c r="C20" s="4">
        <f ca="1">Schweiz!F17</f>
        <v>864</v>
      </c>
      <c r="D20" s="4">
        <f ca="1">Schweiz!M17</f>
        <v>5</v>
      </c>
      <c r="E20" s="4">
        <f t="shared" ca="1" si="1"/>
        <v>3.0089999999999999</v>
      </c>
      <c r="F20" s="4">
        <f t="shared" ca="1" si="2"/>
        <v>3.9640810000000006</v>
      </c>
    </row>
    <row r="21" spans="1:6" x14ac:dyDescent="0.4">
      <c r="A21">
        <f>Schweiz!A18</f>
        <v>17</v>
      </c>
      <c r="B21" s="1">
        <f>Schweiz!B18</f>
        <v>43902</v>
      </c>
      <c r="C21" s="4">
        <f ca="1">Schweiz!F18</f>
        <v>1158</v>
      </c>
      <c r="D21" s="4">
        <f ca="1">Schweiz!M18</f>
        <v>7</v>
      </c>
      <c r="E21" s="4">
        <f t="shared" ca="1" si="1"/>
        <v>4.484</v>
      </c>
      <c r="F21" s="4">
        <f t="shared" ca="1" si="2"/>
        <v>6.3302560000000003</v>
      </c>
    </row>
    <row r="22" spans="1:6" x14ac:dyDescent="0.4">
      <c r="A22">
        <f>Schweiz!A19</f>
        <v>18</v>
      </c>
      <c r="B22" s="1">
        <f>Schweiz!B19</f>
        <v>43903</v>
      </c>
      <c r="C22" s="4">
        <f ca="1">Schweiz!F19</f>
        <v>1547</v>
      </c>
      <c r="D22" s="4">
        <f ca="1">Schweiz!M19</f>
        <v>10</v>
      </c>
      <c r="E22" s="4">
        <f t="shared" ca="1" si="1"/>
        <v>5.6639999999999997</v>
      </c>
      <c r="F22" s="4">
        <f t="shared" ca="1" si="2"/>
        <v>18.800896000000002</v>
      </c>
    </row>
    <row r="23" spans="1:6" x14ac:dyDescent="0.4">
      <c r="A23">
        <f>Schweiz!A20</f>
        <v>19</v>
      </c>
      <c r="B23" s="1">
        <f>Schweiz!B20</f>
        <v>43904</v>
      </c>
      <c r="C23" s="4">
        <f ca="1">Schweiz!F20</f>
        <v>1934</v>
      </c>
      <c r="D23" s="4">
        <f ca="1">Schweiz!M20</f>
        <v>12</v>
      </c>
      <c r="E23" s="4">
        <f t="shared" ca="1" si="1"/>
        <v>9.1449999999999996</v>
      </c>
      <c r="F23" s="4">
        <f t="shared" ca="1" si="2"/>
        <v>8.1510250000000024</v>
      </c>
    </row>
    <row r="24" spans="1:6" x14ac:dyDescent="0.4">
      <c r="A24">
        <f>Schweiz!A21</f>
        <v>20</v>
      </c>
      <c r="B24" s="1">
        <f>Schweiz!B21</f>
        <v>43905</v>
      </c>
      <c r="C24" s="4">
        <f ca="1">Schweiz!F21</f>
        <v>2316</v>
      </c>
      <c r="D24" s="4">
        <f ca="1">Schweiz!M21</f>
        <v>20</v>
      </c>
      <c r="E24" s="4">
        <f t="shared" ca="1" si="1"/>
        <v>12.684999999999999</v>
      </c>
      <c r="F24" s="4">
        <f t="shared" ca="1" si="2"/>
        <v>53.509225000000022</v>
      </c>
    </row>
    <row r="25" spans="1:6" x14ac:dyDescent="0.4">
      <c r="A25">
        <f>Schweiz!A22</f>
        <v>21</v>
      </c>
      <c r="B25" s="1">
        <f>Schweiz!B22</f>
        <v>43906</v>
      </c>
      <c r="C25" s="4">
        <f ca="1">Schweiz!F22</f>
        <v>2946</v>
      </c>
      <c r="D25" s="4">
        <f ca="1">Schweiz!M22</f>
        <v>25</v>
      </c>
      <c r="E25" s="4">
        <f t="shared" ca="1" si="1"/>
        <v>16.933</v>
      </c>
      <c r="F25" s="4">
        <f t="shared" ca="1" si="2"/>
        <v>65.076489000000009</v>
      </c>
    </row>
    <row r="26" spans="1:6" x14ac:dyDescent="0.4">
      <c r="A26">
        <f>Schweiz!A23</f>
        <v>22</v>
      </c>
      <c r="B26" s="1">
        <f>Schweiz!B23</f>
        <v>43907</v>
      </c>
      <c r="C26" s="4">
        <f ca="1">Schweiz!F23</f>
        <v>3785</v>
      </c>
      <c r="D26" s="4">
        <f ca="1">Schweiz!M23</f>
        <v>34</v>
      </c>
      <c r="E26" s="4">
        <f t="shared" ca="1" si="1"/>
        <v>20.885999999999999</v>
      </c>
      <c r="F26" s="4">
        <f t="shared" ca="1" si="2"/>
        <v>171.97699600000001</v>
      </c>
    </row>
    <row r="27" spans="1:6" x14ac:dyDescent="0.4">
      <c r="A27">
        <f>Schweiz!A24</f>
        <v>23</v>
      </c>
      <c r="B27" s="1">
        <f>Schweiz!B24</f>
        <v>43908</v>
      </c>
      <c r="C27" s="4">
        <f ca="1">Schweiz!F24</f>
        <v>4849</v>
      </c>
      <c r="D27" s="4">
        <f ca="1">Schweiz!M24</f>
        <v>45</v>
      </c>
      <c r="E27" s="4">
        <f t="shared" ca="1" si="1"/>
        <v>25.192999999999998</v>
      </c>
      <c r="F27" s="4">
        <f t="shared" ca="1" si="2"/>
        <v>392.31724900000006</v>
      </c>
    </row>
    <row r="28" spans="1:6" x14ac:dyDescent="0.4">
      <c r="A28">
        <f>Schweiz!A25</f>
        <v>24</v>
      </c>
      <c r="B28" s="1">
        <f>Schweiz!B25</f>
        <v>43909</v>
      </c>
      <c r="C28" s="4">
        <f ca="1">Schweiz!F25</f>
        <v>5943</v>
      </c>
      <c r="D28" s="4">
        <f ca="1">Schweiz!M25</f>
        <v>58</v>
      </c>
      <c r="E28" s="4">
        <f t="shared" ca="1" si="1"/>
        <v>37.052</v>
      </c>
      <c r="F28" s="4">
        <f t="shared" ca="1" si="2"/>
        <v>438.81870400000003</v>
      </c>
    </row>
    <row r="29" spans="1:6" x14ac:dyDescent="0.4">
      <c r="A29">
        <f>Schweiz!A26</f>
        <v>25</v>
      </c>
      <c r="B29" s="1">
        <f>Schweiz!B26</f>
        <v>43910</v>
      </c>
      <c r="C29" s="4">
        <f ca="1">Schweiz!F26</f>
        <v>7056</v>
      </c>
      <c r="D29" s="4">
        <f ca="1">Schweiz!M26</f>
        <v>78</v>
      </c>
      <c r="E29" s="4">
        <f t="shared" ca="1" si="1"/>
        <v>50.975999999999999</v>
      </c>
      <c r="F29" s="4">
        <f t="shared" ca="1" si="2"/>
        <v>730.29657600000007</v>
      </c>
    </row>
    <row r="30" spans="1:6" x14ac:dyDescent="0.4">
      <c r="A30">
        <f>Schweiz!A27</f>
        <v>26</v>
      </c>
      <c r="B30" s="1">
        <f>Schweiz!B27</f>
        <v>43911</v>
      </c>
      <c r="C30" s="4">
        <f ca="1">Schweiz!F27</f>
        <v>7968</v>
      </c>
      <c r="D30" s="4">
        <f ca="1">Schweiz!M27</f>
        <v>97</v>
      </c>
      <c r="E30" s="4">
        <f t="shared" ca="1" si="1"/>
        <v>68.322000000000003</v>
      </c>
      <c r="F30" s="4">
        <f t="shared" ca="1" si="2"/>
        <v>822.42768399999989</v>
      </c>
    </row>
    <row r="31" spans="1:6" x14ac:dyDescent="0.4">
      <c r="A31">
        <f>Schweiz!A28</f>
        <v>27</v>
      </c>
      <c r="B31" s="1">
        <f>Schweiz!B28</f>
        <v>43912</v>
      </c>
      <c r="C31" s="4">
        <f ca="1">Schweiz!F28</f>
        <v>8735</v>
      </c>
      <c r="D31" s="4">
        <f ca="1">Schweiz!M28</f>
        <v>113</v>
      </c>
      <c r="E31" s="4">
        <f t="shared" ca="1" si="1"/>
        <v>91.272999999999996</v>
      </c>
      <c r="F31" s="4">
        <f t="shared" ca="1" si="2"/>
        <v>472.06252900000015</v>
      </c>
    </row>
    <row r="32" spans="1:6" x14ac:dyDescent="0.4">
      <c r="A32">
        <f>Schweiz!A29</f>
        <v>28</v>
      </c>
      <c r="B32" s="1">
        <f>Schweiz!B29</f>
        <v>43913</v>
      </c>
      <c r="C32" s="4">
        <f ca="1">Schweiz!F29</f>
        <v>9910</v>
      </c>
      <c r="D32" s="4">
        <f ca="1">Schweiz!M29</f>
        <v>142</v>
      </c>
      <c r="E32" s="4">
        <f t="shared" ca="1" si="1"/>
        <v>114.10599999999999</v>
      </c>
      <c r="F32" s="4">
        <f t="shared" ca="1" si="2"/>
        <v>778.07523600000036</v>
      </c>
    </row>
    <row r="33" spans="1:6" x14ac:dyDescent="0.4">
      <c r="A33">
        <f>Schweiz!A30</f>
        <v>29</v>
      </c>
      <c r="B33" s="1">
        <f>Schweiz!B30</f>
        <v>43914</v>
      </c>
      <c r="C33" s="4">
        <f ca="1">Schweiz!F30</f>
        <v>10832</v>
      </c>
      <c r="D33" s="4">
        <f ca="1">Schweiz!M30</f>
        <v>165</v>
      </c>
      <c r="E33" s="4">
        <f t="shared" ca="1" si="1"/>
        <v>136.64400000000001</v>
      </c>
      <c r="F33" s="4">
        <f t="shared" ca="1" si="2"/>
        <v>804.06273599999975</v>
      </c>
    </row>
    <row r="34" spans="1:6" x14ac:dyDescent="0.4">
      <c r="A34">
        <f>Schweiz!A31</f>
        <v>30</v>
      </c>
      <c r="B34" s="1">
        <f>Schweiz!B31</f>
        <v>43915</v>
      </c>
      <c r="C34" s="4">
        <f ca="1">Schweiz!F31</f>
        <v>11894</v>
      </c>
      <c r="D34" s="4">
        <f ca="1">Schweiz!M31</f>
        <v>200</v>
      </c>
      <c r="E34" s="4">
        <f t="shared" ca="1" si="1"/>
        <v>173.81399999999999</v>
      </c>
      <c r="F34" s="4">
        <f t="shared" ca="1" si="2"/>
        <v>685.70659600000033</v>
      </c>
    </row>
    <row r="35" spans="1:6" x14ac:dyDescent="0.4">
      <c r="A35">
        <f>Schweiz!A32</f>
        <v>31</v>
      </c>
      <c r="B35" s="1">
        <f>Schweiz!B32</f>
        <v>43916</v>
      </c>
      <c r="C35" s="4">
        <f ca="1">Schweiz!F32</f>
        <v>13123</v>
      </c>
      <c r="D35" s="4">
        <f ca="1">Schweiz!M32</f>
        <v>246</v>
      </c>
      <c r="E35" s="4">
        <f t="shared" ca="1" si="1"/>
        <v>223.315</v>
      </c>
      <c r="F35" s="4">
        <f t="shared" ca="1" si="2"/>
        <v>514.60922500000015</v>
      </c>
    </row>
    <row r="36" spans="1:6" x14ac:dyDescent="0.4">
      <c r="A36">
        <f>Schweiz!A33</f>
        <v>32</v>
      </c>
      <c r="B36" s="1">
        <f>Schweiz!B33</f>
        <v>43917</v>
      </c>
      <c r="C36" s="4">
        <f ca="1">Schweiz!F33</f>
        <v>14448</v>
      </c>
      <c r="D36" s="4">
        <f ca="1">Schweiz!M33</f>
        <v>285</v>
      </c>
      <c r="E36" s="4">
        <f t="shared" ca="1" si="1"/>
        <v>286.09100000000001</v>
      </c>
      <c r="F36" s="4">
        <f t="shared" ca="1" si="2"/>
        <v>1.1902810000000179</v>
      </c>
    </row>
    <row r="37" spans="1:6" x14ac:dyDescent="0.4">
      <c r="A37">
        <f>Schweiz!A34</f>
        <v>33</v>
      </c>
      <c r="B37" s="1">
        <f>Schweiz!B34</f>
        <v>43918</v>
      </c>
      <c r="C37" s="4">
        <f ca="1">Schweiz!F34</f>
        <v>15302</v>
      </c>
      <c r="D37" s="4">
        <f ca="1">Schweiz!M34</f>
        <v>336</v>
      </c>
      <c r="E37" s="4">
        <f t="shared" ca="1" si="1"/>
        <v>350.637</v>
      </c>
      <c r="F37" s="4">
        <f t="shared" ca="1" si="2"/>
        <v>214.24176900000001</v>
      </c>
    </row>
    <row r="38" spans="1:6" x14ac:dyDescent="0.4">
      <c r="A38">
        <f>Schweiz!A35</f>
        <v>34</v>
      </c>
      <c r="B38" s="1">
        <f>Schweiz!B35</f>
        <v>43919</v>
      </c>
      <c r="C38" s="4">
        <f ca="1">Schweiz!F35</f>
        <v>15944</v>
      </c>
      <c r="D38" s="4">
        <f ca="1">Schweiz!M35</f>
        <v>382</v>
      </c>
      <c r="E38" s="4">
        <f t="shared" ca="1" si="1"/>
        <v>416.30399999999997</v>
      </c>
      <c r="F38" s="4">
        <f t="shared" ca="1" si="2"/>
        <v>1176.7644159999982</v>
      </c>
    </row>
    <row r="39" spans="1:6" x14ac:dyDescent="0.4">
      <c r="A39">
        <f>Schweiz!A36</f>
        <v>35</v>
      </c>
      <c r="B39" s="1">
        <f>Schweiz!B36</f>
        <v>43920</v>
      </c>
      <c r="C39" s="4">
        <f ca="1">Schweiz!F36</f>
        <v>16975</v>
      </c>
      <c r="D39" s="4">
        <f ca="1">Schweiz!M36</f>
        <v>436</v>
      </c>
      <c r="E39" s="4">
        <f t="shared" ca="1" si="1"/>
        <v>470.11199999999997</v>
      </c>
      <c r="F39" s="4">
        <f t="shared" ca="1" si="2"/>
        <v>1163.6285439999976</v>
      </c>
    </row>
    <row r="40" spans="1:6" x14ac:dyDescent="0.4">
      <c r="A40">
        <f>Schweiz!A37</f>
        <v>36</v>
      </c>
      <c r="B40" s="1">
        <f>Schweiz!B37</f>
        <v>43921</v>
      </c>
      <c r="C40" s="4">
        <f ca="1">Schweiz!F37</f>
        <v>17919</v>
      </c>
      <c r="D40" s="4">
        <f ca="1">Schweiz!M37</f>
        <v>501</v>
      </c>
      <c r="E40" s="4">
        <f t="shared" ca="1" si="1"/>
        <v>515.36500000000001</v>
      </c>
      <c r="F40" s="4">
        <f t="shared" ca="1" si="2"/>
        <v>206.35322500000026</v>
      </c>
    </row>
    <row r="41" spans="1:6" x14ac:dyDescent="0.4">
      <c r="A41">
        <f>Schweiz!A38</f>
        <v>37</v>
      </c>
      <c r="B41" s="1">
        <f>Schweiz!B38</f>
        <v>43922</v>
      </c>
      <c r="C41" s="4">
        <f ca="1">Schweiz!F38</f>
        <v>18944</v>
      </c>
      <c r="D41" s="4">
        <f ca="1">Schweiz!M38</f>
        <v>564</v>
      </c>
      <c r="E41" s="4">
        <f t="shared" ca="1" si="1"/>
        <v>584.68999999999994</v>
      </c>
      <c r="F41" s="4">
        <f t="shared" ca="1" si="2"/>
        <v>428.07609999999755</v>
      </c>
    </row>
    <row r="42" spans="1:6" x14ac:dyDescent="0.4">
      <c r="A42">
        <f>Schweiz!A39</f>
        <v>38</v>
      </c>
      <c r="B42" s="1">
        <f>Schweiz!B39</f>
        <v>43923</v>
      </c>
      <c r="C42" s="4">
        <f ca="1">Schweiz!F39</f>
        <v>19987</v>
      </c>
      <c r="D42" s="4">
        <f ca="1">Schweiz!M39</f>
        <v>625</v>
      </c>
      <c r="E42" s="4">
        <f t="shared" ca="1" si="1"/>
        <v>639.08799999999997</v>
      </c>
      <c r="F42" s="4">
        <f t="shared" ca="1" si="2"/>
        <v>198.47174399999903</v>
      </c>
    </row>
    <row r="43" spans="1:6" x14ac:dyDescent="0.4">
      <c r="A43">
        <f>Schweiz!A40</f>
        <v>39</v>
      </c>
      <c r="B43" s="1">
        <f>Schweiz!B40</f>
        <v>43924</v>
      </c>
      <c r="C43" s="4">
        <f ca="1">Schweiz!F40</f>
        <v>20917</v>
      </c>
      <c r="D43" s="4">
        <f ca="1">Schweiz!M40</f>
        <v>686</v>
      </c>
      <c r="E43" s="4">
        <f t="shared" ca="1" si="1"/>
        <v>701.74599999999998</v>
      </c>
      <c r="F43" s="4">
        <f t="shared" ca="1" si="2"/>
        <v>247.93651599999939</v>
      </c>
    </row>
    <row r="44" spans="1:6" x14ac:dyDescent="0.4">
      <c r="A44">
        <f>Schweiz!A41</f>
        <v>40</v>
      </c>
      <c r="B44" s="1">
        <f>Schweiz!B41</f>
        <v>43925</v>
      </c>
      <c r="C44" s="4">
        <f ca="1">Schweiz!F41</f>
        <v>21513</v>
      </c>
      <c r="D44" s="4">
        <f ca="1">Schweiz!M41</f>
        <v>752</v>
      </c>
      <c r="E44" s="4">
        <f t="shared" ca="1" si="1"/>
        <v>774.25699999999995</v>
      </c>
      <c r="F44" s="4">
        <f t="shared" ca="1" si="2"/>
        <v>495.37404899999768</v>
      </c>
    </row>
    <row r="45" spans="1:6" x14ac:dyDescent="0.4">
      <c r="A45">
        <f>Schweiz!A42</f>
        <v>41</v>
      </c>
      <c r="B45" s="1">
        <f>Schweiz!B42</f>
        <v>43926</v>
      </c>
      <c r="C45" s="4">
        <f ca="1">Schweiz!F42</f>
        <v>21933</v>
      </c>
      <c r="D45" s="4">
        <f ca="1">Schweiz!M42</f>
        <v>803</v>
      </c>
      <c r="E45" s="4">
        <f t="shared" ca="1" si="1"/>
        <v>852.4319999999999</v>
      </c>
      <c r="F45" s="4">
        <f t="shared" ca="1" si="2"/>
        <v>2443.5226239999902</v>
      </c>
    </row>
    <row r="46" spans="1:6" x14ac:dyDescent="0.4">
      <c r="A46">
        <f>Schweiz!A43</f>
        <v>42</v>
      </c>
      <c r="B46" s="1">
        <f>Schweiz!B43</f>
        <v>43927</v>
      </c>
      <c r="C46" s="4">
        <f ca="1">Schweiz!F43</f>
        <v>22607</v>
      </c>
      <c r="D46" s="4">
        <f ca="1">Schweiz!M43</f>
        <v>859</v>
      </c>
      <c r="E46" s="4">
        <f t="shared" ca="1" si="1"/>
        <v>902.81799999999998</v>
      </c>
      <c r="F46" s="4">
        <f t="shared" ca="1" si="2"/>
        <v>1920.0171239999986</v>
      </c>
    </row>
    <row r="47" spans="1:6" x14ac:dyDescent="0.4">
      <c r="A47">
        <f>Schweiz!A44</f>
        <v>43</v>
      </c>
      <c r="B47" s="1">
        <f>Schweiz!B44</f>
        <v>43928</v>
      </c>
      <c r="C47" s="4">
        <f ca="1">Schweiz!F44</f>
        <v>23259</v>
      </c>
      <c r="D47" s="4">
        <f ca="1">Schweiz!M44</f>
        <v>918</v>
      </c>
      <c r="E47" s="4">
        <f t="shared" ca="1" si="1"/>
        <v>940.69599999999991</v>
      </c>
      <c r="F47" s="4">
        <f t="shared" ca="1" si="2"/>
        <v>515.10841599999605</v>
      </c>
    </row>
    <row r="48" spans="1:6" x14ac:dyDescent="0.4">
      <c r="A48">
        <f>Schweiz!A45</f>
        <v>44</v>
      </c>
      <c r="B48" s="1">
        <f>Schweiz!B45</f>
        <v>43929</v>
      </c>
      <c r="C48" s="4">
        <f ca="1">Schweiz!F45</f>
        <v>23927</v>
      </c>
      <c r="D48" s="4">
        <f ca="1">Schweiz!M45</f>
        <v>985</v>
      </c>
      <c r="E48" s="4">
        <f t="shared" ca="1" si="1"/>
        <v>1001.525</v>
      </c>
      <c r="F48" s="4">
        <f t="shared" ca="1" si="2"/>
        <v>273.07562499999926</v>
      </c>
    </row>
    <row r="49" spans="1:6" x14ac:dyDescent="0.4">
      <c r="A49">
        <f>Schweiz!A46</f>
        <v>45</v>
      </c>
      <c r="B49" s="1">
        <f>Schweiz!B46</f>
        <v>43930</v>
      </c>
      <c r="C49" s="4">
        <f ca="1">Schweiz!F46</f>
        <v>24596</v>
      </c>
      <c r="D49" s="4">
        <f ca="1">Schweiz!M46</f>
        <v>1036</v>
      </c>
      <c r="E49" s="4">
        <f t="shared" ca="1" si="1"/>
        <v>1057.221</v>
      </c>
      <c r="F49" s="4">
        <f t="shared" ca="1" si="2"/>
        <v>450.33084100000013</v>
      </c>
    </row>
    <row r="50" spans="1:6" x14ac:dyDescent="0.4">
      <c r="A50">
        <f>Schweiz!A47</f>
        <v>46</v>
      </c>
      <c r="B50" s="1">
        <f>Schweiz!B47</f>
        <v>43931</v>
      </c>
      <c r="C50" s="4">
        <f ca="1">Schweiz!F47</f>
        <v>25045</v>
      </c>
      <c r="D50" s="4">
        <f ca="1">Schweiz!M47</f>
        <v>1086</v>
      </c>
      <c r="E50" s="4">
        <f t="shared" ca="1" si="1"/>
        <v>1117.6959999999999</v>
      </c>
      <c r="F50" s="4">
        <f t="shared" ca="1" si="2"/>
        <v>1004.6364159999945</v>
      </c>
    </row>
    <row r="51" spans="1:6" x14ac:dyDescent="0.4">
      <c r="A51">
        <f>Schweiz!A48</f>
        <v>47</v>
      </c>
      <c r="B51" s="1">
        <f>Schweiz!B48</f>
        <v>43932</v>
      </c>
      <c r="C51" s="4">
        <f ca="1">Schweiz!F48</f>
        <v>25506</v>
      </c>
      <c r="D51" s="4">
        <f ca="1">Schweiz!M48</f>
        <v>1121</v>
      </c>
      <c r="E51" s="4">
        <f t="shared" ca="1" si="1"/>
        <v>1179.2329999999999</v>
      </c>
      <c r="F51" s="4">
        <f t="shared" ca="1" si="2"/>
        <v>3391.082288999994</v>
      </c>
    </row>
    <row r="52" spans="1:6" x14ac:dyDescent="0.4">
      <c r="A52">
        <f>Schweiz!A49</f>
        <v>48</v>
      </c>
      <c r="B52" s="1">
        <f>Schweiz!B49</f>
        <v>43933</v>
      </c>
      <c r="C52" s="4">
        <f ca="1">Schweiz!F49</f>
        <v>25783</v>
      </c>
      <c r="D52" s="4">
        <f ca="1">Schweiz!M49</f>
        <v>1175</v>
      </c>
      <c r="E52" s="4">
        <f t="shared" ca="1" si="1"/>
        <v>1234.1029999999998</v>
      </c>
      <c r="F52" s="4">
        <f t="shared" ca="1" si="2"/>
        <v>3493.1646089999808</v>
      </c>
    </row>
    <row r="53" spans="1:6" x14ac:dyDescent="0.4">
      <c r="A53">
        <f>Schweiz!A50</f>
        <v>49</v>
      </c>
      <c r="B53" s="1">
        <f>Schweiz!B50</f>
        <v>43934</v>
      </c>
      <c r="C53" s="4">
        <f ca="1">Schweiz!F50</f>
        <v>26032</v>
      </c>
      <c r="D53" s="4">
        <f ca="1">Schweiz!M50</f>
        <v>1205</v>
      </c>
      <c r="E53" s="4">
        <f t="shared" ca="1" si="1"/>
        <v>1269.2669999999998</v>
      </c>
      <c r="F53" s="4">
        <f t="shared" ca="1" si="2"/>
        <v>4130.2472889999772</v>
      </c>
    </row>
    <row r="54" spans="1:6" x14ac:dyDescent="0.4">
      <c r="A54">
        <f>Schweiz!A51</f>
        <v>50</v>
      </c>
      <c r="B54" s="1">
        <f>Schweiz!B51</f>
        <v>43935</v>
      </c>
      <c r="C54" s="4">
        <f ca="1">Schweiz!F51</f>
        <v>26351</v>
      </c>
      <c r="D54" s="4">
        <f ca="1">Schweiz!M51</f>
        <v>1242</v>
      </c>
      <c r="E54" s="4">
        <f t="shared" ca="1" si="1"/>
        <v>1294.047</v>
      </c>
      <c r="F54" s="4">
        <f t="shared" ca="1" si="2"/>
        <v>2708.8902090000029</v>
      </c>
    </row>
    <row r="55" spans="1:6" x14ac:dyDescent="0.4">
      <c r="A55">
        <f>Schweiz!A52</f>
        <v>51</v>
      </c>
      <c r="B55" s="1">
        <f>Schweiz!B52</f>
        <v>43936</v>
      </c>
      <c r="C55" s="4">
        <f ca="1">Schweiz!F52</f>
        <v>26671</v>
      </c>
      <c r="D55" s="4">
        <f ca="1">Schweiz!M52</f>
        <v>1296</v>
      </c>
      <c r="E55" s="4">
        <f t="shared" ca="1" si="1"/>
        <v>1333.8129999999999</v>
      </c>
      <c r="F55" s="4">
        <f t="shared" ca="1" si="2"/>
        <v>1429.8229689999905</v>
      </c>
    </row>
    <row r="56" spans="1:6" x14ac:dyDescent="0.4">
      <c r="A56">
        <f>Schweiz!A53</f>
        <v>52</v>
      </c>
      <c r="B56" s="1">
        <f>Schweiz!B53</f>
        <v>43937</v>
      </c>
      <c r="C56" s="4">
        <f ca="1">Schweiz!F53</f>
        <v>26970</v>
      </c>
      <c r="D56" s="4">
        <f ca="1">Schweiz!M53</f>
        <v>1337</v>
      </c>
      <c r="E56" s="4">
        <f t="shared" ca="1" si="1"/>
        <v>1372.2809999999999</v>
      </c>
      <c r="F56" s="4">
        <f t="shared" ca="1" si="2"/>
        <v>1244.7489609999964</v>
      </c>
    </row>
    <row r="57" spans="1:6" x14ac:dyDescent="0.4">
      <c r="A57">
        <f>Schweiz!A54</f>
        <v>53</v>
      </c>
      <c r="B57" s="1">
        <f>Schweiz!B54</f>
        <v>43938</v>
      </c>
      <c r="C57" s="4">
        <f ca="1">Schweiz!F54</f>
        <v>27275</v>
      </c>
      <c r="D57" s="4">
        <f ca="1">Schweiz!M54</f>
        <v>1382</v>
      </c>
      <c r="E57" s="4">
        <f t="shared" ca="1" si="1"/>
        <v>1411.693</v>
      </c>
      <c r="F57" s="4">
        <f t="shared" ca="1" si="2"/>
        <v>881.67424899999901</v>
      </c>
    </row>
    <row r="58" spans="1:6" x14ac:dyDescent="0.4">
      <c r="A58">
        <f>Schweiz!A55</f>
        <v>54</v>
      </c>
      <c r="B58" s="1">
        <f>Schweiz!B55</f>
        <v>43939</v>
      </c>
      <c r="C58" s="4">
        <f ca="1">Schweiz!F55</f>
        <v>27566</v>
      </c>
      <c r="D58" s="4">
        <f ca="1">Schweiz!M55</f>
        <v>1421</v>
      </c>
      <c r="E58" s="4">
        <f t="shared" ca="1" si="1"/>
        <v>1451.164</v>
      </c>
      <c r="F58" s="4">
        <f t="shared" ca="1" si="2"/>
        <v>909.8668959999992</v>
      </c>
    </row>
    <row r="59" spans="1:6" x14ac:dyDescent="0.4">
      <c r="A59">
        <f>Schweiz!A56</f>
        <v>55</v>
      </c>
      <c r="B59" s="1">
        <f>Schweiz!B56</f>
        <v>43940</v>
      </c>
      <c r="C59" s="4">
        <f ca="1">Schweiz!F56</f>
        <v>27756</v>
      </c>
      <c r="D59" s="4">
        <f ca="1">Schweiz!M56</f>
        <v>1445</v>
      </c>
      <c r="E59" s="4">
        <f t="shared" ca="1" si="1"/>
        <v>1477.655</v>
      </c>
      <c r="F59" s="4">
        <f t="shared" ca="1" si="2"/>
        <v>1066.3490249999982</v>
      </c>
    </row>
    <row r="60" spans="1:6" x14ac:dyDescent="0.4">
      <c r="A60">
        <f>Schweiz!A57</f>
        <v>56</v>
      </c>
      <c r="B60" s="1">
        <f>Schweiz!B57</f>
        <v>43941</v>
      </c>
      <c r="C60" s="4">
        <f ca="1">Schweiz!F57</f>
        <v>27956</v>
      </c>
      <c r="D60" s="4">
        <f ca="1">Schweiz!M57</f>
        <v>1481</v>
      </c>
      <c r="E60" s="4">
        <f t="shared" ca="1" si="1"/>
        <v>1504.8539999999998</v>
      </c>
      <c r="F60" s="4">
        <f t="shared" ca="1" si="2"/>
        <v>569.01331599999116</v>
      </c>
    </row>
    <row r="61" spans="1:6" x14ac:dyDescent="0.4">
      <c r="A61">
        <f>Schweiz!A58</f>
        <v>57</v>
      </c>
      <c r="B61" s="1">
        <f>Schweiz!B58</f>
        <v>43942</v>
      </c>
      <c r="C61" s="4">
        <f ca="1">Schweiz!F58</f>
        <v>28113</v>
      </c>
      <c r="D61" s="4">
        <f ca="1">Schweiz!M58</f>
        <v>1517</v>
      </c>
      <c r="E61" s="4">
        <f t="shared" ca="1" si="1"/>
        <v>1521.1969999999999</v>
      </c>
      <c r="F61" s="4">
        <f t="shared" ca="1" si="2"/>
        <v>17.61480899999907</v>
      </c>
    </row>
    <row r="62" spans="1:6" x14ac:dyDescent="0.4">
      <c r="A62">
        <f>Schweiz!A59</f>
        <v>58</v>
      </c>
      <c r="B62" s="1">
        <f>Schweiz!B59</f>
        <v>43943</v>
      </c>
      <c r="C62" s="4">
        <f ca="1">Schweiz!F59</f>
        <v>28305</v>
      </c>
      <c r="D62" s="4">
        <f ca="1">Schweiz!M59</f>
        <v>1539</v>
      </c>
      <c r="E62" s="4">
        <f t="shared" ca="1" si="1"/>
        <v>1535.8879999999999</v>
      </c>
      <c r="F62" s="4">
        <f t="shared" ca="1" si="2"/>
        <v>9.6845440000004981</v>
      </c>
    </row>
    <row r="63" spans="1:6" x14ac:dyDescent="0.4">
      <c r="A63">
        <f>Schweiz!A60</f>
        <v>59</v>
      </c>
      <c r="B63" s="1">
        <f>Schweiz!B60</f>
        <v>43944</v>
      </c>
      <c r="C63" s="4">
        <f ca="1">Schweiz!F60</f>
        <v>28453</v>
      </c>
      <c r="D63" s="4">
        <f ca="1">Schweiz!M60</f>
        <v>1568</v>
      </c>
      <c r="E63" s="4">
        <f t="shared" ca="1" si="1"/>
        <v>1554.7089999999998</v>
      </c>
      <c r="F63" s="4">
        <f t="shared" ca="1" si="2"/>
        <v>176.65068100000445</v>
      </c>
    </row>
    <row r="64" spans="1:6" x14ac:dyDescent="0.4">
      <c r="A64">
        <f>Schweiz!A61</f>
        <v>60</v>
      </c>
      <c r="B64" s="1">
        <f>Schweiz!B61</f>
        <v>43945</v>
      </c>
      <c r="C64" s="4">
        <f ca="1">Schweiz!F61</f>
        <v>28596</v>
      </c>
      <c r="D64" s="4">
        <f ca="1">Schweiz!M61</f>
        <v>1605</v>
      </c>
      <c r="E64" s="4">
        <f t="shared" ca="1" si="1"/>
        <v>1573.5889999999999</v>
      </c>
      <c r="F64" s="4">
        <f t="shared" ca="1" si="2"/>
        <v>986.65092100000368</v>
      </c>
    </row>
    <row r="65" spans="1:6" x14ac:dyDescent="0.4">
      <c r="A65" t="str">
        <f>Schweiz!A62</f>
        <v/>
      </c>
      <c r="B65" s="1" t="str">
        <f>Schweiz!B62</f>
        <v/>
      </c>
      <c r="C65" s="4" t="str">
        <f ca="1">Schweiz!F62</f>
        <v/>
      </c>
      <c r="D65" s="4" t="str">
        <f ca="1">Schweiz!M62</f>
        <v/>
      </c>
      <c r="E65" s="4" t="str">
        <f t="shared" ca="1" si="1"/>
        <v/>
      </c>
      <c r="F65" s="4" t="str">
        <f t="shared" ca="1" si="2"/>
        <v/>
      </c>
    </row>
    <row r="66" spans="1:6" x14ac:dyDescent="0.4">
      <c r="A66" t="str">
        <f>Schweiz!A63</f>
        <v/>
      </c>
      <c r="B66" s="1" t="str">
        <f>Schweiz!B63</f>
        <v/>
      </c>
      <c r="C66" s="4" t="str">
        <f ca="1">Schweiz!F63</f>
        <v/>
      </c>
      <c r="D66" s="4" t="str">
        <f ca="1">Schweiz!M63</f>
        <v/>
      </c>
      <c r="E66" s="4" t="str">
        <f t="shared" ca="1" si="1"/>
        <v/>
      </c>
      <c r="F66" s="4" t="str">
        <f t="shared" ca="1" si="2"/>
        <v/>
      </c>
    </row>
    <row r="67" spans="1:6" x14ac:dyDescent="0.4">
      <c r="A67" t="str">
        <f>Schweiz!A64</f>
        <v/>
      </c>
      <c r="B67" s="1" t="str">
        <f>Schweiz!B64</f>
        <v/>
      </c>
      <c r="C67" s="4" t="str">
        <f ca="1">Schweiz!F64</f>
        <v/>
      </c>
      <c r="D67" s="4" t="str">
        <f ca="1">Schweiz!M64</f>
        <v/>
      </c>
      <c r="E67" s="4" t="str">
        <f t="shared" ca="1" si="1"/>
        <v/>
      </c>
      <c r="F67" s="4" t="str">
        <f t="shared" ca="1" si="2"/>
        <v/>
      </c>
    </row>
    <row r="68" spans="1:6" x14ac:dyDescent="0.4">
      <c r="A68" t="str">
        <f>Schweiz!A65</f>
        <v/>
      </c>
      <c r="B68" s="1" t="str">
        <f>Schweiz!B65</f>
        <v/>
      </c>
      <c r="C68" s="4" t="str">
        <f ca="1">Schweiz!F65</f>
        <v/>
      </c>
      <c r="D68" s="4" t="str">
        <f ca="1">Schweiz!M65</f>
        <v/>
      </c>
      <c r="E68" s="4" t="str">
        <f t="shared" ca="1" si="1"/>
        <v/>
      </c>
      <c r="F68" s="4" t="str">
        <f t="shared" ca="1" si="2"/>
        <v/>
      </c>
    </row>
    <row r="69" spans="1:6" x14ac:dyDescent="0.4">
      <c r="A69" t="str">
        <f>Schweiz!A66</f>
        <v/>
      </c>
      <c r="B69" s="1" t="str">
        <f>Schweiz!B66</f>
        <v/>
      </c>
      <c r="C69" s="4" t="str">
        <f ca="1">Schweiz!F66</f>
        <v/>
      </c>
      <c r="D69" s="4" t="str">
        <f ca="1">Schweiz!M66</f>
        <v/>
      </c>
      <c r="E69" s="4" t="str">
        <f t="shared" ca="1" si="1"/>
        <v/>
      </c>
      <c r="F69" s="4" t="str">
        <f t="shared" ca="1" si="2"/>
        <v/>
      </c>
    </row>
    <row r="70" spans="1:6" x14ac:dyDescent="0.4">
      <c r="A70" t="str">
        <f>Schweiz!A67</f>
        <v/>
      </c>
      <c r="B70" s="1" t="str">
        <f>Schweiz!B67</f>
        <v/>
      </c>
      <c r="C70" s="4" t="str">
        <f ca="1">Schweiz!F67</f>
        <v/>
      </c>
      <c r="D70" s="4" t="str">
        <f ca="1">Schweiz!M67</f>
        <v/>
      </c>
      <c r="E70" s="4" t="str">
        <f t="shared" ref="E70:E100" ca="1" si="3">IF(AND(ROW(E70)-4&gt;-$D$1,$A70&lt;&gt;""),INDIRECT(ADDRESS(ROW(E70)+$D$1,3))*$D$2,"")</f>
        <v/>
      </c>
      <c r="F70" s="4" t="str">
        <f t="shared" ca="1" si="2"/>
        <v/>
      </c>
    </row>
    <row r="71" spans="1:6" x14ac:dyDescent="0.4">
      <c r="A71" t="str">
        <f>Schweiz!A68</f>
        <v/>
      </c>
      <c r="B71" s="1" t="str">
        <f>Schweiz!B68</f>
        <v/>
      </c>
      <c r="C71" s="4" t="str">
        <f ca="1">Schweiz!F68</f>
        <v/>
      </c>
      <c r="D71" s="4" t="str">
        <f ca="1">Schweiz!M68</f>
        <v/>
      </c>
      <c r="E71" s="4" t="str">
        <f t="shared" ca="1" si="3"/>
        <v/>
      </c>
      <c r="F71" s="4" t="str">
        <f t="shared" ca="1" si="2"/>
        <v/>
      </c>
    </row>
    <row r="72" spans="1:6" x14ac:dyDescent="0.4">
      <c r="A72" t="str">
        <f>Schweiz!A69</f>
        <v/>
      </c>
      <c r="B72" s="1" t="str">
        <f>Schweiz!B69</f>
        <v/>
      </c>
      <c r="C72" s="4" t="str">
        <f ca="1">Schweiz!F69</f>
        <v/>
      </c>
      <c r="D72" s="4" t="str">
        <f ca="1">Schweiz!M69</f>
        <v/>
      </c>
      <c r="E72" s="4" t="str">
        <f t="shared" ca="1" si="3"/>
        <v/>
      </c>
      <c r="F72" s="4" t="str">
        <f t="shared" ca="1" si="2"/>
        <v/>
      </c>
    </row>
    <row r="73" spans="1:6" x14ac:dyDescent="0.4">
      <c r="A73" t="str">
        <f>Schweiz!A70</f>
        <v/>
      </c>
      <c r="B73" s="1" t="str">
        <f>Schweiz!B70</f>
        <v/>
      </c>
      <c r="C73" s="4" t="str">
        <f ca="1">Schweiz!F70</f>
        <v/>
      </c>
      <c r="D73" s="4" t="str">
        <f ca="1">Schweiz!M70</f>
        <v/>
      </c>
      <c r="E73" s="4" t="str">
        <f t="shared" ca="1" si="3"/>
        <v/>
      </c>
      <c r="F73" s="4" t="str">
        <f t="shared" ca="1" si="2"/>
        <v/>
      </c>
    </row>
    <row r="74" spans="1:6" x14ac:dyDescent="0.4">
      <c r="A74" t="str">
        <f>Schweiz!A71</f>
        <v/>
      </c>
      <c r="B74" s="1" t="str">
        <f>Schweiz!B71</f>
        <v/>
      </c>
      <c r="C74" s="4" t="str">
        <f ca="1">Schweiz!F71</f>
        <v/>
      </c>
      <c r="D74" s="4" t="str">
        <f ca="1">Schweiz!M71</f>
        <v/>
      </c>
      <c r="E74" s="4" t="str">
        <f t="shared" ca="1" si="3"/>
        <v/>
      </c>
      <c r="F74" s="4" t="str">
        <f t="shared" ca="1" si="2"/>
        <v/>
      </c>
    </row>
    <row r="75" spans="1:6" x14ac:dyDescent="0.4">
      <c r="A75" t="str">
        <f>Schweiz!A72</f>
        <v/>
      </c>
      <c r="B75" s="1" t="str">
        <f>Schweiz!B72</f>
        <v/>
      </c>
      <c r="C75" s="4" t="str">
        <f ca="1">Schweiz!F72</f>
        <v/>
      </c>
      <c r="D75" s="4" t="str">
        <f ca="1">Schweiz!M72</f>
        <v/>
      </c>
      <c r="E75" s="4" t="str">
        <f t="shared" ca="1" si="3"/>
        <v/>
      </c>
      <c r="F75" s="4" t="str">
        <f t="shared" ca="1" si="2"/>
        <v/>
      </c>
    </row>
    <row r="76" spans="1:6" x14ac:dyDescent="0.4">
      <c r="A76" t="str">
        <f>Schweiz!A73</f>
        <v/>
      </c>
      <c r="B76" s="1" t="str">
        <f>Schweiz!B73</f>
        <v/>
      </c>
      <c r="C76" s="4" t="str">
        <f ca="1">Schweiz!F73</f>
        <v/>
      </c>
      <c r="D76" s="4" t="str">
        <f ca="1">Schweiz!M73</f>
        <v/>
      </c>
      <c r="E76" s="4" t="str">
        <f t="shared" ca="1" si="3"/>
        <v/>
      </c>
      <c r="F76" s="4" t="str">
        <f t="shared" ca="1" si="2"/>
        <v/>
      </c>
    </row>
    <row r="77" spans="1:6" x14ac:dyDescent="0.4">
      <c r="A77" t="str">
        <f>Schweiz!A74</f>
        <v/>
      </c>
      <c r="B77" s="1" t="str">
        <f>Schweiz!B74</f>
        <v/>
      </c>
      <c r="C77" s="4" t="str">
        <f ca="1">Schweiz!F74</f>
        <v/>
      </c>
      <c r="D77" s="4" t="str">
        <f ca="1">Schweiz!M74</f>
        <v/>
      </c>
      <c r="E77" s="4" t="str">
        <f t="shared" ca="1" si="3"/>
        <v/>
      </c>
      <c r="F77" s="4" t="str">
        <f t="shared" ca="1" si="2"/>
        <v/>
      </c>
    </row>
    <row r="78" spans="1:6" x14ac:dyDescent="0.4">
      <c r="A78" t="str">
        <f>Schweiz!A75</f>
        <v/>
      </c>
      <c r="B78" s="1" t="str">
        <f>Schweiz!B75</f>
        <v/>
      </c>
      <c r="C78" s="4" t="str">
        <f ca="1">Schweiz!F75</f>
        <v/>
      </c>
      <c r="D78" s="4" t="str">
        <f ca="1">Schweiz!M75</f>
        <v/>
      </c>
      <c r="E78" s="4" t="str">
        <f t="shared" ca="1" si="3"/>
        <v/>
      </c>
      <c r="F78" s="4" t="str">
        <f t="shared" ref="F78:F100" ca="1" si="4">IF(E78&lt;&gt;"",(D78-E78)^2,"")</f>
        <v/>
      </c>
    </row>
    <row r="79" spans="1:6" x14ac:dyDescent="0.4">
      <c r="A79" t="str">
        <f>Schweiz!A76</f>
        <v/>
      </c>
      <c r="B79" s="1" t="str">
        <f>Schweiz!B76</f>
        <v/>
      </c>
      <c r="C79" s="4" t="str">
        <f ca="1">Schweiz!F76</f>
        <v/>
      </c>
      <c r="D79" s="4" t="str">
        <f ca="1">Schweiz!M76</f>
        <v/>
      </c>
      <c r="E79" s="4" t="str">
        <f t="shared" ca="1" si="3"/>
        <v/>
      </c>
      <c r="F79" s="4" t="str">
        <f t="shared" ca="1" si="4"/>
        <v/>
      </c>
    </row>
    <row r="80" spans="1:6" x14ac:dyDescent="0.4">
      <c r="A80" t="str">
        <f>Schweiz!A77</f>
        <v/>
      </c>
      <c r="B80" s="1" t="str">
        <f>Schweiz!B77</f>
        <v/>
      </c>
      <c r="C80" s="4" t="str">
        <f ca="1">Schweiz!F77</f>
        <v/>
      </c>
      <c r="D80" s="4" t="str">
        <f ca="1">Schweiz!M77</f>
        <v/>
      </c>
      <c r="E80" s="4" t="str">
        <f t="shared" ca="1" si="3"/>
        <v/>
      </c>
      <c r="F80" s="4" t="str">
        <f t="shared" ca="1" si="4"/>
        <v/>
      </c>
    </row>
    <row r="81" spans="1:6" x14ac:dyDescent="0.4">
      <c r="A81" t="str">
        <f>Schweiz!A78</f>
        <v/>
      </c>
      <c r="B81" s="1" t="str">
        <f>Schweiz!B78</f>
        <v/>
      </c>
      <c r="C81" s="4" t="str">
        <f ca="1">Schweiz!F78</f>
        <v/>
      </c>
      <c r="D81" s="4" t="str">
        <f ca="1">Schweiz!M78</f>
        <v/>
      </c>
      <c r="E81" s="4" t="str">
        <f t="shared" ca="1" si="3"/>
        <v/>
      </c>
      <c r="F81" s="4" t="str">
        <f t="shared" ca="1" si="4"/>
        <v/>
      </c>
    </row>
    <row r="82" spans="1:6" x14ac:dyDescent="0.4">
      <c r="A82" t="str">
        <f>Schweiz!A79</f>
        <v/>
      </c>
      <c r="B82" s="1" t="str">
        <f>Schweiz!B79</f>
        <v/>
      </c>
      <c r="C82" s="4" t="str">
        <f ca="1">Schweiz!F79</f>
        <v/>
      </c>
      <c r="D82" s="4" t="str">
        <f ca="1">Schweiz!M79</f>
        <v/>
      </c>
      <c r="E82" s="4" t="str">
        <f t="shared" ca="1" si="3"/>
        <v/>
      </c>
      <c r="F82" s="4" t="str">
        <f t="shared" ca="1" si="4"/>
        <v/>
      </c>
    </row>
    <row r="83" spans="1:6" x14ac:dyDescent="0.4">
      <c r="A83" t="str">
        <f>Schweiz!A80</f>
        <v/>
      </c>
      <c r="B83" s="1" t="str">
        <f>Schweiz!B80</f>
        <v/>
      </c>
      <c r="C83" s="4" t="str">
        <f ca="1">Schweiz!F80</f>
        <v/>
      </c>
      <c r="D83" s="4" t="str">
        <f ca="1">Schweiz!M80</f>
        <v/>
      </c>
      <c r="E83" s="4" t="str">
        <f t="shared" ca="1" si="3"/>
        <v/>
      </c>
      <c r="F83" s="4" t="str">
        <f t="shared" ca="1" si="4"/>
        <v/>
      </c>
    </row>
    <row r="84" spans="1:6" x14ac:dyDescent="0.4">
      <c r="A84" t="str">
        <f>Schweiz!A81</f>
        <v/>
      </c>
      <c r="B84" s="1" t="str">
        <f>Schweiz!B81</f>
        <v/>
      </c>
      <c r="C84" s="4" t="str">
        <f ca="1">Schweiz!F81</f>
        <v/>
      </c>
      <c r="D84" s="4" t="str">
        <f ca="1">Schweiz!M81</f>
        <v/>
      </c>
      <c r="E84" s="4" t="str">
        <f t="shared" ca="1" si="3"/>
        <v/>
      </c>
      <c r="F84" s="4" t="str">
        <f t="shared" ca="1" si="4"/>
        <v/>
      </c>
    </row>
    <row r="85" spans="1:6" x14ac:dyDescent="0.4">
      <c r="A85" t="str">
        <f>Schweiz!A82</f>
        <v/>
      </c>
      <c r="B85" s="1" t="str">
        <f>Schweiz!B82</f>
        <v/>
      </c>
      <c r="C85" s="4" t="str">
        <f ca="1">Schweiz!F82</f>
        <v/>
      </c>
      <c r="D85" s="4" t="str">
        <f ca="1">Schweiz!M82</f>
        <v/>
      </c>
      <c r="E85" s="4" t="str">
        <f t="shared" ca="1" si="3"/>
        <v/>
      </c>
      <c r="F85" s="4" t="str">
        <f t="shared" ca="1" si="4"/>
        <v/>
      </c>
    </row>
    <row r="86" spans="1:6" x14ac:dyDescent="0.4">
      <c r="A86" t="str">
        <f>Schweiz!A83</f>
        <v/>
      </c>
      <c r="B86" s="1" t="str">
        <f>Schweiz!B83</f>
        <v/>
      </c>
      <c r="C86" s="4" t="str">
        <f ca="1">Schweiz!F83</f>
        <v/>
      </c>
      <c r="D86" s="4" t="str">
        <f ca="1">Schweiz!M83</f>
        <v/>
      </c>
      <c r="E86" s="4" t="str">
        <f t="shared" ca="1" si="3"/>
        <v/>
      </c>
      <c r="F86" s="4" t="str">
        <f t="shared" ca="1" si="4"/>
        <v/>
      </c>
    </row>
    <row r="87" spans="1:6" x14ac:dyDescent="0.4">
      <c r="A87" t="str">
        <f>Schweiz!A84</f>
        <v/>
      </c>
      <c r="B87" s="1" t="str">
        <f>Schweiz!B84</f>
        <v/>
      </c>
      <c r="C87" s="4" t="str">
        <f ca="1">Schweiz!F84</f>
        <v/>
      </c>
      <c r="D87" s="4" t="str">
        <f ca="1">Schweiz!M84</f>
        <v/>
      </c>
      <c r="E87" s="4" t="str">
        <f t="shared" ca="1" si="3"/>
        <v/>
      </c>
      <c r="F87" s="4" t="str">
        <f t="shared" ca="1" si="4"/>
        <v/>
      </c>
    </row>
    <row r="88" spans="1:6" x14ac:dyDescent="0.4">
      <c r="A88" t="str">
        <f>Schweiz!A85</f>
        <v/>
      </c>
      <c r="B88" s="1" t="str">
        <f>Schweiz!B85</f>
        <v/>
      </c>
      <c r="C88" s="4" t="str">
        <f ca="1">Schweiz!F85</f>
        <v/>
      </c>
      <c r="D88" s="4" t="str">
        <f ca="1">Schweiz!M85</f>
        <v/>
      </c>
      <c r="E88" s="4" t="str">
        <f t="shared" ca="1" si="3"/>
        <v/>
      </c>
      <c r="F88" s="4" t="str">
        <f t="shared" ca="1" si="4"/>
        <v/>
      </c>
    </row>
    <row r="89" spans="1:6" x14ac:dyDescent="0.4">
      <c r="A89" t="str">
        <f>Schweiz!A86</f>
        <v/>
      </c>
      <c r="B89" s="1" t="str">
        <f>Schweiz!B86</f>
        <v/>
      </c>
      <c r="C89" s="4" t="str">
        <f ca="1">Schweiz!F86</f>
        <v/>
      </c>
      <c r="D89" s="4" t="str">
        <f ca="1">Schweiz!M86</f>
        <v/>
      </c>
      <c r="E89" s="4" t="str">
        <f t="shared" ca="1" si="3"/>
        <v/>
      </c>
      <c r="F89" s="4" t="str">
        <f t="shared" ca="1" si="4"/>
        <v/>
      </c>
    </row>
    <row r="90" spans="1:6" x14ac:dyDescent="0.4">
      <c r="A90" t="str">
        <f>Schweiz!A87</f>
        <v/>
      </c>
      <c r="B90" s="1" t="str">
        <f>Schweiz!B87</f>
        <v/>
      </c>
      <c r="C90" s="4" t="str">
        <f ca="1">Schweiz!F87</f>
        <v/>
      </c>
      <c r="D90" s="4" t="str">
        <f ca="1">Schweiz!M87</f>
        <v/>
      </c>
      <c r="E90" s="4" t="str">
        <f t="shared" ca="1" si="3"/>
        <v/>
      </c>
      <c r="F90" s="4" t="str">
        <f t="shared" ca="1" si="4"/>
        <v/>
      </c>
    </row>
    <row r="91" spans="1:6" x14ac:dyDescent="0.4">
      <c r="A91" t="str">
        <f>Schweiz!A88</f>
        <v/>
      </c>
      <c r="B91" s="1" t="str">
        <f>Schweiz!B88</f>
        <v/>
      </c>
      <c r="C91" s="4" t="str">
        <f ca="1">Schweiz!F88</f>
        <v/>
      </c>
      <c r="D91" s="4" t="str">
        <f ca="1">Schweiz!M88</f>
        <v/>
      </c>
      <c r="E91" s="4" t="str">
        <f t="shared" ca="1" si="3"/>
        <v/>
      </c>
      <c r="F91" s="4" t="str">
        <f t="shared" ca="1" si="4"/>
        <v/>
      </c>
    </row>
    <row r="92" spans="1:6" x14ac:dyDescent="0.4">
      <c r="A92" t="str">
        <f>Schweiz!A89</f>
        <v/>
      </c>
      <c r="B92" s="1" t="str">
        <f>Schweiz!B89</f>
        <v/>
      </c>
      <c r="C92" s="4" t="str">
        <f ca="1">Schweiz!F89</f>
        <v/>
      </c>
      <c r="D92" s="4" t="str">
        <f ca="1">Schweiz!M89</f>
        <v/>
      </c>
      <c r="E92" s="4" t="str">
        <f t="shared" ca="1" si="3"/>
        <v/>
      </c>
      <c r="F92" s="4" t="str">
        <f t="shared" ca="1" si="4"/>
        <v/>
      </c>
    </row>
    <row r="93" spans="1:6" x14ac:dyDescent="0.4">
      <c r="A93" t="str">
        <f>Schweiz!A90</f>
        <v/>
      </c>
      <c r="B93" s="1" t="str">
        <f>Schweiz!B90</f>
        <v/>
      </c>
      <c r="C93" s="4" t="str">
        <f ca="1">Schweiz!F90</f>
        <v/>
      </c>
      <c r="D93" s="4" t="str">
        <f ca="1">Schweiz!M90</f>
        <v/>
      </c>
      <c r="E93" s="4" t="str">
        <f t="shared" ca="1" si="3"/>
        <v/>
      </c>
      <c r="F93" s="4" t="str">
        <f t="shared" ca="1" si="4"/>
        <v/>
      </c>
    </row>
    <row r="94" spans="1:6" x14ac:dyDescent="0.4">
      <c r="A94" t="str">
        <f>Schweiz!A91</f>
        <v/>
      </c>
      <c r="B94" s="1" t="str">
        <f>Schweiz!B91</f>
        <v/>
      </c>
      <c r="C94" s="4" t="str">
        <f ca="1">Schweiz!F91</f>
        <v/>
      </c>
      <c r="D94" s="4" t="str">
        <f ca="1">Schweiz!M91</f>
        <v/>
      </c>
      <c r="E94" s="4" t="str">
        <f t="shared" ca="1" si="3"/>
        <v/>
      </c>
      <c r="F94" s="4" t="str">
        <f t="shared" ca="1" si="4"/>
        <v/>
      </c>
    </row>
    <row r="95" spans="1:6" x14ac:dyDescent="0.4">
      <c r="A95" t="str">
        <f>Schweiz!A92</f>
        <v/>
      </c>
      <c r="B95" s="1" t="str">
        <f>Schweiz!B92</f>
        <v/>
      </c>
      <c r="C95" s="4" t="str">
        <f ca="1">Schweiz!F92</f>
        <v/>
      </c>
      <c r="D95" s="4" t="str">
        <f ca="1">Schweiz!M92</f>
        <v/>
      </c>
      <c r="E95" s="4" t="str">
        <f t="shared" ca="1" si="3"/>
        <v/>
      </c>
      <c r="F95" s="4" t="str">
        <f t="shared" ca="1" si="4"/>
        <v/>
      </c>
    </row>
    <row r="96" spans="1:6" x14ac:dyDescent="0.4">
      <c r="A96" t="str">
        <f>Schweiz!A93</f>
        <v/>
      </c>
      <c r="B96" s="1" t="str">
        <f>Schweiz!B93</f>
        <v/>
      </c>
      <c r="C96" s="4" t="str">
        <f ca="1">Schweiz!F93</f>
        <v/>
      </c>
      <c r="D96" s="4" t="str">
        <f ca="1">Schweiz!M93</f>
        <v/>
      </c>
      <c r="E96" s="4" t="str">
        <f t="shared" ca="1" si="3"/>
        <v/>
      </c>
      <c r="F96" s="4" t="str">
        <f t="shared" ca="1" si="4"/>
        <v/>
      </c>
    </row>
    <row r="97" spans="1:6" x14ac:dyDescent="0.4">
      <c r="A97" t="str">
        <f>Schweiz!A94</f>
        <v/>
      </c>
      <c r="B97" s="1" t="str">
        <f>Schweiz!B94</f>
        <v/>
      </c>
      <c r="C97" s="4" t="str">
        <f ca="1">Schweiz!F94</f>
        <v/>
      </c>
      <c r="D97" s="4" t="str">
        <f ca="1">Schweiz!M94</f>
        <v/>
      </c>
      <c r="E97" s="4" t="str">
        <f t="shared" ca="1" si="3"/>
        <v/>
      </c>
      <c r="F97" s="4" t="str">
        <f t="shared" ca="1" si="4"/>
        <v/>
      </c>
    </row>
    <row r="98" spans="1:6" x14ac:dyDescent="0.4">
      <c r="A98" t="str">
        <f>Schweiz!A95</f>
        <v/>
      </c>
      <c r="B98" s="1" t="str">
        <f>Schweiz!B95</f>
        <v/>
      </c>
      <c r="C98" s="4" t="str">
        <f ca="1">Schweiz!F95</f>
        <v/>
      </c>
      <c r="D98" s="4" t="str">
        <f ca="1">Schweiz!M95</f>
        <v/>
      </c>
      <c r="E98" s="4" t="str">
        <f t="shared" ca="1" si="3"/>
        <v/>
      </c>
      <c r="F98" s="4" t="str">
        <f t="shared" ca="1" si="4"/>
        <v/>
      </c>
    </row>
    <row r="99" spans="1:6" x14ac:dyDescent="0.4">
      <c r="A99" t="str">
        <f>Schweiz!A96</f>
        <v/>
      </c>
      <c r="B99" s="1" t="str">
        <f>Schweiz!B96</f>
        <v/>
      </c>
      <c r="C99" s="4" t="str">
        <f ca="1">Schweiz!F96</f>
        <v/>
      </c>
      <c r="D99" s="4" t="str">
        <f ca="1">Schweiz!M96</f>
        <v/>
      </c>
      <c r="E99" s="4" t="str">
        <f t="shared" ca="1" si="3"/>
        <v/>
      </c>
      <c r="F99" s="4" t="str">
        <f t="shared" ca="1" si="4"/>
        <v/>
      </c>
    </row>
    <row r="100" spans="1:6" x14ac:dyDescent="0.4">
      <c r="A100" t="str">
        <f>Schweiz!A97</f>
        <v/>
      </c>
      <c r="B100" s="1" t="str">
        <f>Schweiz!B97</f>
        <v/>
      </c>
      <c r="C100" s="4" t="str">
        <f ca="1">Schweiz!F97</f>
        <v/>
      </c>
      <c r="D100" s="4" t="str">
        <f ca="1">Schweiz!M97</f>
        <v/>
      </c>
      <c r="E100" s="4" t="str">
        <f t="shared" ca="1" si="3"/>
        <v/>
      </c>
      <c r="F100" s="4" t="str">
        <f t="shared" ca="1" si="4"/>
        <v/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B4DC9-9F24-4E09-BA55-2C545CE0A0BC}">
  <dimension ref="A1:G107"/>
  <sheetViews>
    <sheetView workbookViewId="0"/>
  </sheetViews>
  <sheetFormatPr baseColWidth="10" defaultRowHeight="14.6" x14ac:dyDescent="0.4"/>
  <cols>
    <col min="1" max="1" width="9.921875" bestFit="1" customWidth="1"/>
    <col min="2" max="2" width="7.15234375" bestFit="1" customWidth="1"/>
    <col min="3" max="3" width="8.921875" bestFit="1" customWidth="1"/>
    <col min="4" max="4" width="11.765625" bestFit="1" customWidth="1"/>
    <col min="5" max="5" width="11.69140625" bestFit="1" customWidth="1"/>
    <col min="6" max="6" width="12.07421875" bestFit="1" customWidth="1"/>
    <col min="7" max="7" width="14.921875" bestFit="1" customWidth="1"/>
  </cols>
  <sheetData>
    <row r="1" spans="1:7" x14ac:dyDescent="0.4">
      <c r="A1" t="s">
        <v>552</v>
      </c>
      <c r="B1" t="s">
        <v>553</v>
      </c>
      <c r="C1" t="s">
        <v>554</v>
      </c>
      <c r="D1" t="s">
        <v>555</v>
      </c>
      <c r="E1" t="s">
        <v>556</v>
      </c>
      <c r="F1" t="s">
        <v>557</v>
      </c>
      <c r="G1" t="s">
        <v>558</v>
      </c>
    </row>
    <row r="2" spans="1:7" x14ac:dyDescent="0.4">
      <c r="A2" s="1">
        <v>43835</v>
      </c>
      <c r="B2" s="2" t="s">
        <v>559</v>
      </c>
      <c r="C2">
        <v>1</v>
      </c>
      <c r="D2">
        <v>139</v>
      </c>
      <c r="E2">
        <v>173</v>
      </c>
      <c r="F2">
        <v>207</v>
      </c>
      <c r="G2">
        <v>146</v>
      </c>
    </row>
    <row r="3" spans="1:7" x14ac:dyDescent="0.4">
      <c r="A3" s="1">
        <v>43842</v>
      </c>
      <c r="B3" s="2" t="s">
        <v>559</v>
      </c>
      <c r="C3">
        <v>2</v>
      </c>
      <c r="D3">
        <v>138</v>
      </c>
      <c r="E3">
        <v>172</v>
      </c>
      <c r="F3">
        <v>206</v>
      </c>
      <c r="G3">
        <v>163</v>
      </c>
    </row>
    <row r="4" spans="1:7" x14ac:dyDescent="0.4">
      <c r="A4" s="1">
        <v>43849</v>
      </c>
      <c r="B4" s="2" t="s">
        <v>559</v>
      </c>
      <c r="C4">
        <v>3</v>
      </c>
      <c r="D4">
        <v>138</v>
      </c>
      <c r="E4">
        <v>172</v>
      </c>
      <c r="F4">
        <v>206</v>
      </c>
      <c r="G4">
        <v>181</v>
      </c>
    </row>
    <row r="5" spans="1:7" x14ac:dyDescent="0.4">
      <c r="A5" s="1">
        <v>43856</v>
      </c>
      <c r="B5" s="2" t="s">
        <v>559</v>
      </c>
      <c r="C5">
        <v>4</v>
      </c>
      <c r="D5">
        <v>138</v>
      </c>
      <c r="E5">
        <v>172</v>
      </c>
      <c r="F5">
        <v>205</v>
      </c>
      <c r="G5">
        <v>175</v>
      </c>
    </row>
    <row r="6" spans="1:7" x14ac:dyDescent="0.4">
      <c r="A6" s="1">
        <v>43863</v>
      </c>
      <c r="B6" s="2" t="s">
        <v>559</v>
      </c>
      <c r="C6">
        <v>5</v>
      </c>
      <c r="D6">
        <v>137</v>
      </c>
      <c r="E6">
        <v>171</v>
      </c>
      <c r="F6">
        <v>205</v>
      </c>
      <c r="G6">
        <v>158</v>
      </c>
    </row>
    <row r="7" spans="1:7" x14ac:dyDescent="0.4">
      <c r="A7" s="1">
        <v>43870</v>
      </c>
      <c r="B7" s="2" t="s">
        <v>559</v>
      </c>
      <c r="C7">
        <v>6</v>
      </c>
      <c r="D7">
        <v>137</v>
      </c>
      <c r="E7">
        <v>171</v>
      </c>
      <c r="F7">
        <v>204</v>
      </c>
      <c r="G7">
        <v>182</v>
      </c>
    </row>
    <row r="8" spans="1:7" x14ac:dyDescent="0.4">
      <c r="A8" s="1">
        <v>43877</v>
      </c>
      <c r="B8" s="2" t="s">
        <v>559</v>
      </c>
      <c r="C8">
        <v>7</v>
      </c>
      <c r="D8">
        <v>137</v>
      </c>
      <c r="E8">
        <v>170</v>
      </c>
      <c r="F8">
        <v>204</v>
      </c>
      <c r="G8">
        <v>161</v>
      </c>
    </row>
    <row r="9" spans="1:7" x14ac:dyDescent="0.4">
      <c r="A9" s="1">
        <v>43884</v>
      </c>
      <c r="B9" s="2" t="s">
        <v>559</v>
      </c>
      <c r="C9">
        <v>8</v>
      </c>
      <c r="D9">
        <v>136</v>
      </c>
      <c r="E9">
        <v>170</v>
      </c>
      <c r="F9">
        <v>204</v>
      </c>
      <c r="G9">
        <v>177</v>
      </c>
    </row>
    <row r="10" spans="1:7" x14ac:dyDescent="0.4">
      <c r="A10" s="1">
        <v>43891</v>
      </c>
      <c r="B10" s="2" t="s">
        <v>559</v>
      </c>
      <c r="C10">
        <v>9</v>
      </c>
      <c r="D10">
        <v>136</v>
      </c>
      <c r="E10">
        <v>170</v>
      </c>
      <c r="F10">
        <v>203</v>
      </c>
      <c r="G10">
        <v>165</v>
      </c>
    </row>
    <row r="11" spans="1:7" x14ac:dyDescent="0.4">
      <c r="A11" s="1">
        <v>43898</v>
      </c>
      <c r="B11" s="2" t="s">
        <v>559</v>
      </c>
      <c r="C11">
        <v>10</v>
      </c>
      <c r="D11">
        <v>135</v>
      </c>
      <c r="E11">
        <v>169</v>
      </c>
      <c r="F11">
        <v>202</v>
      </c>
      <c r="G11">
        <v>158</v>
      </c>
    </row>
    <row r="12" spans="1:7" x14ac:dyDescent="0.4">
      <c r="A12" s="1">
        <v>43905</v>
      </c>
      <c r="B12" s="2" t="s">
        <v>559</v>
      </c>
      <c r="C12">
        <v>11</v>
      </c>
      <c r="D12">
        <v>135</v>
      </c>
      <c r="E12">
        <v>168</v>
      </c>
      <c r="F12">
        <v>201</v>
      </c>
      <c r="G12">
        <v>148.80000000000001</v>
      </c>
    </row>
    <row r="13" spans="1:7" x14ac:dyDescent="0.4">
      <c r="A13" s="1">
        <v>43912</v>
      </c>
      <c r="B13" s="2" t="s">
        <v>559</v>
      </c>
      <c r="C13">
        <v>12</v>
      </c>
      <c r="D13">
        <v>134</v>
      </c>
      <c r="E13">
        <v>167</v>
      </c>
      <c r="F13">
        <v>200</v>
      </c>
      <c r="G13">
        <v>176.6</v>
      </c>
    </row>
    <row r="14" spans="1:7" x14ac:dyDescent="0.4">
      <c r="A14" s="1">
        <v>43919</v>
      </c>
      <c r="B14" s="2" t="s">
        <v>559</v>
      </c>
      <c r="C14">
        <v>13</v>
      </c>
      <c r="D14">
        <v>132</v>
      </c>
      <c r="E14">
        <v>166</v>
      </c>
      <c r="F14">
        <v>199</v>
      </c>
      <c r="G14">
        <v>206.7</v>
      </c>
    </row>
    <row r="15" spans="1:7" x14ac:dyDescent="0.4">
      <c r="A15" s="1">
        <v>43926</v>
      </c>
      <c r="B15" s="2" t="s">
        <v>559</v>
      </c>
      <c r="C15">
        <v>14</v>
      </c>
      <c r="D15">
        <v>131</v>
      </c>
      <c r="E15">
        <v>165</v>
      </c>
      <c r="F15">
        <v>198</v>
      </c>
      <c r="G15">
        <v>179.4</v>
      </c>
    </row>
    <row r="16" spans="1:7" x14ac:dyDescent="0.4">
      <c r="A16" s="1">
        <v>43933</v>
      </c>
      <c r="B16" s="2" t="s">
        <v>559</v>
      </c>
      <c r="C16">
        <v>15</v>
      </c>
      <c r="D16">
        <v>130</v>
      </c>
      <c r="E16">
        <v>163</v>
      </c>
      <c r="F16">
        <v>196</v>
      </c>
      <c r="G16">
        <v>185.5</v>
      </c>
    </row>
    <row r="17" spans="1:6" x14ac:dyDescent="0.4">
      <c r="A17" s="1">
        <v>43940</v>
      </c>
      <c r="B17" s="2" t="s">
        <v>559</v>
      </c>
      <c r="C17">
        <v>16</v>
      </c>
      <c r="D17">
        <v>129</v>
      </c>
      <c r="E17">
        <v>162</v>
      </c>
      <c r="F17">
        <v>195</v>
      </c>
    </row>
    <row r="18" spans="1:6" x14ac:dyDescent="0.4">
      <c r="A18" s="1">
        <v>43947</v>
      </c>
      <c r="B18" s="2" t="s">
        <v>559</v>
      </c>
      <c r="C18">
        <v>17</v>
      </c>
      <c r="D18">
        <v>128</v>
      </c>
      <c r="E18">
        <v>161</v>
      </c>
      <c r="F18">
        <v>194</v>
      </c>
    </row>
    <row r="19" spans="1:6" x14ac:dyDescent="0.4">
      <c r="A19" s="1">
        <v>43954</v>
      </c>
      <c r="B19" s="2" t="s">
        <v>559</v>
      </c>
      <c r="C19">
        <v>18</v>
      </c>
      <c r="D19">
        <v>127</v>
      </c>
      <c r="E19">
        <v>160</v>
      </c>
      <c r="F19">
        <v>193</v>
      </c>
    </row>
    <row r="20" spans="1:6" x14ac:dyDescent="0.4">
      <c r="A20" s="1">
        <v>43961</v>
      </c>
      <c r="B20" s="2" t="s">
        <v>559</v>
      </c>
      <c r="C20">
        <v>19</v>
      </c>
      <c r="D20">
        <v>127</v>
      </c>
      <c r="E20">
        <v>159</v>
      </c>
      <c r="F20">
        <v>192</v>
      </c>
    </row>
    <row r="21" spans="1:6" x14ac:dyDescent="0.4">
      <c r="A21" s="1">
        <v>43968</v>
      </c>
      <c r="B21" s="2" t="s">
        <v>559</v>
      </c>
      <c r="C21">
        <v>20</v>
      </c>
      <c r="D21">
        <v>126</v>
      </c>
      <c r="E21">
        <v>158</v>
      </c>
      <c r="F21">
        <v>191</v>
      </c>
    </row>
    <row r="22" spans="1:6" x14ac:dyDescent="0.4">
      <c r="A22" s="1">
        <v>43975</v>
      </c>
      <c r="B22" s="2" t="s">
        <v>559</v>
      </c>
      <c r="C22">
        <v>21</v>
      </c>
      <c r="D22">
        <v>125</v>
      </c>
      <c r="E22">
        <v>157</v>
      </c>
      <c r="F22">
        <v>190</v>
      </c>
    </row>
    <row r="23" spans="1:6" x14ac:dyDescent="0.4">
      <c r="A23" s="1">
        <v>43982</v>
      </c>
      <c r="B23" s="2" t="s">
        <v>559</v>
      </c>
      <c r="C23">
        <v>22</v>
      </c>
      <c r="D23">
        <v>125</v>
      </c>
      <c r="E23">
        <v>157</v>
      </c>
      <c r="F23">
        <v>189</v>
      </c>
    </row>
    <row r="24" spans="1:6" x14ac:dyDescent="0.4">
      <c r="A24" s="1">
        <v>43989</v>
      </c>
      <c r="B24" s="2" t="s">
        <v>559</v>
      </c>
      <c r="C24">
        <v>23</v>
      </c>
      <c r="D24">
        <v>125</v>
      </c>
      <c r="E24">
        <v>157</v>
      </c>
      <c r="F24">
        <v>189</v>
      </c>
    </row>
    <row r="25" spans="1:6" x14ac:dyDescent="0.4">
      <c r="A25" s="1">
        <v>43996</v>
      </c>
      <c r="B25" s="2" t="s">
        <v>559</v>
      </c>
      <c r="C25">
        <v>24</v>
      </c>
      <c r="D25">
        <v>125</v>
      </c>
      <c r="E25">
        <v>157</v>
      </c>
      <c r="F25">
        <v>189</v>
      </c>
    </row>
    <row r="26" spans="1:6" x14ac:dyDescent="0.4">
      <c r="A26" s="1">
        <v>44003</v>
      </c>
      <c r="B26" s="2" t="s">
        <v>559</v>
      </c>
      <c r="C26">
        <v>25</v>
      </c>
      <c r="D26">
        <v>124</v>
      </c>
      <c r="E26">
        <v>157</v>
      </c>
      <c r="F26">
        <v>189</v>
      </c>
    </row>
    <row r="27" spans="1:6" x14ac:dyDescent="0.4">
      <c r="A27" s="1">
        <v>44010</v>
      </c>
      <c r="B27" s="2" t="s">
        <v>559</v>
      </c>
      <c r="C27">
        <v>26</v>
      </c>
      <c r="D27">
        <v>124</v>
      </c>
      <c r="E27">
        <v>157</v>
      </c>
      <c r="F27">
        <v>189</v>
      </c>
    </row>
    <row r="28" spans="1:6" x14ac:dyDescent="0.4">
      <c r="A28" s="1">
        <v>44017</v>
      </c>
      <c r="B28" s="2" t="s">
        <v>559</v>
      </c>
      <c r="C28">
        <v>27</v>
      </c>
      <c r="D28">
        <v>124</v>
      </c>
      <c r="E28">
        <v>157</v>
      </c>
      <c r="F28">
        <v>189</v>
      </c>
    </row>
    <row r="29" spans="1:6" x14ac:dyDescent="0.4">
      <c r="A29" s="1">
        <v>44024</v>
      </c>
      <c r="B29" s="2" t="s">
        <v>559</v>
      </c>
      <c r="C29">
        <v>28</v>
      </c>
      <c r="D29">
        <v>124</v>
      </c>
      <c r="E29">
        <v>157</v>
      </c>
      <c r="F29">
        <v>189</v>
      </c>
    </row>
    <row r="30" spans="1:6" x14ac:dyDescent="0.4">
      <c r="A30" s="1">
        <v>44031</v>
      </c>
      <c r="B30" s="2" t="s">
        <v>559</v>
      </c>
      <c r="C30">
        <v>29</v>
      </c>
      <c r="D30">
        <v>124</v>
      </c>
      <c r="E30">
        <v>157</v>
      </c>
      <c r="F30">
        <v>189</v>
      </c>
    </row>
    <row r="31" spans="1:6" x14ac:dyDescent="0.4">
      <c r="A31" s="1">
        <v>44038</v>
      </c>
      <c r="B31" s="2" t="s">
        <v>559</v>
      </c>
      <c r="C31">
        <v>30</v>
      </c>
      <c r="D31">
        <v>124</v>
      </c>
      <c r="E31">
        <v>156</v>
      </c>
      <c r="F31">
        <v>188</v>
      </c>
    </row>
    <row r="32" spans="1:6" x14ac:dyDescent="0.4">
      <c r="A32" s="1">
        <v>44045</v>
      </c>
      <c r="B32" s="2" t="s">
        <v>559</v>
      </c>
      <c r="C32">
        <v>31</v>
      </c>
      <c r="D32">
        <v>124</v>
      </c>
      <c r="E32">
        <v>156</v>
      </c>
      <c r="F32">
        <v>188</v>
      </c>
    </row>
    <row r="33" spans="1:6" x14ac:dyDescent="0.4">
      <c r="A33" s="1">
        <v>44052</v>
      </c>
      <c r="B33" s="2" t="s">
        <v>559</v>
      </c>
      <c r="C33">
        <v>32</v>
      </c>
      <c r="D33">
        <v>123</v>
      </c>
      <c r="E33">
        <v>156</v>
      </c>
      <c r="F33">
        <v>188</v>
      </c>
    </row>
    <row r="34" spans="1:6" x14ac:dyDescent="0.4">
      <c r="A34" s="1">
        <v>44059</v>
      </c>
      <c r="B34" s="2" t="s">
        <v>559</v>
      </c>
      <c r="C34">
        <v>33</v>
      </c>
      <c r="D34">
        <v>123</v>
      </c>
      <c r="E34">
        <v>155</v>
      </c>
      <c r="F34">
        <v>187</v>
      </c>
    </row>
    <row r="35" spans="1:6" x14ac:dyDescent="0.4">
      <c r="A35" s="1">
        <v>44066</v>
      </c>
      <c r="B35" s="2" t="s">
        <v>559</v>
      </c>
      <c r="C35">
        <v>34</v>
      </c>
      <c r="D35">
        <v>123</v>
      </c>
      <c r="E35">
        <v>155</v>
      </c>
      <c r="F35">
        <v>187</v>
      </c>
    </row>
    <row r="36" spans="1:6" x14ac:dyDescent="0.4">
      <c r="A36" s="1">
        <v>44073</v>
      </c>
      <c r="B36" s="2" t="s">
        <v>559</v>
      </c>
      <c r="C36">
        <v>35</v>
      </c>
      <c r="D36">
        <v>123</v>
      </c>
      <c r="E36">
        <v>155</v>
      </c>
      <c r="F36">
        <v>188</v>
      </c>
    </row>
    <row r="37" spans="1:6" x14ac:dyDescent="0.4">
      <c r="A37" s="1">
        <v>44080</v>
      </c>
      <c r="B37" s="2" t="s">
        <v>559</v>
      </c>
      <c r="C37">
        <v>36</v>
      </c>
      <c r="D37">
        <v>124</v>
      </c>
      <c r="E37">
        <v>156</v>
      </c>
      <c r="F37">
        <v>188</v>
      </c>
    </row>
    <row r="38" spans="1:6" x14ac:dyDescent="0.4">
      <c r="A38" s="1">
        <v>44087</v>
      </c>
      <c r="B38" s="2" t="s">
        <v>559</v>
      </c>
      <c r="C38">
        <v>37</v>
      </c>
      <c r="D38">
        <v>124</v>
      </c>
      <c r="E38">
        <v>156</v>
      </c>
      <c r="F38">
        <v>188</v>
      </c>
    </row>
    <row r="39" spans="1:6" x14ac:dyDescent="0.4">
      <c r="A39" s="1">
        <v>44094</v>
      </c>
      <c r="B39" s="2" t="s">
        <v>559</v>
      </c>
      <c r="C39">
        <v>38</v>
      </c>
      <c r="D39">
        <v>124</v>
      </c>
      <c r="E39">
        <v>156</v>
      </c>
      <c r="F39">
        <v>189</v>
      </c>
    </row>
    <row r="40" spans="1:6" x14ac:dyDescent="0.4">
      <c r="A40" s="1">
        <v>44101</v>
      </c>
      <c r="B40" s="2" t="s">
        <v>559</v>
      </c>
      <c r="C40">
        <v>39</v>
      </c>
      <c r="D40">
        <v>125</v>
      </c>
      <c r="E40">
        <v>157</v>
      </c>
      <c r="F40">
        <v>189</v>
      </c>
    </row>
    <row r="41" spans="1:6" x14ac:dyDescent="0.4">
      <c r="A41" s="1">
        <v>44108</v>
      </c>
      <c r="B41" s="2" t="s">
        <v>559</v>
      </c>
      <c r="C41">
        <v>40</v>
      </c>
      <c r="D41">
        <v>125</v>
      </c>
      <c r="E41">
        <v>157</v>
      </c>
      <c r="F41">
        <v>190</v>
      </c>
    </row>
    <row r="42" spans="1:6" x14ac:dyDescent="0.4">
      <c r="A42" s="1">
        <v>44115</v>
      </c>
      <c r="B42" s="2" t="s">
        <v>559</v>
      </c>
      <c r="C42">
        <v>41</v>
      </c>
      <c r="D42">
        <v>125</v>
      </c>
      <c r="E42">
        <v>158</v>
      </c>
      <c r="F42">
        <v>190</v>
      </c>
    </row>
    <row r="43" spans="1:6" x14ac:dyDescent="0.4">
      <c r="A43" s="1">
        <v>44122</v>
      </c>
      <c r="B43" s="2" t="s">
        <v>559</v>
      </c>
      <c r="C43">
        <v>42</v>
      </c>
      <c r="D43">
        <v>126</v>
      </c>
      <c r="E43">
        <v>158</v>
      </c>
      <c r="F43">
        <v>190</v>
      </c>
    </row>
    <row r="44" spans="1:6" x14ac:dyDescent="0.4">
      <c r="A44" s="1">
        <v>44129</v>
      </c>
      <c r="B44" s="2" t="s">
        <v>559</v>
      </c>
      <c r="C44">
        <v>43</v>
      </c>
      <c r="D44">
        <v>126</v>
      </c>
      <c r="E44">
        <v>158</v>
      </c>
      <c r="F44">
        <v>191</v>
      </c>
    </row>
    <row r="45" spans="1:6" x14ac:dyDescent="0.4">
      <c r="A45" s="1">
        <v>44136</v>
      </c>
      <c r="B45" s="2" t="s">
        <v>559</v>
      </c>
      <c r="C45">
        <v>44</v>
      </c>
      <c r="D45">
        <v>126</v>
      </c>
      <c r="E45">
        <v>158</v>
      </c>
      <c r="F45">
        <v>191</v>
      </c>
    </row>
    <row r="46" spans="1:6" x14ac:dyDescent="0.4">
      <c r="A46" s="1">
        <v>44143</v>
      </c>
      <c r="B46" s="2" t="s">
        <v>559</v>
      </c>
      <c r="C46">
        <v>45</v>
      </c>
      <c r="D46">
        <v>126</v>
      </c>
      <c r="E46">
        <v>159</v>
      </c>
      <c r="F46">
        <v>191</v>
      </c>
    </row>
    <row r="47" spans="1:6" x14ac:dyDescent="0.4">
      <c r="A47" s="1">
        <v>44150</v>
      </c>
      <c r="B47" s="2" t="s">
        <v>559</v>
      </c>
      <c r="C47">
        <v>46</v>
      </c>
      <c r="D47">
        <v>126</v>
      </c>
      <c r="E47">
        <v>159</v>
      </c>
      <c r="F47">
        <v>191</v>
      </c>
    </row>
    <row r="48" spans="1:6" x14ac:dyDescent="0.4">
      <c r="A48" s="1">
        <v>44157</v>
      </c>
      <c r="B48" s="2" t="s">
        <v>559</v>
      </c>
      <c r="C48">
        <v>47</v>
      </c>
      <c r="D48">
        <v>127</v>
      </c>
      <c r="E48">
        <v>159</v>
      </c>
      <c r="F48">
        <v>192</v>
      </c>
    </row>
    <row r="49" spans="1:7" x14ac:dyDescent="0.4">
      <c r="A49" s="1">
        <v>44164</v>
      </c>
      <c r="B49" s="2" t="s">
        <v>559</v>
      </c>
      <c r="C49">
        <v>48</v>
      </c>
      <c r="D49">
        <v>127</v>
      </c>
      <c r="E49">
        <v>160</v>
      </c>
      <c r="F49">
        <v>192</v>
      </c>
    </row>
    <row r="50" spans="1:7" x14ac:dyDescent="0.4">
      <c r="A50" s="1">
        <v>44171</v>
      </c>
      <c r="B50" s="2" t="s">
        <v>559</v>
      </c>
      <c r="C50">
        <v>49</v>
      </c>
      <c r="D50">
        <v>128</v>
      </c>
      <c r="E50">
        <v>160</v>
      </c>
      <c r="F50">
        <v>193</v>
      </c>
    </row>
    <row r="51" spans="1:7" x14ac:dyDescent="0.4">
      <c r="A51" s="1">
        <v>44178</v>
      </c>
      <c r="B51" s="2" t="s">
        <v>559</v>
      </c>
      <c r="C51">
        <v>50</v>
      </c>
      <c r="D51">
        <v>128</v>
      </c>
      <c r="E51">
        <v>161</v>
      </c>
      <c r="F51">
        <v>193</v>
      </c>
    </row>
    <row r="52" spans="1:7" x14ac:dyDescent="0.4">
      <c r="A52" s="1">
        <v>44185</v>
      </c>
      <c r="B52" s="2" t="s">
        <v>559</v>
      </c>
      <c r="C52">
        <v>51</v>
      </c>
      <c r="D52">
        <v>128</v>
      </c>
      <c r="E52">
        <v>161</v>
      </c>
      <c r="F52">
        <v>194</v>
      </c>
    </row>
    <row r="53" spans="1:7" x14ac:dyDescent="0.4">
      <c r="A53" s="1">
        <v>44192</v>
      </c>
      <c r="B53" s="2" t="s">
        <v>559</v>
      </c>
      <c r="C53">
        <v>52</v>
      </c>
      <c r="D53">
        <v>129</v>
      </c>
      <c r="E53">
        <v>162</v>
      </c>
      <c r="F53">
        <v>194</v>
      </c>
    </row>
    <row r="54" spans="1:7" x14ac:dyDescent="0.4">
      <c r="A54" s="1">
        <v>44199</v>
      </c>
      <c r="B54" s="2" t="s">
        <v>559</v>
      </c>
      <c r="C54">
        <v>53</v>
      </c>
      <c r="D54">
        <v>129</v>
      </c>
      <c r="E54">
        <v>162</v>
      </c>
      <c r="F54">
        <v>195</v>
      </c>
    </row>
    <row r="55" spans="1:7" x14ac:dyDescent="0.4">
      <c r="A55" s="1">
        <v>43835</v>
      </c>
      <c r="B55" s="2" t="s">
        <v>560</v>
      </c>
      <c r="C55">
        <v>1</v>
      </c>
      <c r="D55">
        <v>1161</v>
      </c>
      <c r="E55">
        <v>1252</v>
      </c>
      <c r="F55">
        <v>1343</v>
      </c>
      <c r="G55">
        <v>1150</v>
      </c>
    </row>
    <row r="56" spans="1:7" x14ac:dyDescent="0.4">
      <c r="A56" s="1">
        <v>43842</v>
      </c>
      <c r="B56" s="2" t="s">
        <v>560</v>
      </c>
      <c r="C56">
        <v>2</v>
      </c>
      <c r="D56">
        <v>1166</v>
      </c>
      <c r="E56">
        <v>1257</v>
      </c>
      <c r="F56">
        <v>1348</v>
      </c>
      <c r="G56">
        <v>1180</v>
      </c>
    </row>
    <row r="57" spans="1:7" x14ac:dyDescent="0.4">
      <c r="A57" s="1">
        <v>43849</v>
      </c>
      <c r="B57" s="2" t="s">
        <v>560</v>
      </c>
      <c r="C57">
        <v>3</v>
      </c>
      <c r="D57">
        <v>1171</v>
      </c>
      <c r="E57">
        <v>1262</v>
      </c>
      <c r="F57">
        <v>1354</v>
      </c>
      <c r="G57">
        <v>1203</v>
      </c>
    </row>
    <row r="58" spans="1:7" x14ac:dyDescent="0.4">
      <c r="A58" s="1">
        <v>43856</v>
      </c>
      <c r="B58" s="2" t="s">
        <v>560</v>
      </c>
      <c r="C58">
        <v>4</v>
      </c>
      <c r="D58">
        <v>1176</v>
      </c>
      <c r="E58">
        <v>1267</v>
      </c>
      <c r="F58">
        <v>1359</v>
      </c>
      <c r="G58">
        <v>1213</v>
      </c>
    </row>
    <row r="59" spans="1:7" x14ac:dyDescent="0.4">
      <c r="A59" s="1">
        <v>43863</v>
      </c>
      <c r="B59" s="2" t="s">
        <v>560</v>
      </c>
      <c r="C59">
        <v>5</v>
      </c>
      <c r="D59">
        <v>1180</v>
      </c>
      <c r="E59">
        <v>1272</v>
      </c>
      <c r="F59">
        <v>1364</v>
      </c>
      <c r="G59">
        <v>1244</v>
      </c>
    </row>
    <row r="60" spans="1:7" x14ac:dyDescent="0.4">
      <c r="A60" s="1">
        <v>43870</v>
      </c>
      <c r="B60" s="2" t="s">
        <v>560</v>
      </c>
      <c r="C60">
        <v>6</v>
      </c>
      <c r="D60">
        <v>1185</v>
      </c>
      <c r="E60">
        <v>1277</v>
      </c>
      <c r="F60">
        <v>1369</v>
      </c>
      <c r="G60">
        <v>1177</v>
      </c>
    </row>
    <row r="61" spans="1:7" x14ac:dyDescent="0.4">
      <c r="A61" s="1">
        <v>43877</v>
      </c>
      <c r="B61" s="2" t="s">
        <v>560</v>
      </c>
      <c r="C61">
        <v>7</v>
      </c>
      <c r="D61">
        <v>1187</v>
      </c>
      <c r="E61">
        <v>1279</v>
      </c>
      <c r="F61">
        <v>1371</v>
      </c>
      <c r="G61">
        <v>1191</v>
      </c>
    </row>
    <row r="62" spans="1:7" x14ac:dyDescent="0.4">
      <c r="A62" s="1">
        <v>43884</v>
      </c>
      <c r="B62" s="2" t="s">
        <v>560</v>
      </c>
      <c r="C62">
        <v>8</v>
      </c>
      <c r="D62">
        <v>1179</v>
      </c>
      <c r="E62">
        <v>1271</v>
      </c>
      <c r="F62">
        <v>1363</v>
      </c>
      <c r="G62">
        <v>1152</v>
      </c>
    </row>
    <row r="63" spans="1:7" x14ac:dyDescent="0.4">
      <c r="A63" s="1">
        <v>43891</v>
      </c>
      <c r="B63" s="2" t="s">
        <v>560</v>
      </c>
      <c r="C63">
        <v>9</v>
      </c>
      <c r="D63">
        <v>1172</v>
      </c>
      <c r="E63">
        <v>1263</v>
      </c>
      <c r="F63">
        <v>1355</v>
      </c>
      <c r="G63">
        <v>1138</v>
      </c>
    </row>
    <row r="64" spans="1:7" x14ac:dyDescent="0.4">
      <c r="A64" s="1">
        <v>43898</v>
      </c>
      <c r="B64" s="2" t="s">
        <v>560</v>
      </c>
      <c r="C64">
        <v>10</v>
      </c>
      <c r="D64">
        <v>1153</v>
      </c>
      <c r="E64">
        <v>1243</v>
      </c>
      <c r="F64">
        <v>1334</v>
      </c>
      <c r="G64">
        <v>1155</v>
      </c>
    </row>
    <row r="65" spans="1:7" x14ac:dyDescent="0.4">
      <c r="A65" s="1">
        <v>43905</v>
      </c>
      <c r="B65" s="2" t="s">
        <v>560</v>
      </c>
      <c r="C65">
        <v>11</v>
      </c>
      <c r="D65">
        <v>1134</v>
      </c>
      <c r="E65">
        <v>1224</v>
      </c>
      <c r="F65">
        <v>1314</v>
      </c>
      <c r="G65">
        <v>1217.5</v>
      </c>
    </row>
    <row r="66" spans="1:7" x14ac:dyDescent="0.4">
      <c r="A66" s="1">
        <v>43912</v>
      </c>
      <c r="B66" s="2" t="s">
        <v>560</v>
      </c>
      <c r="C66">
        <v>12</v>
      </c>
      <c r="D66">
        <v>1110</v>
      </c>
      <c r="E66">
        <v>1199</v>
      </c>
      <c r="F66">
        <v>1289</v>
      </c>
      <c r="G66">
        <v>1324.5</v>
      </c>
    </row>
    <row r="67" spans="1:7" x14ac:dyDescent="0.4">
      <c r="A67" s="1">
        <v>43919</v>
      </c>
      <c r="B67" s="2" t="s">
        <v>560</v>
      </c>
      <c r="C67">
        <v>13</v>
      </c>
      <c r="D67">
        <v>1086</v>
      </c>
      <c r="E67">
        <v>1175</v>
      </c>
      <c r="F67">
        <v>1263</v>
      </c>
      <c r="G67">
        <v>1410</v>
      </c>
    </row>
    <row r="68" spans="1:7" x14ac:dyDescent="0.4">
      <c r="A68" s="1">
        <v>43926</v>
      </c>
      <c r="B68" s="2" t="s">
        <v>560</v>
      </c>
      <c r="C68">
        <v>14</v>
      </c>
      <c r="D68">
        <v>1065</v>
      </c>
      <c r="E68">
        <v>1153</v>
      </c>
      <c r="F68">
        <v>1240</v>
      </c>
      <c r="G68">
        <v>1673.8</v>
      </c>
    </row>
    <row r="69" spans="1:7" x14ac:dyDescent="0.4">
      <c r="A69" s="1">
        <v>43933</v>
      </c>
      <c r="B69" s="2" t="s">
        <v>560</v>
      </c>
      <c r="C69">
        <v>15</v>
      </c>
      <c r="D69">
        <v>1046</v>
      </c>
      <c r="E69">
        <v>1133</v>
      </c>
      <c r="F69">
        <v>1219</v>
      </c>
      <c r="G69">
        <v>1494.4</v>
      </c>
    </row>
    <row r="70" spans="1:7" x14ac:dyDescent="0.4">
      <c r="A70" s="1">
        <v>43940</v>
      </c>
      <c r="B70" s="2" t="s">
        <v>560</v>
      </c>
      <c r="C70">
        <v>16</v>
      </c>
      <c r="D70">
        <v>1026</v>
      </c>
      <c r="E70">
        <v>1112</v>
      </c>
      <c r="F70">
        <v>1198</v>
      </c>
    </row>
    <row r="71" spans="1:7" x14ac:dyDescent="0.4">
      <c r="A71" s="1">
        <v>43947</v>
      </c>
      <c r="B71" s="2" t="s">
        <v>560</v>
      </c>
      <c r="C71">
        <v>17</v>
      </c>
      <c r="D71">
        <v>1010</v>
      </c>
      <c r="E71">
        <v>1095</v>
      </c>
      <c r="F71">
        <v>1180</v>
      </c>
    </row>
    <row r="72" spans="1:7" x14ac:dyDescent="0.4">
      <c r="A72" s="1">
        <v>43954</v>
      </c>
      <c r="B72" s="2" t="s">
        <v>560</v>
      </c>
      <c r="C72">
        <v>18</v>
      </c>
      <c r="D72">
        <v>994</v>
      </c>
      <c r="E72">
        <v>1078</v>
      </c>
      <c r="F72">
        <v>1163</v>
      </c>
    </row>
    <row r="73" spans="1:7" x14ac:dyDescent="0.4">
      <c r="A73" s="1">
        <v>43961</v>
      </c>
      <c r="B73" s="2" t="s">
        <v>560</v>
      </c>
      <c r="C73">
        <v>19</v>
      </c>
      <c r="D73">
        <v>981</v>
      </c>
      <c r="E73">
        <v>1065</v>
      </c>
      <c r="F73">
        <v>1149</v>
      </c>
    </row>
    <row r="74" spans="1:7" x14ac:dyDescent="0.4">
      <c r="A74" s="1">
        <v>43968</v>
      </c>
      <c r="B74" s="2" t="s">
        <v>560</v>
      </c>
      <c r="C74">
        <v>20</v>
      </c>
      <c r="D74">
        <v>969</v>
      </c>
      <c r="E74">
        <v>1052</v>
      </c>
      <c r="F74">
        <v>1136</v>
      </c>
    </row>
    <row r="75" spans="1:7" x14ac:dyDescent="0.4">
      <c r="A75" s="1">
        <v>43975</v>
      </c>
      <c r="B75" s="2" t="s">
        <v>560</v>
      </c>
      <c r="C75">
        <v>21</v>
      </c>
      <c r="D75">
        <v>959</v>
      </c>
      <c r="E75">
        <v>1042</v>
      </c>
      <c r="F75">
        <v>1126</v>
      </c>
    </row>
    <row r="76" spans="1:7" x14ac:dyDescent="0.4">
      <c r="A76" s="1">
        <v>43982</v>
      </c>
      <c r="B76" s="2" t="s">
        <v>560</v>
      </c>
      <c r="C76">
        <v>22</v>
      </c>
      <c r="D76">
        <v>956</v>
      </c>
      <c r="E76">
        <v>1039</v>
      </c>
      <c r="F76">
        <v>1122</v>
      </c>
    </row>
    <row r="77" spans="1:7" x14ac:dyDescent="0.4">
      <c r="A77" s="1">
        <v>43989</v>
      </c>
      <c r="B77" s="2" t="s">
        <v>560</v>
      </c>
      <c r="C77">
        <v>23</v>
      </c>
      <c r="D77">
        <v>952</v>
      </c>
      <c r="E77">
        <v>1035</v>
      </c>
      <c r="F77">
        <v>1118</v>
      </c>
    </row>
    <row r="78" spans="1:7" x14ac:dyDescent="0.4">
      <c r="A78" s="1">
        <v>43996</v>
      </c>
      <c r="B78" s="2" t="s">
        <v>560</v>
      </c>
      <c r="C78">
        <v>24</v>
      </c>
      <c r="D78">
        <v>950</v>
      </c>
      <c r="E78">
        <v>1033</v>
      </c>
      <c r="F78">
        <v>1115</v>
      </c>
    </row>
    <row r="79" spans="1:7" x14ac:dyDescent="0.4">
      <c r="A79" s="1">
        <v>44003</v>
      </c>
      <c r="B79" s="2" t="s">
        <v>560</v>
      </c>
      <c r="C79">
        <v>25</v>
      </c>
      <c r="D79">
        <v>952</v>
      </c>
      <c r="E79">
        <v>1035</v>
      </c>
      <c r="F79">
        <v>1117</v>
      </c>
    </row>
    <row r="80" spans="1:7" x14ac:dyDescent="0.4">
      <c r="A80" s="1">
        <v>44010</v>
      </c>
      <c r="B80" s="2" t="s">
        <v>560</v>
      </c>
      <c r="C80">
        <v>26</v>
      </c>
      <c r="D80">
        <v>953</v>
      </c>
      <c r="E80">
        <v>1036</v>
      </c>
      <c r="F80">
        <v>1119</v>
      </c>
    </row>
    <row r="81" spans="1:6" x14ac:dyDescent="0.4">
      <c r="A81" s="1">
        <v>44017</v>
      </c>
      <c r="B81" s="2" t="s">
        <v>560</v>
      </c>
      <c r="C81">
        <v>27</v>
      </c>
      <c r="D81">
        <v>956</v>
      </c>
      <c r="E81">
        <v>1039</v>
      </c>
      <c r="F81">
        <v>1122</v>
      </c>
    </row>
    <row r="82" spans="1:6" x14ac:dyDescent="0.4">
      <c r="A82" s="1">
        <v>44024</v>
      </c>
      <c r="B82" s="2" t="s">
        <v>560</v>
      </c>
      <c r="C82">
        <v>28</v>
      </c>
      <c r="D82">
        <v>956</v>
      </c>
      <c r="E82">
        <v>1039</v>
      </c>
      <c r="F82">
        <v>1122</v>
      </c>
    </row>
    <row r="83" spans="1:6" x14ac:dyDescent="0.4">
      <c r="A83" s="1">
        <v>44031</v>
      </c>
      <c r="B83" s="2" t="s">
        <v>560</v>
      </c>
      <c r="C83">
        <v>29</v>
      </c>
      <c r="D83">
        <v>956</v>
      </c>
      <c r="E83">
        <v>1039</v>
      </c>
      <c r="F83">
        <v>1122</v>
      </c>
    </row>
    <row r="84" spans="1:6" x14ac:dyDescent="0.4">
      <c r="A84" s="1">
        <v>44038</v>
      </c>
      <c r="B84" s="2" t="s">
        <v>560</v>
      </c>
      <c r="C84">
        <v>30</v>
      </c>
      <c r="D84">
        <v>955</v>
      </c>
      <c r="E84">
        <v>1038</v>
      </c>
      <c r="F84">
        <v>1121</v>
      </c>
    </row>
    <row r="85" spans="1:6" x14ac:dyDescent="0.4">
      <c r="A85" s="1">
        <v>44045</v>
      </c>
      <c r="B85" s="2" t="s">
        <v>560</v>
      </c>
      <c r="C85">
        <v>31</v>
      </c>
      <c r="D85">
        <v>954</v>
      </c>
      <c r="E85">
        <v>1037</v>
      </c>
      <c r="F85">
        <v>1120</v>
      </c>
    </row>
    <row r="86" spans="1:6" x14ac:dyDescent="0.4">
      <c r="A86" s="1">
        <v>44052</v>
      </c>
      <c r="B86" s="2" t="s">
        <v>560</v>
      </c>
      <c r="C86">
        <v>32</v>
      </c>
      <c r="D86">
        <v>953</v>
      </c>
      <c r="E86">
        <v>1036</v>
      </c>
      <c r="F86">
        <v>1119</v>
      </c>
    </row>
    <row r="87" spans="1:6" x14ac:dyDescent="0.4">
      <c r="A87" s="1">
        <v>44059</v>
      </c>
      <c r="B87" s="2" t="s">
        <v>560</v>
      </c>
      <c r="C87">
        <v>33</v>
      </c>
      <c r="D87">
        <v>952</v>
      </c>
      <c r="E87">
        <v>1035</v>
      </c>
      <c r="F87">
        <v>1118</v>
      </c>
    </row>
    <row r="88" spans="1:6" x14ac:dyDescent="0.4">
      <c r="A88" s="1">
        <v>44066</v>
      </c>
      <c r="B88" s="2" t="s">
        <v>560</v>
      </c>
      <c r="C88">
        <v>34</v>
      </c>
      <c r="D88">
        <v>953</v>
      </c>
      <c r="E88">
        <v>1036</v>
      </c>
      <c r="F88">
        <v>1119</v>
      </c>
    </row>
    <row r="89" spans="1:6" x14ac:dyDescent="0.4">
      <c r="A89" s="1">
        <v>44073</v>
      </c>
      <c r="B89" s="2" t="s">
        <v>560</v>
      </c>
      <c r="C89">
        <v>35</v>
      </c>
      <c r="D89">
        <v>959</v>
      </c>
      <c r="E89">
        <v>1042</v>
      </c>
      <c r="F89">
        <v>1126</v>
      </c>
    </row>
    <row r="90" spans="1:6" x14ac:dyDescent="0.4">
      <c r="A90" s="1">
        <v>44080</v>
      </c>
      <c r="B90" s="2" t="s">
        <v>560</v>
      </c>
      <c r="C90">
        <v>36</v>
      </c>
      <c r="D90">
        <v>965</v>
      </c>
      <c r="E90">
        <v>1048</v>
      </c>
      <c r="F90">
        <v>1132</v>
      </c>
    </row>
    <row r="91" spans="1:6" x14ac:dyDescent="0.4">
      <c r="A91" s="1">
        <v>44087</v>
      </c>
      <c r="B91" s="2" t="s">
        <v>560</v>
      </c>
      <c r="C91">
        <v>37</v>
      </c>
      <c r="D91">
        <v>973</v>
      </c>
      <c r="E91">
        <v>1056</v>
      </c>
      <c r="F91">
        <v>1140</v>
      </c>
    </row>
    <row r="92" spans="1:6" x14ac:dyDescent="0.4">
      <c r="A92" s="1">
        <v>44094</v>
      </c>
      <c r="B92" s="2" t="s">
        <v>560</v>
      </c>
      <c r="C92">
        <v>38</v>
      </c>
      <c r="D92">
        <v>982</v>
      </c>
      <c r="E92">
        <v>1067</v>
      </c>
      <c r="F92">
        <v>1151</v>
      </c>
    </row>
    <row r="93" spans="1:6" x14ac:dyDescent="0.4">
      <c r="A93" s="1">
        <v>44101</v>
      </c>
      <c r="B93" s="2" t="s">
        <v>560</v>
      </c>
      <c r="C93">
        <v>39</v>
      </c>
      <c r="D93">
        <v>992</v>
      </c>
      <c r="E93">
        <v>1077</v>
      </c>
      <c r="F93">
        <v>1161</v>
      </c>
    </row>
    <row r="94" spans="1:6" x14ac:dyDescent="0.4">
      <c r="A94" s="1">
        <v>44108</v>
      </c>
      <c r="B94" s="2" t="s">
        <v>560</v>
      </c>
      <c r="C94">
        <v>40</v>
      </c>
      <c r="D94">
        <v>1002</v>
      </c>
      <c r="E94">
        <v>1087</v>
      </c>
      <c r="F94">
        <v>1172</v>
      </c>
    </row>
    <row r="95" spans="1:6" x14ac:dyDescent="0.4">
      <c r="A95" s="1">
        <v>44115</v>
      </c>
      <c r="B95" s="2" t="s">
        <v>560</v>
      </c>
      <c r="C95">
        <v>41</v>
      </c>
      <c r="D95">
        <v>1011</v>
      </c>
      <c r="E95">
        <v>1097</v>
      </c>
      <c r="F95">
        <v>1182</v>
      </c>
    </row>
    <row r="96" spans="1:6" x14ac:dyDescent="0.4">
      <c r="A96" s="1">
        <v>44122</v>
      </c>
      <c r="B96" s="2" t="s">
        <v>560</v>
      </c>
      <c r="C96">
        <v>42</v>
      </c>
      <c r="D96">
        <v>1021</v>
      </c>
      <c r="E96">
        <v>1107</v>
      </c>
      <c r="F96">
        <v>1192</v>
      </c>
    </row>
    <row r="97" spans="1:6" x14ac:dyDescent="0.4">
      <c r="A97" s="1">
        <v>44129</v>
      </c>
      <c r="B97" s="2" t="s">
        <v>560</v>
      </c>
      <c r="C97">
        <v>43</v>
      </c>
      <c r="D97">
        <v>1029</v>
      </c>
      <c r="E97">
        <v>1115</v>
      </c>
      <c r="F97">
        <v>1201</v>
      </c>
    </row>
    <row r="98" spans="1:6" x14ac:dyDescent="0.4">
      <c r="A98" s="1">
        <v>44136</v>
      </c>
      <c r="B98" s="2" t="s">
        <v>560</v>
      </c>
      <c r="C98">
        <v>44</v>
      </c>
      <c r="D98">
        <v>1037</v>
      </c>
      <c r="E98">
        <v>1124</v>
      </c>
      <c r="F98">
        <v>1210</v>
      </c>
    </row>
    <row r="99" spans="1:6" x14ac:dyDescent="0.4">
      <c r="A99" s="1">
        <v>44143</v>
      </c>
      <c r="B99" s="2" t="s">
        <v>560</v>
      </c>
      <c r="C99">
        <v>45</v>
      </c>
      <c r="D99">
        <v>1049</v>
      </c>
      <c r="E99">
        <v>1136</v>
      </c>
      <c r="F99">
        <v>1223</v>
      </c>
    </row>
    <row r="100" spans="1:6" x14ac:dyDescent="0.4">
      <c r="A100" s="1">
        <v>44150</v>
      </c>
      <c r="B100" s="2" t="s">
        <v>560</v>
      </c>
      <c r="C100">
        <v>46</v>
      </c>
      <c r="D100">
        <v>1061</v>
      </c>
      <c r="E100">
        <v>1148</v>
      </c>
      <c r="F100">
        <v>1235</v>
      </c>
    </row>
    <row r="101" spans="1:6" x14ac:dyDescent="0.4">
      <c r="A101" s="1">
        <v>44157</v>
      </c>
      <c r="B101" s="2" t="s">
        <v>560</v>
      </c>
      <c r="C101">
        <v>47</v>
      </c>
      <c r="D101">
        <v>1073</v>
      </c>
      <c r="E101">
        <v>1161</v>
      </c>
      <c r="F101">
        <v>1248</v>
      </c>
    </row>
    <row r="102" spans="1:6" x14ac:dyDescent="0.4">
      <c r="A102" s="1">
        <v>44164</v>
      </c>
      <c r="B102" s="2" t="s">
        <v>560</v>
      </c>
      <c r="C102">
        <v>48</v>
      </c>
      <c r="D102">
        <v>1084</v>
      </c>
      <c r="E102">
        <v>1172</v>
      </c>
      <c r="F102">
        <v>1261</v>
      </c>
    </row>
    <row r="103" spans="1:6" x14ac:dyDescent="0.4">
      <c r="A103" s="1">
        <v>44171</v>
      </c>
      <c r="B103" s="2" t="s">
        <v>560</v>
      </c>
      <c r="C103">
        <v>49</v>
      </c>
      <c r="D103">
        <v>1096</v>
      </c>
      <c r="E103">
        <v>1184</v>
      </c>
      <c r="F103">
        <v>1273</v>
      </c>
    </row>
    <row r="104" spans="1:6" x14ac:dyDescent="0.4">
      <c r="A104" s="1">
        <v>44178</v>
      </c>
      <c r="B104" s="2" t="s">
        <v>560</v>
      </c>
      <c r="C104">
        <v>50</v>
      </c>
      <c r="D104">
        <v>1105</v>
      </c>
      <c r="E104">
        <v>1194</v>
      </c>
      <c r="F104">
        <v>1283</v>
      </c>
    </row>
    <row r="105" spans="1:6" x14ac:dyDescent="0.4">
      <c r="A105" s="1">
        <v>44185</v>
      </c>
      <c r="B105" s="2" t="s">
        <v>560</v>
      </c>
      <c r="C105">
        <v>51</v>
      </c>
      <c r="D105">
        <v>1114</v>
      </c>
      <c r="E105">
        <v>1203</v>
      </c>
      <c r="F105">
        <v>1292</v>
      </c>
    </row>
    <row r="106" spans="1:6" x14ac:dyDescent="0.4">
      <c r="A106" s="1">
        <v>44192</v>
      </c>
      <c r="B106" s="2" t="s">
        <v>560</v>
      </c>
      <c r="C106">
        <v>52</v>
      </c>
      <c r="D106">
        <v>1122</v>
      </c>
      <c r="E106">
        <v>1212</v>
      </c>
      <c r="F106">
        <v>1302</v>
      </c>
    </row>
    <row r="107" spans="1:6" x14ac:dyDescent="0.4">
      <c r="A107" s="1">
        <v>44199</v>
      </c>
      <c r="B107" s="2" t="s">
        <v>560</v>
      </c>
      <c r="C107">
        <v>53</v>
      </c>
      <c r="D107">
        <v>1131</v>
      </c>
      <c r="E107">
        <v>1221</v>
      </c>
      <c r="F107">
        <v>1311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07EA6-C968-4C6E-B1C0-7FA23DFE81E7}">
  <dimension ref="A1:G69"/>
  <sheetViews>
    <sheetView workbookViewId="0">
      <selection activeCell="A64" sqref="A64:G64"/>
    </sheetView>
  </sheetViews>
  <sheetFormatPr baseColWidth="10" defaultRowHeight="14.6" x14ac:dyDescent="0.4"/>
  <cols>
    <col min="1" max="1" width="80.61328125" bestFit="1" customWidth="1"/>
    <col min="2" max="2" width="15.53515625" bestFit="1" customWidth="1"/>
    <col min="3" max="3" width="24.61328125" bestFit="1" customWidth="1"/>
    <col min="4" max="4" width="21.84375" bestFit="1" customWidth="1"/>
    <col min="5" max="5" width="31" bestFit="1" customWidth="1"/>
    <col min="6" max="6" width="15.921875" bestFit="1" customWidth="1"/>
    <col min="7" max="7" width="24.921875" bestFit="1" customWidth="1"/>
  </cols>
  <sheetData>
    <row r="1" spans="1:7" x14ac:dyDescent="0.4">
      <c r="A1" t="s">
        <v>292</v>
      </c>
      <c r="B1" t="s">
        <v>293</v>
      </c>
      <c r="C1" t="s">
        <v>294</v>
      </c>
      <c r="D1" t="s">
        <v>295</v>
      </c>
      <c r="E1" t="s">
        <v>296</v>
      </c>
      <c r="F1" t="s">
        <v>297</v>
      </c>
      <c r="G1" t="s">
        <v>298</v>
      </c>
    </row>
    <row r="2" spans="1:7" x14ac:dyDescent="0.4">
      <c r="A2" s="2" t="s">
        <v>588</v>
      </c>
      <c r="B2" s="2"/>
      <c r="C2" s="2"/>
      <c r="D2" s="2"/>
      <c r="E2" s="2"/>
      <c r="F2" s="2"/>
      <c r="G2" s="2"/>
    </row>
    <row r="3" spans="1:7" x14ac:dyDescent="0.4">
      <c r="A3" s="2" t="s">
        <v>299</v>
      </c>
      <c r="B3" s="2"/>
      <c r="C3" s="2"/>
      <c r="D3" s="2"/>
      <c r="E3" s="2"/>
      <c r="F3" s="2"/>
      <c r="G3" s="2"/>
    </row>
    <row r="4" spans="1:7" x14ac:dyDescent="0.4">
      <c r="A4" s="2"/>
      <c r="B4" s="2"/>
      <c r="C4" s="2"/>
      <c r="D4" s="2"/>
      <c r="E4" s="2"/>
      <c r="F4" s="2"/>
      <c r="G4" s="2"/>
    </row>
    <row r="5" spans="1:7" x14ac:dyDescent="0.4">
      <c r="A5" s="2" t="s">
        <v>300</v>
      </c>
      <c r="B5" s="2"/>
      <c r="C5" s="2"/>
      <c r="D5" s="2"/>
      <c r="E5" s="2"/>
      <c r="F5" s="2"/>
      <c r="G5" s="2"/>
    </row>
    <row r="6" spans="1:7" x14ac:dyDescent="0.4">
      <c r="A6" s="2" t="s">
        <v>301</v>
      </c>
      <c r="B6" s="2"/>
      <c r="C6" s="2"/>
      <c r="D6" s="2"/>
      <c r="E6" s="2"/>
      <c r="F6" s="2"/>
      <c r="G6" s="2"/>
    </row>
    <row r="7" spans="1:7" x14ac:dyDescent="0.4">
      <c r="A7" s="2"/>
      <c r="B7" s="2"/>
      <c r="C7" s="2"/>
      <c r="D7" s="2"/>
      <c r="E7" s="2"/>
      <c r="F7" s="2"/>
      <c r="G7" s="2"/>
    </row>
    <row r="8" spans="1:7" x14ac:dyDescent="0.4">
      <c r="A8" s="2" t="s">
        <v>302</v>
      </c>
      <c r="B8" s="2" t="s">
        <v>303</v>
      </c>
      <c r="C8" s="2" t="s">
        <v>304</v>
      </c>
      <c r="D8" s="2" t="s">
        <v>305</v>
      </c>
      <c r="E8" s="2" t="s">
        <v>306</v>
      </c>
      <c r="F8" s="2" t="s">
        <v>307</v>
      </c>
      <c r="G8" s="2" t="s">
        <v>308</v>
      </c>
    </row>
    <row r="9" spans="1:7" x14ac:dyDescent="0.4">
      <c r="A9" s="2" t="s">
        <v>309</v>
      </c>
      <c r="B9" s="2" t="s">
        <v>310</v>
      </c>
      <c r="C9" s="2" t="s">
        <v>310</v>
      </c>
      <c r="D9" s="2" t="s">
        <v>311</v>
      </c>
      <c r="E9" s="2" t="s">
        <v>311</v>
      </c>
      <c r="F9" s="2"/>
      <c r="G9" s="2"/>
    </row>
    <row r="10" spans="1:7" x14ac:dyDescent="0.4">
      <c r="A10" s="2" t="s">
        <v>312</v>
      </c>
      <c r="B10" s="2" t="s">
        <v>310</v>
      </c>
      <c r="C10" s="2" t="s">
        <v>313</v>
      </c>
      <c r="D10" s="2" t="s">
        <v>314</v>
      </c>
      <c r="E10" s="2" t="s">
        <v>315</v>
      </c>
      <c r="F10" s="2"/>
      <c r="G10" s="2"/>
    </row>
    <row r="11" spans="1:7" x14ac:dyDescent="0.4">
      <c r="A11" s="2" t="s">
        <v>316</v>
      </c>
      <c r="B11" s="2" t="s">
        <v>317</v>
      </c>
      <c r="C11" s="2" t="s">
        <v>318</v>
      </c>
      <c r="D11" s="2" t="s">
        <v>319</v>
      </c>
      <c r="E11" s="2" t="s">
        <v>320</v>
      </c>
      <c r="F11" s="2"/>
      <c r="G11" s="2"/>
    </row>
    <row r="12" spans="1:7" x14ac:dyDescent="0.4">
      <c r="A12" s="2" t="s">
        <v>321</v>
      </c>
      <c r="B12" s="2" t="s">
        <v>322</v>
      </c>
      <c r="C12" s="2" t="s">
        <v>323</v>
      </c>
      <c r="D12" s="2" t="s">
        <v>314</v>
      </c>
      <c r="E12" s="2" t="s">
        <v>324</v>
      </c>
      <c r="F12" s="2"/>
      <c r="G12" s="2"/>
    </row>
    <row r="13" spans="1:7" x14ac:dyDescent="0.4">
      <c r="A13" s="2" t="s">
        <v>325</v>
      </c>
      <c r="B13" s="2" t="s">
        <v>317</v>
      </c>
      <c r="C13" s="2" t="s">
        <v>326</v>
      </c>
      <c r="D13" s="2" t="s">
        <v>311</v>
      </c>
      <c r="E13" s="2" t="s">
        <v>513</v>
      </c>
      <c r="F13" s="2"/>
      <c r="G13" s="2"/>
    </row>
    <row r="14" spans="1:7" x14ac:dyDescent="0.4">
      <c r="A14" s="2" t="s">
        <v>327</v>
      </c>
      <c r="B14" s="2" t="s">
        <v>328</v>
      </c>
      <c r="C14" s="2" t="s">
        <v>329</v>
      </c>
      <c r="D14" s="2" t="s">
        <v>318</v>
      </c>
      <c r="E14" s="2" t="s">
        <v>409</v>
      </c>
      <c r="F14" s="2"/>
      <c r="G14" s="2"/>
    </row>
    <row r="15" spans="1:7" x14ac:dyDescent="0.4">
      <c r="A15" s="2" t="s">
        <v>332</v>
      </c>
      <c r="B15" s="2" t="s">
        <v>330</v>
      </c>
      <c r="C15" s="2" t="s">
        <v>333</v>
      </c>
      <c r="D15" s="2" t="s">
        <v>315</v>
      </c>
      <c r="E15" s="2" t="s">
        <v>494</v>
      </c>
      <c r="F15" s="2"/>
      <c r="G15" s="2"/>
    </row>
    <row r="16" spans="1:7" x14ac:dyDescent="0.4">
      <c r="A16" s="2" t="s">
        <v>334</v>
      </c>
      <c r="B16" s="2" t="s">
        <v>335</v>
      </c>
      <c r="C16" s="2" t="s">
        <v>336</v>
      </c>
      <c r="D16" s="2" t="s">
        <v>337</v>
      </c>
      <c r="E16" s="2" t="s">
        <v>344</v>
      </c>
      <c r="F16" s="2"/>
      <c r="G16" s="2"/>
    </row>
    <row r="17" spans="1:7" x14ac:dyDescent="0.4">
      <c r="A17" s="2" t="s">
        <v>339</v>
      </c>
      <c r="B17" s="2" t="s">
        <v>340</v>
      </c>
      <c r="C17" s="2" t="s">
        <v>341</v>
      </c>
      <c r="D17" s="2" t="s">
        <v>345</v>
      </c>
      <c r="E17" s="2" t="s">
        <v>514</v>
      </c>
      <c r="F17" s="2"/>
      <c r="G17" s="2"/>
    </row>
    <row r="18" spans="1:7" x14ac:dyDescent="0.4">
      <c r="A18" s="2" t="s">
        <v>342</v>
      </c>
      <c r="B18" s="2" t="s">
        <v>338</v>
      </c>
      <c r="C18" s="2" t="s">
        <v>515</v>
      </c>
      <c r="D18" s="2" t="s">
        <v>318</v>
      </c>
      <c r="E18" s="2" t="s">
        <v>490</v>
      </c>
      <c r="F18" s="2"/>
      <c r="G18" s="2"/>
    </row>
    <row r="19" spans="1:7" x14ac:dyDescent="0.4">
      <c r="A19" s="2" t="s">
        <v>343</v>
      </c>
      <c r="B19" s="2" t="s">
        <v>344</v>
      </c>
      <c r="C19" s="2" t="s">
        <v>516</v>
      </c>
      <c r="D19" s="2" t="s">
        <v>345</v>
      </c>
      <c r="E19" s="2" t="s">
        <v>491</v>
      </c>
      <c r="F19" s="2" t="s">
        <v>310</v>
      </c>
      <c r="G19" s="2" t="s">
        <v>310</v>
      </c>
    </row>
    <row r="20" spans="1:7" x14ac:dyDescent="0.4">
      <c r="A20" s="2" t="s">
        <v>346</v>
      </c>
      <c r="B20" s="2" t="s">
        <v>347</v>
      </c>
      <c r="C20" s="2" t="s">
        <v>348</v>
      </c>
      <c r="D20" s="2" t="s">
        <v>324</v>
      </c>
      <c r="E20" s="2" t="s">
        <v>492</v>
      </c>
      <c r="F20" s="2" t="s">
        <v>349</v>
      </c>
      <c r="G20" s="2" t="s">
        <v>310</v>
      </c>
    </row>
    <row r="21" spans="1:7" x14ac:dyDescent="0.4">
      <c r="A21" s="2" t="s">
        <v>350</v>
      </c>
      <c r="B21" s="2" t="s">
        <v>351</v>
      </c>
      <c r="C21" s="2" t="s">
        <v>517</v>
      </c>
      <c r="D21" s="2" t="s">
        <v>322</v>
      </c>
      <c r="E21" s="2" t="s">
        <v>493</v>
      </c>
      <c r="F21" s="2" t="s">
        <v>349</v>
      </c>
      <c r="G21" s="2" t="s">
        <v>310</v>
      </c>
    </row>
    <row r="22" spans="1:7" x14ac:dyDescent="0.4">
      <c r="A22" s="2" t="s">
        <v>352</v>
      </c>
      <c r="B22" s="2" t="s">
        <v>353</v>
      </c>
      <c r="C22" s="2" t="s">
        <v>518</v>
      </c>
      <c r="D22" s="2" t="s">
        <v>320</v>
      </c>
      <c r="E22" s="2" t="s">
        <v>519</v>
      </c>
      <c r="F22" s="2" t="s">
        <v>310</v>
      </c>
      <c r="G22" s="2" t="s">
        <v>313</v>
      </c>
    </row>
    <row r="23" spans="1:7" x14ac:dyDescent="0.4">
      <c r="A23" s="2" t="s">
        <v>354</v>
      </c>
      <c r="B23" s="2" t="s">
        <v>355</v>
      </c>
      <c r="C23" s="2" t="s">
        <v>520</v>
      </c>
      <c r="D23" s="2" t="s">
        <v>356</v>
      </c>
      <c r="E23" s="2" t="s">
        <v>521</v>
      </c>
      <c r="F23" s="2" t="s">
        <v>349</v>
      </c>
      <c r="G23" s="2" t="s">
        <v>313</v>
      </c>
    </row>
    <row r="24" spans="1:7" x14ac:dyDescent="0.4">
      <c r="A24" s="2" t="s">
        <v>357</v>
      </c>
      <c r="B24" s="2" t="s">
        <v>522</v>
      </c>
      <c r="C24" s="2" t="s">
        <v>523</v>
      </c>
      <c r="D24" s="2" t="s">
        <v>358</v>
      </c>
      <c r="E24" s="2" t="s">
        <v>524</v>
      </c>
      <c r="F24" s="2" t="s">
        <v>313</v>
      </c>
      <c r="G24" s="2" t="s">
        <v>314</v>
      </c>
    </row>
    <row r="25" spans="1:7" x14ac:dyDescent="0.4">
      <c r="A25" s="2" t="s">
        <v>359</v>
      </c>
      <c r="B25" s="2" t="s">
        <v>525</v>
      </c>
      <c r="C25" s="2" t="s">
        <v>526</v>
      </c>
      <c r="D25" s="2" t="s">
        <v>360</v>
      </c>
      <c r="E25" s="2" t="s">
        <v>527</v>
      </c>
      <c r="F25" s="2" t="s">
        <v>361</v>
      </c>
      <c r="G25" s="2" t="s">
        <v>322</v>
      </c>
    </row>
    <row r="26" spans="1:7" x14ac:dyDescent="0.4">
      <c r="A26" s="2" t="s">
        <v>362</v>
      </c>
      <c r="B26" s="2" t="s">
        <v>363</v>
      </c>
      <c r="C26" s="2" t="s">
        <v>528</v>
      </c>
      <c r="D26" s="2" t="s">
        <v>398</v>
      </c>
      <c r="E26" s="2" t="s">
        <v>589</v>
      </c>
      <c r="F26" s="2" t="s">
        <v>314</v>
      </c>
      <c r="G26" s="2" t="s">
        <v>330</v>
      </c>
    </row>
    <row r="27" spans="1:7" x14ac:dyDescent="0.4">
      <c r="A27" s="2" t="s">
        <v>365</v>
      </c>
      <c r="B27" s="2" t="s">
        <v>590</v>
      </c>
      <c r="C27" s="2" t="s">
        <v>591</v>
      </c>
      <c r="D27" s="2" t="s">
        <v>494</v>
      </c>
      <c r="E27" s="2" t="s">
        <v>517</v>
      </c>
      <c r="F27" s="2" t="s">
        <v>361</v>
      </c>
      <c r="G27" s="2" t="s">
        <v>337</v>
      </c>
    </row>
    <row r="28" spans="1:7" x14ac:dyDescent="0.4">
      <c r="A28" s="2" t="s">
        <v>366</v>
      </c>
      <c r="B28" s="2" t="s">
        <v>495</v>
      </c>
      <c r="C28" s="2" t="s">
        <v>592</v>
      </c>
      <c r="D28" s="2" t="s">
        <v>338</v>
      </c>
      <c r="E28" s="2" t="s">
        <v>593</v>
      </c>
      <c r="F28" s="2" t="s">
        <v>311</v>
      </c>
      <c r="G28" s="2" t="s">
        <v>323</v>
      </c>
    </row>
    <row r="29" spans="1:7" x14ac:dyDescent="0.4">
      <c r="A29" s="2" t="s">
        <v>367</v>
      </c>
      <c r="B29" s="2" t="s">
        <v>496</v>
      </c>
      <c r="C29" s="2" t="s">
        <v>594</v>
      </c>
      <c r="D29" s="2" t="s">
        <v>398</v>
      </c>
      <c r="E29" s="2" t="s">
        <v>595</v>
      </c>
      <c r="F29" s="2" t="s">
        <v>319</v>
      </c>
      <c r="G29" s="2" t="s">
        <v>416</v>
      </c>
    </row>
    <row r="30" spans="1:7" x14ac:dyDescent="0.4">
      <c r="A30" s="2" t="s">
        <v>368</v>
      </c>
      <c r="B30" s="2" t="s">
        <v>596</v>
      </c>
      <c r="C30" s="2" t="s">
        <v>597</v>
      </c>
      <c r="D30" s="2" t="s">
        <v>497</v>
      </c>
      <c r="E30" s="2" t="s">
        <v>598</v>
      </c>
      <c r="F30" s="2" t="s">
        <v>322</v>
      </c>
      <c r="G30" s="2" t="s">
        <v>529</v>
      </c>
    </row>
    <row r="31" spans="1:7" x14ac:dyDescent="0.4">
      <c r="A31" s="2" t="s">
        <v>370</v>
      </c>
      <c r="B31" s="2" t="s">
        <v>530</v>
      </c>
      <c r="C31" s="2" t="s">
        <v>599</v>
      </c>
      <c r="D31" s="2" t="s">
        <v>531</v>
      </c>
      <c r="E31" s="2" t="s">
        <v>600</v>
      </c>
      <c r="F31" s="2" t="s">
        <v>317</v>
      </c>
      <c r="G31" s="2" t="s">
        <v>406</v>
      </c>
    </row>
    <row r="32" spans="1:7" x14ac:dyDescent="0.4">
      <c r="A32" s="2" t="s">
        <v>371</v>
      </c>
      <c r="B32" s="2" t="s">
        <v>498</v>
      </c>
      <c r="C32" s="2" t="s">
        <v>601</v>
      </c>
      <c r="D32" s="2" t="s">
        <v>499</v>
      </c>
      <c r="E32" s="2" t="s">
        <v>602</v>
      </c>
      <c r="F32" s="2" t="s">
        <v>319</v>
      </c>
      <c r="G32" s="2" t="s">
        <v>410</v>
      </c>
    </row>
    <row r="33" spans="1:7" x14ac:dyDescent="0.4">
      <c r="A33" s="2" t="s">
        <v>372</v>
      </c>
      <c r="B33" s="2" t="s">
        <v>469</v>
      </c>
      <c r="C33" s="2" t="s">
        <v>603</v>
      </c>
      <c r="D33" s="2" t="s">
        <v>373</v>
      </c>
      <c r="E33" s="2" t="s">
        <v>604</v>
      </c>
      <c r="F33" s="2" t="s">
        <v>330</v>
      </c>
      <c r="G33" s="2" t="s">
        <v>532</v>
      </c>
    </row>
    <row r="34" spans="1:7" x14ac:dyDescent="0.4">
      <c r="A34" s="2" t="s">
        <v>374</v>
      </c>
      <c r="B34" s="2" t="s">
        <v>375</v>
      </c>
      <c r="C34" s="2" t="s">
        <v>605</v>
      </c>
      <c r="D34" s="2" t="s">
        <v>341</v>
      </c>
      <c r="E34" s="2" t="s">
        <v>606</v>
      </c>
      <c r="F34" s="2" t="s">
        <v>324</v>
      </c>
      <c r="G34" s="2" t="s">
        <v>336</v>
      </c>
    </row>
    <row r="35" spans="1:7" x14ac:dyDescent="0.4">
      <c r="A35" s="2" t="s">
        <v>376</v>
      </c>
      <c r="B35" s="2" t="s">
        <v>377</v>
      </c>
      <c r="C35" s="2" t="s">
        <v>607</v>
      </c>
      <c r="D35" s="2" t="s">
        <v>378</v>
      </c>
      <c r="E35" s="2" t="s">
        <v>608</v>
      </c>
      <c r="F35" s="2" t="s">
        <v>320</v>
      </c>
      <c r="G35" s="2" t="s">
        <v>533</v>
      </c>
    </row>
    <row r="36" spans="1:7" x14ac:dyDescent="0.4">
      <c r="A36" s="2" t="s">
        <v>379</v>
      </c>
      <c r="B36" s="2" t="s">
        <v>609</v>
      </c>
      <c r="C36" s="2" t="s">
        <v>610</v>
      </c>
      <c r="D36" s="2" t="s">
        <v>468</v>
      </c>
      <c r="E36" s="2" t="s">
        <v>611</v>
      </c>
      <c r="F36" s="2" t="s">
        <v>380</v>
      </c>
      <c r="G36" s="2" t="s">
        <v>341</v>
      </c>
    </row>
    <row r="37" spans="1:7" x14ac:dyDescent="0.4">
      <c r="A37" s="2" t="s">
        <v>381</v>
      </c>
      <c r="B37" s="2" t="s">
        <v>534</v>
      </c>
      <c r="C37" s="2" t="s">
        <v>612</v>
      </c>
      <c r="D37" s="2" t="s">
        <v>500</v>
      </c>
      <c r="E37" s="2" t="s">
        <v>613</v>
      </c>
      <c r="F37" s="2" t="s">
        <v>382</v>
      </c>
      <c r="G37" s="2" t="s">
        <v>535</v>
      </c>
    </row>
    <row r="38" spans="1:7" x14ac:dyDescent="0.4">
      <c r="A38" s="2" t="s">
        <v>383</v>
      </c>
      <c r="B38" s="2" t="s">
        <v>536</v>
      </c>
      <c r="C38" s="2" t="s">
        <v>614</v>
      </c>
      <c r="D38" s="2" t="s">
        <v>615</v>
      </c>
      <c r="E38" s="2" t="s">
        <v>501</v>
      </c>
      <c r="F38" s="2" t="s">
        <v>320</v>
      </c>
      <c r="G38" s="2" t="s">
        <v>537</v>
      </c>
    </row>
    <row r="39" spans="1:7" x14ac:dyDescent="0.4">
      <c r="A39" s="2" t="s">
        <v>384</v>
      </c>
      <c r="B39" s="2" t="s">
        <v>385</v>
      </c>
      <c r="C39" s="2" t="s">
        <v>616</v>
      </c>
      <c r="D39" s="2" t="s">
        <v>538</v>
      </c>
      <c r="E39" s="2" t="s">
        <v>539</v>
      </c>
      <c r="F39" s="2" t="s">
        <v>331</v>
      </c>
      <c r="G39" s="2" t="s">
        <v>355</v>
      </c>
    </row>
    <row r="40" spans="1:7" x14ac:dyDescent="0.4">
      <c r="A40" s="2" t="s">
        <v>386</v>
      </c>
      <c r="B40" s="2" t="s">
        <v>617</v>
      </c>
      <c r="C40" s="2" t="s">
        <v>618</v>
      </c>
      <c r="D40" s="2" t="s">
        <v>619</v>
      </c>
      <c r="E40" s="2" t="s">
        <v>620</v>
      </c>
      <c r="F40" s="2" t="s">
        <v>331</v>
      </c>
      <c r="G40" s="2" t="s">
        <v>540</v>
      </c>
    </row>
    <row r="41" spans="1:7" x14ac:dyDescent="0.4">
      <c r="A41" s="2" t="s">
        <v>388</v>
      </c>
      <c r="B41" s="2" t="s">
        <v>621</v>
      </c>
      <c r="C41" s="2" t="s">
        <v>622</v>
      </c>
      <c r="D41" s="2" t="s">
        <v>541</v>
      </c>
      <c r="E41" s="2" t="s">
        <v>623</v>
      </c>
      <c r="F41" s="2" t="s">
        <v>335</v>
      </c>
      <c r="G41" s="2" t="s">
        <v>542</v>
      </c>
    </row>
    <row r="42" spans="1:7" x14ac:dyDescent="0.4">
      <c r="A42" s="2" t="s">
        <v>389</v>
      </c>
      <c r="B42" s="2" t="s">
        <v>543</v>
      </c>
      <c r="C42" s="2" t="s">
        <v>624</v>
      </c>
      <c r="D42" s="2" t="s">
        <v>341</v>
      </c>
      <c r="E42" s="2" t="s">
        <v>625</v>
      </c>
      <c r="F42" s="2" t="s">
        <v>390</v>
      </c>
      <c r="G42" s="2" t="s">
        <v>456</v>
      </c>
    </row>
    <row r="43" spans="1:7" x14ac:dyDescent="0.4">
      <c r="A43" s="2" t="s">
        <v>391</v>
      </c>
      <c r="B43" s="2" t="s">
        <v>392</v>
      </c>
      <c r="C43" s="2" t="s">
        <v>626</v>
      </c>
      <c r="D43" s="2" t="s">
        <v>468</v>
      </c>
      <c r="E43" s="2" t="s">
        <v>627</v>
      </c>
      <c r="F43" s="2" t="s">
        <v>406</v>
      </c>
      <c r="G43" s="2" t="s">
        <v>628</v>
      </c>
    </row>
    <row r="44" spans="1:7" x14ac:dyDescent="0.4">
      <c r="A44" s="2" t="s">
        <v>393</v>
      </c>
      <c r="B44" s="2" t="s">
        <v>470</v>
      </c>
      <c r="C44" s="2" t="s">
        <v>629</v>
      </c>
      <c r="D44" s="2" t="s">
        <v>500</v>
      </c>
      <c r="E44" s="2" t="s">
        <v>544</v>
      </c>
      <c r="F44" s="2" t="s">
        <v>394</v>
      </c>
      <c r="G44" s="2" t="s">
        <v>630</v>
      </c>
    </row>
    <row r="45" spans="1:7" x14ac:dyDescent="0.4">
      <c r="A45" s="2" t="s">
        <v>395</v>
      </c>
      <c r="B45" s="2" t="s">
        <v>550</v>
      </c>
      <c r="C45" s="2" t="s">
        <v>631</v>
      </c>
      <c r="D45" s="2" t="s">
        <v>545</v>
      </c>
      <c r="E45" s="2" t="s">
        <v>546</v>
      </c>
      <c r="F45" s="2" t="s">
        <v>358</v>
      </c>
      <c r="G45" s="2" t="s">
        <v>632</v>
      </c>
    </row>
    <row r="46" spans="1:7" x14ac:dyDescent="0.4">
      <c r="A46" s="2" t="s">
        <v>396</v>
      </c>
      <c r="B46" s="2" t="s">
        <v>397</v>
      </c>
      <c r="C46" s="2" t="s">
        <v>633</v>
      </c>
      <c r="D46" s="2" t="s">
        <v>634</v>
      </c>
      <c r="E46" s="2" t="s">
        <v>635</v>
      </c>
      <c r="F46" s="2" t="s">
        <v>333</v>
      </c>
      <c r="G46" s="2" t="s">
        <v>636</v>
      </c>
    </row>
    <row r="47" spans="1:7" x14ac:dyDescent="0.4">
      <c r="A47" s="2" t="s">
        <v>399</v>
      </c>
      <c r="B47" s="2" t="s">
        <v>400</v>
      </c>
      <c r="C47" s="2" t="s">
        <v>637</v>
      </c>
      <c r="D47" s="2" t="s">
        <v>490</v>
      </c>
      <c r="E47" s="2" t="s">
        <v>638</v>
      </c>
      <c r="F47" s="2" t="s">
        <v>471</v>
      </c>
      <c r="G47" s="2" t="s">
        <v>639</v>
      </c>
    </row>
    <row r="48" spans="1:7" x14ac:dyDescent="0.4">
      <c r="A48" s="2" t="s">
        <v>401</v>
      </c>
      <c r="B48" s="2" t="s">
        <v>472</v>
      </c>
      <c r="C48" s="2" t="s">
        <v>640</v>
      </c>
      <c r="D48" s="2" t="s">
        <v>641</v>
      </c>
      <c r="E48" s="2" t="s">
        <v>642</v>
      </c>
      <c r="F48" s="2" t="s">
        <v>364</v>
      </c>
      <c r="G48" s="2" t="s">
        <v>643</v>
      </c>
    </row>
    <row r="49" spans="1:7" x14ac:dyDescent="0.4">
      <c r="A49" s="2" t="s">
        <v>402</v>
      </c>
      <c r="B49" s="2" t="s">
        <v>403</v>
      </c>
      <c r="C49" s="2" t="s">
        <v>644</v>
      </c>
      <c r="D49" s="2" t="s">
        <v>360</v>
      </c>
      <c r="E49" s="2" t="s">
        <v>645</v>
      </c>
      <c r="F49" s="2" t="s">
        <v>494</v>
      </c>
      <c r="G49" s="2" t="s">
        <v>646</v>
      </c>
    </row>
    <row r="50" spans="1:7" x14ac:dyDescent="0.4">
      <c r="A50" s="2" t="s">
        <v>404</v>
      </c>
      <c r="B50" s="2" t="s">
        <v>405</v>
      </c>
      <c r="C50" s="2" t="s">
        <v>647</v>
      </c>
      <c r="D50" s="2" t="s">
        <v>387</v>
      </c>
      <c r="E50" s="2" t="s">
        <v>648</v>
      </c>
      <c r="F50" s="2" t="s">
        <v>360</v>
      </c>
      <c r="G50" s="2" t="s">
        <v>649</v>
      </c>
    </row>
    <row r="51" spans="1:7" x14ac:dyDescent="0.4">
      <c r="A51" s="2" t="s">
        <v>407</v>
      </c>
      <c r="B51" s="2" t="s">
        <v>650</v>
      </c>
      <c r="C51" s="2" t="s">
        <v>651</v>
      </c>
      <c r="D51" s="2" t="s">
        <v>467</v>
      </c>
      <c r="E51" s="2" t="s">
        <v>652</v>
      </c>
      <c r="F51" s="2" t="s">
        <v>406</v>
      </c>
      <c r="G51" s="2" t="s">
        <v>653</v>
      </c>
    </row>
    <row r="52" spans="1:7" x14ac:dyDescent="0.4">
      <c r="A52" s="2" t="s">
        <v>408</v>
      </c>
      <c r="B52" s="2" t="s">
        <v>654</v>
      </c>
      <c r="C52" s="2" t="s">
        <v>655</v>
      </c>
      <c r="D52" s="2" t="s">
        <v>656</v>
      </c>
      <c r="E52" s="2" t="s">
        <v>657</v>
      </c>
      <c r="F52" s="2" t="s">
        <v>410</v>
      </c>
      <c r="G52" s="2" t="s">
        <v>658</v>
      </c>
    </row>
    <row r="53" spans="1:7" x14ac:dyDescent="0.4">
      <c r="A53" s="2" t="s">
        <v>411</v>
      </c>
      <c r="B53" s="2" t="s">
        <v>659</v>
      </c>
      <c r="C53" s="2" t="s">
        <v>660</v>
      </c>
      <c r="D53" s="2" t="s">
        <v>394</v>
      </c>
      <c r="E53" s="2" t="s">
        <v>661</v>
      </c>
      <c r="F53" s="2" t="s">
        <v>410</v>
      </c>
      <c r="G53" s="2" t="s">
        <v>662</v>
      </c>
    </row>
    <row r="54" spans="1:7" x14ac:dyDescent="0.4">
      <c r="A54" s="2" t="s">
        <v>412</v>
      </c>
      <c r="B54" s="2" t="s">
        <v>547</v>
      </c>
      <c r="C54" s="2" t="s">
        <v>663</v>
      </c>
      <c r="D54" s="2" t="s">
        <v>360</v>
      </c>
      <c r="E54" s="2" t="s">
        <v>664</v>
      </c>
      <c r="F54" s="2" t="s">
        <v>329</v>
      </c>
      <c r="G54" s="2" t="s">
        <v>665</v>
      </c>
    </row>
    <row r="55" spans="1:7" x14ac:dyDescent="0.4">
      <c r="A55" s="2" t="s">
        <v>413</v>
      </c>
      <c r="B55" s="2" t="s">
        <v>348</v>
      </c>
      <c r="C55" s="2" t="s">
        <v>666</v>
      </c>
      <c r="D55" s="2" t="s">
        <v>503</v>
      </c>
      <c r="E55" s="2" t="s">
        <v>667</v>
      </c>
      <c r="F55" s="2" t="s">
        <v>656</v>
      </c>
      <c r="G55" s="2" t="s">
        <v>668</v>
      </c>
    </row>
    <row r="56" spans="1:7" x14ac:dyDescent="0.4">
      <c r="A56" s="2" t="s">
        <v>414</v>
      </c>
      <c r="B56" s="2" t="s">
        <v>415</v>
      </c>
      <c r="C56" s="2" t="s">
        <v>669</v>
      </c>
      <c r="D56" s="2" t="s">
        <v>670</v>
      </c>
      <c r="E56" s="2" t="s">
        <v>671</v>
      </c>
      <c r="F56" s="2" t="s">
        <v>329</v>
      </c>
      <c r="G56" s="2" t="s">
        <v>672</v>
      </c>
    </row>
    <row r="57" spans="1:7" x14ac:dyDescent="0.4">
      <c r="A57" s="2" t="s">
        <v>417</v>
      </c>
      <c r="B57" s="2" t="s">
        <v>418</v>
      </c>
      <c r="C57" s="2" t="s">
        <v>673</v>
      </c>
      <c r="D57" s="2" t="s">
        <v>503</v>
      </c>
      <c r="E57" s="2" t="s">
        <v>674</v>
      </c>
      <c r="F57" s="2" t="s">
        <v>335</v>
      </c>
      <c r="G57" s="2" t="s">
        <v>675</v>
      </c>
    </row>
    <row r="58" spans="1:7" x14ac:dyDescent="0.4">
      <c r="A58" s="2" t="s">
        <v>419</v>
      </c>
      <c r="B58" s="2" t="s">
        <v>502</v>
      </c>
      <c r="C58" s="2" t="s">
        <v>676</v>
      </c>
      <c r="D58" s="2" t="s">
        <v>323</v>
      </c>
      <c r="E58" s="2" t="s">
        <v>677</v>
      </c>
      <c r="F58" s="2" t="s">
        <v>335</v>
      </c>
      <c r="G58" s="2" t="s">
        <v>678</v>
      </c>
    </row>
    <row r="59" spans="1:7" x14ac:dyDescent="0.4">
      <c r="A59" s="2" t="s">
        <v>420</v>
      </c>
      <c r="B59" s="2" t="s">
        <v>548</v>
      </c>
      <c r="C59" s="2" t="s">
        <v>679</v>
      </c>
      <c r="D59" s="2" t="s">
        <v>358</v>
      </c>
      <c r="E59" s="2" t="s">
        <v>680</v>
      </c>
      <c r="F59" s="2" t="s">
        <v>529</v>
      </c>
      <c r="G59" s="2" t="s">
        <v>681</v>
      </c>
    </row>
    <row r="60" spans="1:7" x14ac:dyDescent="0.4">
      <c r="A60" s="2" t="s">
        <v>421</v>
      </c>
      <c r="B60" s="2" t="s">
        <v>473</v>
      </c>
      <c r="C60" s="2" t="s">
        <v>682</v>
      </c>
      <c r="D60" s="2" t="s">
        <v>683</v>
      </c>
      <c r="E60" s="2" t="s">
        <v>684</v>
      </c>
      <c r="F60" s="2" t="s">
        <v>369</v>
      </c>
      <c r="G60" s="2" t="s">
        <v>685</v>
      </c>
    </row>
    <row r="61" spans="1:7" x14ac:dyDescent="0.4">
      <c r="A61" s="2" t="s">
        <v>422</v>
      </c>
      <c r="B61" s="2" t="s">
        <v>456</v>
      </c>
      <c r="C61" s="2" t="s">
        <v>686</v>
      </c>
      <c r="D61" s="2" t="s">
        <v>513</v>
      </c>
      <c r="E61" s="2" t="s">
        <v>687</v>
      </c>
      <c r="F61" s="2" t="s">
        <v>529</v>
      </c>
      <c r="G61" s="2" t="s">
        <v>375</v>
      </c>
    </row>
    <row r="62" spans="1:7" x14ac:dyDescent="0.4">
      <c r="A62" s="2" t="s">
        <v>423</v>
      </c>
      <c r="B62" s="2" t="s">
        <v>504</v>
      </c>
      <c r="C62" s="2" t="s">
        <v>688</v>
      </c>
      <c r="D62" s="2" t="s">
        <v>689</v>
      </c>
      <c r="E62" s="2" t="s">
        <v>690</v>
      </c>
      <c r="F62" s="2" t="s">
        <v>529</v>
      </c>
      <c r="G62" s="2" t="s">
        <v>691</v>
      </c>
    </row>
    <row r="63" spans="1:7" x14ac:dyDescent="0.4">
      <c r="A63" s="2" t="s">
        <v>424</v>
      </c>
      <c r="B63" s="2" t="s">
        <v>692</v>
      </c>
      <c r="C63" s="2" t="s">
        <v>693</v>
      </c>
      <c r="D63" s="2" t="s">
        <v>319</v>
      </c>
      <c r="E63" s="2" t="s">
        <v>694</v>
      </c>
      <c r="F63" s="2" t="s">
        <v>549</v>
      </c>
      <c r="G63" s="2" t="s">
        <v>695</v>
      </c>
    </row>
    <row r="64" spans="1:7" x14ac:dyDescent="0.4">
      <c r="A64" s="2" t="s">
        <v>457</v>
      </c>
      <c r="B64" s="2" t="s">
        <v>634</v>
      </c>
      <c r="C64" s="2" t="s">
        <v>696</v>
      </c>
      <c r="D64" s="2" t="s">
        <v>345</v>
      </c>
      <c r="E64" s="2" t="s">
        <v>697</v>
      </c>
      <c r="F64" s="2" t="s">
        <v>380</v>
      </c>
      <c r="G64" s="2" t="s">
        <v>698</v>
      </c>
    </row>
    <row r="65" spans="1:7" x14ac:dyDescent="0.4">
      <c r="A65" s="2" t="s">
        <v>458</v>
      </c>
      <c r="B65" s="2" t="s">
        <v>699</v>
      </c>
      <c r="C65" s="2" t="s">
        <v>700</v>
      </c>
      <c r="D65" s="2" t="s">
        <v>330</v>
      </c>
      <c r="E65" s="2" t="s">
        <v>701</v>
      </c>
      <c r="F65" s="2" t="s">
        <v>335</v>
      </c>
      <c r="G65" s="2" t="s">
        <v>702</v>
      </c>
    </row>
    <row r="66" spans="1:7" x14ac:dyDescent="0.4">
      <c r="A66" s="2" t="s">
        <v>474</v>
      </c>
      <c r="B66" s="2" t="s">
        <v>703</v>
      </c>
      <c r="C66" s="2" t="s">
        <v>704</v>
      </c>
      <c r="D66" s="2" t="s">
        <v>319</v>
      </c>
      <c r="E66" s="2" t="s">
        <v>705</v>
      </c>
      <c r="F66" s="2" t="s">
        <v>416</v>
      </c>
      <c r="G66" s="2" t="s">
        <v>706</v>
      </c>
    </row>
    <row r="67" spans="1:7" x14ac:dyDescent="0.4">
      <c r="A67" s="2" t="s">
        <v>505</v>
      </c>
      <c r="B67" s="2" t="s">
        <v>707</v>
      </c>
      <c r="C67" s="2" t="s">
        <v>708</v>
      </c>
      <c r="D67" s="2" t="s">
        <v>313</v>
      </c>
      <c r="E67" s="2" t="s">
        <v>709</v>
      </c>
      <c r="F67" s="2" t="s">
        <v>345</v>
      </c>
      <c r="G67" s="2" t="s">
        <v>710</v>
      </c>
    </row>
    <row r="68" spans="1:7" x14ac:dyDescent="0.4">
      <c r="A68" s="2" t="s">
        <v>551</v>
      </c>
      <c r="B68" s="2" t="s">
        <v>313</v>
      </c>
      <c r="C68" s="2" t="s">
        <v>711</v>
      </c>
      <c r="D68" s="2" t="s">
        <v>310</v>
      </c>
      <c r="E68" s="2" t="s">
        <v>712</v>
      </c>
      <c r="F68" s="2" t="s">
        <v>315</v>
      </c>
      <c r="G68" s="2" t="s">
        <v>713</v>
      </c>
    </row>
    <row r="69" spans="1:7" x14ac:dyDescent="0.4">
      <c r="A69" s="2" t="s">
        <v>714</v>
      </c>
      <c r="B69" s="2" t="s">
        <v>349</v>
      </c>
      <c r="C69" s="2" t="s">
        <v>711</v>
      </c>
      <c r="D69" s="2" t="s">
        <v>349</v>
      </c>
      <c r="E69" s="2" t="s">
        <v>712</v>
      </c>
      <c r="F69" s="2" t="s">
        <v>349</v>
      </c>
      <c r="G69" s="2" t="s">
        <v>713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3442A-588B-43E9-AA92-CC6D7E443282}">
  <dimension ref="A4:B32"/>
  <sheetViews>
    <sheetView workbookViewId="0">
      <selection activeCell="B32" sqref="B32"/>
    </sheetView>
  </sheetViews>
  <sheetFormatPr baseColWidth="10" defaultRowHeight="14.6" x14ac:dyDescent="0.4"/>
  <sheetData>
    <row r="4" spans="1:2" x14ac:dyDescent="0.4">
      <c r="A4" t="s">
        <v>231</v>
      </c>
      <c r="B4" s="1" t="s">
        <v>251</v>
      </c>
    </row>
    <row r="5" spans="1:2" x14ac:dyDescent="0.4">
      <c r="A5" t="s">
        <v>25</v>
      </c>
      <c r="B5">
        <v>678.20699999999999</v>
      </c>
    </row>
    <row r="6" spans="1:2" x14ac:dyDescent="0.4">
      <c r="A6" t="s">
        <v>113</v>
      </c>
      <c r="B6">
        <v>16.145</v>
      </c>
    </row>
    <row r="7" spans="1:2" x14ac:dyDescent="0.4">
      <c r="A7" t="s">
        <v>59</v>
      </c>
      <c r="B7">
        <v>55.234000000000002</v>
      </c>
    </row>
    <row r="8" spans="1:2" x14ac:dyDescent="0.4">
      <c r="A8" t="s">
        <v>17</v>
      </c>
      <c r="B8">
        <v>1034.9770000000001</v>
      </c>
    </row>
    <row r="9" spans="1:2" x14ac:dyDescent="0.4">
      <c r="A9" t="s">
        <v>19</v>
      </c>
      <c r="B9">
        <v>288.13200000000001</v>
      </c>
    </row>
    <row r="10" spans="1:2" x14ac:dyDescent="0.4">
      <c r="A10" t="s">
        <v>15</v>
      </c>
      <c r="B10">
        <v>194.76599999999999</v>
      </c>
    </row>
    <row r="11" spans="1:2" x14ac:dyDescent="0.4">
      <c r="A11" t="s">
        <v>30</v>
      </c>
      <c r="B11">
        <v>318.714</v>
      </c>
    </row>
    <row r="12" spans="1:2" x14ac:dyDescent="0.4">
      <c r="A12" t="s">
        <v>8</v>
      </c>
      <c r="B12">
        <v>499.48</v>
      </c>
    </row>
    <row r="13" spans="1:2" x14ac:dyDescent="0.4">
      <c r="A13" t="s">
        <v>32</v>
      </c>
      <c r="B13">
        <v>40.402999999999999</v>
      </c>
    </row>
    <row r="14" spans="1:2" x14ac:dyDescent="0.4">
      <c r="A14" t="s">
        <v>136</v>
      </c>
      <c r="B14">
        <v>198.37899999999999</v>
      </c>
    </row>
    <row r="15" spans="1:2" x14ac:dyDescent="0.4">
      <c r="A15" t="s">
        <v>44</v>
      </c>
      <c r="B15">
        <v>73.418999999999997</v>
      </c>
    </row>
    <row r="16" spans="1:2" x14ac:dyDescent="0.4">
      <c r="A16" t="s">
        <v>57</v>
      </c>
      <c r="B16">
        <v>409.55700000000002</v>
      </c>
    </row>
    <row r="17" spans="1:2" x14ac:dyDescent="0.4">
      <c r="A17" t="s">
        <v>33</v>
      </c>
      <c r="B17">
        <v>176.85</v>
      </c>
    </row>
    <row r="18" spans="1:2" x14ac:dyDescent="0.4">
      <c r="A18" t="s">
        <v>96</v>
      </c>
      <c r="B18">
        <v>43.222999999999999</v>
      </c>
    </row>
    <row r="19" spans="1:2" x14ac:dyDescent="0.4">
      <c r="A19" t="s">
        <v>108</v>
      </c>
      <c r="B19">
        <v>37.841000000000001</v>
      </c>
    </row>
    <row r="20" spans="1:2" x14ac:dyDescent="0.4">
      <c r="A20" t="s">
        <v>38</v>
      </c>
      <c r="B20">
        <v>507.697</v>
      </c>
    </row>
    <row r="21" spans="1:2" x14ac:dyDescent="0.4">
      <c r="A21" t="s">
        <v>151</v>
      </c>
      <c r="B21">
        <v>81.991</v>
      </c>
    </row>
    <row r="22" spans="1:2" x14ac:dyDescent="0.4">
      <c r="A22" t="s">
        <v>70</v>
      </c>
      <c r="B22">
        <v>273.19400000000002</v>
      </c>
    </row>
    <row r="23" spans="1:2" x14ac:dyDescent="0.4">
      <c r="A23" t="s">
        <v>45</v>
      </c>
      <c r="B23">
        <v>159.16499999999999</v>
      </c>
    </row>
    <row r="24" spans="1:2" x14ac:dyDescent="0.4">
      <c r="A24" t="s">
        <v>125</v>
      </c>
      <c r="B24">
        <v>276.47199999999998</v>
      </c>
    </row>
    <row r="25" spans="1:2" x14ac:dyDescent="0.4">
      <c r="A25" t="s">
        <v>10</v>
      </c>
      <c r="B25">
        <v>353.34300000000002</v>
      </c>
    </row>
    <row r="26" spans="1:2" x14ac:dyDescent="0.4">
      <c r="A26" t="s">
        <v>103</v>
      </c>
      <c r="B26">
        <v>36.433</v>
      </c>
    </row>
    <row r="27" spans="1:2" x14ac:dyDescent="0.4">
      <c r="A27" t="s">
        <v>21</v>
      </c>
      <c r="B27">
        <v>799.14499999999998</v>
      </c>
    </row>
    <row r="28" spans="1:2" x14ac:dyDescent="0.4">
      <c r="A28" t="s">
        <v>23</v>
      </c>
      <c r="B28">
        <v>343.95499999999998</v>
      </c>
    </row>
    <row r="29" spans="1:2" x14ac:dyDescent="0.4">
      <c r="A29" t="s">
        <v>47</v>
      </c>
      <c r="B29">
        <v>126.837</v>
      </c>
    </row>
    <row r="30" spans="1:2" x14ac:dyDescent="0.4">
      <c r="A30" t="s">
        <v>14</v>
      </c>
      <c r="B30">
        <v>1520.9680000000001</v>
      </c>
    </row>
    <row r="31" spans="1:2" x14ac:dyDescent="0.4">
      <c r="A31" t="s">
        <v>12</v>
      </c>
      <c r="B31">
        <v>38.557000000000002</v>
      </c>
    </row>
    <row r="32" spans="1:2" x14ac:dyDescent="0.4">
      <c r="A32" t="s">
        <v>291</v>
      </c>
      <c r="B32">
        <f>SUM(B5:B31)</f>
        <v>8583.0840000000007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44C7A-5ED3-4534-BA8F-F7394D547AA6}">
  <sheetPr codeName="Tabelle3"/>
  <dimension ref="A1:BP32"/>
  <sheetViews>
    <sheetView workbookViewId="0">
      <pane xSplit="1" ySplit="1" topLeftCell="AZ21" activePane="bottomRight" state="frozen"/>
      <selection pane="topRight" activeCell="B1" sqref="B1"/>
      <selection pane="bottomLeft" activeCell="A2" sqref="A2"/>
      <selection pane="bottomRight" activeCell="BJ35" sqref="BJ35:BJ38"/>
    </sheetView>
  </sheetViews>
  <sheetFormatPr baseColWidth="10" defaultRowHeight="14.6" x14ac:dyDescent="0.4"/>
  <cols>
    <col min="1" max="1" width="6.61328125" customWidth="1"/>
    <col min="2" max="2" width="11.07421875" style="5"/>
    <col min="3" max="3" width="10.07421875" customWidth="1"/>
    <col min="4" max="4" width="9.765625" customWidth="1"/>
  </cols>
  <sheetData>
    <row r="1" spans="1:68" x14ac:dyDescent="0.4">
      <c r="A1" t="str">
        <f>KtAbk!A4</f>
        <v>Kanton</v>
      </c>
      <c r="B1" s="5" t="str">
        <f>KtAbk!B4</f>
        <v>Population</v>
      </c>
      <c r="C1" s="1">
        <v>43886</v>
      </c>
      <c r="D1" s="1">
        <f>C1+1</f>
        <v>43887</v>
      </c>
      <c r="E1" s="1">
        <f t="shared" ref="E1:BP1" si="0">D1+1</f>
        <v>43888</v>
      </c>
      <c r="F1" s="1">
        <f t="shared" si="0"/>
        <v>43889</v>
      </c>
      <c r="G1" s="1">
        <f t="shared" si="0"/>
        <v>43890</v>
      </c>
      <c r="H1" s="1">
        <f t="shared" si="0"/>
        <v>43891</v>
      </c>
      <c r="I1" s="1">
        <f t="shared" si="0"/>
        <v>43892</v>
      </c>
      <c r="J1" s="1">
        <f t="shared" si="0"/>
        <v>43893</v>
      </c>
      <c r="K1" s="1">
        <f t="shared" si="0"/>
        <v>43894</v>
      </c>
      <c r="L1" s="1">
        <f t="shared" si="0"/>
        <v>43895</v>
      </c>
      <c r="M1" s="1">
        <f t="shared" si="0"/>
        <v>43896</v>
      </c>
      <c r="N1" s="1">
        <f t="shared" si="0"/>
        <v>43897</v>
      </c>
      <c r="O1" s="1">
        <f t="shared" si="0"/>
        <v>43898</v>
      </c>
      <c r="P1" s="1">
        <f t="shared" si="0"/>
        <v>43899</v>
      </c>
      <c r="Q1" s="1">
        <f t="shared" si="0"/>
        <v>43900</v>
      </c>
      <c r="R1" s="1">
        <f t="shared" si="0"/>
        <v>43901</v>
      </c>
      <c r="S1" s="1">
        <f t="shared" si="0"/>
        <v>43902</v>
      </c>
      <c r="T1" s="1">
        <f t="shared" si="0"/>
        <v>43903</v>
      </c>
      <c r="U1" s="1">
        <f t="shared" si="0"/>
        <v>43904</v>
      </c>
      <c r="V1" s="1">
        <f t="shared" si="0"/>
        <v>43905</v>
      </c>
      <c r="W1" s="1">
        <f t="shared" si="0"/>
        <v>43906</v>
      </c>
      <c r="X1" s="1">
        <f t="shared" si="0"/>
        <v>43907</v>
      </c>
      <c r="Y1" s="1">
        <f t="shared" si="0"/>
        <v>43908</v>
      </c>
      <c r="Z1" s="1">
        <f t="shared" si="0"/>
        <v>43909</v>
      </c>
      <c r="AA1" s="1">
        <f t="shared" si="0"/>
        <v>43910</v>
      </c>
      <c r="AB1" s="1">
        <f t="shared" si="0"/>
        <v>43911</v>
      </c>
      <c r="AC1" s="1">
        <f t="shared" si="0"/>
        <v>43912</v>
      </c>
      <c r="AD1" s="1">
        <f t="shared" si="0"/>
        <v>43913</v>
      </c>
      <c r="AE1" s="1">
        <f t="shared" si="0"/>
        <v>43914</v>
      </c>
      <c r="AF1" s="1">
        <f t="shared" si="0"/>
        <v>43915</v>
      </c>
      <c r="AG1" s="1">
        <f t="shared" si="0"/>
        <v>43916</v>
      </c>
      <c r="AH1" s="1">
        <f t="shared" si="0"/>
        <v>43917</v>
      </c>
      <c r="AI1" s="1">
        <f t="shared" si="0"/>
        <v>43918</v>
      </c>
      <c r="AJ1" s="1">
        <f t="shared" si="0"/>
        <v>43919</v>
      </c>
      <c r="AK1" s="1">
        <f t="shared" si="0"/>
        <v>43920</v>
      </c>
      <c r="AL1" s="1">
        <f t="shared" si="0"/>
        <v>43921</v>
      </c>
      <c r="AM1" s="1">
        <f t="shared" si="0"/>
        <v>43922</v>
      </c>
      <c r="AN1" s="1">
        <f t="shared" si="0"/>
        <v>43923</v>
      </c>
      <c r="AO1" s="1">
        <f t="shared" si="0"/>
        <v>43924</v>
      </c>
      <c r="AP1" s="1">
        <f t="shared" si="0"/>
        <v>43925</v>
      </c>
      <c r="AQ1" s="1">
        <f t="shared" si="0"/>
        <v>43926</v>
      </c>
      <c r="AR1" s="1">
        <f t="shared" si="0"/>
        <v>43927</v>
      </c>
      <c r="AS1" s="1">
        <f t="shared" si="0"/>
        <v>43928</v>
      </c>
      <c r="AT1" s="1">
        <f t="shared" si="0"/>
        <v>43929</v>
      </c>
      <c r="AU1" s="1">
        <f t="shared" si="0"/>
        <v>43930</v>
      </c>
      <c r="AV1" s="1">
        <f t="shared" si="0"/>
        <v>43931</v>
      </c>
      <c r="AW1" s="1">
        <f t="shared" si="0"/>
        <v>43932</v>
      </c>
      <c r="AX1" s="1">
        <f t="shared" si="0"/>
        <v>43933</v>
      </c>
      <c r="AY1" s="1">
        <f t="shared" si="0"/>
        <v>43934</v>
      </c>
      <c r="AZ1" s="1">
        <f t="shared" si="0"/>
        <v>43935</v>
      </c>
      <c r="BA1" s="1">
        <f t="shared" si="0"/>
        <v>43936</v>
      </c>
      <c r="BB1" s="1">
        <f t="shared" si="0"/>
        <v>43937</v>
      </c>
      <c r="BC1" s="1">
        <f t="shared" si="0"/>
        <v>43938</v>
      </c>
      <c r="BD1" s="1">
        <f t="shared" si="0"/>
        <v>43939</v>
      </c>
      <c r="BE1" s="1">
        <f t="shared" si="0"/>
        <v>43940</v>
      </c>
      <c r="BF1" s="1">
        <f t="shared" si="0"/>
        <v>43941</v>
      </c>
      <c r="BG1" s="1">
        <f t="shared" si="0"/>
        <v>43942</v>
      </c>
      <c r="BH1" s="1">
        <f t="shared" si="0"/>
        <v>43943</v>
      </c>
      <c r="BI1" s="1">
        <f t="shared" si="0"/>
        <v>43944</v>
      </c>
      <c r="BJ1" s="1">
        <f t="shared" si="0"/>
        <v>43945</v>
      </c>
      <c r="BK1" s="1">
        <f t="shared" si="0"/>
        <v>43946</v>
      </c>
      <c r="BL1" s="1">
        <f t="shared" si="0"/>
        <v>43947</v>
      </c>
      <c r="BM1" s="1">
        <f t="shared" si="0"/>
        <v>43948</v>
      </c>
      <c r="BN1" s="1">
        <f t="shared" si="0"/>
        <v>43949</v>
      </c>
      <c r="BO1" s="1">
        <f t="shared" si="0"/>
        <v>43950</v>
      </c>
      <c r="BP1" s="1">
        <f t="shared" si="0"/>
        <v>43951</v>
      </c>
    </row>
    <row r="2" spans="1:68" x14ac:dyDescent="0.4">
      <c r="A2" t="str">
        <f>KtAbk!A5</f>
        <v>AG</v>
      </c>
      <c r="B2" s="5">
        <f>KtAbk!B5</f>
        <v>678.20699999999999</v>
      </c>
      <c r="C2" s="3">
        <f ca="1">INDIRECT(ADDRESS(ROW(C2)+(COLUMN(C2)-3)*27,5,,,"COVID19_Fallzahlen_CH_Cleaned"))</f>
        <v>0</v>
      </c>
      <c r="D2" s="3">
        <f ca="1">INDIRECT(ADDRESS(ROW(D2)+(COLUMN(D2)-3)*27,5,,,"COVID19_Fallzahlen_CH_Cleaned"))</f>
        <v>0</v>
      </c>
      <c r="E2" s="3">
        <f ca="1">INDIRECT(ADDRESS(ROW(E2)+(COLUMN(E2)-3)*27,5,,,"COVID19_Fallzahlen_CH_Cleaned"))</f>
        <v>0</v>
      </c>
      <c r="F2" s="3">
        <f t="shared" ref="F2:BP6" ca="1" si="1">INDIRECT(ADDRESS(ROW(F2)+(COLUMN(F2)-3)*27,5,,,"COVID19_Fallzahlen_CH_Cleaned"))</f>
        <v>1</v>
      </c>
      <c r="G2" s="3">
        <f t="shared" ca="1" si="1"/>
        <v>1</v>
      </c>
      <c r="H2" s="3">
        <f t="shared" ca="1" si="1"/>
        <v>1</v>
      </c>
      <c r="I2" s="3">
        <f t="shared" ca="1" si="1"/>
        <v>2</v>
      </c>
      <c r="J2" s="3">
        <f t="shared" ca="1" si="1"/>
        <v>6</v>
      </c>
      <c r="K2" s="3">
        <f t="shared" ca="1" si="1"/>
        <v>7</v>
      </c>
      <c r="L2" s="3">
        <f t="shared" ca="1" si="1"/>
        <v>9</v>
      </c>
      <c r="M2" s="3">
        <f t="shared" ca="1" si="1"/>
        <v>12</v>
      </c>
      <c r="N2" s="3">
        <f t="shared" ca="1" si="1"/>
        <v>13</v>
      </c>
      <c r="O2" s="3">
        <f t="shared" ca="1" si="1"/>
        <v>13</v>
      </c>
      <c r="P2" s="3">
        <f t="shared" ca="1" si="1"/>
        <v>14</v>
      </c>
      <c r="Q2" s="3">
        <f t="shared" ca="1" si="1"/>
        <v>17</v>
      </c>
      <c r="R2" s="3">
        <f t="shared" ca="1" si="1"/>
        <v>18</v>
      </c>
      <c r="S2" s="3">
        <f t="shared" ca="1" si="1"/>
        <v>27</v>
      </c>
      <c r="T2" s="3">
        <f t="shared" ca="1" si="1"/>
        <v>32</v>
      </c>
      <c r="U2" s="3">
        <f t="shared" ca="1" si="1"/>
        <v>39</v>
      </c>
      <c r="V2" s="3">
        <f t="shared" ca="1" si="1"/>
        <v>45</v>
      </c>
      <c r="W2" s="3">
        <f t="shared" ca="1" si="1"/>
        <v>52</v>
      </c>
      <c r="X2" s="3">
        <f t="shared" ca="1" si="1"/>
        <v>67</v>
      </c>
      <c r="Y2" s="3">
        <f t="shared" ca="1" si="1"/>
        <v>101</v>
      </c>
      <c r="Z2" s="3">
        <f t="shared" ca="1" si="1"/>
        <v>118</v>
      </c>
      <c r="AA2" s="3">
        <f t="shared" ca="1" si="1"/>
        <v>168</v>
      </c>
      <c r="AB2" s="3">
        <f t="shared" ca="1" si="1"/>
        <v>200</v>
      </c>
      <c r="AC2" s="3">
        <f t="shared" ca="1" si="1"/>
        <v>232</v>
      </c>
      <c r="AD2" s="3">
        <f t="shared" ca="1" si="1"/>
        <v>241</v>
      </c>
      <c r="AE2" s="3">
        <f t="shared" ca="1" si="1"/>
        <v>266</v>
      </c>
      <c r="AF2" s="3">
        <f t="shared" ca="1" si="1"/>
        <v>319</v>
      </c>
      <c r="AG2" s="3">
        <f t="shared" ca="1" si="1"/>
        <v>349</v>
      </c>
      <c r="AH2" s="3">
        <f t="shared" ca="1" si="1"/>
        <v>364</v>
      </c>
      <c r="AI2" s="3">
        <f t="shared" ca="1" si="1"/>
        <v>403</v>
      </c>
      <c r="AJ2" s="3">
        <f t="shared" ca="1" si="1"/>
        <v>442</v>
      </c>
      <c r="AK2" s="3">
        <f t="shared" ca="1" si="1"/>
        <v>481</v>
      </c>
      <c r="AL2" s="3">
        <f t="shared" ca="1" si="1"/>
        <v>499</v>
      </c>
      <c r="AM2" s="3">
        <f t="shared" ca="1" si="1"/>
        <v>549</v>
      </c>
      <c r="AN2" s="3">
        <f t="shared" ca="1" si="1"/>
        <v>592</v>
      </c>
      <c r="AO2" s="3">
        <f t="shared" ca="1" si="1"/>
        <v>626</v>
      </c>
      <c r="AP2" s="3">
        <f t="shared" ca="1" si="1"/>
        <v>660</v>
      </c>
      <c r="AQ2" s="3">
        <f t="shared" ca="1" si="1"/>
        <v>693</v>
      </c>
      <c r="AR2" s="3">
        <f t="shared" ca="1" si="1"/>
        <v>727</v>
      </c>
      <c r="AS2" s="3">
        <f t="shared" ca="1" si="1"/>
        <v>760</v>
      </c>
      <c r="AT2" s="3">
        <f t="shared" ca="1" si="1"/>
        <v>788</v>
      </c>
      <c r="AU2" s="3">
        <f t="shared" ca="1" si="1"/>
        <v>822</v>
      </c>
      <c r="AV2" s="3">
        <f t="shared" ca="1" si="1"/>
        <v>850</v>
      </c>
      <c r="AW2" s="3">
        <f t="shared" ca="1" si="1"/>
        <v>878</v>
      </c>
      <c r="AX2" s="3">
        <f t="shared" ca="1" si="1"/>
        <v>899</v>
      </c>
      <c r="AY2" s="3">
        <f t="shared" ca="1" si="1"/>
        <v>906</v>
      </c>
      <c r="AZ2" s="3">
        <f t="shared" ca="1" si="1"/>
        <v>912</v>
      </c>
      <c r="BA2" s="3">
        <f t="shared" ca="1" si="1"/>
        <v>929</v>
      </c>
      <c r="BB2" s="3">
        <f t="shared" ca="1" si="1"/>
        <v>943</v>
      </c>
      <c r="BC2" s="3">
        <f t="shared" ca="1" si="1"/>
        <v>960</v>
      </c>
      <c r="BD2" s="3">
        <f t="shared" ca="1" si="1"/>
        <v>987</v>
      </c>
      <c r="BE2" s="3">
        <f t="shared" ca="1" si="1"/>
        <v>1003</v>
      </c>
      <c r="BF2" s="3">
        <f t="shared" ca="1" si="1"/>
        <v>1012</v>
      </c>
      <c r="BG2" s="3">
        <f t="shared" ca="1" si="1"/>
        <v>1017</v>
      </c>
      <c r="BH2" s="3">
        <f t="shared" ca="1" si="1"/>
        <v>1026</v>
      </c>
      <c r="BI2" s="3">
        <f t="shared" ca="1" si="1"/>
        <v>1037</v>
      </c>
      <c r="BJ2" s="3">
        <f t="shared" ca="1" si="1"/>
        <v>1052</v>
      </c>
      <c r="BK2" s="3">
        <f t="shared" ca="1" si="1"/>
        <v>0</v>
      </c>
      <c r="BL2" s="3">
        <f t="shared" ca="1" si="1"/>
        <v>0</v>
      </c>
      <c r="BM2" s="3">
        <f t="shared" ca="1" si="1"/>
        <v>0</v>
      </c>
      <c r="BN2" s="3">
        <f t="shared" ca="1" si="1"/>
        <v>0</v>
      </c>
      <c r="BO2" s="3">
        <f t="shared" ca="1" si="1"/>
        <v>0</v>
      </c>
      <c r="BP2" s="3">
        <f t="shared" ca="1" si="1"/>
        <v>0</v>
      </c>
    </row>
    <row r="3" spans="1:68" x14ac:dyDescent="0.4">
      <c r="A3" t="str">
        <f>KtAbk!A6</f>
        <v>AI</v>
      </c>
      <c r="B3" s="5">
        <f>KtAbk!B6</f>
        <v>16.145</v>
      </c>
      <c r="C3" s="3">
        <f t="shared" ref="C3:R28" ca="1" si="2">INDIRECT(ADDRESS(ROW(C3)+(COLUMN(C3)-3)*27,5,,,"COVID19_Fallzahlen_CH_Cleaned"))</f>
        <v>0</v>
      </c>
      <c r="D3" s="3">
        <f ca="1">INDIRECT(ADDRESS(ROW(D3)+(COLUMN(D3)-3)*27,5,,,"COVID19_Fallzahlen_CH_Cleaned"))</f>
        <v>0</v>
      </c>
      <c r="E3" s="3">
        <f ca="1">INDIRECT(ADDRESS(ROW(E3)+(COLUMN(E3)-3)*27,5,,,"COVID19_Fallzahlen_CH_Cleaned"))</f>
        <v>0</v>
      </c>
      <c r="F3" s="3">
        <f t="shared" ca="1" si="1"/>
        <v>0</v>
      </c>
      <c r="G3" s="3">
        <f t="shared" ca="1" si="1"/>
        <v>0</v>
      </c>
      <c r="H3" s="3">
        <f t="shared" ca="1" si="1"/>
        <v>0</v>
      </c>
      <c r="I3" s="3">
        <f t="shared" ca="1" si="1"/>
        <v>0</v>
      </c>
      <c r="J3" s="3">
        <f t="shared" ca="1" si="1"/>
        <v>0</v>
      </c>
      <c r="K3" s="3">
        <f t="shared" ca="1" si="1"/>
        <v>0</v>
      </c>
      <c r="L3" s="3">
        <f t="shared" ca="1" si="1"/>
        <v>0</v>
      </c>
      <c r="M3" s="3">
        <f t="shared" ca="1" si="1"/>
        <v>0</v>
      </c>
      <c r="N3" s="3">
        <f t="shared" ca="1" si="1"/>
        <v>0</v>
      </c>
      <c r="O3" s="3">
        <f t="shared" ca="1" si="1"/>
        <v>0</v>
      </c>
      <c r="P3" s="3">
        <f t="shared" ca="1" si="1"/>
        <v>0</v>
      </c>
      <c r="Q3" s="3">
        <f t="shared" ca="1" si="1"/>
        <v>0</v>
      </c>
      <c r="R3" s="3">
        <f t="shared" ca="1" si="1"/>
        <v>0</v>
      </c>
      <c r="S3" s="3">
        <f t="shared" ca="1" si="1"/>
        <v>0</v>
      </c>
      <c r="T3" s="3">
        <f t="shared" ca="1" si="1"/>
        <v>0</v>
      </c>
      <c r="U3" s="3">
        <f t="shared" ca="1" si="1"/>
        <v>2</v>
      </c>
      <c r="V3" s="3">
        <f t="shared" ca="1" si="1"/>
        <v>3</v>
      </c>
      <c r="W3" s="3">
        <f t="shared" ca="1" si="1"/>
        <v>4</v>
      </c>
      <c r="X3" s="3">
        <f t="shared" ca="1" si="1"/>
        <v>5</v>
      </c>
      <c r="Y3" s="3">
        <f t="shared" ca="1" si="1"/>
        <v>6</v>
      </c>
      <c r="Z3" s="3">
        <f t="shared" ca="1" si="1"/>
        <v>6</v>
      </c>
      <c r="AA3" s="3">
        <f t="shared" ca="1" si="1"/>
        <v>6</v>
      </c>
      <c r="AB3" s="3">
        <f t="shared" ca="1" si="1"/>
        <v>7</v>
      </c>
      <c r="AC3" s="3">
        <f t="shared" ca="1" si="1"/>
        <v>7</v>
      </c>
      <c r="AD3" s="3">
        <f t="shared" ca="1" si="1"/>
        <v>8</v>
      </c>
      <c r="AE3" s="3">
        <f t="shared" ca="1" si="1"/>
        <v>8</v>
      </c>
      <c r="AF3" s="3">
        <f t="shared" ca="1" si="1"/>
        <v>9</v>
      </c>
      <c r="AG3" s="3">
        <f t="shared" ca="1" si="1"/>
        <v>11</v>
      </c>
      <c r="AH3" s="3">
        <f t="shared" ca="1" si="1"/>
        <v>12</v>
      </c>
      <c r="AI3" s="3">
        <f t="shared" ca="1" si="1"/>
        <v>13</v>
      </c>
      <c r="AJ3" s="3">
        <f t="shared" ca="1" si="1"/>
        <v>14</v>
      </c>
      <c r="AK3" s="3">
        <f t="shared" ca="1" si="1"/>
        <v>14</v>
      </c>
      <c r="AL3" s="3">
        <f t="shared" ca="1" si="1"/>
        <v>14</v>
      </c>
      <c r="AM3" s="3">
        <f t="shared" ca="1" si="1"/>
        <v>17</v>
      </c>
      <c r="AN3" s="3">
        <f t="shared" ca="1" si="1"/>
        <v>20</v>
      </c>
      <c r="AO3" s="3">
        <f t="shared" ca="1" si="1"/>
        <v>20</v>
      </c>
      <c r="AP3" s="3">
        <f t="shared" ca="1" si="1"/>
        <v>21</v>
      </c>
      <c r="AQ3" s="3">
        <f t="shared" ca="1" si="1"/>
        <v>21</v>
      </c>
      <c r="AR3" s="3">
        <f t="shared" ca="1" si="1"/>
        <v>21</v>
      </c>
      <c r="AS3" s="3">
        <f t="shared" ca="1" si="1"/>
        <v>21</v>
      </c>
      <c r="AT3" s="3">
        <f t="shared" ca="1" si="1"/>
        <v>23</v>
      </c>
      <c r="AU3" s="3">
        <f t="shared" ca="1" si="1"/>
        <v>24</v>
      </c>
      <c r="AV3" s="3">
        <f t="shared" ca="1" si="1"/>
        <v>24</v>
      </c>
      <c r="AW3" s="3">
        <f t="shared" ca="1" si="1"/>
        <v>24</v>
      </c>
      <c r="AX3" s="3">
        <f t="shared" ca="1" si="1"/>
        <v>24</v>
      </c>
      <c r="AY3" s="3">
        <f t="shared" ca="1" si="1"/>
        <v>24</v>
      </c>
      <c r="AZ3" s="3">
        <f t="shared" ca="1" si="1"/>
        <v>24</v>
      </c>
      <c r="BA3" s="3">
        <f t="shared" ca="1" si="1"/>
        <v>24</v>
      </c>
      <c r="BB3" s="3">
        <f t="shared" ca="1" si="1"/>
        <v>24</v>
      </c>
      <c r="BC3" s="3">
        <f t="shared" ca="1" si="1"/>
        <v>24</v>
      </c>
      <c r="BD3" s="3">
        <f t="shared" ca="1" si="1"/>
        <v>24</v>
      </c>
      <c r="BE3" s="3">
        <f t="shared" ca="1" si="1"/>
        <v>24</v>
      </c>
      <c r="BF3" s="3">
        <f t="shared" ca="1" si="1"/>
        <v>24</v>
      </c>
      <c r="BG3" s="3">
        <f t="shared" ca="1" si="1"/>
        <v>24</v>
      </c>
      <c r="BH3" s="3">
        <f t="shared" ca="1" si="1"/>
        <v>24</v>
      </c>
      <c r="BI3" s="3">
        <f t="shared" ca="1" si="1"/>
        <v>25</v>
      </c>
      <c r="BJ3" s="3">
        <f t="shared" ca="1" si="1"/>
        <v>25</v>
      </c>
      <c r="BK3" s="3">
        <f t="shared" ca="1" si="1"/>
        <v>0</v>
      </c>
      <c r="BL3" s="3">
        <f t="shared" ca="1" si="1"/>
        <v>0</v>
      </c>
      <c r="BM3" s="3">
        <f t="shared" ca="1" si="1"/>
        <v>0</v>
      </c>
      <c r="BN3" s="3">
        <f t="shared" ca="1" si="1"/>
        <v>0</v>
      </c>
      <c r="BO3" s="3">
        <f t="shared" ca="1" si="1"/>
        <v>0</v>
      </c>
      <c r="BP3" s="3">
        <f t="shared" ca="1" si="1"/>
        <v>0</v>
      </c>
    </row>
    <row r="4" spans="1:68" x14ac:dyDescent="0.4">
      <c r="A4" t="str">
        <f>KtAbk!A7</f>
        <v>AR</v>
      </c>
      <c r="B4" s="5">
        <f>KtAbk!B7</f>
        <v>55.234000000000002</v>
      </c>
      <c r="C4" s="3">
        <f t="shared" ca="1" si="2"/>
        <v>0</v>
      </c>
      <c r="D4" s="3">
        <f t="shared" ca="1" si="2"/>
        <v>0</v>
      </c>
      <c r="E4" s="3">
        <f t="shared" ca="1" si="2"/>
        <v>0</v>
      </c>
      <c r="F4" s="3">
        <f t="shared" ca="1" si="2"/>
        <v>0</v>
      </c>
      <c r="G4" s="3">
        <f t="shared" ca="1" si="2"/>
        <v>0</v>
      </c>
      <c r="H4" s="3">
        <f t="shared" ca="1" si="2"/>
        <v>0</v>
      </c>
      <c r="I4" s="3">
        <f t="shared" ca="1" si="2"/>
        <v>0</v>
      </c>
      <c r="J4" s="3">
        <f t="shared" ca="1" si="2"/>
        <v>0</v>
      </c>
      <c r="K4" s="3">
        <f t="shared" ca="1" si="2"/>
        <v>0</v>
      </c>
      <c r="L4" s="3">
        <f t="shared" ca="1" si="2"/>
        <v>1</v>
      </c>
      <c r="M4" s="3">
        <f t="shared" ca="1" si="2"/>
        <v>1</v>
      </c>
      <c r="N4" s="3">
        <f t="shared" ca="1" si="2"/>
        <v>1</v>
      </c>
      <c r="O4" s="3">
        <f t="shared" ca="1" si="2"/>
        <v>1</v>
      </c>
      <c r="P4" s="3">
        <f t="shared" ca="1" si="2"/>
        <v>2</v>
      </c>
      <c r="Q4" s="3">
        <f t="shared" ca="1" si="2"/>
        <v>3</v>
      </c>
      <c r="R4" s="3">
        <f t="shared" ca="1" si="2"/>
        <v>4</v>
      </c>
      <c r="S4" s="3">
        <f t="shared" ca="1" si="1"/>
        <v>5</v>
      </c>
      <c r="T4" s="3">
        <f t="shared" ca="1" si="1"/>
        <v>6</v>
      </c>
      <c r="U4" s="3">
        <f t="shared" ca="1" si="1"/>
        <v>7</v>
      </c>
      <c r="V4" s="3">
        <f t="shared" ca="1" si="1"/>
        <v>8</v>
      </c>
      <c r="W4" s="3">
        <f t="shared" ca="1" si="1"/>
        <v>9</v>
      </c>
      <c r="X4" s="3">
        <f t="shared" ca="1" si="1"/>
        <v>10</v>
      </c>
      <c r="Y4" s="3">
        <f t="shared" ca="1" si="1"/>
        <v>11</v>
      </c>
      <c r="Z4" s="3">
        <f t="shared" ca="1" si="1"/>
        <v>15</v>
      </c>
      <c r="AA4" s="3">
        <f t="shared" ca="1" si="1"/>
        <v>19</v>
      </c>
      <c r="AB4" s="3">
        <f t="shared" ca="1" si="1"/>
        <v>22</v>
      </c>
      <c r="AC4" s="3">
        <f t="shared" ca="1" si="1"/>
        <v>26</v>
      </c>
      <c r="AD4" s="3">
        <f t="shared" ca="1" si="1"/>
        <v>30</v>
      </c>
      <c r="AE4" s="3">
        <f t="shared" ca="1" si="1"/>
        <v>33</v>
      </c>
      <c r="AF4" s="3">
        <f t="shared" ca="1" si="1"/>
        <v>34</v>
      </c>
      <c r="AG4" s="3">
        <f t="shared" ca="1" si="1"/>
        <v>42</v>
      </c>
      <c r="AH4" s="3">
        <f t="shared" ca="1" si="1"/>
        <v>44</v>
      </c>
      <c r="AI4" s="3">
        <f t="shared" ca="1" si="1"/>
        <v>45</v>
      </c>
      <c r="AJ4" s="3">
        <f t="shared" ca="1" si="1"/>
        <v>48</v>
      </c>
      <c r="AK4" s="3">
        <f t="shared" ca="1" si="1"/>
        <v>50</v>
      </c>
      <c r="AL4" s="3">
        <f t="shared" ca="1" si="1"/>
        <v>58</v>
      </c>
      <c r="AM4" s="3">
        <f t="shared" ca="1" si="1"/>
        <v>61</v>
      </c>
      <c r="AN4" s="3">
        <f t="shared" ca="1" si="1"/>
        <v>64</v>
      </c>
      <c r="AO4" s="3">
        <f t="shared" ca="1" si="1"/>
        <v>65</v>
      </c>
      <c r="AP4" s="3">
        <f t="shared" ca="1" si="1"/>
        <v>66</v>
      </c>
      <c r="AQ4" s="3">
        <f t="shared" ca="1" si="1"/>
        <v>67</v>
      </c>
      <c r="AR4" s="3">
        <f t="shared" ca="1" si="1"/>
        <v>69</v>
      </c>
      <c r="AS4" s="3">
        <f t="shared" ca="1" si="1"/>
        <v>69</v>
      </c>
      <c r="AT4" s="3">
        <f t="shared" ca="1" si="1"/>
        <v>72</v>
      </c>
      <c r="AU4" s="3">
        <f t="shared" ca="1" si="1"/>
        <v>74</v>
      </c>
      <c r="AV4" s="3">
        <f t="shared" ca="1" si="1"/>
        <v>77</v>
      </c>
      <c r="AW4" s="3">
        <f t="shared" ca="1" si="1"/>
        <v>77</v>
      </c>
      <c r="AX4" s="3">
        <f t="shared" ca="1" si="1"/>
        <v>78</v>
      </c>
      <c r="AY4" s="3">
        <f t="shared" ca="1" si="1"/>
        <v>78</v>
      </c>
      <c r="AZ4" s="3">
        <f t="shared" ca="1" si="1"/>
        <v>79</v>
      </c>
      <c r="BA4" s="3">
        <f t="shared" ca="1" si="1"/>
        <v>79</v>
      </c>
      <c r="BB4" s="3">
        <f t="shared" ca="1" si="1"/>
        <v>79</v>
      </c>
      <c r="BC4" s="3">
        <f t="shared" ca="1" si="1"/>
        <v>82</v>
      </c>
      <c r="BD4" s="3">
        <f t="shared" ca="1" si="1"/>
        <v>83</v>
      </c>
      <c r="BE4" s="3">
        <f t="shared" ca="1" si="1"/>
        <v>85</v>
      </c>
      <c r="BF4" s="3">
        <f t="shared" ca="1" si="1"/>
        <v>86</v>
      </c>
      <c r="BG4" s="3">
        <f t="shared" ca="1" si="1"/>
        <v>86</v>
      </c>
      <c r="BH4" s="3">
        <f t="shared" ca="1" si="1"/>
        <v>87</v>
      </c>
      <c r="BI4" s="3">
        <f t="shared" ca="1" si="1"/>
        <v>88</v>
      </c>
      <c r="BJ4" s="3">
        <f t="shared" ca="1" si="1"/>
        <v>88</v>
      </c>
      <c r="BK4" s="3">
        <f t="shared" ca="1" si="1"/>
        <v>0</v>
      </c>
      <c r="BL4" s="3">
        <f t="shared" ca="1" si="1"/>
        <v>0</v>
      </c>
      <c r="BM4" s="3">
        <f t="shared" ca="1" si="1"/>
        <v>0</v>
      </c>
      <c r="BN4" s="3">
        <f t="shared" ca="1" si="1"/>
        <v>0</v>
      </c>
      <c r="BO4" s="3">
        <f t="shared" ca="1" si="1"/>
        <v>0</v>
      </c>
      <c r="BP4" s="3">
        <f t="shared" ca="1" si="1"/>
        <v>0</v>
      </c>
    </row>
    <row r="5" spans="1:68" x14ac:dyDescent="0.4">
      <c r="A5" t="str">
        <f>KtAbk!A8</f>
        <v>BE</v>
      </c>
      <c r="B5" s="5">
        <f>KtAbk!B8</f>
        <v>1034.9770000000001</v>
      </c>
      <c r="C5" s="3">
        <f t="shared" ca="1" si="2"/>
        <v>0</v>
      </c>
      <c r="D5" s="3">
        <f t="shared" ca="1" si="2"/>
        <v>0</v>
      </c>
      <c r="E5" s="3">
        <f t="shared" ca="1" si="2"/>
        <v>0</v>
      </c>
      <c r="F5" s="3">
        <f t="shared" ca="1" si="1"/>
        <v>1</v>
      </c>
      <c r="G5" s="3">
        <f t="shared" ca="1" si="1"/>
        <v>1</v>
      </c>
      <c r="H5" s="3">
        <f t="shared" ca="1" si="1"/>
        <v>2</v>
      </c>
      <c r="I5" s="3">
        <f t="shared" ca="1" si="1"/>
        <v>4</v>
      </c>
      <c r="J5" s="3">
        <f t="shared" ca="1" si="1"/>
        <v>5</v>
      </c>
      <c r="K5" s="3">
        <f t="shared" ca="1" si="1"/>
        <v>6</v>
      </c>
      <c r="L5" s="3">
        <f t="shared" ca="1" si="1"/>
        <v>12</v>
      </c>
      <c r="M5" s="3">
        <f t="shared" ca="1" si="1"/>
        <v>17</v>
      </c>
      <c r="N5" s="3">
        <f t="shared" ca="1" si="1"/>
        <v>23</v>
      </c>
      <c r="O5" s="3">
        <f t="shared" ca="1" si="1"/>
        <v>28</v>
      </c>
      <c r="P5" s="3">
        <f t="shared" ca="1" si="1"/>
        <v>34</v>
      </c>
      <c r="Q5" s="3">
        <f t="shared" ca="1" si="1"/>
        <v>47</v>
      </c>
      <c r="R5" s="3">
        <f t="shared" ca="1" si="1"/>
        <v>59</v>
      </c>
      <c r="S5" s="3">
        <f t="shared" ca="1" si="1"/>
        <v>72</v>
      </c>
      <c r="T5" s="3">
        <f t="shared" ca="1" si="1"/>
        <v>85</v>
      </c>
      <c r="U5" s="3">
        <f t="shared" ca="1" si="1"/>
        <v>98</v>
      </c>
      <c r="V5" s="3">
        <f t="shared" ca="1" si="1"/>
        <v>110</v>
      </c>
      <c r="W5" s="3">
        <f t="shared" ca="1" si="1"/>
        <v>123</v>
      </c>
      <c r="X5" s="3">
        <f t="shared" ca="1" si="1"/>
        <v>158</v>
      </c>
      <c r="Y5" s="3">
        <f t="shared" ca="1" si="1"/>
        <v>193</v>
      </c>
      <c r="Z5" s="3">
        <f t="shared" ca="1" si="1"/>
        <v>282</v>
      </c>
      <c r="AA5" s="3">
        <f t="shared" ca="1" si="1"/>
        <v>377</v>
      </c>
      <c r="AB5" s="3">
        <f t="shared" ca="1" si="1"/>
        <v>418</v>
      </c>
      <c r="AC5" s="3">
        <f t="shared" ca="1" si="1"/>
        <v>444</v>
      </c>
      <c r="AD5" s="3">
        <f t="shared" ca="1" si="1"/>
        <v>470</v>
      </c>
      <c r="AE5" s="3">
        <f t="shared" ca="1" si="1"/>
        <v>532</v>
      </c>
      <c r="AF5" s="3">
        <f t="shared" ca="1" si="1"/>
        <v>624</v>
      </c>
      <c r="AG5" s="3">
        <f t="shared" ca="1" si="1"/>
        <v>660</v>
      </c>
      <c r="AH5" s="3">
        <f t="shared" ca="1" si="1"/>
        <v>718</v>
      </c>
      <c r="AI5" s="3">
        <f t="shared" ca="1" si="1"/>
        <v>767</v>
      </c>
      <c r="AJ5" s="3">
        <f t="shared" ca="1" si="1"/>
        <v>798</v>
      </c>
      <c r="AK5" s="3">
        <f t="shared" ca="1" si="1"/>
        <v>826</v>
      </c>
      <c r="AL5" s="3">
        <f t="shared" ca="1" si="1"/>
        <v>856</v>
      </c>
      <c r="AM5" s="3">
        <f t="shared" ca="1" si="1"/>
        <v>909</v>
      </c>
      <c r="AN5" s="3">
        <f t="shared" ca="1" si="1"/>
        <v>1003</v>
      </c>
      <c r="AO5" s="3">
        <f t="shared" ca="1" si="1"/>
        <v>1073</v>
      </c>
      <c r="AP5" s="3">
        <f t="shared" ca="1" si="1"/>
        <v>1106</v>
      </c>
      <c r="AQ5" s="3">
        <f t="shared" ca="1" si="1"/>
        <v>1137</v>
      </c>
      <c r="AR5" s="3">
        <f t="shared" ca="1" si="1"/>
        <v>1173</v>
      </c>
      <c r="AS5" s="3">
        <f t="shared" ca="1" si="1"/>
        <v>1228</v>
      </c>
      <c r="AT5" s="3">
        <f t="shared" ca="1" si="1"/>
        <v>1286</v>
      </c>
      <c r="AU5" s="3">
        <f t="shared" ca="1" si="1"/>
        <v>1335</v>
      </c>
      <c r="AV5" s="3">
        <f t="shared" ca="1" si="1"/>
        <v>1375</v>
      </c>
      <c r="AW5" s="3">
        <f t="shared" ca="1" si="1"/>
        <v>1419</v>
      </c>
      <c r="AX5" s="3">
        <f t="shared" ca="1" si="1"/>
        <v>1441</v>
      </c>
      <c r="AY5" s="3">
        <f t="shared" ca="1" si="1"/>
        <v>1456</v>
      </c>
      <c r="AZ5" s="3">
        <f t="shared" ca="1" si="1"/>
        <v>1470</v>
      </c>
      <c r="BA5" s="3">
        <f t="shared" ca="1" si="1"/>
        <v>1489</v>
      </c>
      <c r="BB5" s="3">
        <f t="shared" ca="1" si="1"/>
        <v>1515</v>
      </c>
      <c r="BC5" s="3">
        <f t="shared" ca="1" si="1"/>
        <v>1553</v>
      </c>
      <c r="BD5" s="3">
        <f t="shared" ca="1" si="1"/>
        <v>1586</v>
      </c>
      <c r="BE5" s="3">
        <f t="shared" ca="1" si="1"/>
        <v>1599</v>
      </c>
      <c r="BF5" s="3">
        <f t="shared" ca="1" si="1"/>
        <v>1613</v>
      </c>
      <c r="BG5" s="3">
        <f t="shared" ca="1" si="1"/>
        <v>1622</v>
      </c>
      <c r="BH5" s="3">
        <f t="shared" ca="1" si="1"/>
        <v>1643</v>
      </c>
      <c r="BI5" s="3">
        <f t="shared" ca="1" si="1"/>
        <v>1670</v>
      </c>
      <c r="BJ5" s="3">
        <f t="shared" ca="1" si="1"/>
        <v>1694</v>
      </c>
      <c r="BK5" s="3">
        <f t="shared" ca="1" si="1"/>
        <v>0</v>
      </c>
      <c r="BL5" s="3">
        <f t="shared" ca="1" si="1"/>
        <v>0</v>
      </c>
      <c r="BM5" s="3">
        <f t="shared" ca="1" si="1"/>
        <v>0</v>
      </c>
      <c r="BN5" s="3">
        <f t="shared" ca="1" si="1"/>
        <v>0</v>
      </c>
      <c r="BO5" s="3">
        <f t="shared" ca="1" si="1"/>
        <v>0</v>
      </c>
      <c r="BP5" s="3">
        <f t="shared" ca="1" si="1"/>
        <v>0</v>
      </c>
    </row>
    <row r="6" spans="1:68" x14ac:dyDescent="0.4">
      <c r="A6" t="str">
        <f>KtAbk!A9</f>
        <v>BL</v>
      </c>
      <c r="B6" s="5">
        <f>KtAbk!B9</f>
        <v>288.13200000000001</v>
      </c>
      <c r="C6" s="3">
        <f t="shared" ca="1" si="2"/>
        <v>0</v>
      </c>
      <c r="D6" s="3">
        <f t="shared" ca="1" si="2"/>
        <v>0</v>
      </c>
      <c r="E6" s="3">
        <f t="shared" ca="1" si="2"/>
        <v>0</v>
      </c>
      <c r="F6" s="3">
        <f t="shared" ca="1" si="1"/>
        <v>1</v>
      </c>
      <c r="G6" s="3">
        <f t="shared" ca="1" si="1"/>
        <v>2</v>
      </c>
      <c r="H6" s="3">
        <f t="shared" ca="1" si="1"/>
        <v>2</v>
      </c>
      <c r="I6" s="3">
        <f t="shared" ca="1" si="1"/>
        <v>2</v>
      </c>
      <c r="J6" s="3">
        <f t="shared" ca="1" si="1"/>
        <v>2</v>
      </c>
      <c r="K6" s="3">
        <f t="shared" ca="1" si="1"/>
        <v>2</v>
      </c>
      <c r="L6" s="3">
        <f t="shared" ca="1" si="1"/>
        <v>6</v>
      </c>
      <c r="M6" s="3">
        <f t="shared" ca="1" si="1"/>
        <v>6</v>
      </c>
      <c r="N6" s="3">
        <f t="shared" ca="1" si="1"/>
        <v>15</v>
      </c>
      <c r="O6" s="3">
        <f t="shared" ca="1" si="1"/>
        <v>19</v>
      </c>
      <c r="P6" s="3">
        <f t="shared" ca="1" si="1"/>
        <v>20</v>
      </c>
      <c r="Q6" s="3">
        <f t="shared" ca="1" si="1"/>
        <v>22</v>
      </c>
      <c r="R6" s="3">
        <f t="shared" ca="1" si="1"/>
        <v>26</v>
      </c>
      <c r="S6" s="3">
        <f t="shared" ca="1" si="1"/>
        <v>26</v>
      </c>
      <c r="T6" s="3">
        <f t="shared" ca="1" si="1"/>
        <v>42</v>
      </c>
      <c r="U6" s="3">
        <f t="shared" ca="1" si="1"/>
        <v>47</v>
      </c>
      <c r="V6" s="3">
        <f t="shared" ref="F6:BP10" ca="1" si="3">INDIRECT(ADDRESS(ROW(V6)+(COLUMN(V6)-3)*27,5,,,"COVID19_Fallzahlen_CH_Cleaned"))</f>
        <v>54</v>
      </c>
      <c r="W6" s="3">
        <f t="shared" ca="1" si="3"/>
        <v>76</v>
      </c>
      <c r="X6" s="3">
        <f t="shared" ca="1" si="3"/>
        <v>89</v>
      </c>
      <c r="Y6" s="3">
        <f t="shared" ca="1" si="3"/>
        <v>116</v>
      </c>
      <c r="Z6" s="3">
        <f t="shared" ca="1" si="3"/>
        <v>134</v>
      </c>
      <c r="AA6" s="3">
        <f t="shared" ca="1" si="3"/>
        <v>184</v>
      </c>
      <c r="AB6" s="3">
        <f t="shared" ca="1" si="3"/>
        <v>282</v>
      </c>
      <c r="AC6" s="3">
        <f t="shared" ca="1" si="3"/>
        <v>289</v>
      </c>
      <c r="AD6" s="3">
        <f t="shared" ca="1" si="3"/>
        <v>302</v>
      </c>
      <c r="AE6" s="3">
        <f t="shared" ca="1" si="3"/>
        <v>306</v>
      </c>
      <c r="AF6" s="3">
        <f t="shared" ca="1" si="3"/>
        <v>341</v>
      </c>
      <c r="AG6" s="3">
        <f t="shared" ca="1" si="3"/>
        <v>422</v>
      </c>
      <c r="AH6" s="3">
        <f t="shared" ca="1" si="3"/>
        <v>466</v>
      </c>
      <c r="AI6" s="3">
        <f t="shared" ca="1" si="3"/>
        <v>502</v>
      </c>
      <c r="AJ6" s="3">
        <f t="shared" ca="1" si="3"/>
        <v>511</v>
      </c>
      <c r="AK6" s="3">
        <f t="shared" ca="1" si="3"/>
        <v>539</v>
      </c>
      <c r="AL6" s="3">
        <f t="shared" ca="1" si="3"/>
        <v>561</v>
      </c>
      <c r="AM6" s="3">
        <f t="shared" ca="1" si="3"/>
        <v>588</v>
      </c>
      <c r="AN6" s="3">
        <f t="shared" ca="1" si="3"/>
        <v>610</v>
      </c>
      <c r="AO6" s="3">
        <f t="shared" ca="1" si="3"/>
        <v>625</v>
      </c>
      <c r="AP6" s="3">
        <f t="shared" ca="1" si="3"/>
        <v>656</v>
      </c>
      <c r="AQ6" s="3">
        <f t="shared" ca="1" si="3"/>
        <v>670</v>
      </c>
      <c r="AR6" s="3">
        <f t="shared" ca="1" si="3"/>
        <v>682</v>
      </c>
      <c r="AS6" s="3">
        <f t="shared" ca="1" si="3"/>
        <v>690</v>
      </c>
      <c r="AT6" s="3">
        <f t="shared" ca="1" si="3"/>
        <v>694</v>
      </c>
      <c r="AU6" s="3">
        <f t="shared" ca="1" si="3"/>
        <v>711</v>
      </c>
      <c r="AV6" s="3">
        <f t="shared" ca="1" si="3"/>
        <v>722</v>
      </c>
      <c r="AW6" s="3">
        <f t="shared" ca="1" si="3"/>
        <v>736</v>
      </c>
      <c r="AX6" s="3">
        <f t="shared" ca="1" si="3"/>
        <v>740</v>
      </c>
      <c r="AY6" s="3">
        <f t="shared" ca="1" si="3"/>
        <v>749</v>
      </c>
      <c r="AZ6" s="3">
        <f t="shared" ca="1" si="3"/>
        <v>755</v>
      </c>
      <c r="BA6" s="3">
        <f t="shared" ca="1" si="3"/>
        <v>768</v>
      </c>
      <c r="BB6" s="3">
        <f t="shared" ca="1" si="3"/>
        <v>781</v>
      </c>
      <c r="BC6" s="3">
        <f t="shared" ca="1" si="3"/>
        <v>794</v>
      </c>
      <c r="BD6" s="3">
        <f t="shared" ca="1" si="3"/>
        <v>798</v>
      </c>
      <c r="BE6" s="3">
        <f t="shared" ca="1" si="3"/>
        <v>803</v>
      </c>
      <c r="BF6" s="3">
        <f t="shared" ca="1" si="3"/>
        <v>806</v>
      </c>
      <c r="BG6" s="3">
        <f t="shared" ca="1" si="3"/>
        <v>809</v>
      </c>
      <c r="BH6" s="3">
        <f t="shared" ca="1" si="3"/>
        <v>811</v>
      </c>
      <c r="BI6" s="3">
        <f t="shared" ca="1" si="3"/>
        <v>811</v>
      </c>
      <c r="BJ6" s="3">
        <f t="shared" ca="1" si="3"/>
        <v>813</v>
      </c>
      <c r="BK6" s="3">
        <f t="shared" ca="1" si="3"/>
        <v>0</v>
      </c>
      <c r="BL6" s="3">
        <f t="shared" ca="1" si="3"/>
        <v>0</v>
      </c>
      <c r="BM6" s="3">
        <f t="shared" ca="1" si="3"/>
        <v>0</v>
      </c>
      <c r="BN6" s="3">
        <f t="shared" ca="1" si="3"/>
        <v>0</v>
      </c>
      <c r="BO6" s="3">
        <f t="shared" ca="1" si="3"/>
        <v>0</v>
      </c>
      <c r="BP6" s="3">
        <f t="shared" ca="1" si="3"/>
        <v>0</v>
      </c>
    </row>
    <row r="7" spans="1:68" x14ac:dyDescent="0.4">
      <c r="A7" t="str">
        <f>KtAbk!A10</f>
        <v>BS</v>
      </c>
      <c r="B7" s="5">
        <f>KtAbk!B10</f>
        <v>194.76599999999999</v>
      </c>
      <c r="C7" s="3">
        <f t="shared" ca="1" si="2"/>
        <v>0</v>
      </c>
      <c r="D7" s="3">
        <f t="shared" ca="1" si="2"/>
        <v>0</v>
      </c>
      <c r="E7" s="3">
        <f t="shared" ca="1" si="2"/>
        <v>1</v>
      </c>
      <c r="F7" s="3">
        <f t="shared" ca="1" si="3"/>
        <v>1</v>
      </c>
      <c r="G7" s="3">
        <f t="shared" ca="1" si="3"/>
        <v>1</v>
      </c>
      <c r="H7" s="3">
        <f t="shared" ca="1" si="3"/>
        <v>1</v>
      </c>
      <c r="I7" s="3">
        <f t="shared" ca="1" si="3"/>
        <v>1</v>
      </c>
      <c r="J7" s="3">
        <f t="shared" ca="1" si="3"/>
        <v>3</v>
      </c>
      <c r="K7" s="3">
        <f t="shared" ca="1" si="3"/>
        <v>3</v>
      </c>
      <c r="L7" s="3">
        <f t="shared" ca="1" si="3"/>
        <v>8</v>
      </c>
      <c r="M7" s="3">
        <f t="shared" ca="1" si="3"/>
        <v>15</v>
      </c>
      <c r="N7" s="3">
        <f t="shared" ca="1" si="3"/>
        <v>21</v>
      </c>
      <c r="O7" s="3">
        <f t="shared" ca="1" si="3"/>
        <v>24</v>
      </c>
      <c r="P7" s="3">
        <f t="shared" ca="1" si="3"/>
        <v>28</v>
      </c>
      <c r="Q7" s="3">
        <f t="shared" ca="1" si="3"/>
        <v>33</v>
      </c>
      <c r="R7" s="3">
        <f t="shared" ca="1" si="3"/>
        <v>49</v>
      </c>
      <c r="S7" s="3">
        <f t="shared" ca="1" si="3"/>
        <v>73</v>
      </c>
      <c r="T7" s="3">
        <f t="shared" ca="1" si="3"/>
        <v>92</v>
      </c>
      <c r="U7" s="3">
        <f t="shared" ca="1" si="3"/>
        <v>100</v>
      </c>
      <c r="V7" s="3">
        <f t="shared" ca="1" si="3"/>
        <v>122</v>
      </c>
      <c r="W7" s="3">
        <f t="shared" ca="1" si="3"/>
        <v>143</v>
      </c>
      <c r="X7" s="3">
        <f t="shared" ca="1" si="3"/>
        <v>164</v>
      </c>
      <c r="Y7" s="3">
        <f t="shared" ca="1" si="3"/>
        <v>181</v>
      </c>
      <c r="Z7" s="3">
        <f t="shared" ca="1" si="3"/>
        <v>220</v>
      </c>
      <c r="AA7" s="3">
        <f t="shared" ca="1" si="3"/>
        <v>270</v>
      </c>
      <c r="AB7" s="3">
        <f t="shared" ca="1" si="3"/>
        <v>297</v>
      </c>
      <c r="AC7" s="3">
        <f t="shared" ca="1" si="3"/>
        <v>356</v>
      </c>
      <c r="AD7" s="3">
        <f t="shared" ca="1" si="3"/>
        <v>374</v>
      </c>
      <c r="AE7" s="3">
        <f t="shared" ca="1" si="3"/>
        <v>410</v>
      </c>
      <c r="AF7" s="3">
        <f t="shared" ca="1" si="3"/>
        <v>462</v>
      </c>
      <c r="AG7" s="3">
        <f t="shared" ca="1" si="3"/>
        <v>501</v>
      </c>
      <c r="AH7" s="3">
        <f t="shared" ca="1" si="3"/>
        <v>530</v>
      </c>
      <c r="AI7" s="3">
        <f t="shared" ca="1" si="3"/>
        <v>569</v>
      </c>
      <c r="AJ7" s="3">
        <f t="shared" ca="1" si="3"/>
        <v>605</v>
      </c>
      <c r="AK7" s="3">
        <f t="shared" ca="1" si="3"/>
        <v>617</v>
      </c>
      <c r="AL7" s="3">
        <f t="shared" ca="1" si="3"/>
        <v>653</v>
      </c>
      <c r="AM7" s="3">
        <f t="shared" ca="1" si="3"/>
        <v>687</v>
      </c>
      <c r="AN7" s="3">
        <f t="shared" ca="1" si="3"/>
        <v>714</v>
      </c>
      <c r="AO7" s="3">
        <f t="shared" ca="1" si="3"/>
        <v>754</v>
      </c>
      <c r="AP7" s="3">
        <f t="shared" ca="1" si="3"/>
        <v>767</v>
      </c>
      <c r="AQ7" s="3">
        <f t="shared" ca="1" si="3"/>
        <v>789</v>
      </c>
      <c r="AR7" s="3">
        <f t="shared" ca="1" si="3"/>
        <v>798</v>
      </c>
      <c r="AS7" s="3">
        <f t="shared" ca="1" si="3"/>
        <v>808</v>
      </c>
      <c r="AT7" s="3">
        <f t="shared" ca="1" si="3"/>
        <v>829</v>
      </c>
      <c r="AU7" s="3">
        <f t="shared" ca="1" si="3"/>
        <v>841</v>
      </c>
      <c r="AV7" s="3">
        <f t="shared" ca="1" si="3"/>
        <v>854</v>
      </c>
      <c r="AW7" s="3">
        <f t="shared" ca="1" si="3"/>
        <v>861</v>
      </c>
      <c r="AX7" s="3">
        <f t="shared" ca="1" si="3"/>
        <v>877</v>
      </c>
      <c r="AY7" s="3">
        <f t="shared" ca="1" si="3"/>
        <v>888</v>
      </c>
      <c r="AZ7" s="3">
        <f t="shared" ca="1" si="3"/>
        <v>894</v>
      </c>
      <c r="BA7" s="3">
        <f t="shared" ca="1" si="3"/>
        <v>904</v>
      </c>
      <c r="BB7" s="3">
        <f t="shared" ca="1" si="3"/>
        <v>912</v>
      </c>
      <c r="BC7" s="3">
        <f t="shared" ca="1" si="3"/>
        <v>918</v>
      </c>
      <c r="BD7" s="3">
        <f t="shared" ca="1" si="3"/>
        <v>924</v>
      </c>
      <c r="BE7" s="3">
        <f t="shared" ca="1" si="3"/>
        <v>927</v>
      </c>
      <c r="BF7" s="3">
        <f t="shared" ca="1" si="3"/>
        <v>928</v>
      </c>
      <c r="BG7" s="3">
        <f t="shared" ca="1" si="3"/>
        <v>928</v>
      </c>
      <c r="BH7" s="3">
        <f t="shared" ca="1" si="3"/>
        <v>928</v>
      </c>
      <c r="BI7" s="3">
        <f t="shared" ca="1" si="3"/>
        <v>931</v>
      </c>
      <c r="BJ7" s="3">
        <f t="shared" ca="1" si="3"/>
        <v>936</v>
      </c>
      <c r="BK7" s="3">
        <f t="shared" ca="1" si="3"/>
        <v>0</v>
      </c>
      <c r="BL7" s="3">
        <f t="shared" ca="1" si="3"/>
        <v>0</v>
      </c>
      <c r="BM7" s="3">
        <f t="shared" ca="1" si="3"/>
        <v>0</v>
      </c>
      <c r="BN7" s="3">
        <f t="shared" ca="1" si="3"/>
        <v>0</v>
      </c>
      <c r="BO7" s="3">
        <f t="shared" ca="1" si="3"/>
        <v>0</v>
      </c>
      <c r="BP7" s="3">
        <f t="shared" ca="1" si="3"/>
        <v>0</v>
      </c>
    </row>
    <row r="8" spans="1:68" x14ac:dyDescent="0.4">
      <c r="A8" t="str">
        <f>KtAbk!A11</f>
        <v>FR</v>
      </c>
      <c r="B8" s="5">
        <f>KtAbk!B11</f>
        <v>318.714</v>
      </c>
      <c r="C8" s="3">
        <f t="shared" ca="1" si="2"/>
        <v>0</v>
      </c>
      <c r="D8" s="3">
        <f t="shared" ca="1" si="2"/>
        <v>0</v>
      </c>
      <c r="E8" s="3">
        <f t="shared" ca="1" si="2"/>
        <v>0</v>
      </c>
      <c r="F8" s="3">
        <f t="shared" ca="1" si="3"/>
        <v>0</v>
      </c>
      <c r="G8" s="3">
        <f t="shared" ca="1" si="3"/>
        <v>0</v>
      </c>
      <c r="H8" s="3">
        <f t="shared" ca="1" si="3"/>
        <v>1</v>
      </c>
      <c r="I8" s="3">
        <f t="shared" ca="1" si="3"/>
        <v>2</v>
      </c>
      <c r="J8" s="3">
        <f t="shared" ca="1" si="3"/>
        <v>3</v>
      </c>
      <c r="K8" s="3">
        <f t="shared" ca="1" si="3"/>
        <v>4</v>
      </c>
      <c r="L8" s="3">
        <f t="shared" ca="1" si="3"/>
        <v>6</v>
      </c>
      <c r="M8" s="3">
        <f t="shared" ca="1" si="3"/>
        <v>7</v>
      </c>
      <c r="N8" s="3">
        <f t="shared" ca="1" si="3"/>
        <v>7</v>
      </c>
      <c r="O8" s="3">
        <f t="shared" ca="1" si="3"/>
        <v>8</v>
      </c>
      <c r="P8" s="3">
        <f t="shared" ca="1" si="3"/>
        <v>11</v>
      </c>
      <c r="Q8" s="3">
        <f t="shared" ca="1" si="3"/>
        <v>14</v>
      </c>
      <c r="R8" s="3">
        <f t="shared" ca="1" si="3"/>
        <v>16</v>
      </c>
      <c r="S8" s="3">
        <f t="shared" ca="1" si="3"/>
        <v>22</v>
      </c>
      <c r="T8" s="3">
        <f t="shared" ca="1" si="3"/>
        <v>29</v>
      </c>
      <c r="U8" s="3">
        <f t="shared" ca="1" si="3"/>
        <v>36</v>
      </c>
      <c r="V8" s="3">
        <f t="shared" ca="1" si="3"/>
        <v>40</v>
      </c>
      <c r="W8" s="3">
        <f t="shared" ca="1" si="3"/>
        <v>45</v>
      </c>
      <c r="X8" s="3">
        <f t="shared" ca="1" si="3"/>
        <v>59</v>
      </c>
      <c r="Y8" s="3">
        <f t="shared" ca="1" si="3"/>
        <v>86</v>
      </c>
      <c r="Z8" s="3">
        <f t="shared" ca="1" si="3"/>
        <v>111</v>
      </c>
      <c r="AA8" s="3">
        <f t="shared" ca="1" si="3"/>
        <v>145</v>
      </c>
      <c r="AB8" s="3">
        <f t="shared" ca="1" si="3"/>
        <v>167</v>
      </c>
      <c r="AC8" s="3">
        <f t="shared" ca="1" si="3"/>
        <v>202</v>
      </c>
      <c r="AD8" s="3">
        <f t="shared" ca="1" si="3"/>
        <v>226</v>
      </c>
      <c r="AE8" s="3">
        <f t="shared" ca="1" si="3"/>
        <v>255</v>
      </c>
      <c r="AF8" s="3">
        <f t="shared" ca="1" si="3"/>
        <v>293</v>
      </c>
      <c r="AG8" s="3">
        <f t="shared" ca="1" si="3"/>
        <v>309</v>
      </c>
      <c r="AH8" s="3">
        <f t="shared" ca="1" si="3"/>
        <v>369</v>
      </c>
      <c r="AI8" s="3">
        <f t="shared" ca="1" si="3"/>
        <v>421</v>
      </c>
      <c r="AJ8" s="3">
        <f t="shared" ca="1" si="3"/>
        <v>442</v>
      </c>
      <c r="AK8" s="3">
        <f t="shared" ca="1" si="3"/>
        <v>477</v>
      </c>
      <c r="AL8" s="3">
        <f t="shared" ca="1" si="3"/>
        <v>491</v>
      </c>
      <c r="AM8" s="3">
        <f t="shared" ca="1" si="3"/>
        <v>525</v>
      </c>
      <c r="AN8" s="3">
        <f t="shared" ca="1" si="3"/>
        <v>550</v>
      </c>
      <c r="AO8" s="3">
        <f t="shared" ca="1" si="3"/>
        <v>588</v>
      </c>
      <c r="AP8" s="3">
        <f t="shared" ca="1" si="3"/>
        <v>638</v>
      </c>
      <c r="AQ8" s="3">
        <f t="shared" ca="1" si="3"/>
        <v>669</v>
      </c>
      <c r="AR8" s="3">
        <f t="shared" ca="1" si="3"/>
        <v>689</v>
      </c>
      <c r="AS8" s="3">
        <f t="shared" ca="1" si="3"/>
        <v>729</v>
      </c>
      <c r="AT8" s="3">
        <f t="shared" ca="1" si="3"/>
        <v>756</v>
      </c>
      <c r="AU8" s="3">
        <f t="shared" ca="1" si="3"/>
        <v>786</v>
      </c>
      <c r="AV8" s="3">
        <f t="shared" ca="1" si="3"/>
        <v>796</v>
      </c>
      <c r="AW8" s="3">
        <f t="shared" ca="1" si="3"/>
        <v>834</v>
      </c>
      <c r="AX8" s="3">
        <f t="shared" ca="1" si="3"/>
        <v>846</v>
      </c>
      <c r="AY8" s="3">
        <f t="shared" ca="1" si="3"/>
        <v>859</v>
      </c>
      <c r="AZ8" s="3">
        <f t="shared" ca="1" si="3"/>
        <v>879</v>
      </c>
      <c r="BA8" s="3">
        <f t="shared" ca="1" si="3"/>
        <v>890</v>
      </c>
      <c r="BB8" s="3">
        <f t="shared" ca="1" si="3"/>
        <v>907</v>
      </c>
      <c r="BC8" s="3">
        <f t="shared" ca="1" si="3"/>
        <v>930</v>
      </c>
      <c r="BD8" s="3">
        <f t="shared" ca="1" si="3"/>
        <v>956</v>
      </c>
      <c r="BE8" s="3">
        <f t="shared" ca="1" si="3"/>
        <v>980</v>
      </c>
      <c r="BF8" s="3">
        <f t="shared" ca="1" si="3"/>
        <v>989</v>
      </c>
      <c r="BG8" s="3">
        <f t="shared" ca="1" si="3"/>
        <v>995</v>
      </c>
      <c r="BH8" s="3">
        <f t="shared" ca="1" si="3"/>
        <v>1006</v>
      </c>
      <c r="BI8" s="3">
        <f t="shared" ca="1" si="3"/>
        <v>1014</v>
      </c>
      <c r="BJ8" s="3">
        <f t="shared" ca="1" si="3"/>
        <v>1021</v>
      </c>
      <c r="BK8" s="3">
        <f t="shared" ca="1" si="3"/>
        <v>0</v>
      </c>
      <c r="BL8" s="3">
        <f t="shared" ca="1" si="3"/>
        <v>0</v>
      </c>
      <c r="BM8" s="3">
        <f t="shared" ca="1" si="3"/>
        <v>0</v>
      </c>
      <c r="BN8" s="3">
        <f t="shared" ca="1" si="3"/>
        <v>0</v>
      </c>
      <c r="BO8" s="3">
        <f t="shared" ca="1" si="3"/>
        <v>0</v>
      </c>
      <c r="BP8" s="3">
        <f t="shared" ca="1" si="3"/>
        <v>0</v>
      </c>
    </row>
    <row r="9" spans="1:68" x14ac:dyDescent="0.4">
      <c r="A9" t="str">
        <f>KtAbk!A12</f>
        <v>GE</v>
      </c>
      <c r="B9" s="5">
        <f>KtAbk!B12</f>
        <v>499.48</v>
      </c>
      <c r="C9" s="3">
        <f t="shared" ca="1" si="2"/>
        <v>0</v>
      </c>
      <c r="D9" s="3">
        <f t="shared" ca="1" si="2"/>
        <v>1</v>
      </c>
      <c r="E9" s="3">
        <f t="shared" ca="1" si="2"/>
        <v>1</v>
      </c>
      <c r="F9" s="3">
        <f t="shared" ca="1" si="3"/>
        <v>4</v>
      </c>
      <c r="G9" s="3">
        <f t="shared" ca="1" si="3"/>
        <v>6</v>
      </c>
      <c r="H9" s="3">
        <f t="shared" ca="1" si="3"/>
        <v>8</v>
      </c>
      <c r="I9" s="3">
        <f t="shared" ca="1" si="3"/>
        <v>8</v>
      </c>
      <c r="J9" s="3">
        <f t="shared" ca="1" si="3"/>
        <v>11</v>
      </c>
      <c r="K9" s="3">
        <f t="shared" ca="1" si="3"/>
        <v>11</v>
      </c>
      <c r="L9" s="3">
        <f t="shared" ca="1" si="3"/>
        <v>15</v>
      </c>
      <c r="M9" s="3">
        <f t="shared" ca="1" si="3"/>
        <v>19</v>
      </c>
      <c r="N9" s="3">
        <f t="shared" ca="1" si="3"/>
        <v>30</v>
      </c>
      <c r="O9" s="3">
        <f t="shared" ca="1" si="3"/>
        <v>38</v>
      </c>
      <c r="P9" s="3">
        <f t="shared" ca="1" si="3"/>
        <v>47</v>
      </c>
      <c r="Q9" s="3">
        <f t="shared" ca="1" si="3"/>
        <v>73</v>
      </c>
      <c r="R9" s="3">
        <f t="shared" ca="1" si="3"/>
        <v>84</v>
      </c>
      <c r="S9" s="3">
        <f t="shared" ca="1" si="3"/>
        <v>114</v>
      </c>
      <c r="T9" s="3">
        <f t="shared" ca="1" si="3"/>
        <v>178</v>
      </c>
      <c r="U9" s="3">
        <f t="shared" ca="1" si="3"/>
        <v>281</v>
      </c>
      <c r="V9" s="3">
        <f t="shared" ca="1" si="3"/>
        <v>374</v>
      </c>
      <c r="W9" s="3">
        <f t="shared" ca="1" si="3"/>
        <v>461</v>
      </c>
      <c r="X9" s="3">
        <f t="shared" ca="1" si="3"/>
        <v>588</v>
      </c>
      <c r="Y9" s="3">
        <f t="shared" ca="1" si="3"/>
        <v>786</v>
      </c>
      <c r="Z9" s="3">
        <f t="shared" ca="1" si="3"/>
        <v>1026</v>
      </c>
      <c r="AA9" s="3">
        <f t="shared" ca="1" si="3"/>
        <v>1151</v>
      </c>
      <c r="AB9" s="3">
        <f t="shared" ca="1" si="3"/>
        <v>1280</v>
      </c>
      <c r="AC9" s="3">
        <f t="shared" ca="1" si="3"/>
        <v>1423</v>
      </c>
      <c r="AD9" s="3">
        <f t="shared" ca="1" si="3"/>
        <v>1568</v>
      </c>
      <c r="AE9" s="3">
        <f t="shared" ca="1" si="3"/>
        <v>1668</v>
      </c>
      <c r="AF9" s="3">
        <f t="shared" ca="1" si="3"/>
        <v>1789</v>
      </c>
      <c r="AG9" s="3">
        <f t="shared" ca="1" si="3"/>
        <v>2011</v>
      </c>
      <c r="AH9" s="3">
        <f t="shared" ca="1" si="3"/>
        <v>2196</v>
      </c>
      <c r="AI9" s="3">
        <f t="shared" ca="1" si="3"/>
        <v>2392</v>
      </c>
      <c r="AJ9" s="3">
        <f t="shared" ca="1" si="3"/>
        <v>2498</v>
      </c>
      <c r="AK9" s="3">
        <f t="shared" ca="1" si="3"/>
        <v>2705</v>
      </c>
      <c r="AL9" s="3">
        <f t="shared" ca="1" si="3"/>
        <v>2934</v>
      </c>
      <c r="AM9" s="3">
        <f t="shared" ca="1" si="3"/>
        <v>3091</v>
      </c>
      <c r="AN9" s="3">
        <f t="shared" ca="1" si="3"/>
        <v>3302</v>
      </c>
      <c r="AO9" s="3">
        <f t="shared" ca="1" si="3"/>
        <v>3488</v>
      </c>
      <c r="AP9" s="3">
        <f t="shared" ca="1" si="3"/>
        <v>3615</v>
      </c>
      <c r="AQ9" s="3">
        <f t="shared" ca="1" si="3"/>
        <v>3680</v>
      </c>
      <c r="AR9" s="3">
        <f t="shared" ca="1" si="3"/>
        <v>3799</v>
      </c>
      <c r="AS9" s="3">
        <f t="shared" ca="1" si="3"/>
        <v>3959</v>
      </c>
      <c r="AT9" s="3">
        <f t="shared" ca="1" si="3"/>
        <v>4090</v>
      </c>
      <c r="AU9" s="3">
        <f t="shared" ca="1" si="3"/>
        <v>4183</v>
      </c>
      <c r="AV9" s="3">
        <f t="shared" ca="1" si="3"/>
        <v>4225</v>
      </c>
      <c r="AW9" s="3">
        <f t="shared" ca="1" si="3"/>
        <v>4274</v>
      </c>
      <c r="AX9" s="3">
        <f t="shared" ca="1" si="3"/>
        <v>4296</v>
      </c>
      <c r="AY9" s="3">
        <f t="shared" ca="1" si="3"/>
        <v>4346</v>
      </c>
      <c r="AZ9" s="3">
        <f t="shared" ca="1" si="3"/>
        <v>4399</v>
      </c>
      <c r="BA9" s="3">
        <f t="shared" ca="1" si="3"/>
        <v>4465</v>
      </c>
      <c r="BB9" s="3">
        <f t="shared" ca="1" si="3"/>
        <v>4530</v>
      </c>
      <c r="BC9" s="3">
        <f t="shared" ca="1" si="3"/>
        <v>4590</v>
      </c>
      <c r="BD9" s="3">
        <f t="shared" ca="1" si="3"/>
        <v>4639</v>
      </c>
      <c r="BE9" s="3">
        <f t="shared" ca="1" si="3"/>
        <v>4650</v>
      </c>
      <c r="BF9" s="3">
        <f t="shared" ca="1" si="3"/>
        <v>4679</v>
      </c>
      <c r="BG9" s="3">
        <f t="shared" ca="1" si="3"/>
        <v>4705</v>
      </c>
      <c r="BH9" s="3">
        <f t="shared" ca="1" si="3"/>
        <v>4726</v>
      </c>
      <c r="BI9" s="3">
        <f t="shared" ca="1" si="3"/>
        <v>4733</v>
      </c>
      <c r="BJ9" s="3">
        <f t="shared" ca="1" si="3"/>
        <v>4740</v>
      </c>
      <c r="BK9" s="3">
        <f t="shared" ca="1" si="3"/>
        <v>0</v>
      </c>
      <c r="BL9" s="3">
        <f t="shared" ca="1" si="3"/>
        <v>0</v>
      </c>
      <c r="BM9" s="3">
        <f t="shared" ca="1" si="3"/>
        <v>0</v>
      </c>
      <c r="BN9" s="3">
        <f t="shared" ca="1" si="3"/>
        <v>0</v>
      </c>
      <c r="BO9" s="3">
        <f t="shared" ca="1" si="3"/>
        <v>0</v>
      </c>
      <c r="BP9" s="3">
        <f t="shared" ca="1" si="3"/>
        <v>0</v>
      </c>
    </row>
    <row r="10" spans="1:68" x14ac:dyDescent="0.4">
      <c r="A10" t="str">
        <f>KtAbk!A13</f>
        <v>GL</v>
      </c>
      <c r="B10" s="5">
        <f>KtAbk!B13</f>
        <v>40.402999999999999</v>
      </c>
      <c r="C10" s="3">
        <f t="shared" ca="1" si="2"/>
        <v>0</v>
      </c>
      <c r="D10" s="3">
        <f t="shared" ca="1" si="2"/>
        <v>0</v>
      </c>
      <c r="E10" s="3">
        <f t="shared" ca="1" si="2"/>
        <v>0</v>
      </c>
      <c r="F10" s="3">
        <f t="shared" ca="1" si="3"/>
        <v>0</v>
      </c>
      <c r="G10" s="3">
        <f t="shared" ca="1" si="3"/>
        <v>0</v>
      </c>
      <c r="H10" s="3">
        <f t="shared" ca="1" si="3"/>
        <v>0</v>
      </c>
      <c r="I10" s="3">
        <f t="shared" ca="1" si="3"/>
        <v>0</v>
      </c>
      <c r="J10" s="3">
        <f t="shared" ca="1" si="3"/>
        <v>0</v>
      </c>
      <c r="K10" s="3">
        <f t="shared" ca="1" si="3"/>
        <v>0</v>
      </c>
      <c r="L10" s="3">
        <f t="shared" ca="1" si="3"/>
        <v>0</v>
      </c>
      <c r="M10" s="3">
        <f t="shared" ca="1" si="3"/>
        <v>0</v>
      </c>
      <c r="N10" s="3">
        <f t="shared" ca="1" si="3"/>
        <v>0</v>
      </c>
      <c r="O10" s="3">
        <f t="shared" ca="1" si="3"/>
        <v>0</v>
      </c>
      <c r="P10" s="3">
        <f t="shared" ca="1" si="3"/>
        <v>0</v>
      </c>
      <c r="Q10" s="3">
        <f t="shared" ca="1" si="3"/>
        <v>1</v>
      </c>
      <c r="R10" s="3">
        <f t="shared" ca="1" si="3"/>
        <v>1</v>
      </c>
      <c r="S10" s="3">
        <f t="shared" ca="1" si="3"/>
        <v>3</v>
      </c>
      <c r="T10" s="3">
        <f t="shared" ca="1" si="3"/>
        <v>5</v>
      </c>
      <c r="U10" s="3">
        <f t="shared" ca="1" si="3"/>
        <v>7</v>
      </c>
      <c r="V10" s="3">
        <f t="shared" ca="1" si="3"/>
        <v>8</v>
      </c>
      <c r="W10" s="3">
        <f t="shared" ca="1" si="3"/>
        <v>10</v>
      </c>
      <c r="X10" s="3">
        <f t="shared" ca="1" si="3"/>
        <v>12</v>
      </c>
      <c r="Y10" s="3">
        <f t="shared" ref="F10:BP14" ca="1" si="4">INDIRECT(ADDRESS(ROW(Y10)+(COLUMN(Y10)-3)*27,5,,,"COVID19_Fallzahlen_CH_Cleaned"))</f>
        <v>14</v>
      </c>
      <c r="Z10" s="3">
        <f t="shared" ca="1" si="4"/>
        <v>16</v>
      </c>
      <c r="AA10" s="3">
        <f t="shared" ca="1" si="4"/>
        <v>20</v>
      </c>
      <c r="AB10" s="3">
        <f t="shared" ca="1" si="4"/>
        <v>25</v>
      </c>
      <c r="AC10" s="3">
        <f t="shared" ca="1" si="4"/>
        <v>29</v>
      </c>
      <c r="AD10" s="3">
        <f t="shared" ca="1" si="4"/>
        <v>31</v>
      </c>
      <c r="AE10" s="3">
        <f t="shared" ca="1" si="4"/>
        <v>33</v>
      </c>
      <c r="AF10" s="3">
        <f t="shared" ca="1" si="4"/>
        <v>40</v>
      </c>
      <c r="AG10" s="3">
        <f t="shared" ca="1" si="4"/>
        <v>43</v>
      </c>
      <c r="AH10" s="3">
        <f t="shared" ca="1" si="4"/>
        <v>47</v>
      </c>
      <c r="AI10" s="3">
        <f t="shared" ca="1" si="4"/>
        <v>47</v>
      </c>
      <c r="AJ10" s="3">
        <f t="shared" ca="1" si="4"/>
        <v>49</v>
      </c>
      <c r="AK10" s="3">
        <f t="shared" ca="1" si="4"/>
        <v>51</v>
      </c>
      <c r="AL10" s="3">
        <f t="shared" ca="1" si="4"/>
        <v>53</v>
      </c>
      <c r="AM10" s="3">
        <f t="shared" ca="1" si="4"/>
        <v>56</v>
      </c>
      <c r="AN10" s="3">
        <f t="shared" ca="1" si="4"/>
        <v>58</v>
      </c>
      <c r="AO10" s="3">
        <f t="shared" ca="1" si="4"/>
        <v>59</v>
      </c>
      <c r="AP10" s="3">
        <f t="shared" ca="1" si="4"/>
        <v>60</v>
      </c>
      <c r="AQ10" s="3">
        <f t="shared" ca="1" si="4"/>
        <v>62</v>
      </c>
      <c r="AR10" s="3">
        <f t="shared" ca="1" si="4"/>
        <v>63</v>
      </c>
      <c r="AS10" s="3">
        <f t="shared" ca="1" si="4"/>
        <v>63</v>
      </c>
      <c r="AT10" s="3">
        <f t="shared" ca="1" si="4"/>
        <v>64</v>
      </c>
      <c r="AU10" s="3">
        <f t="shared" ca="1" si="4"/>
        <v>67</v>
      </c>
      <c r="AV10" s="3">
        <f t="shared" ca="1" si="4"/>
        <v>79</v>
      </c>
      <c r="AW10" s="3">
        <f t="shared" ca="1" si="4"/>
        <v>91</v>
      </c>
      <c r="AX10" s="3">
        <f t="shared" ca="1" si="4"/>
        <v>92</v>
      </c>
      <c r="AY10" s="3">
        <f t="shared" ca="1" si="4"/>
        <v>92</v>
      </c>
      <c r="AZ10" s="3">
        <f t="shared" ca="1" si="4"/>
        <v>105</v>
      </c>
      <c r="BA10" s="3">
        <f t="shared" ca="1" si="4"/>
        <v>105</v>
      </c>
      <c r="BB10" s="3">
        <f t="shared" ca="1" si="4"/>
        <v>106</v>
      </c>
      <c r="BC10" s="3">
        <f t="shared" ca="1" si="4"/>
        <v>108</v>
      </c>
      <c r="BD10" s="3">
        <f t="shared" ca="1" si="4"/>
        <v>110</v>
      </c>
      <c r="BE10" s="3">
        <f t="shared" ca="1" si="4"/>
        <v>112</v>
      </c>
      <c r="BF10" s="3">
        <f t="shared" ca="1" si="4"/>
        <v>114</v>
      </c>
      <c r="BG10" s="3">
        <f t="shared" ca="1" si="4"/>
        <v>115</v>
      </c>
      <c r="BH10" s="3">
        <f t="shared" ca="1" si="4"/>
        <v>117</v>
      </c>
      <c r="BI10" s="3">
        <f t="shared" ca="1" si="4"/>
        <v>117</v>
      </c>
      <c r="BJ10" s="3">
        <f t="shared" ca="1" si="4"/>
        <v>117</v>
      </c>
      <c r="BK10" s="3">
        <f t="shared" ca="1" si="4"/>
        <v>0</v>
      </c>
      <c r="BL10" s="3">
        <f t="shared" ca="1" si="4"/>
        <v>0</v>
      </c>
      <c r="BM10" s="3">
        <f t="shared" ca="1" si="4"/>
        <v>0</v>
      </c>
      <c r="BN10" s="3">
        <f t="shared" ca="1" si="4"/>
        <v>0</v>
      </c>
      <c r="BO10" s="3">
        <f t="shared" ca="1" si="4"/>
        <v>0</v>
      </c>
      <c r="BP10" s="3">
        <f t="shared" ca="1" si="4"/>
        <v>0</v>
      </c>
    </row>
    <row r="11" spans="1:68" x14ac:dyDescent="0.4">
      <c r="A11" t="str">
        <f>KtAbk!A14</f>
        <v>GR</v>
      </c>
      <c r="B11" s="5">
        <f>KtAbk!B14</f>
        <v>198.37899999999999</v>
      </c>
      <c r="C11" s="3">
        <f t="shared" ca="1" si="2"/>
        <v>0</v>
      </c>
      <c r="D11" s="3">
        <f t="shared" ca="1" si="2"/>
        <v>0</v>
      </c>
      <c r="E11" s="3">
        <f t="shared" ca="1" si="2"/>
        <v>0</v>
      </c>
      <c r="F11" s="3">
        <f t="shared" ca="1" si="4"/>
        <v>2</v>
      </c>
      <c r="G11" s="3">
        <f t="shared" ca="1" si="4"/>
        <v>6</v>
      </c>
      <c r="H11" s="3">
        <f t="shared" ca="1" si="4"/>
        <v>6</v>
      </c>
      <c r="I11" s="3">
        <f t="shared" ca="1" si="4"/>
        <v>9</v>
      </c>
      <c r="J11" s="3">
        <f t="shared" ca="1" si="4"/>
        <v>10</v>
      </c>
      <c r="K11" s="3">
        <f t="shared" ca="1" si="4"/>
        <v>10</v>
      </c>
      <c r="L11" s="3">
        <f t="shared" ca="1" si="4"/>
        <v>11</v>
      </c>
      <c r="M11" s="3">
        <f t="shared" ca="1" si="4"/>
        <v>13</v>
      </c>
      <c r="N11" s="3">
        <f t="shared" ca="1" si="4"/>
        <v>15</v>
      </c>
      <c r="O11" s="3">
        <f t="shared" ca="1" si="4"/>
        <v>16</v>
      </c>
      <c r="P11" s="3">
        <f t="shared" ca="1" si="4"/>
        <v>18</v>
      </c>
      <c r="Q11" s="3">
        <f t="shared" ca="1" si="4"/>
        <v>19</v>
      </c>
      <c r="R11" s="3">
        <f t="shared" ca="1" si="4"/>
        <v>27</v>
      </c>
      <c r="S11" s="3">
        <f t="shared" ca="1" si="4"/>
        <v>35</v>
      </c>
      <c r="T11" s="3">
        <f t="shared" ca="1" si="4"/>
        <v>43</v>
      </c>
      <c r="U11" s="3">
        <f t="shared" ca="1" si="4"/>
        <v>49</v>
      </c>
      <c r="V11" s="3">
        <f t="shared" ca="1" si="4"/>
        <v>54</v>
      </c>
      <c r="W11" s="3">
        <f t="shared" ca="1" si="4"/>
        <v>64</v>
      </c>
      <c r="X11" s="3">
        <f t="shared" ca="1" si="4"/>
        <v>96</v>
      </c>
      <c r="Y11" s="3">
        <f t="shared" ca="1" si="4"/>
        <v>128</v>
      </c>
      <c r="Z11" s="3">
        <f t="shared" ca="1" si="4"/>
        <v>182</v>
      </c>
      <c r="AA11" s="3">
        <f t="shared" ca="1" si="4"/>
        <v>226</v>
      </c>
      <c r="AB11" s="3">
        <f t="shared" ca="1" si="4"/>
        <v>258</v>
      </c>
      <c r="AC11" s="3">
        <f t="shared" ca="1" si="4"/>
        <v>284</v>
      </c>
      <c r="AD11" s="3">
        <f t="shared" ca="1" si="4"/>
        <v>314</v>
      </c>
      <c r="AE11" s="3">
        <f t="shared" ca="1" si="4"/>
        <v>343</v>
      </c>
      <c r="AF11" s="3">
        <f t="shared" ca="1" si="4"/>
        <v>393</v>
      </c>
      <c r="AG11" s="3">
        <f t="shared" ca="1" si="4"/>
        <v>433</v>
      </c>
      <c r="AH11" s="3">
        <f t="shared" ca="1" si="4"/>
        <v>474</v>
      </c>
      <c r="AI11" s="3">
        <f t="shared" ca="1" si="4"/>
        <v>494</v>
      </c>
      <c r="AJ11" s="3">
        <f t="shared" ca="1" si="4"/>
        <v>515</v>
      </c>
      <c r="AK11" s="3">
        <f t="shared" ca="1" si="4"/>
        <v>535</v>
      </c>
      <c r="AL11" s="3">
        <f t="shared" ca="1" si="4"/>
        <v>547</v>
      </c>
      <c r="AM11" s="3">
        <f t="shared" ca="1" si="4"/>
        <v>592</v>
      </c>
      <c r="AN11" s="3">
        <f t="shared" ca="1" si="4"/>
        <v>622</v>
      </c>
      <c r="AO11" s="3">
        <f t="shared" ca="1" si="4"/>
        <v>649</v>
      </c>
      <c r="AP11" s="3">
        <f t="shared" ca="1" si="4"/>
        <v>659</v>
      </c>
      <c r="AQ11" s="3">
        <f t="shared" ca="1" si="4"/>
        <v>668</v>
      </c>
      <c r="AR11" s="3">
        <f t="shared" ca="1" si="4"/>
        <v>679</v>
      </c>
      <c r="AS11" s="3">
        <f t="shared" ca="1" si="4"/>
        <v>684</v>
      </c>
      <c r="AT11" s="3">
        <f t="shared" ca="1" si="4"/>
        <v>698</v>
      </c>
      <c r="AU11" s="3">
        <f t="shared" ca="1" si="4"/>
        <v>719</v>
      </c>
      <c r="AV11" s="3">
        <f t="shared" ca="1" si="4"/>
        <v>730</v>
      </c>
      <c r="AW11" s="3">
        <f t="shared" ca="1" si="4"/>
        <v>743</v>
      </c>
      <c r="AX11" s="3">
        <f t="shared" ca="1" si="4"/>
        <v>747</v>
      </c>
      <c r="AY11" s="3">
        <f t="shared" ca="1" si="4"/>
        <v>750</v>
      </c>
      <c r="AZ11" s="3">
        <f t="shared" ca="1" si="4"/>
        <v>753</v>
      </c>
      <c r="BA11" s="3">
        <f t="shared" ca="1" si="4"/>
        <v>759</v>
      </c>
      <c r="BB11" s="3">
        <f t="shared" ca="1" si="4"/>
        <v>764</v>
      </c>
      <c r="BC11" s="3">
        <f t="shared" ca="1" si="4"/>
        <v>761</v>
      </c>
      <c r="BD11" s="3">
        <f t="shared" ca="1" si="4"/>
        <v>764</v>
      </c>
      <c r="BE11" s="3">
        <f t="shared" ca="1" si="4"/>
        <v>778</v>
      </c>
      <c r="BF11" s="3">
        <f t="shared" ca="1" si="4"/>
        <v>785</v>
      </c>
      <c r="BG11" s="3">
        <f t="shared" ca="1" si="4"/>
        <v>787</v>
      </c>
      <c r="BH11" s="3">
        <f t="shared" ca="1" si="4"/>
        <v>791</v>
      </c>
      <c r="BI11" s="3">
        <f t="shared" ca="1" si="4"/>
        <v>794</v>
      </c>
      <c r="BJ11" s="3">
        <f t="shared" ca="1" si="4"/>
        <v>797</v>
      </c>
      <c r="BK11" s="3">
        <f t="shared" ca="1" si="4"/>
        <v>0</v>
      </c>
      <c r="BL11" s="3">
        <f t="shared" ca="1" si="4"/>
        <v>0</v>
      </c>
      <c r="BM11" s="3">
        <f t="shared" ca="1" si="4"/>
        <v>0</v>
      </c>
      <c r="BN11" s="3">
        <f t="shared" ca="1" si="4"/>
        <v>0</v>
      </c>
      <c r="BO11" s="3">
        <f t="shared" ca="1" si="4"/>
        <v>0</v>
      </c>
      <c r="BP11" s="3">
        <f t="shared" ca="1" si="4"/>
        <v>0</v>
      </c>
    </row>
    <row r="12" spans="1:68" x14ac:dyDescent="0.4">
      <c r="A12" t="str">
        <f>KtAbk!A15</f>
        <v>JU</v>
      </c>
      <c r="B12" s="5">
        <f>KtAbk!B15</f>
        <v>73.418999999999997</v>
      </c>
      <c r="C12" s="3">
        <f t="shared" ca="1" si="2"/>
        <v>0</v>
      </c>
      <c r="D12" s="3">
        <f t="shared" ca="1" si="2"/>
        <v>0</v>
      </c>
      <c r="E12" s="3">
        <f t="shared" ca="1" si="2"/>
        <v>0</v>
      </c>
      <c r="F12" s="3">
        <f t="shared" ca="1" si="4"/>
        <v>0</v>
      </c>
      <c r="G12" s="3">
        <f t="shared" ca="1" si="4"/>
        <v>0</v>
      </c>
      <c r="H12" s="3">
        <f t="shared" ca="1" si="4"/>
        <v>0</v>
      </c>
      <c r="I12" s="3">
        <f t="shared" ca="1" si="4"/>
        <v>0</v>
      </c>
      <c r="J12" s="3">
        <f t="shared" ca="1" si="4"/>
        <v>2</v>
      </c>
      <c r="K12" s="3">
        <f t="shared" ca="1" si="4"/>
        <v>2</v>
      </c>
      <c r="L12" s="3">
        <f t="shared" ca="1" si="4"/>
        <v>4</v>
      </c>
      <c r="M12" s="3">
        <f t="shared" ca="1" si="4"/>
        <v>4</v>
      </c>
      <c r="N12" s="3">
        <f t="shared" ca="1" si="4"/>
        <v>5</v>
      </c>
      <c r="O12" s="3">
        <f t="shared" ca="1" si="4"/>
        <v>5</v>
      </c>
      <c r="P12" s="3">
        <f t="shared" ca="1" si="4"/>
        <v>7</v>
      </c>
      <c r="Q12" s="3">
        <f t="shared" ca="1" si="4"/>
        <v>7</v>
      </c>
      <c r="R12" s="3">
        <f t="shared" ca="1" si="4"/>
        <v>7</v>
      </c>
      <c r="S12" s="3">
        <f t="shared" ca="1" si="4"/>
        <v>12</v>
      </c>
      <c r="T12" s="3">
        <f t="shared" ca="1" si="4"/>
        <v>17</v>
      </c>
      <c r="U12" s="3">
        <f t="shared" ca="1" si="4"/>
        <v>18</v>
      </c>
      <c r="V12" s="3">
        <f t="shared" ca="1" si="4"/>
        <v>19</v>
      </c>
      <c r="W12" s="3">
        <f t="shared" ca="1" si="4"/>
        <v>25</v>
      </c>
      <c r="X12" s="3">
        <f t="shared" ca="1" si="4"/>
        <v>29</v>
      </c>
      <c r="Y12" s="3">
        <f t="shared" ca="1" si="4"/>
        <v>32</v>
      </c>
      <c r="Z12" s="3">
        <f t="shared" ca="1" si="4"/>
        <v>36</v>
      </c>
      <c r="AA12" s="3">
        <f t="shared" ca="1" si="4"/>
        <v>44</v>
      </c>
      <c r="AB12" s="3">
        <f t="shared" ca="1" si="4"/>
        <v>54</v>
      </c>
      <c r="AC12" s="3">
        <f t="shared" ca="1" si="4"/>
        <v>61</v>
      </c>
      <c r="AD12" s="3">
        <f t="shared" ca="1" si="4"/>
        <v>69</v>
      </c>
      <c r="AE12" s="3">
        <f t="shared" ca="1" si="4"/>
        <v>82</v>
      </c>
      <c r="AF12" s="3">
        <f t="shared" ca="1" si="4"/>
        <v>92</v>
      </c>
      <c r="AG12" s="3">
        <f t="shared" ca="1" si="4"/>
        <v>100</v>
      </c>
      <c r="AH12" s="3">
        <f t="shared" ca="1" si="4"/>
        <v>114</v>
      </c>
      <c r="AI12" s="3">
        <f t="shared" ca="1" si="4"/>
        <v>119</v>
      </c>
      <c r="AJ12" s="3">
        <f t="shared" ca="1" si="4"/>
        <v>127</v>
      </c>
      <c r="AK12" s="3">
        <f t="shared" ca="1" si="4"/>
        <v>128</v>
      </c>
      <c r="AL12" s="3">
        <f t="shared" ca="1" si="4"/>
        <v>140</v>
      </c>
      <c r="AM12" s="3">
        <f t="shared" ca="1" si="4"/>
        <v>145</v>
      </c>
      <c r="AN12" s="3">
        <f t="shared" ca="1" si="4"/>
        <v>149</v>
      </c>
      <c r="AO12" s="3">
        <f t="shared" ca="1" si="4"/>
        <v>149</v>
      </c>
      <c r="AP12" s="3">
        <f t="shared" ca="1" si="4"/>
        <v>154</v>
      </c>
      <c r="AQ12" s="3">
        <f t="shared" ca="1" si="4"/>
        <v>160</v>
      </c>
      <c r="AR12" s="3">
        <f t="shared" ca="1" si="4"/>
        <v>164</v>
      </c>
      <c r="AS12" s="3">
        <f t="shared" ca="1" si="4"/>
        <v>171</v>
      </c>
      <c r="AT12" s="3">
        <f t="shared" ca="1" si="4"/>
        <v>174</v>
      </c>
      <c r="AU12" s="3">
        <f t="shared" ca="1" si="4"/>
        <v>179</v>
      </c>
      <c r="AV12" s="3">
        <f t="shared" ca="1" si="4"/>
        <v>182</v>
      </c>
      <c r="AW12" s="3">
        <f t="shared" ca="1" si="4"/>
        <v>183</v>
      </c>
      <c r="AX12" s="3">
        <f t="shared" ca="1" si="4"/>
        <v>183</v>
      </c>
      <c r="AY12" s="3">
        <f t="shared" ca="1" si="4"/>
        <v>184</v>
      </c>
      <c r="AZ12" s="3">
        <f t="shared" ca="1" si="4"/>
        <v>185</v>
      </c>
      <c r="BA12" s="3">
        <f t="shared" ca="1" si="4"/>
        <v>188</v>
      </c>
      <c r="BB12" s="3">
        <f t="shared" ca="1" si="4"/>
        <v>189</v>
      </c>
      <c r="BC12" s="3">
        <f t="shared" ca="1" si="4"/>
        <v>191</v>
      </c>
      <c r="BD12" s="3">
        <f t="shared" ca="1" si="4"/>
        <v>192</v>
      </c>
      <c r="BE12" s="3">
        <f t="shared" ca="1" si="4"/>
        <v>192</v>
      </c>
      <c r="BF12" s="3">
        <f t="shared" ca="1" si="4"/>
        <v>195</v>
      </c>
      <c r="BG12" s="3">
        <f t="shared" ca="1" si="4"/>
        <v>195</v>
      </c>
      <c r="BH12" s="3">
        <f t="shared" ca="1" si="4"/>
        <v>196</v>
      </c>
      <c r="BI12" s="3">
        <f t="shared" ca="1" si="4"/>
        <v>196</v>
      </c>
      <c r="BJ12" s="3">
        <f t="shared" ca="1" si="4"/>
        <v>196</v>
      </c>
      <c r="BK12" s="3">
        <f t="shared" ca="1" si="4"/>
        <v>0</v>
      </c>
      <c r="BL12" s="3">
        <f t="shared" ca="1" si="4"/>
        <v>0</v>
      </c>
      <c r="BM12" s="3">
        <f t="shared" ca="1" si="4"/>
        <v>0</v>
      </c>
      <c r="BN12" s="3">
        <f t="shared" ca="1" si="4"/>
        <v>0</v>
      </c>
      <c r="BO12" s="3">
        <f t="shared" ca="1" si="4"/>
        <v>0</v>
      </c>
      <c r="BP12" s="3">
        <f t="shared" ca="1" si="4"/>
        <v>0</v>
      </c>
    </row>
    <row r="13" spans="1:68" x14ac:dyDescent="0.4">
      <c r="A13" t="str">
        <f>KtAbk!A16</f>
        <v>LU</v>
      </c>
      <c r="B13" s="5">
        <f>KtAbk!B16</f>
        <v>409.55700000000002</v>
      </c>
      <c r="C13" s="3">
        <f t="shared" ca="1" si="2"/>
        <v>0</v>
      </c>
      <c r="D13" s="3">
        <f t="shared" ca="1" si="2"/>
        <v>0</v>
      </c>
      <c r="E13" s="3">
        <f t="shared" ca="1" si="2"/>
        <v>0</v>
      </c>
      <c r="F13" s="3">
        <f t="shared" ca="1" si="4"/>
        <v>0</v>
      </c>
      <c r="G13" s="3">
        <f t="shared" ca="1" si="4"/>
        <v>0</v>
      </c>
      <c r="H13" s="3">
        <f t="shared" ca="1" si="4"/>
        <v>0</v>
      </c>
      <c r="I13" s="3">
        <f t="shared" ca="1" si="4"/>
        <v>0</v>
      </c>
      <c r="J13" s="3">
        <f t="shared" ca="1" si="4"/>
        <v>0</v>
      </c>
      <c r="K13" s="3">
        <f t="shared" ca="1" si="4"/>
        <v>1</v>
      </c>
      <c r="L13" s="3">
        <f t="shared" ca="1" si="4"/>
        <v>2</v>
      </c>
      <c r="M13" s="3">
        <f t="shared" ca="1" si="4"/>
        <v>3</v>
      </c>
      <c r="N13" s="3">
        <f t="shared" ca="1" si="4"/>
        <v>3</v>
      </c>
      <c r="O13" s="3">
        <f t="shared" ca="1" si="4"/>
        <v>4</v>
      </c>
      <c r="P13" s="3">
        <f t="shared" ca="1" si="4"/>
        <v>5</v>
      </c>
      <c r="Q13" s="3">
        <f t="shared" ca="1" si="4"/>
        <v>8</v>
      </c>
      <c r="R13" s="3">
        <f t="shared" ca="1" si="4"/>
        <v>11</v>
      </c>
      <c r="S13" s="3">
        <f t="shared" ca="1" si="4"/>
        <v>13</v>
      </c>
      <c r="T13" s="3">
        <f t="shared" ca="1" si="4"/>
        <v>18</v>
      </c>
      <c r="U13" s="3">
        <f t="shared" ca="1" si="4"/>
        <v>24</v>
      </c>
      <c r="V13" s="3">
        <f t="shared" ca="1" si="4"/>
        <v>31</v>
      </c>
      <c r="W13" s="3">
        <f t="shared" ca="1" si="4"/>
        <v>37</v>
      </c>
      <c r="X13" s="3">
        <f t="shared" ca="1" si="4"/>
        <v>51</v>
      </c>
      <c r="Y13" s="3">
        <f t="shared" ca="1" si="4"/>
        <v>65</v>
      </c>
      <c r="Z13" s="3">
        <f t="shared" ca="1" si="4"/>
        <v>79</v>
      </c>
      <c r="AA13" s="3">
        <f t="shared" ca="1" si="4"/>
        <v>92</v>
      </c>
      <c r="AB13" s="3">
        <f t="shared" ca="1" si="4"/>
        <v>109</v>
      </c>
      <c r="AC13" s="3">
        <f t="shared" ca="1" si="4"/>
        <v>131</v>
      </c>
      <c r="AD13" s="3">
        <f t="shared" ca="1" si="4"/>
        <v>156</v>
      </c>
      <c r="AE13" s="3">
        <f t="shared" ca="1" si="4"/>
        <v>205</v>
      </c>
      <c r="AF13" s="3">
        <f t="shared" ca="1" si="4"/>
        <v>228</v>
      </c>
      <c r="AG13" s="3">
        <f t="shared" ca="1" si="4"/>
        <v>253</v>
      </c>
      <c r="AH13" s="3">
        <f t="shared" ca="1" si="4"/>
        <v>287</v>
      </c>
      <c r="AI13" s="3">
        <f t="shared" ca="1" si="4"/>
        <v>317</v>
      </c>
      <c r="AJ13" s="3">
        <f t="shared" ca="1" si="4"/>
        <v>339</v>
      </c>
      <c r="AK13" s="3">
        <f t="shared" ca="1" si="4"/>
        <v>351</v>
      </c>
      <c r="AL13" s="3">
        <f t="shared" ca="1" si="4"/>
        <v>375</v>
      </c>
      <c r="AM13" s="3">
        <f t="shared" ca="1" si="4"/>
        <v>401</v>
      </c>
      <c r="AN13" s="3">
        <f t="shared" ca="1" si="4"/>
        <v>422</v>
      </c>
      <c r="AO13" s="3">
        <f t="shared" ca="1" si="4"/>
        <v>449</v>
      </c>
      <c r="AP13" s="3">
        <f t="shared" ca="1" si="4"/>
        <v>469</v>
      </c>
      <c r="AQ13" s="3">
        <f t="shared" ca="1" si="4"/>
        <v>478</v>
      </c>
      <c r="AR13" s="3">
        <f t="shared" ca="1" si="4"/>
        <v>497</v>
      </c>
      <c r="AS13" s="3">
        <f t="shared" ca="1" si="4"/>
        <v>509</v>
      </c>
      <c r="AT13" s="3">
        <f t="shared" ca="1" si="4"/>
        <v>527</v>
      </c>
      <c r="AU13" s="3">
        <f t="shared" ca="1" si="4"/>
        <v>542</v>
      </c>
      <c r="AV13" s="3">
        <f t="shared" ca="1" si="4"/>
        <v>560</v>
      </c>
      <c r="AW13" s="3">
        <f t="shared" ca="1" si="4"/>
        <v>568</v>
      </c>
      <c r="AX13" s="3">
        <f t="shared" ca="1" si="4"/>
        <v>576</v>
      </c>
      <c r="AY13" s="3">
        <f t="shared" ca="1" si="4"/>
        <v>580</v>
      </c>
      <c r="AZ13" s="3">
        <f t="shared" ca="1" si="4"/>
        <v>589</v>
      </c>
      <c r="BA13" s="3">
        <f t="shared" ca="1" si="4"/>
        <v>596</v>
      </c>
      <c r="BB13" s="3">
        <f t="shared" ca="1" si="4"/>
        <v>599</v>
      </c>
      <c r="BC13" s="3">
        <f t="shared" ca="1" si="4"/>
        <v>607</v>
      </c>
      <c r="BD13" s="3">
        <f t="shared" ca="1" si="4"/>
        <v>623</v>
      </c>
      <c r="BE13" s="3">
        <f t="shared" ca="1" si="4"/>
        <v>626</v>
      </c>
      <c r="BF13" s="3">
        <f t="shared" ca="1" si="4"/>
        <v>633</v>
      </c>
      <c r="BG13" s="3">
        <f t="shared" ca="1" si="4"/>
        <v>643</v>
      </c>
      <c r="BH13" s="3">
        <f t="shared" ca="1" si="4"/>
        <v>648</v>
      </c>
      <c r="BI13" s="3">
        <f t="shared" ca="1" si="4"/>
        <v>654</v>
      </c>
      <c r="BJ13" s="3">
        <f t="shared" ca="1" si="4"/>
        <v>660</v>
      </c>
      <c r="BK13" s="3">
        <f t="shared" ca="1" si="4"/>
        <v>0</v>
      </c>
      <c r="BL13" s="3">
        <f t="shared" ca="1" si="4"/>
        <v>0</v>
      </c>
      <c r="BM13" s="3">
        <f t="shared" ca="1" si="4"/>
        <v>0</v>
      </c>
      <c r="BN13" s="3">
        <f t="shared" ca="1" si="4"/>
        <v>0</v>
      </c>
      <c r="BO13" s="3">
        <f t="shared" ca="1" si="4"/>
        <v>0</v>
      </c>
      <c r="BP13" s="3">
        <f t="shared" ca="1" si="4"/>
        <v>0</v>
      </c>
    </row>
    <row r="14" spans="1:68" x14ac:dyDescent="0.4">
      <c r="A14" t="str">
        <f>KtAbk!A17</f>
        <v>NE</v>
      </c>
      <c r="B14" s="5">
        <f>KtAbk!B17</f>
        <v>176.85</v>
      </c>
      <c r="C14" s="3">
        <f t="shared" ca="1" si="2"/>
        <v>0</v>
      </c>
      <c r="D14" s="3">
        <f t="shared" ca="1" si="2"/>
        <v>0</v>
      </c>
      <c r="E14" s="3">
        <f t="shared" ca="1" si="2"/>
        <v>0</v>
      </c>
      <c r="F14" s="3">
        <f t="shared" ca="1" si="4"/>
        <v>0</v>
      </c>
      <c r="G14" s="3">
        <f t="shared" ca="1" si="4"/>
        <v>0</v>
      </c>
      <c r="H14" s="3">
        <f t="shared" ca="1" si="4"/>
        <v>1</v>
      </c>
      <c r="I14" s="3">
        <f t="shared" ca="1" si="4"/>
        <v>3</v>
      </c>
      <c r="J14" s="3">
        <f t="shared" ca="1" si="4"/>
        <v>6</v>
      </c>
      <c r="K14" s="3">
        <f t="shared" ca="1" si="4"/>
        <v>8</v>
      </c>
      <c r="L14" s="3">
        <f t="shared" ca="1" si="4"/>
        <v>9</v>
      </c>
      <c r="M14" s="3">
        <f t="shared" ca="1" si="4"/>
        <v>13</v>
      </c>
      <c r="N14" s="3">
        <f t="shared" ca="1" si="4"/>
        <v>18</v>
      </c>
      <c r="O14" s="3">
        <f t="shared" ca="1" si="4"/>
        <v>24</v>
      </c>
      <c r="P14" s="3">
        <f t="shared" ca="1" si="4"/>
        <v>27</v>
      </c>
      <c r="Q14" s="3">
        <f t="shared" ca="1" si="4"/>
        <v>31</v>
      </c>
      <c r="R14" s="3">
        <f t="shared" ca="1" si="4"/>
        <v>37</v>
      </c>
      <c r="S14" s="3">
        <f t="shared" ca="1" si="4"/>
        <v>46</v>
      </c>
      <c r="T14" s="3">
        <f t="shared" ca="1" si="4"/>
        <v>59</v>
      </c>
      <c r="U14" s="3">
        <f t="shared" ca="1" si="4"/>
        <v>68</v>
      </c>
      <c r="V14" s="3">
        <f t="shared" ca="1" si="4"/>
        <v>74</v>
      </c>
      <c r="W14" s="3">
        <f t="shared" ca="1" si="4"/>
        <v>93</v>
      </c>
      <c r="X14" s="3">
        <f t="shared" ca="1" si="4"/>
        <v>114</v>
      </c>
      <c r="Y14" s="3">
        <f t="shared" ca="1" si="4"/>
        <v>146</v>
      </c>
      <c r="Z14" s="3">
        <f t="shared" ca="1" si="4"/>
        <v>175</v>
      </c>
      <c r="AA14" s="3">
        <f t="shared" ca="1" si="4"/>
        <v>189</v>
      </c>
      <c r="AB14" s="3">
        <f t="shared" ref="F14:BP18" ca="1" si="5">INDIRECT(ADDRESS(ROW(AB14)+(COLUMN(AB14)-3)*27,5,,,"COVID19_Fallzahlen_CH_Cleaned"))</f>
        <v>200</v>
      </c>
      <c r="AC14" s="3">
        <f t="shared" ca="1" si="5"/>
        <v>216</v>
      </c>
      <c r="AD14" s="3">
        <f t="shared" ca="1" si="5"/>
        <v>247</v>
      </c>
      <c r="AE14" s="3">
        <f t="shared" ca="1" si="5"/>
        <v>265</v>
      </c>
      <c r="AF14" s="3">
        <f t="shared" ca="1" si="5"/>
        <v>280</v>
      </c>
      <c r="AG14" s="3">
        <f t="shared" ca="1" si="5"/>
        <v>299</v>
      </c>
      <c r="AH14" s="3">
        <f t="shared" ca="1" si="5"/>
        <v>316</v>
      </c>
      <c r="AI14" s="3">
        <f t="shared" ca="1" si="5"/>
        <v>337</v>
      </c>
      <c r="AJ14" s="3">
        <f t="shared" ca="1" si="5"/>
        <v>346</v>
      </c>
      <c r="AK14" s="3">
        <f t="shared" ca="1" si="5"/>
        <v>378</v>
      </c>
      <c r="AL14" s="3">
        <f t="shared" ca="1" si="5"/>
        <v>402</v>
      </c>
      <c r="AM14" s="3">
        <f t="shared" ca="1" si="5"/>
        <v>420</v>
      </c>
      <c r="AN14" s="3">
        <f t="shared" ca="1" si="5"/>
        <v>430</v>
      </c>
      <c r="AO14" s="3">
        <f t="shared" ca="1" si="5"/>
        <v>444</v>
      </c>
      <c r="AP14" s="3">
        <f t="shared" ca="1" si="5"/>
        <v>454</v>
      </c>
      <c r="AQ14" s="3">
        <f t="shared" ca="1" si="5"/>
        <v>464</v>
      </c>
      <c r="AR14" s="3">
        <f t="shared" ca="1" si="5"/>
        <v>488</v>
      </c>
      <c r="AS14" s="3">
        <f t="shared" ca="1" si="5"/>
        <v>513</v>
      </c>
      <c r="AT14" s="3">
        <f t="shared" ca="1" si="5"/>
        <v>518</v>
      </c>
      <c r="AU14" s="3">
        <f t="shared" ca="1" si="5"/>
        <v>550</v>
      </c>
      <c r="AV14" s="3">
        <f t="shared" ca="1" si="5"/>
        <v>570</v>
      </c>
      <c r="AW14" s="3">
        <f t="shared" ca="1" si="5"/>
        <v>579</v>
      </c>
      <c r="AX14" s="3">
        <f t="shared" ca="1" si="5"/>
        <v>589</v>
      </c>
      <c r="AY14" s="3">
        <f t="shared" ca="1" si="5"/>
        <v>595</v>
      </c>
      <c r="AZ14" s="3">
        <f t="shared" ca="1" si="5"/>
        <v>606</v>
      </c>
      <c r="BA14" s="3">
        <f t="shared" ca="1" si="5"/>
        <v>619</v>
      </c>
      <c r="BB14" s="3">
        <f t="shared" ca="1" si="5"/>
        <v>627</v>
      </c>
      <c r="BC14" s="3">
        <f t="shared" ca="1" si="5"/>
        <v>637</v>
      </c>
      <c r="BD14" s="3">
        <f t="shared" ca="1" si="5"/>
        <v>639</v>
      </c>
      <c r="BE14" s="3">
        <f t="shared" ca="1" si="5"/>
        <v>640</v>
      </c>
      <c r="BF14" s="3">
        <f t="shared" ca="1" si="5"/>
        <v>651</v>
      </c>
      <c r="BG14" s="3">
        <f t="shared" ca="1" si="5"/>
        <v>656</v>
      </c>
      <c r="BH14" s="3">
        <f t="shared" ca="1" si="5"/>
        <v>662</v>
      </c>
      <c r="BI14" s="3">
        <f t="shared" ca="1" si="5"/>
        <v>668</v>
      </c>
      <c r="BJ14" s="3">
        <f t="shared" ca="1" si="5"/>
        <v>674</v>
      </c>
      <c r="BK14" s="3">
        <f t="shared" ca="1" si="5"/>
        <v>0</v>
      </c>
      <c r="BL14" s="3">
        <f t="shared" ca="1" si="5"/>
        <v>0</v>
      </c>
      <c r="BM14" s="3">
        <f t="shared" ca="1" si="5"/>
        <v>0</v>
      </c>
      <c r="BN14" s="3">
        <f t="shared" ca="1" si="5"/>
        <v>0</v>
      </c>
      <c r="BO14" s="3">
        <f t="shared" ca="1" si="5"/>
        <v>0</v>
      </c>
      <c r="BP14" s="3">
        <f t="shared" ca="1" si="5"/>
        <v>0</v>
      </c>
    </row>
    <row r="15" spans="1:68" x14ac:dyDescent="0.4">
      <c r="A15" t="str">
        <f>KtAbk!A18</f>
        <v>NW</v>
      </c>
      <c r="B15" s="5">
        <f>KtAbk!B18</f>
        <v>43.222999999999999</v>
      </c>
      <c r="C15" s="3">
        <f t="shared" ca="1" si="2"/>
        <v>0</v>
      </c>
      <c r="D15" s="3">
        <f t="shared" ca="1" si="2"/>
        <v>0</v>
      </c>
      <c r="E15" s="3">
        <f t="shared" ca="1" si="2"/>
        <v>0</v>
      </c>
      <c r="F15" s="3">
        <f t="shared" ca="1" si="5"/>
        <v>0</v>
      </c>
      <c r="G15" s="3">
        <f t="shared" ca="1" si="5"/>
        <v>0</v>
      </c>
      <c r="H15" s="3">
        <f t="shared" ca="1" si="5"/>
        <v>0</v>
      </c>
      <c r="I15" s="3">
        <f t="shared" ca="1" si="5"/>
        <v>0</v>
      </c>
      <c r="J15" s="3">
        <f t="shared" ca="1" si="5"/>
        <v>0</v>
      </c>
      <c r="K15" s="3">
        <f t="shared" ca="1" si="5"/>
        <v>0</v>
      </c>
      <c r="L15" s="3">
        <f t="shared" ca="1" si="5"/>
        <v>0</v>
      </c>
      <c r="M15" s="3">
        <f t="shared" ca="1" si="5"/>
        <v>0</v>
      </c>
      <c r="N15" s="3">
        <f t="shared" ca="1" si="5"/>
        <v>0</v>
      </c>
      <c r="O15" s="3">
        <f t="shared" ca="1" si="5"/>
        <v>0</v>
      </c>
      <c r="P15" s="3">
        <f t="shared" ca="1" si="5"/>
        <v>0</v>
      </c>
      <c r="Q15" s="3">
        <f t="shared" ca="1" si="5"/>
        <v>0</v>
      </c>
      <c r="R15" s="3">
        <f t="shared" ca="1" si="5"/>
        <v>4</v>
      </c>
      <c r="S15" s="3">
        <f t="shared" ca="1" si="5"/>
        <v>5</v>
      </c>
      <c r="T15" s="3">
        <f t="shared" ca="1" si="5"/>
        <v>6</v>
      </c>
      <c r="U15" s="3">
        <f t="shared" ca="1" si="5"/>
        <v>8</v>
      </c>
      <c r="V15" s="3">
        <f t="shared" ca="1" si="5"/>
        <v>9</v>
      </c>
      <c r="W15" s="3">
        <f t="shared" ca="1" si="5"/>
        <v>10</v>
      </c>
      <c r="X15" s="3">
        <f t="shared" ca="1" si="5"/>
        <v>15</v>
      </c>
      <c r="Y15" s="3">
        <f t="shared" ca="1" si="5"/>
        <v>20</v>
      </c>
      <c r="Z15" s="3">
        <f t="shared" ca="1" si="5"/>
        <v>25</v>
      </c>
      <c r="AA15" s="3">
        <f t="shared" ca="1" si="5"/>
        <v>28</v>
      </c>
      <c r="AB15" s="3">
        <f t="shared" ca="1" si="5"/>
        <v>33</v>
      </c>
      <c r="AC15" s="3">
        <f t="shared" ca="1" si="5"/>
        <v>36</v>
      </c>
      <c r="AD15" s="3">
        <f t="shared" ca="1" si="5"/>
        <v>39</v>
      </c>
      <c r="AE15" s="3">
        <f t="shared" ca="1" si="5"/>
        <v>42</v>
      </c>
      <c r="AF15" s="3">
        <f t="shared" ca="1" si="5"/>
        <v>44</v>
      </c>
      <c r="AG15" s="3">
        <f t="shared" ca="1" si="5"/>
        <v>48</v>
      </c>
      <c r="AH15" s="3">
        <f t="shared" ca="1" si="5"/>
        <v>54</v>
      </c>
      <c r="AI15" s="3">
        <f t="shared" ca="1" si="5"/>
        <v>55</v>
      </c>
      <c r="AJ15" s="3">
        <f t="shared" ca="1" si="5"/>
        <v>59</v>
      </c>
      <c r="AK15" s="3">
        <f t="shared" ca="1" si="5"/>
        <v>63</v>
      </c>
      <c r="AL15" s="3">
        <f t="shared" ca="1" si="5"/>
        <v>70</v>
      </c>
      <c r="AM15" s="3">
        <f t="shared" ca="1" si="5"/>
        <v>70</v>
      </c>
      <c r="AN15" s="3">
        <f t="shared" ca="1" si="5"/>
        <v>76</v>
      </c>
      <c r="AO15" s="3">
        <f t="shared" ca="1" si="5"/>
        <v>79</v>
      </c>
      <c r="AP15" s="3">
        <f t="shared" ca="1" si="5"/>
        <v>80</v>
      </c>
      <c r="AQ15" s="3">
        <f t="shared" ca="1" si="5"/>
        <v>80</v>
      </c>
      <c r="AR15" s="3">
        <f t="shared" ca="1" si="5"/>
        <v>86</v>
      </c>
      <c r="AS15" s="3">
        <f t="shared" ca="1" si="5"/>
        <v>87</v>
      </c>
      <c r="AT15" s="3">
        <f t="shared" ca="1" si="5"/>
        <v>93</v>
      </c>
      <c r="AU15" s="3">
        <f t="shared" ca="1" si="5"/>
        <v>96</v>
      </c>
      <c r="AV15" s="3">
        <f t="shared" ca="1" si="5"/>
        <v>100</v>
      </c>
      <c r="AW15" s="3">
        <f t="shared" ca="1" si="5"/>
        <v>103</v>
      </c>
      <c r="AX15" s="3">
        <f t="shared" ca="1" si="5"/>
        <v>104</v>
      </c>
      <c r="AY15" s="3">
        <f t="shared" ca="1" si="5"/>
        <v>104</v>
      </c>
      <c r="AZ15" s="3">
        <f t="shared" ca="1" si="5"/>
        <v>105</v>
      </c>
      <c r="BA15" s="3">
        <f t="shared" ca="1" si="5"/>
        <v>106</v>
      </c>
      <c r="BB15" s="3">
        <f t="shared" ca="1" si="5"/>
        <v>106</v>
      </c>
      <c r="BC15" s="3">
        <f t="shared" ca="1" si="5"/>
        <v>107</v>
      </c>
      <c r="BD15" s="3">
        <f t="shared" ca="1" si="5"/>
        <v>108</v>
      </c>
      <c r="BE15" s="3">
        <f t="shared" ca="1" si="5"/>
        <v>108</v>
      </c>
      <c r="BF15" s="3">
        <f t="shared" ca="1" si="5"/>
        <v>108</v>
      </c>
      <c r="BG15" s="3">
        <f t="shared" ca="1" si="5"/>
        <v>108</v>
      </c>
      <c r="BH15" s="3">
        <f t="shared" ca="1" si="5"/>
        <v>108</v>
      </c>
      <c r="BI15" s="3">
        <f t="shared" ca="1" si="5"/>
        <v>108</v>
      </c>
      <c r="BJ15" s="3">
        <f t="shared" ca="1" si="5"/>
        <v>108</v>
      </c>
      <c r="BK15" s="3">
        <f t="shared" ca="1" si="5"/>
        <v>0</v>
      </c>
      <c r="BL15" s="3">
        <f t="shared" ca="1" si="5"/>
        <v>0</v>
      </c>
      <c r="BM15" s="3">
        <f t="shared" ca="1" si="5"/>
        <v>0</v>
      </c>
      <c r="BN15" s="3">
        <f t="shared" ca="1" si="5"/>
        <v>0</v>
      </c>
      <c r="BO15" s="3">
        <f t="shared" ca="1" si="5"/>
        <v>0</v>
      </c>
      <c r="BP15" s="3">
        <f t="shared" ca="1" si="5"/>
        <v>0</v>
      </c>
    </row>
    <row r="16" spans="1:68" x14ac:dyDescent="0.4">
      <c r="A16" t="str">
        <f>KtAbk!A19</f>
        <v>OW</v>
      </c>
      <c r="B16" s="5">
        <f>KtAbk!B19</f>
        <v>37.841000000000001</v>
      </c>
      <c r="C16" s="3">
        <f t="shared" ca="1" si="2"/>
        <v>0</v>
      </c>
      <c r="D16" s="3">
        <f t="shared" ca="1" si="2"/>
        <v>0</v>
      </c>
      <c r="E16" s="3">
        <f t="shared" ca="1" si="2"/>
        <v>0</v>
      </c>
      <c r="F16" s="3">
        <f t="shared" ca="1" si="5"/>
        <v>0</v>
      </c>
      <c r="G16" s="3">
        <f t="shared" ca="1" si="5"/>
        <v>0</v>
      </c>
      <c r="H16" s="3">
        <f t="shared" ca="1" si="5"/>
        <v>0</v>
      </c>
      <c r="I16" s="3">
        <f t="shared" ca="1" si="5"/>
        <v>0</v>
      </c>
      <c r="J16" s="3">
        <f t="shared" ca="1" si="5"/>
        <v>0</v>
      </c>
      <c r="K16" s="3">
        <f t="shared" ca="1" si="5"/>
        <v>0</v>
      </c>
      <c r="L16" s="3">
        <f t="shared" ca="1" si="5"/>
        <v>0</v>
      </c>
      <c r="M16" s="3">
        <f t="shared" ca="1" si="5"/>
        <v>0</v>
      </c>
      <c r="N16" s="3">
        <f t="shared" ca="1" si="5"/>
        <v>0</v>
      </c>
      <c r="O16" s="3">
        <f t="shared" ca="1" si="5"/>
        <v>0</v>
      </c>
      <c r="P16" s="3">
        <f t="shared" ca="1" si="5"/>
        <v>0</v>
      </c>
      <c r="Q16" s="3">
        <f t="shared" ca="1" si="5"/>
        <v>0</v>
      </c>
      <c r="R16" s="3">
        <f t="shared" ca="1" si="5"/>
        <v>0</v>
      </c>
      <c r="S16" s="3">
        <f t="shared" ca="1" si="5"/>
        <v>0</v>
      </c>
      <c r="T16" s="3">
        <f t="shared" ca="1" si="5"/>
        <v>1</v>
      </c>
      <c r="U16" s="3">
        <f t="shared" ca="1" si="5"/>
        <v>4</v>
      </c>
      <c r="V16" s="3">
        <f t="shared" ca="1" si="5"/>
        <v>7</v>
      </c>
      <c r="W16" s="3">
        <f t="shared" ca="1" si="5"/>
        <v>11</v>
      </c>
      <c r="X16" s="3">
        <f t="shared" ca="1" si="5"/>
        <v>15</v>
      </c>
      <c r="Y16" s="3">
        <f t="shared" ca="1" si="5"/>
        <v>17</v>
      </c>
      <c r="Z16" s="3">
        <f t="shared" ca="1" si="5"/>
        <v>18</v>
      </c>
      <c r="AA16" s="3">
        <f t="shared" ca="1" si="5"/>
        <v>20</v>
      </c>
      <c r="AB16" s="3">
        <f t="shared" ca="1" si="5"/>
        <v>22</v>
      </c>
      <c r="AC16" s="3">
        <f t="shared" ca="1" si="5"/>
        <v>23</v>
      </c>
      <c r="AD16" s="3">
        <f t="shared" ca="1" si="5"/>
        <v>25</v>
      </c>
      <c r="AE16" s="3">
        <f t="shared" ca="1" si="5"/>
        <v>25</v>
      </c>
      <c r="AF16" s="3">
        <f t="shared" ca="1" si="5"/>
        <v>27</v>
      </c>
      <c r="AG16" s="3">
        <f t="shared" ca="1" si="5"/>
        <v>30</v>
      </c>
      <c r="AH16" s="3">
        <f t="shared" ca="1" si="5"/>
        <v>37</v>
      </c>
      <c r="AI16" s="3">
        <f t="shared" ca="1" si="5"/>
        <v>40</v>
      </c>
      <c r="AJ16" s="3">
        <f t="shared" ca="1" si="5"/>
        <v>43</v>
      </c>
      <c r="AK16" s="3">
        <f t="shared" ca="1" si="5"/>
        <v>46</v>
      </c>
      <c r="AL16" s="3">
        <f t="shared" ca="1" si="5"/>
        <v>46</v>
      </c>
      <c r="AM16" s="3">
        <f t="shared" ca="1" si="5"/>
        <v>48</v>
      </c>
      <c r="AN16" s="3">
        <f t="shared" ca="1" si="5"/>
        <v>51</v>
      </c>
      <c r="AO16" s="3">
        <f t="shared" ca="1" si="5"/>
        <v>56</v>
      </c>
      <c r="AP16" s="3">
        <f t="shared" ca="1" si="5"/>
        <v>57</v>
      </c>
      <c r="AQ16" s="3">
        <f t="shared" ca="1" si="5"/>
        <v>59</v>
      </c>
      <c r="AR16" s="3">
        <f t="shared" ca="1" si="5"/>
        <v>60</v>
      </c>
      <c r="AS16" s="3">
        <f t="shared" ca="1" si="5"/>
        <v>60</v>
      </c>
      <c r="AT16" s="3">
        <f t="shared" ca="1" si="5"/>
        <v>61</v>
      </c>
      <c r="AU16" s="3">
        <f t="shared" ca="1" si="5"/>
        <v>62</v>
      </c>
      <c r="AV16" s="3">
        <f t="shared" ca="1" si="5"/>
        <v>62</v>
      </c>
      <c r="AW16" s="3">
        <f t="shared" ca="1" si="5"/>
        <v>63</v>
      </c>
      <c r="AX16" s="3">
        <f t="shared" ca="1" si="5"/>
        <v>63</v>
      </c>
      <c r="AY16" s="3">
        <f t="shared" ca="1" si="5"/>
        <v>64</v>
      </c>
      <c r="AZ16" s="3">
        <f t="shared" ca="1" si="5"/>
        <v>64</v>
      </c>
      <c r="BA16" s="3">
        <f t="shared" ca="1" si="5"/>
        <v>64</v>
      </c>
      <c r="BB16" s="3">
        <f t="shared" ca="1" si="5"/>
        <v>65</v>
      </c>
      <c r="BC16" s="3">
        <f t="shared" ca="1" si="5"/>
        <v>66</v>
      </c>
      <c r="BD16" s="3">
        <f t="shared" ca="1" si="5"/>
        <v>66</v>
      </c>
      <c r="BE16" s="3">
        <f t="shared" ca="1" si="5"/>
        <v>67</v>
      </c>
      <c r="BF16" s="3">
        <f t="shared" ca="1" si="5"/>
        <v>67</v>
      </c>
      <c r="BG16" s="3">
        <f t="shared" ca="1" si="5"/>
        <v>67</v>
      </c>
      <c r="BH16" s="3">
        <f t="shared" ca="1" si="5"/>
        <v>67</v>
      </c>
      <c r="BI16" s="3">
        <f t="shared" ca="1" si="5"/>
        <v>68</v>
      </c>
      <c r="BJ16" s="3">
        <f t="shared" ca="1" si="5"/>
        <v>71</v>
      </c>
      <c r="BK16" s="3">
        <f t="shared" ca="1" si="5"/>
        <v>0</v>
      </c>
      <c r="BL16" s="3">
        <f t="shared" ca="1" si="5"/>
        <v>0</v>
      </c>
      <c r="BM16" s="3">
        <f t="shared" ca="1" si="5"/>
        <v>0</v>
      </c>
      <c r="BN16" s="3">
        <f t="shared" ca="1" si="5"/>
        <v>0</v>
      </c>
      <c r="BO16" s="3">
        <f t="shared" ca="1" si="5"/>
        <v>0</v>
      </c>
      <c r="BP16" s="3">
        <f t="shared" ca="1" si="5"/>
        <v>0</v>
      </c>
    </row>
    <row r="17" spans="1:68" x14ac:dyDescent="0.4">
      <c r="A17" t="str">
        <f>KtAbk!A20</f>
        <v>SG</v>
      </c>
      <c r="B17" s="5">
        <f>KtAbk!B20</f>
        <v>507.697</v>
      </c>
      <c r="C17" s="3">
        <f t="shared" ca="1" si="2"/>
        <v>0</v>
      </c>
      <c r="D17" s="3">
        <f t="shared" ca="1" si="2"/>
        <v>0</v>
      </c>
      <c r="E17" s="3">
        <f t="shared" ca="1" si="2"/>
        <v>0</v>
      </c>
      <c r="F17" s="3">
        <f t="shared" ca="1" si="5"/>
        <v>0</v>
      </c>
      <c r="G17" s="3">
        <f t="shared" ca="1" si="5"/>
        <v>0</v>
      </c>
      <c r="H17" s="3">
        <f t="shared" ca="1" si="5"/>
        <v>0</v>
      </c>
      <c r="I17" s="3">
        <f t="shared" ca="1" si="5"/>
        <v>0</v>
      </c>
      <c r="J17" s="3">
        <f t="shared" ca="1" si="5"/>
        <v>0</v>
      </c>
      <c r="K17" s="3">
        <f t="shared" ca="1" si="5"/>
        <v>1</v>
      </c>
      <c r="L17" s="3">
        <f t="shared" ca="1" si="5"/>
        <v>1</v>
      </c>
      <c r="M17" s="3">
        <f t="shared" ca="1" si="5"/>
        <v>2</v>
      </c>
      <c r="N17" s="3">
        <f t="shared" ca="1" si="5"/>
        <v>4</v>
      </c>
      <c r="O17" s="3">
        <f t="shared" ca="1" si="5"/>
        <v>6</v>
      </c>
      <c r="P17" s="3">
        <f t="shared" ca="1" si="5"/>
        <v>9</v>
      </c>
      <c r="Q17" s="3">
        <f t="shared" ca="1" si="5"/>
        <v>11</v>
      </c>
      <c r="R17" s="3">
        <f t="shared" ca="1" si="5"/>
        <v>13</v>
      </c>
      <c r="S17" s="3">
        <f t="shared" ca="1" si="5"/>
        <v>15</v>
      </c>
      <c r="T17" s="3">
        <f t="shared" ca="1" si="5"/>
        <v>21</v>
      </c>
      <c r="U17" s="3">
        <f t="shared" ca="1" si="5"/>
        <v>28</v>
      </c>
      <c r="V17" s="3">
        <f t="shared" ca="1" si="5"/>
        <v>34</v>
      </c>
      <c r="W17" s="3">
        <f t="shared" ca="1" si="5"/>
        <v>41</v>
      </c>
      <c r="X17" s="3">
        <f t="shared" ca="1" si="5"/>
        <v>47</v>
      </c>
      <c r="Y17" s="3">
        <f t="shared" ca="1" si="5"/>
        <v>61</v>
      </c>
      <c r="Z17" s="3">
        <f t="shared" ca="1" si="5"/>
        <v>85</v>
      </c>
      <c r="AA17" s="3">
        <f t="shared" ca="1" si="5"/>
        <v>98</v>
      </c>
      <c r="AB17" s="3">
        <f t="shared" ca="1" si="5"/>
        <v>141</v>
      </c>
      <c r="AC17" s="3">
        <f t="shared" ca="1" si="5"/>
        <v>185</v>
      </c>
      <c r="AD17" s="3">
        <f t="shared" ca="1" si="5"/>
        <v>228</v>
      </c>
      <c r="AE17" s="3">
        <f t="shared" ca="1" si="5"/>
        <v>228</v>
      </c>
      <c r="AF17" s="3">
        <f t="shared" ca="1" si="5"/>
        <v>228</v>
      </c>
      <c r="AG17" s="3">
        <f t="shared" ca="1" si="5"/>
        <v>306</v>
      </c>
      <c r="AH17" s="3">
        <f t="shared" ca="1" si="5"/>
        <v>323</v>
      </c>
      <c r="AI17" s="3">
        <f t="shared" ca="1" si="5"/>
        <v>339</v>
      </c>
      <c r="AJ17" s="3">
        <f t="shared" ca="1" si="5"/>
        <v>365</v>
      </c>
      <c r="AK17" s="3">
        <f t="shared" ca="1" si="5"/>
        <v>389</v>
      </c>
      <c r="AL17" s="3">
        <f t="shared" ca="1" si="5"/>
        <v>414</v>
      </c>
      <c r="AM17" s="3">
        <f t="shared" ca="1" si="5"/>
        <v>414</v>
      </c>
      <c r="AN17" s="3">
        <f t="shared" ca="1" si="5"/>
        <v>480</v>
      </c>
      <c r="AO17" s="3">
        <f t="shared" ca="1" si="5"/>
        <v>480</v>
      </c>
      <c r="AP17" s="3">
        <f t="shared" ca="1" si="5"/>
        <v>504</v>
      </c>
      <c r="AQ17" s="3">
        <f t="shared" ca="1" si="5"/>
        <v>515</v>
      </c>
      <c r="AR17" s="3">
        <f t="shared" ca="1" si="5"/>
        <v>532</v>
      </c>
      <c r="AS17" s="3">
        <f t="shared" ca="1" si="5"/>
        <v>557</v>
      </c>
      <c r="AT17" s="3">
        <f t="shared" ca="1" si="5"/>
        <v>578</v>
      </c>
      <c r="AU17" s="3">
        <f t="shared" ca="1" si="5"/>
        <v>604</v>
      </c>
      <c r="AV17" s="3">
        <f t="shared" ca="1" si="5"/>
        <v>632</v>
      </c>
      <c r="AW17" s="3">
        <f t="shared" ca="1" si="5"/>
        <v>641</v>
      </c>
      <c r="AX17" s="3">
        <f t="shared" ca="1" si="5"/>
        <v>649</v>
      </c>
      <c r="AY17" s="3">
        <f t="shared" ca="1" si="5"/>
        <v>657</v>
      </c>
      <c r="AZ17" s="3">
        <f t="shared" ca="1" si="5"/>
        <v>664</v>
      </c>
      <c r="BA17" s="3">
        <f t="shared" ca="1" si="5"/>
        <v>676</v>
      </c>
      <c r="BB17" s="3">
        <f t="shared" ca="1" si="5"/>
        <v>680</v>
      </c>
      <c r="BC17" s="3">
        <f t="shared" ca="1" si="5"/>
        <v>683</v>
      </c>
      <c r="BD17" s="3">
        <f t="shared" ca="1" si="5"/>
        <v>699</v>
      </c>
      <c r="BE17" s="3">
        <f t="shared" ca="1" si="5"/>
        <v>705</v>
      </c>
      <c r="BF17" s="3">
        <f t="shared" ca="1" si="5"/>
        <v>711</v>
      </c>
      <c r="BG17" s="3">
        <f t="shared" ca="1" si="5"/>
        <v>718</v>
      </c>
      <c r="BH17" s="3">
        <f t="shared" ca="1" si="5"/>
        <v>724</v>
      </c>
      <c r="BI17" s="3">
        <f t="shared" ca="1" si="5"/>
        <v>736</v>
      </c>
      <c r="BJ17" s="3">
        <f t="shared" ca="1" si="5"/>
        <v>745</v>
      </c>
      <c r="BK17" s="3">
        <f t="shared" ca="1" si="5"/>
        <v>0</v>
      </c>
      <c r="BL17" s="3">
        <f t="shared" ca="1" si="5"/>
        <v>0</v>
      </c>
      <c r="BM17" s="3">
        <f t="shared" ca="1" si="5"/>
        <v>0</v>
      </c>
      <c r="BN17" s="3">
        <f t="shared" ca="1" si="5"/>
        <v>0</v>
      </c>
      <c r="BO17" s="3">
        <f t="shared" ca="1" si="5"/>
        <v>0</v>
      </c>
      <c r="BP17" s="3">
        <f t="shared" ca="1" si="5"/>
        <v>0</v>
      </c>
    </row>
    <row r="18" spans="1:68" x14ac:dyDescent="0.4">
      <c r="A18" t="str">
        <f>KtAbk!A21</f>
        <v>SH</v>
      </c>
      <c r="B18" s="5">
        <f>KtAbk!B21</f>
        <v>81.991</v>
      </c>
      <c r="C18" s="3">
        <f t="shared" ca="1" si="2"/>
        <v>0</v>
      </c>
      <c r="D18" s="3">
        <f t="shared" ca="1" si="2"/>
        <v>0</v>
      </c>
      <c r="E18" s="3">
        <f t="shared" ca="1" si="2"/>
        <v>0</v>
      </c>
      <c r="F18" s="3">
        <f t="shared" ca="1" si="5"/>
        <v>0</v>
      </c>
      <c r="G18" s="3">
        <f t="shared" ca="1" si="5"/>
        <v>0</v>
      </c>
      <c r="H18" s="3">
        <f t="shared" ca="1" si="5"/>
        <v>0</v>
      </c>
      <c r="I18" s="3">
        <f t="shared" ca="1" si="5"/>
        <v>0</v>
      </c>
      <c r="J18" s="3">
        <f t="shared" ca="1" si="5"/>
        <v>0</v>
      </c>
      <c r="K18" s="3">
        <f t="shared" ca="1" si="5"/>
        <v>0</v>
      </c>
      <c r="L18" s="3">
        <f t="shared" ca="1" si="5"/>
        <v>0</v>
      </c>
      <c r="M18" s="3">
        <f t="shared" ca="1" si="5"/>
        <v>0</v>
      </c>
      <c r="N18" s="3">
        <f t="shared" ca="1" si="5"/>
        <v>0</v>
      </c>
      <c r="O18" s="3">
        <f t="shared" ca="1" si="5"/>
        <v>0</v>
      </c>
      <c r="P18" s="3">
        <f t="shared" ca="1" si="5"/>
        <v>0</v>
      </c>
      <c r="Q18" s="3">
        <f t="shared" ca="1" si="5"/>
        <v>0</v>
      </c>
      <c r="R18" s="3">
        <f t="shared" ca="1" si="5"/>
        <v>1</v>
      </c>
      <c r="S18" s="3">
        <f t="shared" ca="1" si="5"/>
        <v>1</v>
      </c>
      <c r="T18" s="3">
        <f t="shared" ca="1" si="5"/>
        <v>1</v>
      </c>
      <c r="U18" s="3">
        <f t="shared" ca="1" si="5"/>
        <v>2</v>
      </c>
      <c r="V18" s="3">
        <f t="shared" ca="1" si="5"/>
        <v>3</v>
      </c>
      <c r="W18" s="3">
        <f t="shared" ca="1" si="5"/>
        <v>4</v>
      </c>
      <c r="X18" s="3">
        <f t="shared" ca="1" si="5"/>
        <v>5</v>
      </c>
      <c r="Y18" s="3">
        <f t="shared" ca="1" si="5"/>
        <v>6</v>
      </c>
      <c r="Z18" s="3">
        <f t="shared" ca="1" si="5"/>
        <v>12</v>
      </c>
      <c r="AA18" s="3">
        <f t="shared" ca="1" si="5"/>
        <v>17</v>
      </c>
      <c r="AB18" s="3">
        <f t="shared" ca="1" si="5"/>
        <v>22</v>
      </c>
      <c r="AC18" s="3">
        <f t="shared" ca="1" si="5"/>
        <v>27</v>
      </c>
      <c r="AD18" s="3">
        <f t="shared" ca="1" si="5"/>
        <v>32</v>
      </c>
      <c r="AE18" s="3">
        <f t="shared" ref="F18:BP22" ca="1" si="6">INDIRECT(ADDRESS(ROW(AE18)+(COLUMN(AE18)-3)*27,5,,,"COVID19_Fallzahlen_CH_Cleaned"))</f>
        <v>34</v>
      </c>
      <c r="AF18" s="3">
        <f t="shared" ca="1" si="6"/>
        <v>35</v>
      </c>
      <c r="AG18" s="3">
        <f t="shared" ca="1" si="6"/>
        <v>36</v>
      </c>
      <c r="AH18" s="3">
        <f t="shared" ca="1" si="6"/>
        <v>37</v>
      </c>
      <c r="AI18" s="3">
        <f t="shared" ca="1" si="6"/>
        <v>40</v>
      </c>
      <c r="AJ18" s="3">
        <f t="shared" ca="1" si="6"/>
        <v>41</v>
      </c>
      <c r="AK18" s="3">
        <f t="shared" ca="1" si="6"/>
        <v>42</v>
      </c>
      <c r="AL18" s="3">
        <f t="shared" ca="1" si="6"/>
        <v>44</v>
      </c>
      <c r="AM18" s="3">
        <f t="shared" ca="1" si="6"/>
        <v>44</v>
      </c>
      <c r="AN18" s="3">
        <f t="shared" ca="1" si="6"/>
        <v>47</v>
      </c>
      <c r="AO18" s="3">
        <f t="shared" ca="1" si="6"/>
        <v>47</v>
      </c>
      <c r="AP18" s="3">
        <f t="shared" ca="1" si="6"/>
        <v>47</v>
      </c>
      <c r="AQ18" s="3">
        <f t="shared" ca="1" si="6"/>
        <v>49</v>
      </c>
      <c r="AR18" s="3">
        <f t="shared" ca="1" si="6"/>
        <v>50</v>
      </c>
      <c r="AS18" s="3">
        <f t="shared" ca="1" si="6"/>
        <v>50</v>
      </c>
      <c r="AT18" s="3">
        <f t="shared" ca="1" si="6"/>
        <v>50</v>
      </c>
      <c r="AU18" s="3">
        <f t="shared" ca="1" si="6"/>
        <v>52</v>
      </c>
      <c r="AV18" s="3">
        <f t="shared" ca="1" si="6"/>
        <v>53</v>
      </c>
      <c r="AW18" s="3">
        <f t="shared" ca="1" si="6"/>
        <v>55</v>
      </c>
      <c r="AX18" s="3">
        <f t="shared" ca="1" si="6"/>
        <v>57</v>
      </c>
      <c r="AY18" s="3">
        <f t="shared" ca="1" si="6"/>
        <v>57</v>
      </c>
      <c r="AZ18" s="3">
        <f t="shared" ca="1" si="6"/>
        <v>57</v>
      </c>
      <c r="BA18" s="3">
        <f t="shared" ca="1" si="6"/>
        <v>59</v>
      </c>
      <c r="BB18" s="3">
        <f t="shared" ca="1" si="6"/>
        <v>60</v>
      </c>
      <c r="BC18" s="3">
        <f t="shared" ca="1" si="6"/>
        <v>60</v>
      </c>
      <c r="BD18" s="3">
        <f t="shared" ca="1" si="6"/>
        <v>61</v>
      </c>
      <c r="BE18" s="3">
        <f t="shared" ca="1" si="6"/>
        <v>62</v>
      </c>
      <c r="BF18" s="3">
        <f t="shared" ca="1" si="6"/>
        <v>63</v>
      </c>
      <c r="BG18" s="3">
        <f t="shared" ca="1" si="6"/>
        <v>63</v>
      </c>
      <c r="BH18" s="3">
        <f t="shared" ca="1" si="6"/>
        <v>63</v>
      </c>
      <c r="BI18" s="3">
        <f t="shared" ca="1" si="6"/>
        <v>65</v>
      </c>
      <c r="BJ18" s="3">
        <f t="shared" ca="1" si="6"/>
        <v>70</v>
      </c>
      <c r="BK18" s="3">
        <f t="shared" ca="1" si="6"/>
        <v>0</v>
      </c>
      <c r="BL18" s="3">
        <f t="shared" ca="1" si="6"/>
        <v>0</v>
      </c>
      <c r="BM18" s="3">
        <f t="shared" ca="1" si="6"/>
        <v>0</v>
      </c>
      <c r="BN18" s="3">
        <f t="shared" ca="1" si="6"/>
        <v>0</v>
      </c>
      <c r="BO18" s="3">
        <f t="shared" ca="1" si="6"/>
        <v>0</v>
      </c>
      <c r="BP18" s="3">
        <f t="shared" ca="1" si="6"/>
        <v>0</v>
      </c>
    </row>
    <row r="19" spans="1:68" x14ac:dyDescent="0.4">
      <c r="A19" t="str">
        <f>KtAbk!A22</f>
        <v>SO</v>
      </c>
      <c r="B19" s="5">
        <f>KtAbk!B22</f>
        <v>273.19400000000002</v>
      </c>
      <c r="C19" s="3">
        <f t="shared" ca="1" si="2"/>
        <v>0</v>
      </c>
      <c r="D19" s="3">
        <f t="shared" ca="1" si="2"/>
        <v>0</v>
      </c>
      <c r="E19" s="3">
        <f t="shared" ca="1" si="2"/>
        <v>0</v>
      </c>
      <c r="F19" s="3">
        <f t="shared" ca="1" si="6"/>
        <v>0</v>
      </c>
      <c r="G19" s="3">
        <f t="shared" ca="1" si="6"/>
        <v>0</v>
      </c>
      <c r="H19" s="3">
        <f t="shared" ca="1" si="6"/>
        <v>0</v>
      </c>
      <c r="I19" s="3">
        <f t="shared" ca="1" si="6"/>
        <v>0</v>
      </c>
      <c r="J19" s="3">
        <f t="shared" ca="1" si="6"/>
        <v>0</v>
      </c>
      <c r="K19" s="3">
        <f t="shared" ca="1" si="6"/>
        <v>0</v>
      </c>
      <c r="L19" s="3">
        <f t="shared" ca="1" si="6"/>
        <v>0</v>
      </c>
      <c r="M19" s="3">
        <f t="shared" ca="1" si="6"/>
        <v>1</v>
      </c>
      <c r="N19" s="3">
        <f t="shared" ca="1" si="6"/>
        <v>1</v>
      </c>
      <c r="O19" s="3">
        <f t="shared" ca="1" si="6"/>
        <v>2</v>
      </c>
      <c r="P19" s="3">
        <f t="shared" ca="1" si="6"/>
        <v>3</v>
      </c>
      <c r="Q19" s="3">
        <f t="shared" ca="1" si="6"/>
        <v>3</v>
      </c>
      <c r="R19" s="3">
        <f t="shared" ca="1" si="6"/>
        <v>4</v>
      </c>
      <c r="S19" s="3">
        <f t="shared" ca="1" si="6"/>
        <v>6</v>
      </c>
      <c r="T19" s="3">
        <f t="shared" ca="1" si="6"/>
        <v>8</v>
      </c>
      <c r="U19" s="3">
        <f t="shared" ca="1" si="6"/>
        <v>15</v>
      </c>
      <c r="V19" s="3">
        <f t="shared" ca="1" si="6"/>
        <v>22</v>
      </c>
      <c r="W19" s="3">
        <f t="shared" ca="1" si="6"/>
        <v>29</v>
      </c>
      <c r="X19" s="3">
        <f t="shared" ca="1" si="6"/>
        <v>36</v>
      </c>
      <c r="Y19" s="3">
        <f t="shared" ca="1" si="6"/>
        <v>43</v>
      </c>
      <c r="Z19" s="3">
        <f t="shared" ca="1" si="6"/>
        <v>55</v>
      </c>
      <c r="AA19" s="3">
        <f t="shared" ca="1" si="6"/>
        <v>66</v>
      </c>
      <c r="AB19" s="3">
        <f t="shared" ca="1" si="6"/>
        <v>76</v>
      </c>
      <c r="AC19" s="3">
        <f t="shared" ca="1" si="6"/>
        <v>85</v>
      </c>
      <c r="AD19" s="3">
        <f t="shared" ca="1" si="6"/>
        <v>95</v>
      </c>
      <c r="AE19" s="3">
        <f t="shared" ca="1" si="6"/>
        <v>104</v>
      </c>
      <c r="AF19" s="3">
        <f t="shared" ca="1" si="6"/>
        <v>129</v>
      </c>
      <c r="AG19" s="3">
        <f t="shared" ca="1" si="6"/>
        <v>141</v>
      </c>
      <c r="AH19" s="3">
        <f t="shared" ca="1" si="6"/>
        <v>157</v>
      </c>
      <c r="AI19" s="3">
        <f t="shared" ca="1" si="6"/>
        <v>173</v>
      </c>
      <c r="AJ19" s="3">
        <f t="shared" ca="1" si="6"/>
        <v>190</v>
      </c>
      <c r="AK19" s="3">
        <f t="shared" ca="1" si="6"/>
        <v>193</v>
      </c>
      <c r="AL19" s="3">
        <f t="shared" ca="1" si="6"/>
        <v>196</v>
      </c>
      <c r="AM19" s="3">
        <f t="shared" ca="1" si="6"/>
        <v>216</v>
      </c>
      <c r="AN19" s="3">
        <f t="shared" ca="1" si="6"/>
        <v>227</v>
      </c>
      <c r="AO19" s="3">
        <f t="shared" ca="1" si="6"/>
        <v>237</v>
      </c>
      <c r="AP19" s="3">
        <f t="shared" ca="1" si="6"/>
        <v>250</v>
      </c>
      <c r="AQ19" s="3">
        <f t="shared" ca="1" si="6"/>
        <v>258</v>
      </c>
      <c r="AR19" s="3">
        <f t="shared" ca="1" si="6"/>
        <v>261</v>
      </c>
      <c r="AS19" s="3">
        <f t="shared" ca="1" si="6"/>
        <v>264</v>
      </c>
      <c r="AT19" s="3">
        <f t="shared" ca="1" si="6"/>
        <v>276</v>
      </c>
      <c r="AU19" s="3">
        <f t="shared" ca="1" si="6"/>
        <v>282</v>
      </c>
      <c r="AV19" s="3">
        <f t="shared" ca="1" si="6"/>
        <v>294</v>
      </c>
      <c r="AW19" s="3">
        <f t="shared" ca="1" si="6"/>
        <v>306</v>
      </c>
      <c r="AX19" s="3">
        <f t="shared" ca="1" si="6"/>
        <v>315</v>
      </c>
      <c r="AY19" s="3">
        <f t="shared" ca="1" si="6"/>
        <v>321</v>
      </c>
      <c r="AZ19" s="3">
        <f t="shared" ca="1" si="6"/>
        <v>325</v>
      </c>
      <c r="BA19" s="3">
        <f t="shared" ca="1" si="6"/>
        <v>329</v>
      </c>
      <c r="BB19" s="3">
        <f t="shared" ca="1" si="6"/>
        <v>343</v>
      </c>
      <c r="BC19" s="3">
        <f t="shared" ca="1" si="6"/>
        <v>350</v>
      </c>
      <c r="BD19" s="3">
        <f t="shared" ca="1" si="6"/>
        <v>353</v>
      </c>
      <c r="BE19" s="3">
        <f t="shared" ca="1" si="6"/>
        <v>355</v>
      </c>
      <c r="BF19" s="3">
        <f t="shared" ca="1" si="6"/>
        <v>355</v>
      </c>
      <c r="BG19" s="3">
        <f t="shared" ca="1" si="6"/>
        <v>359</v>
      </c>
      <c r="BH19" s="3">
        <f t="shared" ca="1" si="6"/>
        <v>368</v>
      </c>
      <c r="BI19" s="3">
        <f t="shared" ca="1" si="6"/>
        <v>375</v>
      </c>
      <c r="BJ19" s="3">
        <f t="shared" ca="1" si="6"/>
        <v>376</v>
      </c>
      <c r="BK19" s="3">
        <f t="shared" ca="1" si="6"/>
        <v>0</v>
      </c>
      <c r="BL19" s="3">
        <f t="shared" ca="1" si="6"/>
        <v>0</v>
      </c>
      <c r="BM19" s="3">
        <f t="shared" ca="1" si="6"/>
        <v>0</v>
      </c>
      <c r="BN19" s="3">
        <f t="shared" ca="1" si="6"/>
        <v>0</v>
      </c>
      <c r="BO19" s="3">
        <f t="shared" ca="1" si="6"/>
        <v>0</v>
      </c>
      <c r="BP19" s="3">
        <f t="shared" ca="1" si="6"/>
        <v>0</v>
      </c>
    </row>
    <row r="20" spans="1:68" x14ac:dyDescent="0.4">
      <c r="A20" t="str">
        <f>KtAbk!A23</f>
        <v>SZ</v>
      </c>
      <c r="B20" s="5">
        <f>KtAbk!B23</f>
        <v>159.16499999999999</v>
      </c>
      <c r="C20" s="3">
        <f t="shared" ca="1" si="2"/>
        <v>0</v>
      </c>
      <c r="D20" s="3">
        <f t="shared" ca="1" si="2"/>
        <v>0</v>
      </c>
      <c r="E20" s="3">
        <f t="shared" ca="1" si="2"/>
        <v>0</v>
      </c>
      <c r="F20" s="3">
        <f t="shared" ca="1" si="6"/>
        <v>0</v>
      </c>
      <c r="G20" s="3">
        <f t="shared" ca="1" si="6"/>
        <v>0</v>
      </c>
      <c r="H20" s="3">
        <f t="shared" ca="1" si="6"/>
        <v>0</v>
      </c>
      <c r="I20" s="3">
        <f t="shared" ca="1" si="6"/>
        <v>0</v>
      </c>
      <c r="J20" s="3">
        <f t="shared" ca="1" si="6"/>
        <v>1</v>
      </c>
      <c r="K20" s="3">
        <f t="shared" ca="1" si="6"/>
        <v>3</v>
      </c>
      <c r="L20" s="3">
        <f t="shared" ca="1" si="6"/>
        <v>5</v>
      </c>
      <c r="M20" s="3">
        <f t="shared" ca="1" si="6"/>
        <v>6</v>
      </c>
      <c r="N20" s="3">
        <f t="shared" ca="1" si="6"/>
        <v>6</v>
      </c>
      <c r="O20" s="3">
        <f t="shared" ca="1" si="6"/>
        <v>7</v>
      </c>
      <c r="P20" s="3">
        <f t="shared" ca="1" si="6"/>
        <v>7</v>
      </c>
      <c r="Q20" s="3">
        <f t="shared" ca="1" si="6"/>
        <v>7</v>
      </c>
      <c r="R20" s="3">
        <f t="shared" ca="1" si="6"/>
        <v>8</v>
      </c>
      <c r="S20" s="3">
        <f t="shared" ca="1" si="6"/>
        <v>9</v>
      </c>
      <c r="T20" s="3">
        <f t="shared" ca="1" si="6"/>
        <v>9</v>
      </c>
      <c r="U20" s="3">
        <f t="shared" ca="1" si="6"/>
        <v>12</v>
      </c>
      <c r="V20" s="3">
        <f t="shared" ca="1" si="6"/>
        <v>13</v>
      </c>
      <c r="W20" s="3">
        <f t="shared" ca="1" si="6"/>
        <v>20</v>
      </c>
      <c r="X20" s="3">
        <f t="shared" ca="1" si="6"/>
        <v>27</v>
      </c>
      <c r="Y20" s="3">
        <f t="shared" ca="1" si="6"/>
        <v>35</v>
      </c>
      <c r="Z20" s="3">
        <f t="shared" ca="1" si="6"/>
        <v>44</v>
      </c>
      <c r="AA20" s="3">
        <f t="shared" ca="1" si="6"/>
        <v>52</v>
      </c>
      <c r="AB20" s="3">
        <f t="shared" ca="1" si="6"/>
        <v>60</v>
      </c>
      <c r="AC20" s="3">
        <f t="shared" ca="1" si="6"/>
        <v>69</v>
      </c>
      <c r="AD20" s="3">
        <f t="shared" ca="1" si="6"/>
        <v>77</v>
      </c>
      <c r="AE20" s="3">
        <f t="shared" ca="1" si="6"/>
        <v>39</v>
      </c>
      <c r="AF20" s="3">
        <f t="shared" ca="1" si="6"/>
        <v>0</v>
      </c>
      <c r="AG20" s="3">
        <f t="shared" ca="1" si="6"/>
        <v>107</v>
      </c>
      <c r="AH20" s="3">
        <f t="shared" ca="1" si="6"/>
        <v>119</v>
      </c>
      <c r="AI20" s="3">
        <f t="shared" ca="1" si="6"/>
        <v>122</v>
      </c>
      <c r="AJ20" s="3">
        <f t="shared" ca="1" si="6"/>
        <v>128</v>
      </c>
      <c r="AK20" s="3">
        <f t="shared" ca="1" si="6"/>
        <v>135</v>
      </c>
      <c r="AL20" s="3">
        <f t="shared" ca="1" si="6"/>
        <v>140</v>
      </c>
      <c r="AM20" s="3">
        <f t="shared" ca="1" si="6"/>
        <v>146</v>
      </c>
      <c r="AN20" s="3">
        <f t="shared" ca="1" si="6"/>
        <v>155</v>
      </c>
      <c r="AO20" s="3">
        <f t="shared" ca="1" si="6"/>
        <v>165</v>
      </c>
      <c r="AP20" s="3">
        <f t="shared" ca="1" si="6"/>
        <v>168</v>
      </c>
      <c r="AQ20" s="3">
        <f t="shared" ca="1" si="6"/>
        <v>170</v>
      </c>
      <c r="AR20" s="3">
        <f t="shared" ca="1" si="6"/>
        <v>178</v>
      </c>
      <c r="AS20" s="3">
        <f t="shared" ca="1" si="6"/>
        <v>185</v>
      </c>
      <c r="AT20" s="3">
        <f t="shared" ca="1" si="6"/>
        <v>196</v>
      </c>
      <c r="AU20" s="3">
        <f t="shared" ca="1" si="6"/>
        <v>213</v>
      </c>
      <c r="AV20" s="3">
        <f t="shared" ca="1" si="6"/>
        <v>215</v>
      </c>
      <c r="AW20" s="3">
        <f t="shared" ca="1" si="6"/>
        <v>249</v>
      </c>
      <c r="AX20" s="3">
        <f t="shared" ca="1" si="6"/>
        <v>251</v>
      </c>
      <c r="AY20" s="3">
        <f t="shared" ca="1" si="6"/>
        <v>251</v>
      </c>
      <c r="AZ20" s="3">
        <f t="shared" ca="1" si="6"/>
        <v>258</v>
      </c>
      <c r="BA20" s="3">
        <f t="shared" ca="1" si="6"/>
        <v>261</v>
      </c>
      <c r="BB20" s="3">
        <f t="shared" ca="1" si="6"/>
        <v>265</v>
      </c>
      <c r="BC20" s="3">
        <f t="shared" ca="1" si="6"/>
        <v>266</v>
      </c>
      <c r="BD20" s="3">
        <f t="shared" ca="1" si="6"/>
        <v>266</v>
      </c>
      <c r="BE20" s="3">
        <f t="shared" ca="1" si="6"/>
        <v>268</v>
      </c>
      <c r="BF20" s="3">
        <f t="shared" ca="1" si="6"/>
        <v>272</v>
      </c>
      <c r="BG20" s="3">
        <f t="shared" ca="1" si="6"/>
        <v>276</v>
      </c>
      <c r="BH20" s="3">
        <f t="shared" ca="1" si="6"/>
        <v>282</v>
      </c>
      <c r="BI20" s="3">
        <f t="shared" ca="1" si="6"/>
        <v>282</v>
      </c>
      <c r="BJ20" s="3">
        <f t="shared" ca="1" si="6"/>
        <v>284</v>
      </c>
      <c r="BK20" s="3">
        <f t="shared" ca="1" si="6"/>
        <v>0</v>
      </c>
      <c r="BL20" s="3">
        <f t="shared" ca="1" si="6"/>
        <v>0</v>
      </c>
      <c r="BM20" s="3">
        <f t="shared" ca="1" si="6"/>
        <v>0</v>
      </c>
      <c r="BN20" s="3">
        <f t="shared" ca="1" si="6"/>
        <v>0</v>
      </c>
      <c r="BO20" s="3">
        <f t="shared" ca="1" si="6"/>
        <v>0</v>
      </c>
      <c r="BP20" s="3">
        <f t="shared" ca="1" si="6"/>
        <v>0</v>
      </c>
    </row>
    <row r="21" spans="1:68" x14ac:dyDescent="0.4">
      <c r="A21" t="str">
        <f>KtAbk!A24</f>
        <v>TG</v>
      </c>
      <c r="B21" s="5">
        <f>KtAbk!B24</f>
        <v>276.47199999999998</v>
      </c>
      <c r="C21" s="3">
        <f t="shared" ca="1" si="2"/>
        <v>0</v>
      </c>
      <c r="D21" s="3">
        <f t="shared" ca="1" si="2"/>
        <v>0</v>
      </c>
      <c r="E21" s="3">
        <f t="shared" ca="1" si="2"/>
        <v>0</v>
      </c>
      <c r="F21" s="3">
        <f t="shared" ca="1" si="6"/>
        <v>0</v>
      </c>
      <c r="G21" s="3">
        <f t="shared" ca="1" si="6"/>
        <v>0</v>
      </c>
      <c r="H21" s="3">
        <f t="shared" ca="1" si="6"/>
        <v>0</v>
      </c>
      <c r="I21" s="3">
        <f t="shared" ca="1" si="6"/>
        <v>0</v>
      </c>
      <c r="J21" s="3">
        <f t="shared" ca="1" si="6"/>
        <v>0</v>
      </c>
      <c r="K21" s="3">
        <f t="shared" ca="1" si="6"/>
        <v>0</v>
      </c>
      <c r="L21" s="3">
        <f t="shared" ca="1" si="6"/>
        <v>0</v>
      </c>
      <c r="M21" s="3">
        <f t="shared" ca="1" si="6"/>
        <v>1</v>
      </c>
      <c r="N21" s="3">
        <f t="shared" ca="1" si="6"/>
        <v>1</v>
      </c>
      <c r="O21" s="3">
        <f t="shared" ca="1" si="6"/>
        <v>1</v>
      </c>
      <c r="P21" s="3">
        <f t="shared" ca="1" si="6"/>
        <v>1</v>
      </c>
      <c r="Q21" s="3">
        <f t="shared" ca="1" si="6"/>
        <v>3</v>
      </c>
      <c r="R21" s="3">
        <f t="shared" ca="1" si="6"/>
        <v>5</v>
      </c>
      <c r="S21" s="3">
        <f t="shared" ca="1" si="6"/>
        <v>7</v>
      </c>
      <c r="T21" s="3">
        <f t="shared" ca="1" si="6"/>
        <v>10</v>
      </c>
      <c r="U21" s="3">
        <f t="shared" ca="1" si="6"/>
        <v>12</v>
      </c>
      <c r="V21" s="3">
        <f t="shared" ca="1" si="6"/>
        <v>15</v>
      </c>
      <c r="W21" s="3">
        <f t="shared" ca="1" si="6"/>
        <v>17</v>
      </c>
      <c r="X21" s="3">
        <f t="shared" ca="1" si="6"/>
        <v>23</v>
      </c>
      <c r="Y21" s="3">
        <f t="shared" ca="1" si="6"/>
        <v>32</v>
      </c>
      <c r="Z21" s="3">
        <f t="shared" ca="1" si="6"/>
        <v>36</v>
      </c>
      <c r="AA21" s="3">
        <f t="shared" ca="1" si="6"/>
        <v>49</v>
      </c>
      <c r="AB21" s="3">
        <f t="shared" ca="1" si="6"/>
        <v>56</v>
      </c>
      <c r="AC21" s="3">
        <f t="shared" ca="1" si="6"/>
        <v>75</v>
      </c>
      <c r="AD21" s="3">
        <f t="shared" ca="1" si="6"/>
        <v>81</v>
      </c>
      <c r="AE21" s="3">
        <f t="shared" ca="1" si="6"/>
        <v>87</v>
      </c>
      <c r="AF21" s="3">
        <f t="shared" ca="1" si="6"/>
        <v>96</v>
      </c>
      <c r="AG21" s="3">
        <f t="shared" ca="1" si="6"/>
        <v>110</v>
      </c>
      <c r="AH21" s="3">
        <f t="shared" ca="1" si="6"/>
        <v>117</v>
      </c>
      <c r="AI21" s="3">
        <f t="shared" ca="1" si="6"/>
        <v>134</v>
      </c>
      <c r="AJ21" s="3">
        <f t="shared" ca="1" si="6"/>
        <v>138</v>
      </c>
      <c r="AK21" s="3">
        <f t="shared" ca="1" si="6"/>
        <v>148</v>
      </c>
      <c r="AL21" s="3">
        <f t="shared" ca="1" si="6"/>
        <v>154</v>
      </c>
      <c r="AM21" s="3">
        <f t="shared" ca="1" si="6"/>
        <v>166</v>
      </c>
      <c r="AN21" s="3">
        <f t="shared" ca="1" si="6"/>
        <v>179</v>
      </c>
      <c r="AO21" s="3">
        <f t="shared" ca="1" si="6"/>
        <v>198</v>
      </c>
      <c r="AP21" s="3">
        <f t="shared" ca="1" si="6"/>
        <v>208</v>
      </c>
      <c r="AQ21" s="3">
        <f t="shared" ca="1" si="6"/>
        <v>213</v>
      </c>
      <c r="AR21" s="3">
        <f t="shared" ca="1" si="6"/>
        <v>219</v>
      </c>
      <c r="AS21" s="3">
        <f t="shared" ca="1" si="6"/>
        <v>221</v>
      </c>
      <c r="AT21" s="3">
        <f t="shared" ca="1" si="6"/>
        <v>236</v>
      </c>
      <c r="AU21" s="3">
        <f t="shared" ca="1" si="6"/>
        <v>255</v>
      </c>
      <c r="AV21" s="3">
        <f t="shared" ca="1" si="6"/>
        <v>264</v>
      </c>
      <c r="AW21" s="3">
        <f t="shared" ca="1" si="6"/>
        <v>274</v>
      </c>
      <c r="AX21" s="3">
        <f t="shared" ca="1" si="6"/>
        <v>285</v>
      </c>
      <c r="AY21" s="3">
        <f t="shared" ca="1" si="6"/>
        <v>292</v>
      </c>
      <c r="AZ21" s="3">
        <f t="shared" ca="1" si="6"/>
        <v>296</v>
      </c>
      <c r="BA21" s="3">
        <f t="shared" ca="1" si="6"/>
        <v>302</v>
      </c>
      <c r="BB21" s="3">
        <f t="shared" ca="1" si="6"/>
        <v>308</v>
      </c>
      <c r="BC21" s="3">
        <f t="shared" ca="1" si="6"/>
        <v>321</v>
      </c>
      <c r="BD21" s="3">
        <f t="shared" ca="1" si="6"/>
        <v>332</v>
      </c>
      <c r="BE21" s="3">
        <f t="shared" ca="1" si="6"/>
        <v>333</v>
      </c>
      <c r="BF21" s="3">
        <f t="shared" ca="1" si="6"/>
        <v>335</v>
      </c>
      <c r="BG21" s="3">
        <f t="shared" ca="1" si="6"/>
        <v>339</v>
      </c>
      <c r="BH21" s="3">
        <f t="shared" ca="1" si="6"/>
        <v>340</v>
      </c>
      <c r="BI21" s="3">
        <f t="shared" ca="1" si="6"/>
        <v>353</v>
      </c>
      <c r="BJ21" s="3">
        <f t="shared" ca="1" si="6"/>
        <v>358</v>
      </c>
      <c r="BK21" s="3">
        <f t="shared" ca="1" si="6"/>
        <v>0</v>
      </c>
      <c r="BL21" s="3">
        <f t="shared" ca="1" si="6"/>
        <v>0</v>
      </c>
      <c r="BM21" s="3">
        <f t="shared" ca="1" si="6"/>
        <v>0</v>
      </c>
      <c r="BN21" s="3">
        <f t="shared" ca="1" si="6"/>
        <v>0</v>
      </c>
      <c r="BO21" s="3">
        <f t="shared" ca="1" si="6"/>
        <v>0</v>
      </c>
      <c r="BP21" s="3">
        <f t="shared" ca="1" si="6"/>
        <v>0</v>
      </c>
    </row>
    <row r="22" spans="1:68" x14ac:dyDescent="0.4">
      <c r="A22" t="str">
        <f>KtAbk!A25</f>
        <v>TI</v>
      </c>
      <c r="B22" s="5">
        <f>KtAbk!B25</f>
        <v>353.34300000000002</v>
      </c>
      <c r="C22" s="3">
        <f t="shared" ca="1" si="2"/>
        <v>1</v>
      </c>
      <c r="D22" s="3">
        <f t="shared" ca="1" si="2"/>
        <v>1</v>
      </c>
      <c r="E22" s="3">
        <f t="shared" ca="1" si="2"/>
        <v>1</v>
      </c>
      <c r="F22" s="3">
        <f t="shared" ca="1" si="6"/>
        <v>1</v>
      </c>
      <c r="G22" s="3">
        <f t="shared" ca="1" si="6"/>
        <v>1</v>
      </c>
      <c r="H22" s="3">
        <f t="shared" ca="1" si="6"/>
        <v>1</v>
      </c>
      <c r="I22" s="3">
        <f t="shared" ca="1" si="6"/>
        <v>2</v>
      </c>
      <c r="J22" s="3">
        <f t="shared" ca="1" si="6"/>
        <v>4</v>
      </c>
      <c r="K22" s="3">
        <f t="shared" ca="1" si="6"/>
        <v>5</v>
      </c>
      <c r="L22" s="3">
        <f t="shared" ca="1" si="6"/>
        <v>18</v>
      </c>
      <c r="M22" s="3">
        <f t="shared" ca="1" si="6"/>
        <v>32</v>
      </c>
      <c r="N22" s="3">
        <f t="shared" ca="1" si="6"/>
        <v>45</v>
      </c>
      <c r="O22" s="3">
        <f t="shared" ca="1" si="6"/>
        <v>58</v>
      </c>
      <c r="P22" s="3">
        <f t="shared" ca="1" si="6"/>
        <v>68</v>
      </c>
      <c r="Q22" s="3">
        <f t="shared" ca="1" si="6"/>
        <v>105</v>
      </c>
      <c r="R22" s="3">
        <f t="shared" ca="1" si="6"/>
        <v>143</v>
      </c>
      <c r="S22" s="3">
        <f t="shared" ca="1" si="6"/>
        <v>180</v>
      </c>
      <c r="T22" s="3">
        <f t="shared" ca="1" si="6"/>
        <v>258</v>
      </c>
      <c r="U22" s="3">
        <f t="shared" ca="1" si="6"/>
        <v>265</v>
      </c>
      <c r="V22" s="3">
        <f t="shared" ca="1" si="6"/>
        <v>291</v>
      </c>
      <c r="W22" s="3">
        <f t="shared" ca="1" si="6"/>
        <v>330</v>
      </c>
      <c r="X22" s="3">
        <f t="shared" ca="1" si="6"/>
        <v>422</v>
      </c>
      <c r="Y22" s="3">
        <f t="shared" ca="1" si="6"/>
        <v>511</v>
      </c>
      <c r="Z22" s="3">
        <f t="shared" ca="1" si="6"/>
        <v>638</v>
      </c>
      <c r="AA22" s="3">
        <f t="shared" ca="1" si="6"/>
        <v>834</v>
      </c>
      <c r="AB22" s="3">
        <f t="shared" ca="1" si="6"/>
        <v>918</v>
      </c>
      <c r="AC22" s="3">
        <f t="shared" ca="1" si="6"/>
        <v>939</v>
      </c>
      <c r="AD22" s="3">
        <f t="shared" ca="1" si="6"/>
        <v>1165</v>
      </c>
      <c r="AE22" s="3">
        <f t="shared" ca="1" si="6"/>
        <v>1211</v>
      </c>
      <c r="AF22" s="3">
        <f t="shared" ca="1" si="6"/>
        <v>1354</v>
      </c>
      <c r="AG22" s="3">
        <f t="shared" ca="1" si="6"/>
        <v>1401</v>
      </c>
      <c r="AH22" s="3">
        <f t="shared" ref="F22:BP26" ca="1" si="7">INDIRECT(ADDRESS(ROW(AH22)+(COLUMN(AH22)-3)*27,5,,,"COVID19_Fallzahlen_CH_Cleaned"))</f>
        <v>1688</v>
      </c>
      <c r="AI22" s="3">
        <f t="shared" ca="1" si="7"/>
        <v>1727</v>
      </c>
      <c r="AJ22" s="3">
        <f t="shared" ca="1" si="7"/>
        <v>1837</v>
      </c>
      <c r="AK22" s="3">
        <f t="shared" ca="1" si="7"/>
        <v>1962</v>
      </c>
      <c r="AL22" s="3">
        <f t="shared" ca="1" si="7"/>
        <v>2091</v>
      </c>
      <c r="AM22" s="3">
        <f t="shared" ca="1" si="7"/>
        <v>2195</v>
      </c>
      <c r="AN22" s="3">
        <f t="shared" ca="1" si="7"/>
        <v>2271</v>
      </c>
      <c r="AO22" s="3">
        <f t="shared" ca="1" si="7"/>
        <v>2377</v>
      </c>
      <c r="AP22" s="3">
        <f t="shared" ca="1" si="7"/>
        <v>2442</v>
      </c>
      <c r="AQ22" s="3">
        <f t="shared" ca="1" si="7"/>
        <v>2508</v>
      </c>
      <c r="AR22" s="3">
        <f t="shared" ca="1" si="7"/>
        <v>2546</v>
      </c>
      <c r="AS22" s="3">
        <f t="shared" ca="1" si="7"/>
        <v>2599</v>
      </c>
      <c r="AT22" s="3">
        <f t="shared" ca="1" si="7"/>
        <v>2659</v>
      </c>
      <c r="AU22" s="3">
        <f t="shared" ca="1" si="7"/>
        <v>2714</v>
      </c>
      <c r="AV22" s="3">
        <f t="shared" ca="1" si="7"/>
        <v>2776</v>
      </c>
      <c r="AW22" s="3">
        <f t="shared" ca="1" si="7"/>
        <v>2818</v>
      </c>
      <c r="AX22" s="3">
        <f t="shared" ca="1" si="7"/>
        <v>2869</v>
      </c>
      <c r="AY22" s="3">
        <f t="shared" ca="1" si="7"/>
        <v>2900</v>
      </c>
      <c r="AZ22" s="3">
        <f t="shared" ca="1" si="7"/>
        <v>2912</v>
      </c>
      <c r="BA22" s="3">
        <f t="shared" ca="1" si="7"/>
        <v>2927</v>
      </c>
      <c r="BB22" s="3">
        <f t="shared" ca="1" si="7"/>
        <v>2953</v>
      </c>
      <c r="BC22" s="3">
        <f t="shared" ca="1" si="7"/>
        <v>2977</v>
      </c>
      <c r="BD22" s="3">
        <f t="shared" ca="1" si="7"/>
        <v>2994</v>
      </c>
      <c r="BE22" s="3">
        <f t="shared" ca="1" si="7"/>
        <v>3032</v>
      </c>
      <c r="BF22" s="3">
        <f t="shared" ca="1" si="7"/>
        <v>3058</v>
      </c>
      <c r="BG22" s="3">
        <f t="shared" ca="1" si="7"/>
        <v>3065</v>
      </c>
      <c r="BH22" s="3">
        <f t="shared" ca="1" si="7"/>
        <v>3089</v>
      </c>
      <c r="BI22" s="3">
        <f t="shared" ca="1" si="7"/>
        <v>3106</v>
      </c>
      <c r="BJ22" s="3">
        <f t="shared" ca="1" si="7"/>
        <v>3112</v>
      </c>
      <c r="BK22" s="3">
        <f t="shared" ca="1" si="7"/>
        <v>0</v>
      </c>
      <c r="BL22" s="3">
        <f t="shared" ca="1" si="7"/>
        <v>0</v>
      </c>
      <c r="BM22" s="3">
        <f t="shared" ca="1" si="7"/>
        <v>0</v>
      </c>
      <c r="BN22" s="3">
        <f t="shared" ca="1" si="7"/>
        <v>0</v>
      </c>
      <c r="BO22" s="3">
        <f t="shared" ca="1" si="7"/>
        <v>0</v>
      </c>
      <c r="BP22" s="3">
        <f t="shared" ca="1" si="7"/>
        <v>0</v>
      </c>
    </row>
    <row r="23" spans="1:68" x14ac:dyDescent="0.4">
      <c r="A23" t="str">
        <f>KtAbk!A26</f>
        <v>UR</v>
      </c>
      <c r="B23" s="5">
        <f>KtAbk!B26</f>
        <v>36.433</v>
      </c>
      <c r="C23" s="3">
        <f t="shared" ca="1" si="2"/>
        <v>0</v>
      </c>
      <c r="D23" s="3">
        <f t="shared" ca="1" si="2"/>
        <v>0</v>
      </c>
      <c r="E23" s="3">
        <f t="shared" ca="1" si="2"/>
        <v>0</v>
      </c>
      <c r="F23" s="3">
        <f t="shared" ca="1" si="7"/>
        <v>0</v>
      </c>
      <c r="G23" s="3">
        <f t="shared" ca="1" si="7"/>
        <v>0</v>
      </c>
      <c r="H23" s="3">
        <f t="shared" ca="1" si="7"/>
        <v>0</v>
      </c>
      <c r="I23" s="3">
        <f t="shared" ca="1" si="7"/>
        <v>0</v>
      </c>
      <c r="J23" s="3">
        <f t="shared" ca="1" si="7"/>
        <v>0</v>
      </c>
      <c r="K23" s="3">
        <f t="shared" ca="1" si="7"/>
        <v>0</v>
      </c>
      <c r="L23" s="3">
        <f t="shared" ca="1" si="7"/>
        <v>0</v>
      </c>
      <c r="M23" s="3">
        <f t="shared" ca="1" si="7"/>
        <v>0</v>
      </c>
      <c r="N23" s="3">
        <f t="shared" ca="1" si="7"/>
        <v>0</v>
      </c>
      <c r="O23" s="3">
        <f t="shared" ca="1" si="7"/>
        <v>0</v>
      </c>
      <c r="P23" s="3">
        <f t="shared" ca="1" si="7"/>
        <v>0</v>
      </c>
      <c r="Q23" s="3">
        <f t="shared" ca="1" si="7"/>
        <v>0</v>
      </c>
      <c r="R23" s="3">
        <f t="shared" ca="1" si="7"/>
        <v>0</v>
      </c>
      <c r="S23" s="3">
        <f t="shared" ca="1" si="7"/>
        <v>2</v>
      </c>
      <c r="T23" s="3">
        <f t="shared" ca="1" si="7"/>
        <v>3</v>
      </c>
      <c r="U23" s="3">
        <f t="shared" ca="1" si="7"/>
        <v>3</v>
      </c>
      <c r="V23" s="3">
        <f t="shared" ca="1" si="7"/>
        <v>4</v>
      </c>
      <c r="W23" s="3">
        <f t="shared" ca="1" si="7"/>
        <v>4</v>
      </c>
      <c r="X23" s="3">
        <f t="shared" ca="1" si="7"/>
        <v>5</v>
      </c>
      <c r="Y23" s="3">
        <f t="shared" ca="1" si="7"/>
        <v>5</v>
      </c>
      <c r="Z23" s="3">
        <f t="shared" ca="1" si="7"/>
        <v>7</v>
      </c>
      <c r="AA23" s="3">
        <f t="shared" ca="1" si="7"/>
        <v>7</v>
      </c>
      <c r="AB23" s="3">
        <f t="shared" ca="1" si="7"/>
        <v>12</v>
      </c>
      <c r="AC23" s="3">
        <f t="shared" ca="1" si="7"/>
        <v>17</v>
      </c>
      <c r="AD23" s="3">
        <f t="shared" ca="1" si="7"/>
        <v>22</v>
      </c>
      <c r="AE23" s="3">
        <f t="shared" ca="1" si="7"/>
        <v>25</v>
      </c>
      <c r="AF23" s="3">
        <f t="shared" ca="1" si="7"/>
        <v>32</v>
      </c>
      <c r="AG23" s="3">
        <f t="shared" ca="1" si="7"/>
        <v>38</v>
      </c>
      <c r="AH23" s="3">
        <f t="shared" ca="1" si="7"/>
        <v>40</v>
      </c>
      <c r="AI23" s="3">
        <f t="shared" ca="1" si="7"/>
        <v>48</v>
      </c>
      <c r="AJ23" s="3">
        <f t="shared" ca="1" si="7"/>
        <v>50</v>
      </c>
      <c r="AK23" s="3">
        <f t="shared" ca="1" si="7"/>
        <v>53</v>
      </c>
      <c r="AL23" s="3">
        <f t="shared" ca="1" si="7"/>
        <v>57</v>
      </c>
      <c r="AM23" s="3">
        <f t="shared" ca="1" si="7"/>
        <v>59</v>
      </c>
      <c r="AN23" s="3">
        <f t="shared" ca="1" si="7"/>
        <v>60</v>
      </c>
      <c r="AO23" s="3">
        <f t="shared" ca="1" si="7"/>
        <v>62</v>
      </c>
      <c r="AP23" s="3">
        <f t="shared" ca="1" si="7"/>
        <v>66</v>
      </c>
      <c r="AQ23" s="3">
        <f t="shared" ca="1" si="7"/>
        <v>67</v>
      </c>
      <c r="AR23" s="3">
        <f t="shared" ca="1" si="7"/>
        <v>67</v>
      </c>
      <c r="AS23" s="3">
        <f t="shared" ca="1" si="7"/>
        <v>68</v>
      </c>
      <c r="AT23" s="3">
        <f t="shared" ca="1" si="7"/>
        <v>72</v>
      </c>
      <c r="AU23" s="3">
        <f t="shared" ca="1" si="7"/>
        <v>72</v>
      </c>
      <c r="AV23" s="3">
        <f t="shared" ca="1" si="7"/>
        <v>74</v>
      </c>
      <c r="AW23" s="3">
        <f t="shared" ca="1" si="7"/>
        <v>75</v>
      </c>
      <c r="AX23" s="3">
        <f t="shared" ca="1" si="7"/>
        <v>77</v>
      </c>
      <c r="AY23" s="3">
        <f t="shared" ca="1" si="7"/>
        <v>78</v>
      </c>
      <c r="AZ23" s="3">
        <f t="shared" ca="1" si="7"/>
        <v>78</v>
      </c>
      <c r="BA23" s="3">
        <f t="shared" ca="1" si="7"/>
        <v>78</v>
      </c>
      <c r="BB23" s="3">
        <f t="shared" ca="1" si="7"/>
        <v>78</v>
      </c>
      <c r="BC23" s="3">
        <f t="shared" ca="1" si="7"/>
        <v>78</v>
      </c>
      <c r="BD23" s="3">
        <f t="shared" ca="1" si="7"/>
        <v>78</v>
      </c>
      <c r="BE23" s="3">
        <f t="shared" ca="1" si="7"/>
        <v>78</v>
      </c>
      <c r="BF23" s="3">
        <f t="shared" ca="1" si="7"/>
        <v>78</v>
      </c>
      <c r="BG23" s="3">
        <f t="shared" ca="1" si="7"/>
        <v>78</v>
      </c>
      <c r="BH23" s="3">
        <f t="shared" ca="1" si="7"/>
        <v>78</v>
      </c>
      <c r="BI23" s="3">
        <f t="shared" ca="1" si="7"/>
        <v>78</v>
      </c>
      <c r="BJ23" s="3">
        <f t="shared" ca="1" si="7"/>
        <v>78</v>
      </c>
      <c r="BK23" s="3">
        <f t="shared" ca="1" si="7"/>
        <v>0</v>
      </c>
      <c r="BL23" s="3">
        <f t="shared" ca="1" si="7"/>
        <v>0</v>
      </c>
      <c r="BM23" s="3">
        <f t="shared" ca="1" si="7"/>
        <v>0</v>
      </c>
      <c r="BN23" s="3">
        <f t="shared" ca="1" si="7"/>
        <v>0</v>
      </c>
      <c r="BO23" s="3">
        <f t="shared" ca="1" si="7"/>
        <v>0</v>
      </c>
      <c r="BP23" s="3">
        <f t="shared" ca="1" si="7"/>
        <v>0</v>
      </c>
    </row>
    <row r="24" spans="1:68" x14ac:dyDescent="0.4">
      <c r="A24" t="str">
        <f>KtAbk!A27</f>
        <v>VD</v>
      </c>
      <c r="B24" s="5">
        <f>KtAbk!B27</f>
        <v>799.14499999999998</v>
      </c>
      <c r="C24" s="3">
        <f t="shared" ca="1" si="2"/>
        <v>0</v>
      </c>
      <c r="D24" s="3">
        <f t="shared" ca="1" si="2"/>
        <v>0</v>
      </c>
      <c r="E24" s="3">
        <f t="shared" ca="1" si="2"/>
        <v>0</v>
      </c>
      <c r="F24" s="3">
        <f t="shared" ca="1" si="7"/>
        <v>1</v>
      </c>
      <c r="G24" s="3">
        <f t="shared" ca="1" si="7"/>
        <v>2</v>
      </c>
      <c r="H24" s="3">
        <f t="shared" ca="1" si="7"/>
        <v>3</v>
      </c>
      <c r="I24" s="3">
        <f t="shared" ca="1" si="7"/>
        <v>4</v>
      </c>
      <c r="J24" s="3">
        <f t="shared" ca="1" si="7"/>
        <v>5</v>
      </c>
      <c r="K24" s="3">
        <f t="shared" ca="1" si="7"/>
        <v>7</v>
      </c>
      <c r="L24" s="3">
        <f t="shared" ca="1" si="7"/>
        <v>15</v>
      </c>
      <c r="M24" s="3">
        <f t="shared" ca="1" si="7"/>
        <v>23</v>
      </c>
      <c r="N24" s="3">
        <f t="shared" ca="1" si="7"/>
        <v>30</v>
      </c>
      <c r="O24" s="3">
        <f t="shared" ca="1" si="7"/>
        <v>40</v>
      </c>
      <c r="P24" s="3">
        <f t="shared" ca="1" si="7"/>
        <v>51</v>
      </c>
      <c r="Q24" s="3">
        <f t="shared" ca="1" si="7"/>
        <v>129</v>
      </c>
      <c r="R24" s="3">
        <f t="shared" ca="1" si="7"/>
        <v>202</v>
      </c>
      <c r="S24" s="3">
        <f t="shared" ca="1" si="7"/>
        <v>276</v>
      </c>
      <c r="T24" s="3">
        <f t="shared" ca="1" si="7"/>
        <v>368</v>
      </c>
      <c r="U24" s="3">
        <f t="shared" ca="1" si="7"/>
        <v>477</v>
      </c>
      <c r="V24" s="3">
        <f t="shared" ca="1" si="7"/>
        <v>560</v>
      </c>
      <c r="W24" s="3">
        <f t="shared" ca="1" si="7"/>
        <v>797</v>
      </c>
      <c r="X24" s="3">
        <f t="shared" ca="1" si="7"/>
        <v>1039</v>
      </c>
      <c r="Y24" s="3">
        <f t="shared" ca="1" si="7"/>
        <v>1304</v>
      </c>
      <c r="Z24" s="3">
        <f t="shared" ca="1" si="7"/>
        <v>1514</v>
      </c>
      <c r="AA24" s="3">
        <f t="shared" ca="1" si="7"/>
        <v>1756</v>
      </c>
      <c r="AB24" s="3">
        <f t="shared" ca="1" si="7"/>
        <v>1875</v>
      </c>
      <c r="AC24" s="3">
        <f t="shared" ca="1" si="7"/>
        <v>1977</v>
      </c>
      <c r="AD24" s="3">
        <f t="shared" ca="1" si="7"/>
        <v>2283</v>
      </c>
      <c r="AE24" s="3">
        <f t="shared" ca="1" si="7"/>
        <v>2548</v>
      </c>
      <c r="AF24" s="3">
        <f t="shared" ca="1" si="7"/>
        <v>2740</v>
      </c>
      <c r="AG24" s="3">
        <f t="shared" ca="1" si="7"/>
        <v>2945</v>
      </c>
      <c r="AH24" s="3">
        <f t="shared" ca="1" si="7"/>
        <v>3179</v>
      </c>
      <c r="AI24" s="3">
        <f t="shared" ca="1" si="7"/>
        <v>3310</v>
      </c>
      <c r="AJ24" s="3">
        <f t="shared" ca="1" si="7"/>
        <v>3395</v>
      </c>
      <c r="AK24" s="3">
        <f t="shared" ca="1" si="7"/>
        <v>3607</v>
      </c>
      <c r="AL24" s="3">
        <f t="shared" ca="1" si="7"/>
        <v>3766</v>
      </c>
      <c r="AM24" s="3">
        <f t="shared" ca="1" si="7"/>
        <v>3918</v>
      </c>
      <c r="AN24" s="3">
        <f t="shared" ca="1" si="7"/>
        <v>4052</v>
      </c>
      <c r="AO24" s="3">
        <f t="shared" ca="1" si="7"/>
        <v>4188</v>
      </c>
      <c r="AP24" s="3">
        <f t="shared" ca="1" si="7"/>
        <v>4260</v>
      </c>
      <c r="AQ24" s="3">
        <f t="shared" ca="1" si="7"/>
        <v>4299</v>
      </c>
      <c r="AR24" s="3">
        <f t="shared" ca="1" si="7"/>
        <v>4417</v>
      </c>
      <c r="AS24" s="3">
        <f t="shared" ca="1" si="7"/>
        <v>4493</v>
      </c>
      <c r="AT24" s="3">
        <f t="shared" ca="1" si="7"/>
        <v>4584</v>
      </c>
      <c r="AU24" s="3">
        <f t="shared" ca="1" si="7"/>
        <v>4681</v>
      </c>
      <c r="AV24" s="3">
        <f t="shared" ca="1" si="7"/>
        <v>4730</v>
      </c>
      <c r="AW24" s="3">
        <f t="shared" ca="1" si="7"/>
        <v>4770</v>
      </c>
      <c r="AX24" s="3">
        <f t="shared" ca="1" si="7"/>
        <v>4807</v>
      </c>
      <c r="AY24" s="3">
        <f t="shared" ca="1" si="7"/>
        <v>4851</v>
      </c>
      <c r="AZ24" s="3">
        <f t="shared" ca="1" si="7"/>
        <v>4918</v>
      </c>
      <c r="BA24" s="3">
        <f t="shared" ca="1" si="7"/>
        <v>4967</v>
      </c>
      <c r="BB24" s="3">
        <f t="shared" ca="1" si="7"/>
        <v>4996</v>
      </c>
      <c r="BC24" s="3">
        <f t="shared" ca="1" si="7"/>
        <v>5028</v>
      </c>
      <c r="BD24" s="3">
        <f t="shared" ca="1" si="7"/>
        <v>5050</v>
      </c>
      <c r="BE24" s="3">
        <f t="shared" ca="1" si="7"/>
        <v>5061</v>
      </c>
      <c r="BF24" s="3">
        <f t="shared" ca="1" si="7"/>
        <v>5093</v>
      </c>
      <c r="BG24" s="3">
        <f t="shared" ca="1" si="7"/>
        <v>5125</v>
      </c>
      <c r="BH24" s="3">
        <f t="shared" ca="1" si="7"/>
        <v>5141</v>
      </c>
      <c r="BI24" s="3">
        <f t="shared" ca="1" si="7"/>
        <v>5143</v>
      </c>
      <c r="BJ24" s="3">
        <f t="shared" ca="1" si="7"/>
        <v>5145</v>
      </c>
      <c r="BK24" s="3">
        <f t="shared" ca="1" si="7"/>
        <v>0</v>
      </c>
      <c r="BL24" s="3">
        <f t="shared" ca="1" si="7"/>
        <v>0</v>
      </c>
      <c r="BM24" s="3">
        <f t="shared" ca="1" si="7"/>
        <v>0</v>
      </c>
      <c r="BN24" s="3">
        <f t="shared" ca="1" si="7"/>
        <v>0</v>
      </c>
      <c r="BO24" s="3">
        <f t="shared" ca="1" si="7"/>
        <v>0</v>
      </c>
      <c r="BP24" s="3">
        <f t="shared" ca="1" si="7"/>
        <v>0</v>
      </c>
    </row>
    <row r="25" spans="1:68" x14ac:dyDescent="0.4">
      <c r="A25" t="str">
        <f>KtAbk!A28</f>
        <v>VS</v>
      </c>
      <c r="B25" s="5">
        <f>KtAbk!B28</f>
        <v>343.95499999999998</v>
      </c>
      <c r="C25" s="3">
        <f t="shared" ca="1" si="2"/>
        <v>0</v>
      </c>
      <c r="D25" s="3">
        <f t="shared" ca="1" si="2"/>
        <v>0</v>
      </c>
      <c r="E25" s="3">
        <f t="shared" ca="1" si="2"/>
        <v>0</v>
      </c>
      <c r="F25" s="3">
        <f t="shared" ca="1" si="7"/>
        <v>1</v>
      </c>
      <c r="G25" s="3">
        <f t="shared" ca="1" si="7"/>
        <v>1</v>
      </c>
      <c r="H25" s="3">
        <f t="shared" ca="1" si="7"/>
        <v>2</v>
      </c>
      <c r="I25" s="3">
        <f t="shared" ca="1" si="7"/>
        <v>3</v>
      </c>
      <c r="J25" s="3">
        <f t="shared" ca="1" si="7"/>
        <v>3</v>
      </c>
      <c r="K25" s="3">
        <f t="shared" ca="1" si="7"/>
        <v>4</v>
      </c>
      <c r="L25" s="3">
        <f t="shared" ca="1" si="7"/>
        <v>5</v>
      </c>
      <c r="M25" s="3">
        <f t="shared" ca="1" si="7"/>
        <v>6</v>
      </c>
      <c r="N25" s="3">
        <f t="shared" ca="1" si="7"/>
        <v>9</v>
      </c>
      <c r="O25" s="3">
        <f t="shared" ca="1" si="7"/>
        <v>12</v>
      </c>
      <c r="P25" s="3">
        <f t="shared" ca="1" si="7"/>
        <v>17</v>
      </c>
      <c r="Q25" s="3">
        <f t="shared" ca="1" si="7"/>
        <v>22</v>
      </c>
      <c r="R25" s="3">
        <f t="shared" ca="1" si="7"/>
        <v>30</v>
      </c>
      <c r="S25" s="3">
        <f t="shared" ca="1" si="7"/>
        <v>53</v>
      </c>
      <c r="T25" s="3">
        <f t="shared" ca="1" si="7"/>
        <v>76</v>
      </c>
      <c r="U25" s="3">
        <f t="shared" ca="1" si="7"/>
        <v>98</v>
      </c>
      <c r="V25" s="3">
        <f t="shared" ca="1" si="7"/>
        <v>115</v>
      </c>
      <c r="W25" s="3">
        <f t="shared" ca="1" si="7"/>
        <v>172</v>
      </c>
      <c r="X25" s="3">
        <f t="shared" ca="1" si="7"/>
        <v>225</v>
      </c>
      <c r="Y25" s="3">
        <f t="shared" ca="1" si="7"/>
        <v>312</v>
      </c>
      <c r="Z25" s="3">
        <f t="shared" ca="1" si="7"/>
        <v>349</v>
      </c>
      <c r="AA25" s="3">
        <f t="shared" ca="1" si="7"/>
        <v>436</v>
      </c>
      <c r="AB25" s="3">
        <f t="shared" ca="1" si="7"/>
        <v>498</v>
      </c>
      <c r="AC25" s="3">
        <f t="shared" ca="1" si="7"/>
        <v>535</v>
      </c>
      <c r="AD25" s="3">
        <f t="shared" ca="1" si="7"/>
        <v>628</v>
      </c>
      <c r="AE25" s="3">
        <f t="shared" ca="1" si="7"/>
        <v>728</v>
      </c>
      <c r="AF25" s="3">
        <f t="shared" ca="1" si="7"/>
        <v>794</v>
      </c>
      <c r="AG25" s="3">
        <f t="shared" ca="1" si="7"/>
        <v>875</v>
      </c>
      <c r="AH25" s="3">
        <f t="shared" ca="1" si="7"/>
        <v>969</v>
      </c>
      <c r="AI25" s="3">
        <f t="shared" ca="1" si="7"/>
        <v>1018</v>
      </c>
      <c r="AJ25" s="3">
        <f t="shared" ca="1" si="7"/>
        <v>1056</v>
      </c>
      <c r="AK25" s="3">
        <f t="shared" ca="1" si="7"/>
        <v>1145</v>
      </c>
      <c r="AL25" s="3">
        <f t="shared" ca="1" si="7"/>
        <v>1212</v>
      </c>
      <c r="AM25" s="3">
        <f t="shared" ca="1" si="7"/>
        <v>1282</v>
      </c>
      <c r="AN25" s="3">
        <f t="shared" ca="1" si="7"/>
        <v>1334</v>
      </c>
      <c r="AO25" s="3">
        <f t="shared" ca="1" si="7"/>
        <v>1383</v>
      </c>
      <c r="AP25" s="3">
        <f t="shared" ca="1" si="7"/>
        <v>1416</v>
      </c>
      <c r="AQ25" s="3">
        <f t="shared" ca="1" si="7"/>
        <v>1431</v>
      </c>
      <c r="AR25" s="3">
        <f t="shared" ca="1" si="7"/>
        <v>1497</v>
      </c>
      <c r="AS25" s="3">
        <f t="shared" ca="1" si="7"/>
        <v>1536</v>
      </c>
      <c r="AT25" s="3">
        <f t="shared" ca="1" si="7"/>
        <v>1570</v>
      </c>
      <c r="AU25" s="3">
        <f t="shared" ca="1" si="7"/>
        <v>1598</v>
      </c>
      <c r="AV25" s="3">
        <f t="shared" ca="1" si="7"/>
        <v>1627</v>
      </c>
      <c r="AW25" s="3">
        <f t="shared" ca="1" si="7"/>
        <v>1653</v>
      </c>
      <c r="AX25" s="3">
        <f t="shared" ca="1" si="7"/>
        <v>1666</v>
      </c>
      <c r="AY25" s="3">
        <f t="shared" ca="1" si="7"/>
        <v>1680</v>
      </c>
      <c r="AZ25" s="3">
        <f t="shared" ca="1" si="7"/>
        <v>1707</v>
      </c>
      <c r="BA25" s="3">
        <f t="shared" ca="1" si="7"/>
        <v>1723</v>
      </c>
      <c r="BB25" s="3">
        <f t="shared" ca="1" si="7"/>
        <v>1740</v>
      </c>
      <c r="BC25" s="3">
        <f t="shared" ca="1" si="7"/>
        <v>1758</v>
      </c>
      <c r="BD25" s="3">
        <f t="shared" ca="1" si="7"/>
        <v>1767</v>
      </c>
      <c r="BE25" s="3">
        <f t="shared" ca="1" si="7"/>
        <v>1774</v>
      </c>
      <c r="BF25" s="3">
        <f t="shared" ca="1" si="7"/>
        <v>1790</v>
      </c>
      <c r="BG25" s="3">
        <f t="shared" ca="1" si="7"/>
        <v>1796</v>
      </c>
      <c r="BH25" s="3">
        <f t="shared" ca="1" si="7"/>
        <v>1801</v>
      </c>
      <c r="BI25" s="3">
        <f t="shared" ca="1" si="7"/>
        <v>1805</v>
      </c>
      <c r="BJ25" s="3">
        <f t="shared" ca="1" si="7"/>
        <v>1808</v>
      </c>
      <c r="BK25" s="3">
        <f t="shared" ca="1" si="7"/>
        <v>0</v>
      </c>
      <c r="BL25" s="3">
        <f t="shared" ca="1" si="7"/>
        <v>0</v>
      </c>
      <c r="BM25" s="3">
        <f t="shared" ca="1" si="7"/>
        <v>0</v>
      </c>
      <c r="BN25" s="3">
        <f t="shared" ca="1" si="7"/>
        <v>0</v>
      </c>
      <c r="BO25" s="3">
        <f t="shared" ca="1" si="7"/>
        <v>0</v>
      </c>
      <c r="BP25" s="3">
        <f t="shared" ca="1" si="7"/>
        <v>0</v>
      </c>
    </row>
    <row r="26" spans="1:68" x14ac:dyDescent="0.4">
      <c r="A26" t="str">
        <f>KtAbk!A29</f>
        <v>ZG</v>
      </c>
      <c r="B26" s="5">
        <f>KtAbk!B29</f>
        <v>126.837</v>
      </c>
      <c r="C26" s="3">
        <f t="shared" ca="1" si="2"/>
        <v>0</v>
      </c>
      <c r="D26" s="3">
        <f t="shared" ca="1" si="2"/>
        <v>0</v>
      </c>
      <c r="E26" s="3">
        <f t="shared" ca="1" si="2"/>
        <v>0</v>
      </c>
      <c r="F26" s="3">
        <f t="shared" ca="1" si="7"/>
        <v>0</v>
      </c>
      <c r="G26" s="3">
        <f t="shared" ca="1" si="7"/>
        <v>0</v>
      </c>
      <c r="H26" s="3">
        <f t="shared" ca="1" si="7"/>
        <v>0</v>
      </c>
      <c r="I26" s="3">
        <f t="shared" ca="1" si="7"/>
        <v>0</v>
      </c>
      <c r="J26" s="3">
        <f t="shared" ca="1" si="7"/>
        <v>1</v>
      </c>
      <c r="K26" s="3">
        <f t="shared" ca="1" si="7"/>
        <v>2</v>
      </c>
      <c r="L26" s="3">
        <f t="shared" ca="1" si="7"/>
        <v>3</v>
      </c>
      <c r="M26" s="3">
        <f t="shared" ca="1" si="7"/>
        <v>3</v>
      </c>
      <c r="N26" s="3">
        <f t="shared" ca="1" si="7"/>
        <v>4</v>
      </c>
      <c r="O26" s="3">
        <f t="shared" ca="1" si="7"/>
        <v>6</v>
      </c>
      <c r="P26" s="3">
        <f t="shared" ca="1" si="7"/>
        <v>7</v>
      </c>
      <c r="Q26" s="3">
        <f t="shared" ca="1" si="7"/>
        <v>9</v>
      </c>
      <c r="R26" s="3">
        <f t="shared" ca="1" si="7"/>
        <v>10</v>
      </c>
      <c r="S26" s="3">
        <f t="shared" ca="1" si="7"/>
        <v>12</v>
      </c>
      <c r="T26" s="3">
        <f t="shared" ca="1" si="7"/>
        <v>13</v>
      </c>
      <c r="U26" s="3">
        <f t="shared" ca="1" si="7"/>
        <v>13</v>
      </c>
      <c r="V26" s="3">
        <f t="shared" ca="1" si="7"/>
        <v>21</v>
      </c>
      <c r="W26" s="3">
        <f t="shared" ca="1" si="7"/>
        <v>29</v>
      </c>
      <c r="X26" s="3">
        <f t="shared" ca="1" si="7"/>
        <v>35</v>
      </c>
      <c r="Y26" s="3">
        <f t="shared" ca="1" si="7"/>
        <v>41</v>
      </c>
      <c r="Z26" s="3">
        <f t="shared" ca="1" si="7"/>
        <v>47</v>
      </c>
      <c r="AA26" s="3">
        <f t="shared" ca="1" si="7"/>
        <v>53</v>
      </c>
      <c r="AB26" s="3">
        <f t="shared" ca="1" si="7"/>
        <v>59</v>
      </c>
      <c r="AC26" s="3">
        <f t="shared" ca="1" si="7"/>
        <v>66</v>
      </c>
      <c r="AD26" s="3">
        <f t="shared" ca="1" si="7"/>
        <v>72</v>
      </c>
      <c r="AE26" s="3">
        <f t="shared" ca="1" si="7"/>
        <v>80</v>
      </c>
      <c r="AF26" s="3">
        <f t="shared" ca="1" si="7"/>
        <v>87</v>
      </c>
      <c r="AG26" s="3">
        <f t="shared" ca="1" si="7"/>
        <v>94</v>
      </c>
      <c r="AH26" s="3">
        <f t="shared" ca="1" si="7"/>
        <v>101</v>
      </c>
      <c r="AI26" s="3">
        <f t="shared" ca="1" si="7"/>
        <v>105</v>
      </c>
      <c r="AJ26" s="3">
        <f t="shared" ca="1" si="7"/>
        <v>110</v>
      </c>
      <c r="AK26" s="3">
        <f t="shared" ref="F26:BP28" ca="1" si="8">INDIRECT(ADDRESS(ROW(AK26)+(COLUMN(AK26)-3)*27,5,,,"COVID19_Fallzahlen_CH_Cleaned"))</f>
        <v>114</v>
      </c>
      <c r="AL26" s="3">
        <f t="shared" ca="1" si="8"/>
        <v>125</v>
      </c>
      <c r="AM26" s="3">
        <f t="shared" ca="1" si="8"/>
        <v>131</v>
      </c>
      <c r="AN26" s="3">
        <f t="shared" ca="1" si="8"/>
        <v>138</v>
      </c>
      <c r="AO26" s="3">
        <f t="shared" ca="1" si="8"/>
        <v>146</v>
      </c>
      <c r="AP26" s="3">
        <f t="shared" ca="1" si="8"/>
        <v>146</v>
      </c>
      <c r="AQ26" s="3">
        <f t="shared" ca="1" si="8"/>
        <v>152</v>
      </c>
      <c r="AR26" s="3">
        <f t="shared" ca="1" si="8"/>
        <v>157</v>
      </c>
      <c r="AS26" s="3">
        <f t="shared" ca="1" si="8"/>
        <v>162</v>
      </c>
      <c r="AT26" s="3">
        <f t="shared" ca="1" si="8"/>
        <v>165</v>
      </c>
      <c r="AU26" s="3">
        <f t="shared" ca="1" si="8"/>
        <v>168</v>
      </c>
      <c r="AV26" s="3">
        <f t="shared" ca="1" si="8"/>
        <v>168</v>
      </c>
      <c r="AW26" s="3">
        <f t="shared" ca="1" si="8"/>
        <v>168</v>
      </c>
      <c r="AX26" s="3">
        <f t="shared" ca="1" si="8"/>
        <v>170</v>
      </c>
      <c r="AY26" s="3">
        <f t="shared" ca="1" si="8"/>
        <v>171</v>
      </c>
      <c r="AZ26" s="3">
        <f t="shared" ca="1" si="8"/>
        <v>171</v>
      </c>
      <c r="BA26" s="3">
        <f t="shared" ca="1" si="8"/>
        <v>171</v>
      </c>
      <c r="BB26" s="3">
        <f t="shared" ca="1" si="8"/>
        <v>172</v>
      </c>
      <c r="BC26" s="3">
        <f t="shared" ca="1" si="8"/>
        <v>174</v>
      </c>
      <c r="BD26" s="3">
        <f t="shared" ca="1" si="8"/>
        <v>175</v>
      </c>
      <c r="BE26" s="3">
        <f t="shared" ca="1" si="8"/>
        <v>175</v>
      </c>
      <c r="BF26" s="3">
        <f t="shared" ca="1" si="8"/>
        <v>176</v>
      </c>
      <c r="BG26" s="3">
        <f t="shared" ca="1" si="8"/>
        <v>176</v>
      </c>
      <c r="BH26" s="3">
        <f t="shared" ca="1" si="8"/>
        <v>178</v>
      </c>
      <c r="BI26" s="3">
        <f t="shared" ca="1" si="8"/>
        <v>178</v>
      </c>
      <c r="BJ26" s="3">
        <f t="shared" ca="1" si="8"/>
        <v>180</v>
      </c>
      <c r="BK26" s="3">
        <f t="shared" ca="1" si="8"/>
        <v>0</v>
      </c>
      <c r="BL26" s="3">
        <f t="shared" ca="1" si="8"/>
        <v>0</v>
      </c>
      <c r="BM26" s="3">
        <f t="shared" ca="1" si="8"/>
        <v>0</v>
      </c>
      <c r="BN26" s="3">
        <f t="shared" ca="1" si="8"/>
        <v>0</v>
      </c>
      <c r="BO26" s="3">
        <f t="shared" ca="1" si="8"/>
        <v>0</v>
      </c>
      <c r="BP26" s="3">
        <f t="shared" ca="1" si="8"/>
        <v>0</v>
      </c>
    </row>
    <row r="27" spans="1:68" x14ac:dyDescent="0.4">
      <c r="A27" t="str">
        <f>KtAbk!A30</f>
        <v>ZH</v>
      </c>
      <c r="B27" s="5">
        <f>KtAbk!B30</f>
        <v>1520.9680000000001</v>
      </c>
      <c r="C27" s="3">
        <f t="shared" ca="1" si="2"/>
        <v>0</v>
      </c>
      <c r="D27" s="3">
        <f t="shared" ca="1" si="2"/>
        <v>0</v>
      </c>
      <c r="E27" s="3">
        <f t="shared" ca="1" si="2"/>
        <v>2</v>
      </c>
      <c r="F27" s="3">
        <f t="shared" ca="1" si="8"/>
        <v>4</v>
      </c>
      <c r="G27" s="3">
        <f t="shared" ca="1" si="8"/>
        <v>7</v>
      </c>
      <c r="H27" s="3">
        <f t="shared" ca="1" si="8"/>
        <v>9</v>
      </c>
      <c r="I27" s="3">
        <f t="shared" ca="1" si="8"/>
        <v>11</v>
      </c>
      <c r="J27" s="3">
        <f t="shared" ca="1" si="8"/>
        <v>14</v>
      </c>
      <c r="K27" s="3">
        <f t="shared" ca="1" si="8"/>
        <v>19</v>
      </c>
      <c r="L27" s="3">
        <f t="shared" ca="1" si="8"/>
        <v>24</v>
      </c>
      <c r="M27" s="3">
        <f t="shared" ca="1" si="8"/>
        <v>30</v>
      </c>
      <c r="N27" s="3">
        <f t="shared" ca="1" si="8"/>
        <v>35</v>
      </c>
      <c r="O27" s="3">
        <f t="shared" ca="1" si="8"/>
        <v>41</v>
      </c>
      <c r="P27" s="3">
        <f t="shared" ca="1" si="8"/>
        <v>50</v>
      </c>
      <c r="Q27" s="3">
        <f t="shared" ca="1" si="8"/>
        <v>63</v>
      </c>
      <c r="R27" s="3">
        <f t="shared" ca="1" si="8"/>
        <v>102</v>
      </c>
      <c r="S27" s="3">
        <f t="shared" ca="1" si="8"/>
        <v>141</v>
      </c>
      <c r="T27" s="3">
        <f t="shared" ca="1" si="8"/>
        <v>164</v>
      </c>
      <c r="U27" s="3">
        <f t="shared" ca="1" si="8"/>
        <v>218</v>
      </c>
      <c r="V27" s="3">
        <f t="shared" ca="1" si="8"/>
        <v>273</v>
      </c>
      <c r="W27" s="3">
        <f t="shared" ca="1" si="8"/>
        <v>327</v>
      </c>
      <c r="X27" s="3">
        <f t="shared" ca="1" si="8"/>
        <v>430</v>
      </c>
      <c r="Y27" s="3">
        <f t="shared" ca="1" si="8"/>
        <v>569</v>
      </c>
      <c r="Z27" s="3">
        <f t="shared" ca="1" si="8"/>
        <v>680</v>
      </c>
      <c r="AA27" s="3">
        <f t="shared" ca="1" si="8"/>
        <v>712</v>
      </c>
      <c r="AB27" s="3">
        <f t="shared" ca="1" si="8"/>
        <v>833</v>
      </c>
      <c r="AC27" s="3">
        <f t="shared" ca="1" si="8"/>
        <v>955</v>
      </c>
      <c r="AD27" s="3">
        <f t="shared" ca="1" si="8"/>
        <v>1076</v>
      </c>
      <c r="AE27" s="3">
        <f t="shared" ca="1" si="8"/>
        <v>1224</v>
      </c>
      <c r="AF27" s="3">
        <f t="shared" ca="1" si="8"/>
        <v>1371</v>
      </c>
      <c r="AG27" s="3">
        <f t="shared" ca="1" si="8"/>
        <v>1503</v>
      </c>
      <c r="AH27" s="3">
        <f t="shared" ca="1" si="8"/>
        <v>1630</v>
      </c>
      <c r="AI27" s="3">
        <f t="shared" ca="1" si="8"/>
        <v>1704</v>
      </c>
      <c r="AJ27" s="3">
        <f t="shared" ca="1" si="8"/>
        <v>1736</v>
      </c>
      <c r="AK27" s="3">
        <f t="shared" ca="1" si="8"/>
        <v>1862</v>
      </c>
      <c r="AL27" s="3">
        <f t="shared" ca="1" si="8"/>
        <v>1953</v>
      </c>
      <c r="AM27" s="3">
        <f t="shared" ca="1" si="8"/>
        <v>2142</v>
      </c>
      <c r="AN27" s="3">
        <f t="shared" ca="1" si="8"/>
        <v>2306</v>
      </c>
      <c r="AO27" s="3">
        <f t="shared" ca="1" si="8"/>
        <v>2434</v>
      </c>
      <c r="AP27" s="3">
        <f t="shared" ca="1" si="8"/>
        <v>2467</v>
      </c>
      <c r="AQ27" s="3">
        <f t="shared" ca="1" si="8"/>
        <v>2497</v>
      </c>
      <c r="AR27" s="3">
        <f t="shared" ca="1" si="8"/>
        <v>2611</v>
      </c>
      <c r="AS27" s="3">
        <f t="shared" ca="1" si="8"/>
        <v>2695</v>
      </c>
      <c r="AT27" s="3">
        <f t="shared" ca="1" si="8"/>
        <v>2790</v>
      </c>
      <c r="AU27" s="3">
        <f t="shared" ca="1" si="8"/>
        <v>2887</v>
      </c>
      <c r="AV27" s="3">
        <f t="shared" ca="1" si="8"/>
        <v>2927</v>
      </c>
      <c r="AW27" s="3">
        <f t="shared" ca="1" si="8"/>
        <v>2985</v>
      </c>
      <c r="AX27" s="3">
        <f t="shared" ca="1" si="8"/>
        <v>3002</v>
      </c>
      <c r="AY27" s="3">
        <f t="shared" ca="1" si="8"/>
        <v>3019</v>
      </c>
      <c r="AZ27" s="3">
        <f t="shared" ca="1" si="8"/>
        <v>3066</v>
      </c>
      <c r="BA27" s="3">
        <f t="shared" ca="1" si="8"/>
        <v>3113</v>
      </c>
      <c r="BB27" s="3">
        <f t="shared" ca="1" si="8"/>
        <v>3148</v>
      </c>
      <c r="BC27" s="3">
        <f t="shared" ca="1" si="8"/>
        <v>3171</v>
      </c>
      <c r="BD27" s="3">
        <f t="shared" ca="1" si="8"/>
        <v>3211</v>
      </c>
      <c r="BE27" s="3">
        <f t="shared" ca="1" si="8"/>
        <v>3238</v>
      </c>
      <c r="BF27" s="3">
        <f t="shared" ca="1" si="8"/>
        <v>3254</v>
      </c>
      <c r="BG27" s="3">
        <f t="shared" ca="1" si="8"/>
        <v>3280</v>
      </c>
      <c r="BH27" s="3">
        <f t="shared" ca="1" si="8"/>
        <v>3320</v>
      </c>
      <c r="BI27" s="3">
        <f t="shared" ca="1" si="8"/>
        <v>3337</v>
      </c>
      <c r="BJ27" s="3">
        <f t="shared" ca="1" si="8"/>
        <v>3366</v>
      </c>
      <c r="BK27" s="3">
        <f t="shared" ca="1" si="8"/>
        <v>0</v>
      </c>
      <c r="BL27" s="3">
        <f t="shared" ca="1" si="8"/>
        <v>0</v>
      </c>
      <c r="BM27" s="3">
        <f t="shared" ca="1" si="8"/>
        <v>0</v>
      </c>
      <c r="BN27" s="3">
        <f t="shared" ca="1" si="8"/>
        <v>0</v>
      </c>
      <c r="BO27" s="3">
        <f t="shared" ca="1" si="8"/>
        <v>0</v>
      </c>
      <c r="BP27" s="3">
        <f t="shared" ca="1" si="8"/>
        <v>0</v>
      </c>
    </row>
    <row r="28" spans="1:68" x14ac:dyDescent="0.4">
      <c r="A28" t="str">
        <f>KtAbk!A31</f>
        <v>FL</v>
      </c>
      <c r="B28" s="5">
        <f>KtAbk!B31</f>
        <v>38.557000000000002</v>
      </c>
      <c r="C28" s="3">
        <f t="shared" ca="1" si="2"/>
        <v>0</v>
      </c>
      <c r="D28" s="3">
        <f t="shared" ca="1" si="2"/>
        <v>0</v>
      </c>
      <c r="E28" s="3">
        <f t="shared" ca="1" si="2"/>
        <v>0</v>
      </c>
      <c r="F28" s="3">
        <f t="shared" ca="1" si="8"/>
        <v>0</v>
      </c>
      <c r="G28" s="3">
        <f t="shared" ca="1" si="8"/>
        <v>0</v>
      </c>
      <c r="H28" s="3">
        <f t="shared" ca="1" si="8"/>
        <v>0</v>
      </c>
      <c r="I28" s="3">
        <f t="shared" ca="1" si="8"/>
        <v>0</v>
      </c>
      <c r="J28" s="3">
        <f t="shared" ca="1" si="8"/>
        <v>0</v>
      </c>
      <c r="K28" s="3">
        <f t="shared" ca="1" si="8"/>
        <v>1</v>
      </c>
      <c r="L28" s="3">
        <f t="shared" ca="1" si="8"/>
        <v>1</v>
      </c>
      <c r="M28" s="3">
        <f t="shared" ca="1" si="8"/>
        <v>1</v>
      </c>
      <c r="N28" s="3">
        <f t="shared" ca="1" si="8"/>
        <v>1</v>
      </c>
      <c r="O28" s="3">
        <f t="shared" ca="1" si="8"/>
        <v>1</v>
      </c>
      <c r="P28" s="3">
        <f t="shared" ca="1" si="8"/>
        <v>1</v>
      </c>
      <c r="Q28" s="3">
        <f t="shared" ca="1" si="8"/>
        <v>1</v>
      </c>
      <c r="R28" s="3">
        <f t="shared" ca="1" si="8"/>
        <v>3</v>
      </c>
      <c r="S28" s="3">
        <f t="shared" ca="1" si="8"/>
        <v>3</v>
      </c>
      <c r="T28" s="3">
        <f t="shared" ca="1" si="8"/>
        <v>3</v>
      </c>
      <c r="U28" s="3">
        <f t="shared" ca="1" si="8"/>
        <v>3</v>
      </c>
      <c r="V28" s="3">
        <f t="shared" ca="1" si="8"/>
        <v>7</v>
      </c>
      <c r="W28" s="3">
        <f t="shared" ca="1" si="8"/>
        <v>13</v>
      </c>
      <c r="X28" s="3">
        <f t="shared" ca="1" si="8"/>
        <v>19</v>
      </c>
      <c r="Y28" s="3">
        <f t="shared" ca="1" si="8"/>
        <v>28</v>
      </c>
      <c r="Z28" s="3">
        <f t="shared" ca="1" si="8"/>
        <v>33</v>
      </c>
      <c r="AA28" s="3">
        <f t="shared" ca="1" si="8"/>
        <v>37</v>
      </c>
      <c r="AB28" s="3">
        <f t="shared" ca="1" si="8"/>
        <v>44</v>
      </c>
      <c r="AC28" s="3">
        <f t="shared" ca="1" si="8"/>
        <v>46</v>
      </c>
      <c r="AD28" s="3">
        <f t="shared" ca="1" si="8"/>
        <v>51</v>
      </c>
      <c r="AE28" s="3">
        <f t="shared" ca="1" si="8"/>
        <v>51</v>
      </c>
      <c r="AF28" s="3">
        <f t="shared" ca="1" si="8"/>
        <v>53</v>
      </c>
      <c r="AG28" s="3">
        <f t="shared" ca="1" si="8"/>
        <v>56</v>
      </c>
      <c r="AH28" s="3">
        <f t="shared" ca="1" si="8"/>
        <v>60</v>
      </c>
      <c r="AI28" s="3">
        <f t="shared" ca="1" si="8"/>
        <v>61</v>
      </c>
      <c r="AJ28" s="3">
        <f t="shared" ca="1" si="8"/>
        <v>62</v>
      </c>
      <c r="AK28" s="3">
        <f t="shared" ca="1" si="8"/>
        <v>64</v>
      </c>
      <c r="AL28" s="3">
        <f t="shared" ca="1" si="8"/>
        <v>68</v>
      </c>
      <c r="AM28" s="3">
        <f t="shared" ca="1" si="8"/>
        <v>72</v>
      </c>
      <c r="AN28" s="3">
        <f t="shared" ca="1" si="8"/>
        <v>75</v>
      </c>
      <c r="AO28" s="3">
        <f t="shared" ca="1" si="8"/>
        <v>76</v>
      </c>
      <c r="AP28" s="3">
        <f t="shared" ca="1" si="8"/>
        <v>77</v>
      </c>
      <c r="AQ28" s="3">
        <f t="shared" ca="1" si="8"/>
        <v>77</v>
      </c>
      <c r="AR28" s="3">
        <f t="shared" ca="1" si="8"/>
        <v>77</v>
      </c>
      <c r="AS28" s="3">
        <f t="shared" ca="1" si="8"/>
        <v>78</v>
      </c>
      <c r="AT28" s="3">
        <f t="shared" ca="1" si="8"/>
        <v>78</v>
      </c>
      <c r="AU28" s="3">
        <f t="shared" ca="1" si="8"/>
        <v>79</v>
      </c>
      <c r="AV28" s="3">
        <f t="shared" ca="1" si="8"/>
        <v>79</v>
      </c>
      <c r="AW28" s="3">
        <f t="shared" ca="1" si="8"/>
        <v>79</v>
      </c>
      <c r="AX28" s="3">
        <f t="shared" ca="1" si="8"/>
        <v>80</v>
      </c>
      <c r="AY28" s="3">
        <f t="shared" ca="1" si="8"/>
        <v>80</v>
      </c>
      <c r="AZ28" s="3">
        <f t="shared" ca="1" si="8"/>
        <v>80</v>
      </c>
      <c r="BA28" s="3">
        <f t="shared" ca="1" si="8"/>
        <v>80</v>
      </c>
      <c r="BB28" s="3">
        <f t="shared" ca="1" si="8"/>
        <v>80</v>
      </c>
      <c r="BC28" s="3">
        <f t="shared" ca="1" si="8"/>
        <v>81</v>
      </c>
      <c r="BD28" s="3">
        <f t="shared" ca="1" si="8"/>
        <v>81</v>
      </c>
      <c r="BE28" s="3">
        <f t="shared" ca="1" si="8"/>
        <v>81</v>
      </c>
      <c r="BF28" s="3">
        <f t="shared" ca="1" si="8"/>
        <v>81</v>
      </c>
      <c r="BG28" s="3">
        <f t="shared" ca="1" si="8"/>
        <v>81</v>
      </c>
      <c r="BH28" s="3">
        <f t="shared" ca="1" si="8"/>
        <v>81</v>
      </c>
      <c r="BI28" s="3">
        <f t="shared" ca="1" si="8"/>
        <v>81</v>
      </c>
      <c r="BJ28" s="3">
        <f t="shared" ca="1" si="8"/>
        <v>82</v>
      </c>
      <c r="BK28" s="3">
        <f t="shared" ca="1" si="8"/>
        <v>0</v>
      </c>
      <c r="BL28" s="3">
        <f t="shared" ca="1" si="8"/>
        <v>0</v>
      </c>
      <c r="BM28" s="3">
        <f t="shared" ca="1" si="8"/>
        <v>0</v>
      </c>
      <c r="BN28" s="3">
        <f t="shared" ca="1" si="8"/>
        <v>0</v>
      </c>
      <c r="BO28" s="3">
        <f t="shared" ca="1" si="8"/>
        <v>0</v>
      </c>
      <c r="BP28" s="3">
        <f t="shared" ca="1" si="8"/>
        <v>0</v>
      </c>
    </row>
    <row r="29" spans="1:68" x14ac:dyDescent="0.4">
      <c r="A29" t="str">
        <f>KtAbk!A32</f>
        <v>CH</v>
      </c>
      <c r="B29" s="5">
        <f>KtAbk!B32</f>
        <v>8583.0840000000007</v>
      </c>
      <c r="C29" s="3">
        <f ca="1">SUM(C2:C28)</f>
        <v>1</v>
      </c>
      <c r="D29" s="3">
        <f t="shared" ref="D29:E29" ca="1" si="9">SUM(D2:D28)</f>
        <v>2</v>
      </c>
      <c r="E29" s="3">
        <f t="shared" ca="1" si="9"/>
        <v>5</v>
      </c>
      <c r="F29" s="3">
        <f t="shared" ref="F29" ca="1" si="10">SUM(F2:F28)</f>
        <v>17</v>
      </c>
      <c r="G29" s="3">
        <f t="shared" ref="G29" ca="1" si="11">SUM(G2:G28)</f>
        <v>28</v>
      </c>
      <c r="H29" s="3">
        <f t="shared" ref="H29" ca="1" si="12">SUM(H2:H28)</f>
        <v>37</v>
      </c>
      <c r="I29" s="3">
        <f t="shared" ref="I29" ca="1" si="13">SUM(I2:I28)</f>
        <v>51</v>
      </c>
      <c r="J29" s="3">
        <f t="shared" ref="J29" ca="1" si="14">SUM(J2:J28)</f>
        <v>76</v>
      </c>
      <c r="K29" s="3">
        <f t="shared" ref="K29" ca="1" si="15">SUM(K2:K28)</f>
        <v>96</v>
      </c>
      <c r="L29" s="3">
        <f t="shared" ref="L29" ca="1" si="16">SUM(L2:L28)</f>
        <v>155</v>
      </c>
      <c r="M29" s="3">
        <f t="shared" ref="M29" ca="1" si="17">SUM(M2:M28)</f>
        <v>215</v>
      </c>
      <c r="N29" s="3">
        <f t="shared" ref="N29" ca="1" si="18">SUM(N2:N28)</f>
        <v>287</v>
      </c>
      <c r="O29" s="3">
        <f t="shared" ref="O29" ca="1" si="19">SUM(O2:O28)</f>
        <v>354</v>
      </c>
      <c r="P29" s="3">
        <f t="shared" ref="P29" ca="1" si="20">SUM(P2:P28)</f>
        <v>427</v>
      </c>
      <c r="Q29" s="3">
        <f t="shared" ref="Q29" ca="1" si="21">SUM(Q2:Q28)</f>
        <v>628</v>
      </c>
      <c r="R29" s="3">
        <f t="shared" ref="R29" ca="1" si="22">SUM(R2:R28)</f>
        <v>864</v>
      </c>
      <c r="S29" s="3">
        <f t="shared" ref="S29" ca="1" si="23">SUM(S2:S28)</f>
        <v>1158</v>
      </c>
      <c r="T29" s="3">
        <f t="shared" ref="T29" ca="1" si="24">SUM(T2:T28)</f>
        <v>1547</v>
      </c>
      <c r="U29" s="3">
        <f t="shared" ref="U29" ca="1" si="25">SUM(U2:U28)</f>
        <v>1934</v>
      </c>
      <c r="V29" s="3">
        <f t="shared" ref="V29" ca="1" si="26">SUM(V2:V28)</f>
        <v>2316</v>
      </c>
      <c r="W29" s="3">
        <f t="shared" ref="W29" ca="1" si="27">SUM(W2:W28)</f>
        <v>2946</v>
      </c>
      <c r="X29" s="3">
        <f t="shared" ref="X29" ca="1" si="28">SUM(X2:X28)</f>
        <v>3785</v>
      </c>
      <c r="Y29" s="3">
        <f t="shared" ref="Y29" ca="1" si="29">SUM(Y2:Y28)</f>
        <v>4849</v>
      </c>
      <c r="Z29" s="3">
        <f t="shared" ref="Z29" ca="1" si="30">SUM(Z2:Z28)</f>
        <v>5943</v>
      </c>
      <c r="AA29" s="3">
        <f t="shared" ref="AA29" ca="1" si="31">SUM(AA2:AA28)</f>
        <v>7056</v>
      </c>
      <c r="AB29" s="3">
        <f t="shared" ref="AB29" ca="1" si="32">SUM(AB2:AB28)</f>
        <v>7968</v>
      </c>
      <c r="AC29" s="3">
        <f t="shared" ref="AC29" ca="1" si="33">SUM(AC2:AC28)</f>
        <v>8735</v>
      </c>
      <c r="AD29" s="3">
        <f t="shared" ref="AD29" ca="1" si="34">SUM(AD2:AD28)</f>
        <v>9910</v>
      </c>
      <c r="AE29" s="3">
        <f t="shared" ref="AE29" ca="1" si="35">SUM(AE2:AE28)</f>
        <v>10832</v>
      </c>
      <c r="AF29" s="3">
        <f t="shared" ref="AF29" ca="1" si="36">SUM(AF2:AF28)</f>
        <v>11894</v>
      </c>
      <c r="AG29" s="3">
        <f t="shared" ref="AG29" ca="1" si="37">SUM(AG2:AG28)</f>
        <v>13123</v>
      </c>
      <c r="AH29" s="3">
        <f t="shared" ref="AH29" ca="1" si="38">SUM(AH2:AH28)</f>
        <v>14448</v>
      </c>
      <c r="AI29" s="3">
        <f t="shared" ref="AI29" ca="1" si="39">SUM(AI2:AI28)</f>
        <v>15302</v>
      </c>
      <c r="AJ29" s="3">
        <f t="shared" ref="AJ29" ca="1" si="40">SUM(AJ2:AJ28)</f>
        <v>15944</v>
      </c>
      <c r="AK29" s="3">
        <f t="shared" ref="AK29" ca="1" si="41">SUM(AK2:AK28)</f>
        <v>16975</v>
      </c>
      <c r="AL29" s="3">
        <f t="shared" ref="AL29" ca="1" si="42">SUM(AL2:AL28)</f>
        <v>17919</v>
      </c>
      <c r="AM29" s="3">
        <f t="shared" ref="AM29" ca="1" si="43">SUM(AM2:AM28)</f>
        <v>18944</v>
      </c>
      <c r="AN29" s="3">
        <f t="shared" ref="AN29" ca="1" si="44">SUM(AN2:AN28)</f>
        <v>19987</v>
      </c>
      <c r="AO29" s="3">
        <f t="shared" ref="AO29" ca="1" si="45">SUM(AO2:AO28)</f>
        <v>20917</v>
      </c>
      <c r="AP29" s="3">
        <f t="shared" ref="AP29" ca="1" si="46">SUM(AP2:AP28)</f>
        <v>21513</v>
      </c>
      <c r="AQ29" s="3">
        <f t="shared" ref="AQ29" ca="1" si="47">SUM(AQ2:AQ28)</f>
        <v>21933</v>
      </c>
      <c r="AR29" s="3">
        <f t="shared" ref="AR29" ca="1" si="48">SUM(AR2:AR28)</f>
        <v>22607</v>
      </c>
      <c r="AS29" s="3">
        <f t="shared" ref="AS29" ca="1" si="49">SUM(AS2:AS28)</f>
        <v>23259</v>
      </c>
      <c r="AT29" s="3">
        <f t="shared" ref="AT29" ca="1" si="50">SUM(AT2:AT28)</f>
        <v>23927</v>
      </c>
      <c r="AU29" s="3">
        <f t="shared" ref="AU29" ca="1" si="51">SUM(AU2:AU28)</f>
        <v>24596</v>
      </c>
      <c r="AV29" s="3">
        <f t="shared" ref="AV29" ca="1" si="52">SUM(AV2:AV28)</f>
        <v>25045</v>
      </c>
      <c r="AW29" s="3">
        <f t="shared" ref="AW29" ca="1" si="53">SUM(AW2:AW28)</f>
        <v>25506</v>
      </c>
      <c r="AX29" s="3">
        <f t="shared" ref="AX29" ca="1" si="54">SUM(AX2:AX28)</f>
        <v>25783</v>
      </c>
      <c r="AY29" s="3">
        <f t="shared" ref="AY29" ca="1" si="55">SUM(AY2:AY28)</f>
        <v>26032</v>
      </c>
      <c r="AZ29" s="3">
        <f t="shared" ref="AZ29" ca="1" si="56">SUM(AZ2:AZ28)</f>
        <v>26351</v>
      </c>
      <c r="BA29" s="3">
        <f t="shared" ref="BA29" ca="1" si="57">SUM(BA2:BA28)</f>
        <v>26671</v>
      </c>
      <c r="BB29" s="3">
        <f t="shared" ref="BB29:BC29" ca="1" si="58">SUM(BB2:BB28)</f>
        <v>26970</v>
      </c>
      <c r="BC29" s="3">
        <f t="shared" ca="1" si="58"/>
        <v>27275</v>
      </c>
      <c r="BD29" s="3">
        <f t="shared" ref="BD29" ca="1" si="59">SUM(BD2:BD28)</f>
        <v>27566</v>
      </c>
      <c r="BE29" s="3">
        <f t="shared" ref="BE29" ca="1" si="60">SUM(BE2:BE28)</f>
        <v>27756</v>
      </c>
      <c r="BF29" s="3">
        <f t="shared" ref="BF29" ca="1" si="61">SUM(BF2:BF28)</f>
        <v>27956</v>
      </c>
      <c r="BG29" s="3">
        <f t="shared" ref="BG29" ca="1" si="62">SUM(BG2:BG28)</f>
        <v>28113</v>
      </c>
      <c r="BH29" s="3">
        <f t="shared" ref="BH29" ca="1" si="63">SUM(BH2:BH28)</f>
        <v>28305</v>
      </c>
      <c r="BI29" s="3">
        <f t="shared" ref="BI29" ca="1" si="64">SUM(BI2:BI28)</f>
        <v>28453</v>
      </c>
      <c r="BJ29" s="3">
        <f ca="1">SUM(BJ2:BJ28)</f>
        <v>28596</v>
      </c>
      <c r="BK29" s="3">
        <f t="shared" ref="BK29" ca="1" si="65">SUM(BK2:BK28)</f>
        <v>0</v>
      </c>
      <c r="BL29" s="3">
        <f t="shared" ref="BL29" ca="1" si="66">SUM(BL2:BL28)</f>
        <v>0</v>
      </c>
      <c r="BM29" s="3">
        <f t="shared" ref="BM29" ca="1" si="67">SUM(BM2:BM28)</f>
        <v>0</v>
      </c>
      <c r="BN29" s="3">
        <f t="shared" ref="BN29" ca="1" si="68">SUM(BN2:BN28)</f>
        <v>0</v>
      </c>
      <c r="BO29" s="3">
        <f t="shared" ref="BO29" ca="1" si="69">SUM(BO2:BO28)</f>
        <v>0</v>
      </c>
      <c r="BP29" s="3">
        <f t="shared" ref="BP29" ca="1" si="70">SUM(BP2:BP28)</f>
        <v>0</v>
      </c>
    </row>
    <row r="30" spans="1:68" x14ac:dyDescent="0.4">
      <c r="A30" t="s">
        <v>248</v>
      </c>
      <c r="B30" s="5">
        <v>0</v>
      </c>
      <c r="C30" s="3">
        <f ca="1">C29</f>
        <v>1</v>
      </c>
      <c r="D30" s="3">
        <f t="shared" ref="D30:BC30" ca="1" si="71">D29-C29</f>
        <v>1</v>
      </c>
      <c r="E30" s="3">
        <f t="shared" ca="1" si="71"/>
        <v>3</v>
      </c>
      <c r="F30" s="3">
        <f t="shared" ca="1" si="71"/>
        <v>12</v>
      </c>
      <c r="G30" s="3">
        <f t="shared" ca="1" si="71"/>
        <v>11</v>
      </c>
      <c r="H30" s="3">
        <f t="shared" ca="1" si="71"/>
        <v>9</v>
      </c>
      <c r="I30" s="3">
        <f t="shared" ca="1" si="71"/>
        <v>14</v>
      </c>
      <c r="J30" s="3">
        <f t="shared" ca="1" si="71"/>
        <v>25</v>
      </c>
      <c r="K30" s="3">
        <f t="shared" ca="1" si="71"/>
        <v>20</v>
      </c>
      <c r="L30" s="3">
        <f t="shared" ca="1" si="71"/>
        <v>59</v>
      </c>
      <c r="M30" s="3">
        <f t="shared" ca="1" si="71"/>
        <v>60</v>
      </c>
      <c r="N30" s="3">
        <f t="shared" ca="1" si="71"/>
        <v>72</v>
      </c>
      <c r="O30" s="3">
        <f t="shared" ca="1" si="71"/>
        <v>67</v>
      </c>
      <c r="P30" s="3">
        <f t="shared" ca="1" si="71"/>
        <v>73</v>
      </c>
      <c r="Q30" s="3">
        <f t="shared" ca="1" si="71"/>
        <v>201</v>
      </c>
      <c r="R30" s="3">
        <f t="shared" ca="1" si="71"/>
        <v>236</v>
      </c>
      <c r="S30" s="3">
        <f t="shared" ca="1" si="71"/>
        <v>294</v>
      </c>
      <c r="T30" s="3">
        <f t="shared" ca="1" si="71"/>
        <v>389</v>
      </c>
      <c r="U30" s="3">
        <f t="shared" ca="1" si="71"/>
        <v>387</v>
      </c>
      <c r="V30" s="3">
        <f t="shared" ca="1" si="71"/>
        <v>382</v>
      </c>
      <c r="W30" s="3">
        <f t="shared" ca="1" si="71"/>
        <v>630</v>
      </c>
      <c r="X30" s="3">
        <f t="shared" ca="1" si="71"/>
        <v>839</v>
      </c>
      <c r="Y30" s="3">
        <f t="shared" ca="1" si="71"/>
        <v>1064</v>
      </c>
      <c r="Z30" s="3">
        <f t="shared" ca="1" si="71"/>
        <v>1094</v>
      </c>
      <c r="AA30" s="3">
        <f t="shared" ca="1" si="71"/>
        <v>1113</v>
      </c>
      <c r="AB30" s="3">
        <f t="shared" ca="1" si="71"/>
        <v>912</v>
      </c>
      <c r="AC30" s="3">
        <f t="shared" ca="1" si="71"/>
        <v>767</v>
      </c>
      <c r="AD30" s="3">
        <f t="shared" ca="1" si="71"/>
        <v>1175</v>
      </c>
      <c r="AE30" s="3">
        <f t="shared" ca="1" si="71"/>
        <v>922</v>
      </c>
      <c r="AF30" s="3">
        <f t="shared" ca="1" si="71"/>
        <v>1062</v>
      </c>
      <c r="AG30" s="3">
        <f t="shared" ca="1" si="71"/>
        <v>1229</v>
      </c>
      <c r="AH30" s="3">
        <f t="shared" ca="1" si="71"/>
        <v>1325</v>
      </c>
      <c r="AI30" s="3">
        <f t="shared" ca="1" si="71"/>
        <v>854</v>
      </c>
      <c r="AJ30" s="3">
        <f t="shared" ca="1" si="71"/>
        <v>642</v>
      </c>
      <c r="AK30" s="3">
        <f t="shared" ca="1" si="71"/>
        <v>1031</v>
      </c>
      <c r="AL30" s="3">
        <f t="shared" ca="1" si="71"/>
        <v>944</v>
      </c>
      <c r="AM30" s="3">
        <f t="shared" ca="1" si="71"/>
        <v>1025</v>
      </c>
      <c r="AN30" s="3">
        <f t="shared" ca="1" si="71"/>
        <v>1043</v>
      </c>
      <c r="AO30" s="3">
        <f t="shared" ca="1" si="71"/>
        <v>930</v>
      </c>
      <c r="AP30" s="3">
        <f t="shared" ca="1" si="71"/>
        <v>596</v>
      </c>
      <c r="AQ30" s="3">
        <f t="shared" ca="1" si="71"/>
        <v>420</v>
      </c>
      <c r="AR30" s="3">
        <f t="shared" ca="1" si="71"/>
        <v>674</v>
      </c>
      <c r="AS30" s="3">
        <f t="shared" ca="1" si="71"/>
        <v>652</v>
      </c>
      <c r="AT30" s="3">
        <f t="shared" ca="1" si="71"/>
        <v>668</v>
      </c>
      <c r="AU30" s="3">
        <f t="shared" ca="1" si="71"/>
        <v>669</v>
      </c>
      <c r="AV30" s="3">
        <f t="shared" ca="1" si="71"/>
        <v>449</v>
      </c>
      <c r="AW30" s="3">
        <f t="shared" ca="1" si="71"/>
        <v>461</v>
      </c>
      <c r="AX30" s="3">
        <f t="shared" ca="1" si="71"/>
        <v>277</v>
      </c>
      <c r="AY30" s="3">
        <f t="shared" ca="1" si="71"/>
        <v>249</v>
      </c>
      <c r="AZ30" s="3">
        <f t="shared" ca="1" si="71"/>
        <v>319</v>
      </c>
      <c r="BA30" s="3">
        <f t="shared" ca="1" si="71"/>
        <v>320</v>
      </c>
      <c r="BB30" s="3">
        <f t="shared" ca="1" si="71"/>
        <v>299</v>
      </c>
      <c r="BC30" s="3">
        <f t="shared" ca="1" si="71"/>
        <v>305</v>
      </c>
      <c r="BD30" s="3">
        <f t="shared" ref="BD30" ca="1" si="72">BD29-BC29</f>
        <v>291</v>
      </c>
      <c r="BE30" s="3">
        <f t="shared" ref="BE30" ca="1" si="73">BE29-BD29</f>
        <v>190</v>
      </c>
      <c r="BF30" s="3">
        <f t="shared" ref="BF30" ca="1" si="74">BF29-BE29</f>
        <v>200</v>
      </c>
      <c r="BG30" s="3">
        <f t="shared" ref="BG30" ca="1" si="75">BG29-BF29</f>
        <v>157</v>
      </c>
      <c r="BH30" s="3">
        <f t="shared" ref="BH30" ca="1" si="76">BH29-BG29</f>
        <v>192</v>
      </c>
      <c r="BI30" s="3">
        <f t="shared" ref="BI30" ca="1" si="77">BI29-BH29</f>
        <v>148</v>
      </c>
      <c r="BJ30" s="3">
        <f t="shared" ref="BJ30" ca="1" si="78">BJ29-BI29</f>
        <v>143</v>
      </c>
      <c r="BK30" s="3">
        <f t="shared" ref="BK30" ca="1" si="79">BK29-BJ29</f>
        <v>-28596</v>
      </c>
      <c r="BL30" s="3">
        <f t="shared" ref="BL30" ca="1" si="80">BL29-BK29</f>
        <v>0</v>
      </c>
      <c r="BM30" s="3">
        <f t="shared" ref="BM30" ca="1" si="81">BM29-BL29</f>
        <v>0</v>
      </c>
      <c r="BN30" s="3">
        <f t="shared" ref="BN30" ca="1" si="82">BN29-BM29</f>
        <v>0</v>
      </c>
      <c r="BO30" s="3">
        <f t="shared" ref="BO30" ca="1" si="83">BO29-BN29</f>
        <v>0</v>
      </c>
      <c r="BP30" s="3">
        <f t="shared" ref="BP30" ca="1" si="84">BP29-BO29</f>
        <v>0</v>
      </c>
    </row>
    <row r="31" spans="1:68" x14ac:dyDescent="0.4">
      <c r="A31" t="s">
        <v>249</v>
      </c>
      <c r="B31" s="5">
        <v>0</v>
      </c>
      <c r="C31" s="6">
        <f ca="1">C29/$B$29*1000</f>
        <v>0.11650823876359592</v>
      </c>
      <c r="D31" s="6">
        <f t="shared" ref="D31:BO31" ca="1" si="85">D29/$B$29*1000</f>
        <v>0.23301647752719185</v>
      </c>
      <c r="E31" s="6">
        <f t="shared" ca="1" si="85"/>
        <v>0.58254119381797953</v>
      </c>
      <c r="F31" s="6">
        <f t="shared" ca="1" si="85"/>
        <v>1.9806400589811308</v>
      </c>
      <c r="G31" s="6">
        <f t="shared" ca="1" si="85"/>
        <v>3.2622306853806857</v>
      </c>
      <c r="H31" s="6">
        <f t="shared" ca="1" si="85"/>
        <v>4.3108048342530489</v>
      </c>
      <c r="I31" s="6">
        <f t="shared" ca="1" si="85"/>
        <v>5.941920176943392</v>
      </c>
      <c r="J31" s="6">
        <f t="shared" ca="1" si="85"/>
        <v>8.85462614603329</v>
      </c>
      <c r="K31" s="6">
        <f t="shared" ca="1" si="85"/>
        <v>11.184790921305208</v>
      </c>
      <c r="L31" s="6">
        <f t="shared" ca="1" si="85"/>
        <v>18.058777008357367</v>
      </c>
      <c r="M31" s="6">
        <f t="shared" ca="1" si="85"/>
        <v>25.04927133417312</v>
      </c>
      <c r="N31" s="6">
        <f t="shared" ca="1" si="85"/>
        <v>33.43786452515203</v>
      </c>
      <c r="O31" s="6">
        <f t="shared" ca="1" si="85"/>
        <v>41.243916522312958</v>
      </c>
      <c r="P31" s="6">
        <f t="shared" ca="1" si="85"/>
        <v>49.749017952055453</v>
      </c>
      <c r="Q31" s="6">
        <f t="shared" ca="1" si="85"/>
        <v>73.167173943538231</v>
      </c>
      <c r="R31" s="6">
        <f t="shared" ca="1" si="85"/>
        <v>100.66311829174687</v>
      </c>
      <c r="S31" s="6">
        <f t="shared" ca="1" si="85"/>
        <v>134.9165404882441</v>
      </c>
      <c r="T31" s="6">
        <f t="shared" ca="1" si="85"/>
        <v>180.2382453672829</v>
      </c>
      <c r="U31" s="6">
        <f t="shared" ca="1" si="85"/>
        <v>225.3269337687945</v>
      </c>
      <c r="V31" s="6">
        <f t="shared" ca="1" si="85"/>
        <v>269.83308097648819</v>
      </c>
      <c r="W31" s="6">
        <f t="shared" ca="1" si="85"/>
        <v>343.23327139755355</v>
      </c>
      <c r="X31" s="6">
        <f t="shared" ca="1" si="85"/>
        <v>440.98368372021059</v>
      </c>
      <c r="Y31" s="6">
        <f t="shared" ca="1" si="85"/>
        <v>564.94844976467664</v>
      </c>
      <c r="Z31" s="6">
        <f t="shared" ca="1" si="85"/>
        <v>692.40846297205053</v>
      </c>
      <c r="AA31" s="6">
        <f t="shared" ca="1" si="85"/>
        <v>822.08213271593274</v>
      </c>
      <c r="AB31" s="6">
        <f t="shared" ca="1" si="85"/>
        <v>928.33764646833231</v>
      </c>
      <c r="AC31" s="6">
        <f t="shared" ca="1" si="85"/>
        <v>1017.6994656000104</v>
      </c>
      <c r="AD31" s="6">
        <f t="shared" ca="1" si="85"/>
        <v>1154.5966461472356</v>
      </c>
      <c r="AE31" s="6">
        <f t="shared" ca="1" si="85"/>
        <v>1262.0172422872711</v>
      </c>
      <c r="AF31" s="6">
        <f t="shared" ca="1" si="85"/>
        <v>1385.7489918542099</v>
      </c>
      <c r="AG31" s="6">
        <f t="shared" ca="1" si="85"/>
        <v>1528.9376172946691</v>
      </c>
      <c r="AH31" s="6">
        <f t="shared" ca="1" si="85"/>
        <v>1683.3110336564339</v>
      </c>
      <c r="AI31" s="6">
        <f t="shared" ca="1" si="85"/>
        <v>1782.8090695605447</v>
      </c>
      <c r="AJ31" s="6">
        <f t="shared" ca="1" si="85"/>
        <v>1857.6073588467734</v>
      </c>
      <c r="AK31" s="6">
        <f t="shared" ca="1" si="85"/>
        <v>1977.7273530120408</v>
      </c>
      <c r="AL31" s="6">
        <f t="shared" ca="1" si="85"/>
        <v>2087.7111304048753</v>
      </c>
      <c r="AM31" s="6">
        <f t="shared" ca="1" si="85"/>
        <v>2207.1320751375611</v>
      </c>
      <c r="AN31" s="6">
        <f t="shared" ca="1" si="85"/>
        <v>2328.6501681679915</v>
      </c>
      <c r="AO31" s="6">
        <f t="shared" ca="1" si="85"/>
        <v>2437.0028302181358</v>
      </c>
      <c r="AP31" s="6">
        <f t="shared" ca="1" si="85"/>
        <v>2506.4417405212394</v>
      </c>
      <c r="AQ31" s="6">
        <f t="shared" ca="1" si="85"/>
        <v>2555.3752008019496</v>
      </c>
      <c r="AR31" s="6">
        <f t="shared" ca="1" si="85"/>
        <v>2633.9017537286131</v>
      </c>
      <c r="AS31" s="6">
        <f t="shared" ca="1" si="85"/>
        <v>2709.8651254024776</v>
      </c>
      <c r="AT31" s="6">
        <f t="shared" ca="1" si="85"/>
        <v>2787.6926288965597</v>
      </c>
      <c r="AU31" s="6">
        <f t="shared" ca="1" si="85"/>
        <v>2865.6366406294055</v>
      </c>
      <c r="AV31" s="6">
        <f t="shared" ca="1" si="85"/>
        <v>2917.9488398342601</v>
      </c>
      <c r="AW31" s="6">
        <f t="shared" ca="1" si="85"/>
        <v>2971.6591379042775</v>
      </c>
      <c r="AX31" s="6">
        <f t="shared" ca="1" si="85"/>
        <v>3003.9319200417935</v>
      </c>
      <c r="AY31" s="6">
        <f t="shared" ca="1" si="85"/>
        <v>3032.9424714939291</v>
      </c>
      <c r="AZ31" s="6">
        <f t="shared" ca="1" si="85"/>
        <v>3070.1085996595161</v>
      </c>
      <c r="BA31" s="6">
        <f t="shared" ca="1" si="85"/>
        <v>3107.3912360638669</v>
      </c>
      <c r="BB31" s="6">
        <f t="shared" ca="1" si="85"/>
        <v>3142.2271994541816</v>
      </c>
      <c r="BC31" s="6">
        <f t="shared" ca="1" si="85"/>
        <v>3177.7622122770786</v>
      </c>
      <c r="BD31" s="6">
        <f t="shared" ca="1" si="85"/>
        <v>3211.6661097572851</v>
      </c>
      <c r="BE31" s="6">
        <f t="shared" ca="1" si="85"/>
        <v>3233.8026751223683</v>
      </c>
      <c r="BF31" s="6">
        <f t="shared" ca="1" si="85"/>
        <v>3257.1043228750877</v>
      </c>
      <c r="BG31" s="6">
        <f t="shared" ca="1" si="85"/>
        <v>3275.396116360972</v>
      </c>
      <c r="BH31" s="6">
        <f t="shared" ca="1" si="85"/>
        <v>3297.7656982035824</v>
      </c>
      <c r="BI31" s="6">
        <f t="shared" ca="1" si="85"/>
        <v>3315.0089175405947</v>
      </c>
      <c r="BJ31" s="6">
        <f t="shared" ca="1" si="85"/>
        <v>3331.6695956837889</v>
      </c>
      <c r="BK31" s="6">
        <f t="shared" ca="1" si="85"/>
        <v>0</v>
      </c>
      <c r="BL31" s="6">
        <f t="shared" ca="1" si="85"/>
        <v>0</v>
      </c>
      <c r="BM31" s="6">
        <f t="shared" ca="1" si="85"/>
        <v>0</v>
      </c>
      <c r="BN31" s="6">
        <f t="shared" ca="1" si="85"/>
        <v>0</v>
      </c>
      <c r="BO31" s="6">
        <f t="shared" ca="1" si="85"/>
        <v>0</v>
      </c>
      <c r="BP31" s="6">
        <f t="shared" ref="BP31:BP32" ca="1" si="86">BP29/$B$29*1000</f>
        <v>0</v>
      </c>
    </row>
    <row r="32" spans="1:68" x14ac:dyDescent="0.4">
      <c r="A32" t="s">
        <v>250</v>
      </c>
      <c r="B32" s="5">
        <v>0</v>
      </c>
      <c r="C32" s="6">
        <f ca="1">C30/$B$29*1000</f>
        <v>0.11650823876359592</v>
      </c>
      <c r="D32" s="6">
        <f t="shared" ref="D32:BO32" ca="1" si="87">D30/$B$29*1000</f>
        <v>0.11650823876359592</v>
      </c>
      <c r="E32" s="6">
        <f t="shared" ca="1" si="87"/>
        <v>0.34952471629078774</v>
      </c>
      <c r="F32" s="6">
        <f t="shared" ca="1" si="87"/>
        <v>1.398098865163151</v>
      </c>
      <c r="G32" s="6">
        <f t="shared" ca="1" si="87"/>
        <v>1.2815906263995551</v>
      </c>
      <c r="H32" s="6">
        <f t="shared" ca="1" si="87"/>
        <v>1.0485741488723632</v>
      </c>
      <c r="I32" s="6">
        <f t="shared" ca="1" si="87"/>
        <v>1.6311153426903429</v>
      </c>
      <c r="J32" s="6">
        <f t="shared" ca="1" si="87"/>
        <v>2.912705969089898</v>
      </c>
      <c r="K32" s="6">
        <f t="shared" ca="1" si="87"/>
        <v>2.3301647752719181</v>
      </c>
      <c r="L32" s="6">
        <f t="shared" ca="1" si="87"/>
        <v>6.8739860870521596</v>
      </c>
      <c r="M32" s="6">
        <f t="shared" ca="1" si="87"/>
        <v>6.9904943258157557</v>
      </c>
      <c r="N32" s="6">
        <f t="shared" ca="1" si="87"/>
        <v>8.3885931909789058</v>
      </c>
      <c r="O32" s="6">
        <f t="shared" ca="1" si="87"/>
        <v>7.8060519971609263</v>
      </c>
      <c r="P32" s="6">
        <f t="shared" ca="1" si="87"/>
        <v>8.5051014297425009</v>
      </c>
      <c r="Q32" s="6">
        <f t="shared" ca="1" si="87"/>
        <v>23.418155991482781</v>
      </c>
      <c r="R32" s="6">
        <f t="shared" ca="1" si="87"/>
        <v>27.495944348208639</v>
      </c>
      <c r="S32" s="6">
        <f t="shared" ca="1" si="87"/>
        <v>34.253422196497198</v>
      </c>
      <c r="T32" s="6">
        <f t="shared" ca="1" si="87"/>
        <v>45.321704879038812</v>
      </c>
      <c r="U32" s="6">
        <f t="shared" ca="1" si="87"/>
        <v>45.088688401511618</v>
      </c>
      <c r="V32" s="6">
        <f t="shared" ca="1" si="87"/>
        <v>44.506147207693644</v>
      </c>
      <c r="W32" s="6">
        <f t="shared" ca="1" si="87"/>
        <v>73.400190421065417</v>
      </c>
      <c r="X32" s="6">
        <f t="shared" ca="1" si="87"/>
        <v>97.750412322656985</v>
      </c>
      <c r="Y32" s="6">
        <f t="shared" ca="1" si="87"/>
        <v>123.96476604446606</v>
      </c>
      <c r="Z32" s="6">
        <f t="shared" ca="1" si="87"/>
        <v>127.46001320737393</v>
      </c>
      <c r="AA32" s="6">
        <f t="shared" ca="1" si="87"/>
        <v>129.67366974388224</v>
      </c>
      <c r="AB32" s="6">
        <f t="shared" ca="1" si="87"/>
        <v>106.25551375239947</v>
      </c>
      <c r="AC32" s="6">
        <f t="shared" ca="1" si="87"/>
        <v>89.361819131678061</v>
      </c>
      <c r="AD32" s="6">
        <f t="shared" ca="1" si="87"/>
        <v>136.89718054722522</v>
      </c>
      <c r="AE32" s="6">
        <f t="shared" ca="1" si="87"/>
        <v>107.42059614003543</v>
      </c>
      <c r="AF32" s="6">
        <f t="shared" ca="1" si="87"/>
        <v>123.73174956693886</v>
      </c>
      <c r="AG32" s="6">
        <f t="shared" ca="1" si="87"/>
        <v>143.18862544045939</v>
      </c>
      <c r="AH32" s="6">
        <f t="shared" ca="1" si="87"/>
        <v>154.37341636176461</v>
      </c>
      <c r="AI32" s="6">
        <f t="shared" ca="1" si="87"/>
        <v>99.498035904110907</v>
      </c>
      <c r="AJ32" s="6">
        <f t="shared" ca="1" si="87"/>
        <v>74.798289286228581</v>
      </c>
      <c r="AK32" s="6">
        <f t="shared" ca="1" si="87"/>
        <v>120.11999416526739</v>
      </c>
      <c r="AL32" s="6">
        <f t="shared" ca="1" si="87"/>
        <v>109.98377739283455</v>
      </c>
      <c r="AM32" s="6">
        <f t="shared" ca="1" si="87"/>
        <v>119.42094473268581</v>
      </c>
      <c r="AN32" s="6">
        <f t="shared" ca="1" si="87"/>
        <v>121.51809303043053</v>
      </c>
      <c r="AO32" s="6">
        <f t="shared" ca="1" si="87"/>
        <v>108.3526620501442</v>
      </c>
      <c r="AP32" s="6">
        <f t="shared" ca="1" si="87"/>
        <v>69.438910303103171</v>
      </c>
      <c r="AQ32" s="6">
        <f t="shared" ca="1" si="87"/>
        <v>48.933460280710285</v>
      </c>
      <c r="AR32" s="6">
        <f t="shared" ca="1" si="87"/>
        <v>78.526552926663655</v>
      </c>
      <c r="AS32" s="6">
        <f t="shared" ca="1" si="87"/>
        <v>75.963371673864529</v>
      </c>
      <c r="AT32" s="6">
        <f t="shared" ca="1" si="87"/>
        <v>77.827503494082066</v>
      </c>
      <c r="AU32" s="6">
        <f t="shared" ca="1" si="87"/>
        <v>77.944011732845667</v>
      </c>
      <c r="AV32" s="6">
        <f t="shared" ca="1" si="87"/>
        <v>52.312199204854565</v>
      </c>
      <c r="AW32" s="6">
        <f t="shared" ca="1" si="87"/>
        <v>53.710298070017714</v>
      </c>
      <c r="AX32" s="6">
        <f t="shared" ca="1" si="87"/>
        <v>32.272782137516067</v>
      </c>
      <c r="AY32" s="6">
        <f t="shared" ca="1" si="87"/>
        <v>29.010551452135385</v>
      </c>
      <c r="AZ32" s="6">
        <f t="shared" ca="1" si="87"/>
        <v>37.166128165587097</v>
      </c>
      <c r="BA32" s="6">
        <f t="shared" ca="1" si="87"/>
        <v>37.28263640435069</v>
      </c>
      <c r="BB32" s="6">
        <f t="shared" ca="1" si="87"/>
        <v>34.835963390315179</v>
      </c>
      <c r="BC32" s="6">
        <f t="shared" ca="1" si="87"/>
        <v>35.535012822896753</v>
      </c>
      <c r="BD32" s="6">
        <f t="shared" ca="1" si="87"/>
        <v>33.90389748020641</v>
      </c>
      <c r="BE32" s="6">
        <f t="shared" ca="1" si="87"/>
        <v>22.136565365083225</v>
      </c>
      <c r="BF32" s="6">
        <f t="shared" ca="1" si="87"/>
        <v>23.301647752719184</v>
      </c>
      <c r="BG32" s="6">
        <f t="shared" ca="1" si="87"/>
        <v>18.291793485884558</v>
      </c>
      <c r="BH32" s="6">
        <f t="shared" ca="1" si="87"/>
        <v>22.369581842610415</v>
      </c>
      <c r="BI32" s="6">
        <f t="shared" ca="1" si="87"/>
        <v>17.243219337012196</v>
      </c>
      <c r="BJ32" s="6">
        <f t="shared" ca="1" si="87"/>
        <v>16.660678143194215</v>
      </c>
      <c r="BK32" s="6">
        <f t="shared" ca="1" si="87"/>
        <v>-3331.6695956837889</v>
      </c>
      <c r="BL32" s="6">
        <f t="shared" ca="1" si="87"/>
        <v>0</v>
      </c>
      <c r="BM32" s="6">
        <f t="shared" ca="1" si="87"/>
        <v>0</v>
      </c>
      <c r="BN32" s="6">
        <f t="shared" ca="1" si="87"/>
        <v>0</v>
      </c>
      <c r="BO32" s="6">
        <f t="shared" ca="1" si="87"/>
        <v>0</v>
      </c>
      <c r="BP32" s="6">
        <f t="shared" ca="1" si="86"/>
        <v>0</v>
      </c>
    </row>
  </sheetData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03192-9C04-4CA8-99E9-A0C7E52D74C2}">
  <sheetPr codeName="Tabelle4"/>
  <dimension ref="A1:BP32"/>
  <sheetViews>
    <sheetView workbookViewId="0">
      <pane xSplit="1" ySplit="1" topLeftCell="AW11" activePane="bottomRight" state="frozen"/>
      <selection pane="topRight" activeCell="B1" sqref="B1"/>
      <selection pane="bottomLeft" activeCell="A2" sqref="A2"/>
      <selection pane="bottomRight" activeCell="AY36" sqref="AY36"/>
    </sheetView>
  </sheetViews>
  <sheetFormatPr baseColWidth="10" defaultRowHeight="14.6" x14ac:dyDescent="0.4"/>
  <cols>
    <col min="1" max="1" width="6.61328125" customWidth="1"/>
    <col min="2" max="2" width="11.07421875" style="5"/>
    <col min="3" max="3" width="10.07421875" customWidth="1"/>
    <col min="4" max="4" width="9.765625" customWidth="1"/>
  </cols>
  <sheetData>
    <row r="1" spans="1:68" x14ac:dyDescent="0.4">
      <c r="A1" t="str">
        <f>KtAbk!A4</f>
        <v>Kanton</v>
      </c>
      <c r="B1" s="5" t="str">
        <f>KtAbk!B4</f>
        <v>Population</v>
      </c>
      <c r="C1" s="1">
        <v>43886</v>
      </c>
      <c r="D1" s="1">
        <f>C1+1</f>
        <v>43887</v>
      </c>
      <c r="E1" s="1">
        <f t="shared" ref="E1:BP1" si="0">D1+1</f>
        <v>43888</v>
      </c>
      <c r="F1" s="1">
        <f t="shared" si="0"/>
        <v>43889</v>
      </c>
      <c r="G1" s="1">
        <f t="shared" si="0"/>
        <v>43890</v>
      </c>
      <c r="H1" s="1">
        <f t="shared" si="0"/>
        <v>43891</v>
      </c>
      <c r="I1" s="1">
        <f t="shared" si="0"/>
        <v>43892</v>
      </c>
      <c r="J1" s="1">
        <f t="shared" si="0"/>
        <v>43893</v>
      </c>
      <c r="K1" s="1">
        <f t="shared" si="0"/>
        <v>43894</v>
      </c>
      <c r="L1" s="1">
        <f t="shared" si="0"/>
        <v>43895</v>
      </c>
      <c r="M1" s="1">
        <f t="shared" si="0"/>
        <v>43896</v>
      </c>
      <c r="N1" s="1">
        <f t="shared" si="0"/>
        <v>43897</v>
      </c>
      <c r="O1" s="1">
        <f t="shared" si="0"/>
        <v>43898</v>
      </c>
      <c r="P1" s="1">
        <f t="shared" si="0"/>
        <v>43899</v>
      </c>
      <c r="Q1" s="1">
        <f t="shared" si="0"/>
        <v>43900</v>
      </c>
      <c r="R1" s="1">
        <f t="shared" si="0"/>
        <v>43901</v>
      </c>
      <c r="S1" s="1">
        <f t="shared" si="0"/>
        <v>43902</v>
      </c>
      <c r="T1" s="1">
        <f t="shared" si="0"/>
        <v>43903</v>
      </c>
      <c r="U1" s="1">
        <f t="shared" si="0"/>
        <v>43904</v>
      </c>
      <c r="V1" s="1">
        <f t="shared" si="0"/>
        <v>43905</v>
      </c>
      <c r="W1" s="1">
        <f t="shared" si="0"/>
        <v>43906</v>
      </c>
      <c r="X1" s="1">
        <f t="shared" si="0"/>
        <v>43907</v>
      </c>
      <c r="Y1" s="1">
        <f t="shared" si="0"/>
        <v>43908</v>
      </c>
      <c r="Z1" s="1">
        <f t="shared" si="0"/>
        <v>43909</v>
      </c>
      <c r="AA1" s="1">
        <f t="shared" si="0"/>
        <v>43910</v>
      </c>
      <c r="AB1" s="1">
        <f t="shared" si="0"/>
        <v>43911</v>
      </c>
      <c r="AC1" s="1">
        <f t="shared" si="0"/>
        <v>43912</v>
      </c>
      <c r="AD1" s="1">
        <f t="shared" si="0"/>
        <v>43913</v>
      </c>
      <c r="AE1" s="1">
        <f t="shared" si="0"/>
        <v>43914</v>
      </c>
      <c r="AF1" s="1">
        <f t="shared" si="0"/>
        <v>43915</v>
      </c>
      <c r="AG1" s="1">
        <f t="shared" si="0"/>
        <v>43916</v>
      </c>
      <c r="AH1" s="1">
        <f t="shared" si="0"/>
        <v>43917</v>
      </c>
      <c r="AI1" s="1">
        <f t="shared" si="0"/>
        <v>43918</v>
      </c>
      <c r="AJ1" s="1">
        <f t="shared" si="0"/>
        <v>43919</v>
      </c>
      <c r="AK1" s="1">
        <f t="shared" si="0"/>
        <v>43920</v>
      </c>
      <c r="AL1" s="1">
        <f t="shared" si="0"/>
        <v>43921</v>
      </c>
      <c r="AM1" s="1">
        <f t="shared" si="0"/>
        <v>43922</v>
      </c>
      <c r="AN1" s="1">
        <f t="shared" si="0"/>
        <v>43923</v>
      </c>
      <c r="AO1" s="1">
        <f t="shared" si="0"/>
        <v>43924</v>
      </c>
      <c r="AP1" s="1">
        <f t="shared" si="0"/>
        <v>43925</v>
      </c>
      <c r="AQ1" s="1">
        <f t="shared" si="0"/>
        <v>43926</v>
      </c>
      <c r="AR1" s="1">
        <f t="shared" si="0"/>
        <v>43927</v>
      </c>
      <c r="AS1" s="1">
        <f t="shared" si="0"/>
        <v>43928</v>
      </c>
      <c r="AT1" s="1">
        <f t="shared" si="0"/>
        <v>43929</v>
      </c>
      <c r="AU1" s="1">
        <f t="shared" si="0"/>
        <v>43930</v>
      </c>
      <c r="AV1" s="1">
        <f t="shared" si="0"/>
        <v>43931</v>
      </c>
      <c r="AW1" s="1">
        <f t="shared" si="0"/>
        <v>43932</v>
      </c>
      <c r="AX1" s="1">
        <f t="shared" si="0"/>
        <v>43933</v>
      </c>
      <c r="AY1" s="1">
        <f t="shared" si="0"/>
        <v>43934</v>
      </c>
      <c r="AZ1" s="1">
        <f t="shared" si="0"/>
        <v>43935</v>
      </c>
      <c r="BA1" s="1">
        <f t="shared" si="0"/>
        <v>43936</v>
      </c>
      <c r="BB1" s="1">
        <f t="shared" si="0"/>
        <v>43937</v>
      </c>
      <c r="BC1" s="1">
        <f t="shared" si="0"/>
        <v>43938</v>
      </c>
      <c r="BD1" s="1">
        <f t="shared" si="0"/>
        <v>43939</v>
      </c>
      <c r="BE1" s="1">
        <f t="shared" si="0"/>
        <v>43940</v>
      </c>
      <c r="BF1" s="1">
        <f t="shared" si="0"/>
        <v>43941</v>
      </c>
      <c r="BG1" s="1">
        <f t="shared" si="0"/>
        <v>43942</v>
      </c>
      <c r="BH1" s="1">
        <f t="shared" si="0"/>
        <v>43943</v>
      </c>
      <c r="BI1" s="1">
        <f t="shared" si="0"/>
        <v>43944</v>
      </c>
      <c r="BJ1" s="1">
        <f t="shared" si="0"/>
        <v>43945</v>
      </c>
      <c r="BK1" s="1">
        <f t="shared" si="0"/>
        <v>43946</v>
      </c>
      <c r="BL1" s="1">
        <f t="shared" si="0"/>
        <v>43947</v>
      </c>
      <c r="BM1" s="1">
        <f t="shared" si="0"/>
        <v>43948</v>
      </c>
      <c r="BN1" s="1">
        <f t="shared" si="0"/>
        <v>43949</v>
      </c>
      <c r="BO1" s="1">
        <f t="shared" si="0"/>
        <v>43950</v>
      </c>
      <c r="BP1" s="1">
        <f t="shared" si="0"/>
        <v>43951</v>
      </c>
    </row>
    <row r="2" spans="1:68" x14ac:dyDescent="0.4">
      <c r="A2" t="str">
        <f>KtAbk!A5</f>
        <v>AG</v>
      </c>
      <c r="B2" s="5">
        <f>KtAbk!B5</f>
        <v>678.20699999999999</v>
      </c>
      <c r="C2" s="3">
        <f ca="1">INDIRECT(ADDRESS(ROW(C2)+(COLUMN(C2)-3)*27,11,,,"COVID19_Fallzahlen_CH_Cleaned"))</f>
        <v>0</v>
      </c>
      <c r="D2" s="3">
        <f t="shared" ref="D2:S17" ca="1" si="1">INDIRECT(ADDRESS(ROW(D2)+(COLUMN(D2)-3)*27,11,,,"COVID19_Fallzahlen_CH_Cleaned"))</f>
        <v>0</v>
      </c>
      <c r="E2" s="3">
        <f t="shared" ca="1" si="1"/>
        <v>0</v>
      </c>
      <c r="F2" s="3">
        <f t="shared" ca="1" si="1"/>
        <v>0</v>
      </c>
      <c r="G2" s="3">
        <f t="shared" ca="1" si="1"/>
        <v>0</v>
      </c>
      <c r="H2" s="3">
        <f t="shared" ca="1" si="1"/>
        <v>0</v>
      </c>
      <c r="I2" s="3">
        <f t="shared" ca="1" si="1"/>
        <v>0</v>
      </c>
      <c r="J2" s="3">
        <f t="shared" ca="1" si="1"/>
        <v>0</v>
      </c>
      <c r="K2" s="3">
        <f t="shared" ca="1" si="1"/>
        <v>0</v>
      </c>
      <c r="L2" s="3">
        <f t="shared" ca="1" si="1"/>
        <v>0</v>
      </c>
      <c r="M2" s="3">
        <f t="shared" ca="1" si="1"/>
        <v>0</v>
      </c>
      <c r="N2" s="3">
        <f t="shared" ca="1" si="1"/>
        <v>0</v>
      </c>
      <c r="O2" s="3">
        <f t="shared" ca="1" si="1"/>
        <v>0</v>
      </c>
      <c r="P2" s="3">
        <f t="shared" ca="1" si="1"/>
        <v>0</v>
      </c>
      <c r="Q2" s="3">
        <f t="shared" ca="1" si="1"/>
        <v>0</v>
      </c>
      <c r="R2" s="3">
        <f t="shared" ca="1" si="1"/>
        <v>0</v>
      </c>
      <c r="S2" s="3">
        <f t="shared" ca="1" si="1"/>
        <v>0</v>
      </c>
      <c r="T2" s="3">
        <f t="shared" ref="T2:AI17" ca="1" si="2">INDIRECT(ADDRESS(ROW(T2)+(COLUMN(T2)-3)*27,11,,,"COVID19_Fallzahlen_CH_Cleaned"))</f>
        <v>0</v>
      </c>
      <c r="U2" s="3">
        <f t="shared" ca="1" si="2"/>
        <v>0</v>
      </c>
      <c r="V2" s="3">
        <f t="shared" ca="1" si="2"/>
        <v>0</v>
      </c>
      <c r="W2" s="3">
        <f t="shared" ca="1" si="2"/>
        <v>0</v>
      </c>
      <c r="X2" s="3">
        <f t="shared" ca="1" si="2"/>
        <v>0</v>
      </c>
      <c r="Y2" s="3">
        <f t="shared" ca="1" si="2"/>
        <v>0</v>
      </c>
      <c r="Z2" s="3">
        <f t="shared" ca="1" si="2"/>
        <v>0</v>
      </c>
      <c r="AA2" s="3">
        <f t="shared" ca="1" si="2"/>
        <v>1</v>
      </c>
      <c r="AB2" s="3">
        <f t="shared" ca="1" si="2"/>
        <v>1</v>
      </c>
      <c r="AC2" s="3">
        <f t="shared" ca="1" si="2"/>
        <v>1</v>
      </c>
      <c r="AD2" s="3">
        <f t="shared" ca="1" si="2"/>
        <v>1</v>
      </c>
      <c r="AE2" s="3">
        <f t="shared" ca="1" si="2"/>
        <v>2</v>
      </c>
      <c r="AF2" s="3">
        <f t="shared" ca="1" si="2"/>
        <v>2</v>
      </c>
      <c r="AG2" s="3">
        <f t="shared" ca="1" si="2"/>
        <v>2</v>
      </c>
      <c r="AH2" s="3">
        <f t="shared" ca="1" si="2"/>
        <v>3</v>
      </c>
      <c r="AI2" s="3">
        <f t="shared" ca="1" si="2"/>
        <v>5</v>
      </c>
      <c r="AJ2" s="3">
        <f t="shared" ref="AJ2:AY17" ca="1" si="3">INDIRECT(ADDRESS(ROW(AJ2)+(COLUMN(AJ2)-3)*27,11,,,"COVID19_Fallzahlen_CH_Cleaned"))</f>
        <v>6</v>
      </c>
      <c r="AK2" s="3">
        <f t="shared" ca="1" si="3"/>
        <v>8</v>
      </c>
      <c r="AL2" s="3">
        <f t="shared" ca="1" si="3"/>
        <v>11</v>
      </c>
      <c r="AM2" s="3">
        <f t="shared" ca="1" si="3"/>
        <v>11</v>
      </c>
      <c r="AN2" s="3">
        <f t="shared" ca="1" si="3"/>
        <v>12</v>
      </c>
      <c r="AO2" s="3">
        <f t="shared" ca="1" si="3"/>
        <v>12</v>
      </c>
      <c r="AP2" s="3">
        <f t="shared" ca="1" si="3"/>
        <v>12</v>
      </c>
      <c r="AQ2" s="3">
        <f t="shared" ca="1" si="3"/>
        <v>13</v>
      </c>
      <c r="AR2" s="3">
        <f t="shared" ca="1" si="3"/>
        <v>13</v>
      </c>
      <c r="AS2" s="3">
        <f t="shared" ca="1" si="3"/>
        <v>16</v>
      </c>
      <c r="AT2" s="3">
        <f t="shared" ca="1" si="3"/>
        <v>16</v>
      </c>
      <c r="AU2" s="3">
        <f t="shared" ca="1" si="3"/>
        <v>17</v>
      </c>
      <c r="AV2" s="3">
        <f t="shared" ca="1" si="3"/>
        <v>18</v>
      </c>
      <c r="AW2" s="3">
        <f t="shared" ca="1" si="3"/>
        <v>18</v>
      </c>
      <c r="AX2" s="3">
        <f t="shared" ca="1" si="3"/>
        <v>18</v>
      </c>
      <c r="AY2" s="3">
        <f t="shared" ca="1" si="3"/>
        <v>19</v>
      </c>
      <c r="AZ2" s="3">
        <f t="shared" ref="AZ2:BO17" ca="1" si="4">INDIRECT(ADDRESS(ROW(AZ2)+(COLUMN(AZ2)-3)*27,11,,,"COVID19_Fallzahlen_CH_Cleaned"))</f>
        <v>19</v>
      </c>
      <c r="BA2" s="3">
        <f t="shared" ca="1" si="4"/>
        <v>22</v>
      </c>
      <c r="BB2" s="3">
        <f t="shared" ca="1" si="4"/>
        <v>23</v>
      </c>
      <c r="BC2" s="3">
        <f t="shared" ca="1" si="4"/>
        <v>24</v>
      </c>
      <c r="BD2" s="3">
        <f t="shared" ca="1" si="4"/>
        <v>25</v>
      </c>
      <c r="BE2" s="3">
        <f t="shared" ca="1" si="4"/>
        <v>27</v>
      </c>
      <c r="BF2" s="3">
        <f t="shared" ca="1" si="4"/>
        <v>28</v>
      </c>
      <c r="BG2" s="3">
        <f t="shared" ca="1" si="4"/>
        <v>29</v>
      </c>
      <c r="BH2" s="3">
        <f t="shared" ca="1" si="4"/>
        <v>31</v>
      </c>
      <c r="BI2" s="3">
        <f t="shared" ca="1" si="4"/>
        <v>31</v>
      </c>
      <c r="BJ2" s="3">
        <f t="shared" ca="1" si="4"/>
        <v>31</v>
      </c>
      <c r="BK2" s="3">
        <f t="shared" ca="1" si="4"/>
        <v>0</v>
      </c>
      <c r="BL2" s="3">
        <f t="shared" ca="1" si="4"/>
        <v>0</v>
      </c>
      <c r="BM2" s="3">
        <f t="shared" ca="1" si="4"/>
        <v>0</v>
      </c>
      <c r="BN2" s="3">
        <f t="shared" ca="1" si="4"/>
        <v>0</v>
      </c>
      <c r="BO2" s="3">
        <f t="shared" ca="1" si="4"/>
        <v>0</v>
      </c>
      <c r="BP2" s="3">
        <f t="shared" ref="BP2:BP28" ca="1" si="5">INDIRECT(ADDRESS(ROW(BP2)+(COLUMN(BP2)-3)*27,11,,,"COVID19_Fallzahlen_CH_Cleaned"))</f>
        <v>0</v>
      </c>
    </row>
    <row r="3" spans="1:68" x14ac:dyDescent="0.4">
      <c r="A3" t="str">
        <f>KtAbk!A6</f>
        <v>AI</v>
      </c>
      <c r="B3" s="5">
        <f>KtAbk!B6</f>
        <v>16.145</v>
      </c>
      <c r="C3" s="3">
        <f t="shared" ref="C3:R18" ca="1" si="6">INDIRECT(ADDRESS(ROW(C3)+(COLUMN(C3)-3)*27,11,,,"COVID19_Fallzahlen_CH_Cleaned"))</f>
        <v>0</v>
      </c>
      <c r="D3" s="3">
        <f t="shared" ca="1" si="1"/>
        <v>0</v>
      </c>
      <c r="E3" s="3">
        <f t="shared" ca="1" si="1"/>
        <v>0</v>
      </c>
      <c r="F3" s="3">
        <f t="shared" ca="1" si="1"/>
        <v>0</v>
      </c>
      <c r="G3" s="3">
        <f t="shared" ca="1" si="1"/>
        <v>0</v>
      </c>
      <c r="H3" s="3">
        <f t="shared" ca="1" si="1"/>
        <v>0</v>
      </c>
      <c r="I3" s="3">
        <f t="shared" ca="1" si="1"/>
        <v>0</v>
      </c>
      <c r="J3" s="3">
        <f t="shared" ca="1" si="1"/>
        <v>0</v>
      </c>
      <c r="K3" s="3">
        <f t="shared" ca="1" si="1"/>
        <v>0</v>
      </c>
      <c r="L3" s="3">
        <f t="shared" ca="1" si="1"/>
        <v>0</v>
      </c>
      <c r="M3" s="3">
        <f t="shared" ca="1" si="1"/>
        <v>0</v>
      </c>
      <c r="N3" s="3">
        <f t="shared" ca="1" si="1"/>
        <v>0</v>
      </c>
      <c r="O3" s="3">
        <f t="shared" ca="1" si="1"/>
        <v>0</v>
      </c>
      <c r="P3" s="3">
        <f t="shared" ca="1" si="1"/>
        <v>0</v>
      </c>
      <c r="Q3" s="3">
        <f t="shared" ca="1" si="1"/>
        <v>0</v>
      </c>
      <c r="R3" s="3">
        <f t="shared" ca="1" si="1"/>
        <v>0</v>
      </c>
      <c r="S3" s="3">
        <f t="shared" ca="1" si="1"/>
        <v>0</v>
      </c>
      <c r="T3" s="3">
        <f t="shared" ca="1" si="2"/>
        <v>0</v>
      </c>
      <c r="U3" s="3">
        <f t="shared" ca="1" si="2"/>
        <v>0</v>
      </c>
      <c r="V3" s="3">
        <f t="shared" ca="1" si="2"/>
        <v>0</v>
      </c>
      <c r="W3" s="3">
        <f t="shared" ca="1" si="2"/>
        <v>0</v>
      </c>
      <c r="X3" s="3">
        <f t="shared" ca="1" si="2"/>
        <v>0</v>
      </c>
      <c r="Y3" s="3">
        <f t="shared" ca="1" si="2"/>
        <v>0</v>
      </c>
      <c r="Z3" s="3">
        <f t="shared" ca="1" si="2"/>
        <v>0</v>
      </c>
      <c r="AA3" s="3">
        <f t="shared" ca="1" si="2"/>
        <v>0</v>
      </c>
      <c r="AB3" s="3">
        <f t="shared" ca="1" si="2"/>
        <v>0</v>
      </c>
      <c r="AC3" s="3">
        <f t="shared" ca="1" si="2"/>
        <v>0</v>
      </c>
      <c r="AD3" s="3">
        <f t="shared" ca="1" si="2"/>
        <v>0</v>
      </c>
      <c r="AE3" s="3">
        <f t="shared" ca="1" si="2"/>
        <v>0</v>
      </c>
      <c r="AF3" s="3">
        <f t="shared" ca="1" si="2"/>
        <v>0</v>
      </c>
      <c r="AG3" s="3">
        <f t="shared" ca="1" si="2"/>
        <v>0</v>
      </c>
      <c r="AH3" s="3">
        <f t="shared" ca="1" si="2"/>
        <v>0</v>
      </c>
      <c r="AI3" s="3">
        <f t="shared" ca="1" si="2"/>
        <v>0</v>
      </c>
      <c r="AJ3" s="3">
        <f t="shared" ca="1" si="3"/>
        <v>0</v>
      </c>
      <c r="AK3" s="3">
        <f t="shared" ca="1" si="3"/>
        <v>0</v>
      </c>
      <c r="AL3" s="3">
        <f t="shared" ca="1" si="3"/>
        <v>0</v>
      </c>
      <c r="AM3" s="3">
        <f t="shared" ca="1" si="3"/>
        <v>0</v>
      </c>
      <c r="AN3" s="3">
        <f t="shared" ca="1" si="3"/>
        <v>0</v>
      </c>
      <c r="AO3" s="3">
        <f t="shared" ca="1" si="3"/>
        <v>0</v>
      </c>
      <c r="AP3" s="3">
        <f t="shared" ca="1" si="3"/>
        <v>0</v>
      </c>
      <c r="AQ3" s="3">
        <f t="shared" ca="1" si="3"/>
        <v>0</v>
      </c>
      <c r="AR3" s="3">
        <f t="shared" ca="1" si="3"/>
        <v>0</v>
      </c>
      <c r="AS3" s="3">
        <f t="shared" ca="1" si="3"/>
        <v>0</v>
      </c>
      <c r="AT3" s="3">
        <f t="shared" ca="1" si="3"/>
        <v>0</v>
      </c>
      <c r="AU3" s="3">
        <f t="shared" ca="1" si="3"/>
        <v>0</v>
      </c>
      <c r="AV3" s="3">
        <f t="shared" ca="1" si="3"/>
        <v>0</v>
      </c>
      <c r="AW3" s="3">
        <f t="shared" ca="1" si="3"/>
        <v>0</v>
      </c>
      <c r="AX3" s="3">
        <f t="shared" ca="1" si="3"/>
        <v>0</v>
      </c>
      <c r="AY3" s="3">
        <f t="shared" ca="1" si="3"/>
        <v>0</v>
      </c>
      <c r="AZ3" s="3">
        <f t="shared" ca="1" si="4"/>
        <v>0</v>
      </c>
      <c r="BA3" s="3">
        <f t="shared" ca="1" si="4"/>
        <v>0</v>
      </c>
      <c r="BB3" s="3">
        <f t="shared" ca="1" si="4"/>
        <v>0</v>
      </c>
      <c r="BC3" s="3">
        <f t="shared" ca="1" si="4"/>
        <v>0</v>
      </c>
      <c r="BD3" s="3">
        <f t="shared" ca="1" si="4"/>
        <v>0</v>
      </c>
      <c r="BE3" s="3">
        <f t="shared" ca="1" si="4"/>
        <v>0</v>
      </c>
      <c r="BF3" s="3">
        <f t="shared" ca="1" si="4"/>
        <v>0</v>
      </c>
      <c r="BG3" s="3">
        <f t="shared" ca="1" si="4"/>
        <v>0</v>
      </c>
      <c r="BH3" s="3">
        <f t="shared" ca="1" si="4"/>
        <v>0</v>
      </c>
      <c r="BI3" s="3">
        <f t="shared" ca="1" si="4"/>
        <v>0</v>
      </c>
      <c r="BJ3" s="3">
        <f t="shared" ca="1" si="4"/>
        <v>0</v>
      </c>
      <c r="BK3" s="3">
        <f t="shared" ca="1" si="4"/>
        <v>0</v>
      </c>
      <c r="BL3" s="3">
        <f t="shared" ca="1" si="4"/>
        <v>0</v>
      </c>
      <c r="BM3" s="3">
        <f t="shared" ca="1" si="4"/>
        <v>0</v>
      </c>
      <c r="BN3" s="3">
        <f t="shared" ca="1" si="4"/>
        <v>0</v>
      </c>
      <c r="BO3" s="3">
        <f t="shared" ca="1" si="4"/>
        <v>0</v>
      </c>
      <c r="BP3" s="3">
        <f t="shared" ca="1" si="5"/>
        <v>0</v>
      </c>
    </row>
    <row r="4" spans="1:68" x14ac:dyDescent="0.4">
      <c r="A4" t="str">
        <f>KtAbk!A7</f>
        <v>AR</v>
      </c>
      <c r="B4" s="5">
        <f>KtAbk!B7</f>
        <v>55.234000000000002</v>
      </c>
      <c r="C4" s="3">
        <f t="shared" ca="1" si="6"/>
        <v>0</v>
      </c>
      <c r="D4" s="3">
        <f t="shared" ca="1" si="1"/>
        <v>0</v>
      </c>
      <c r="E4" s="3">
        <f t="shared" ca="1" si="1"/>
        <v>0</v>
      </c>
      <c r="F4" s="3">
        <f t="shared" ca="1" si="1"/>
        <v>0</v>
      </c>
      <c r="G4" s="3">
        <f t="shared" ca="1" si="1"/>
        <v>0</v>
      </c>
      <c r="H4" s="3">
        <f t="shared" ca="1" si="1"/>
        <v>0</v>
      </c>
      <c r="I4" s="3">
        <f t="shared" ca="1" si="1"/>
        <v>0</v>
      </c>
      <c r="J4" s="3">
        <f t="shared" ca="1" si="1"/>
        <v>0</v>
      </c>
      <c r="K4" s="3">
        <f t="shared" ca="1" si="1"/>
        <v>0</v>
      </c>
      <c r="L4" s="3">
        <f t="shared" ca="1" si="1"/>
        <v>0</v>
      </c>
      <c r="M4" s="3">
        <f t="shared" ca="1" si="1"/>
        <v>0</v>
      </c>
      <c r="N4" s="3">
        <f t="shared" ca="1" si="1"/>
        <v>0</v>
      </c>
      <c r="O4" s="3">
        <f t="shared" ca="1" si="1"/>
        <v>0</v>
      </c>
      <c r="P4" s="3">
        <f t="shared" ca="1" si="1"/>
        <v>0</v>
      </c>
      <c r="Q4" s="3">
        <f t="shared" ca="1" si="1"/>
        <v>0</v>
      </c>
      <c r="R4" s="3">
        <f t="shared" ca="1" si="1"/>
        <v>0</v>
      </c>
      <c r="S4" s="3">
        <f t="shared" ca="1" si="1"/>
        <v>0</v>
      </c>
      <c r="T4" s="3">
        <f t="shared" ca="1" si="2"/>
        <v>0</v>
      </c>
      <c r="U4" s="3">
        <f t="shared" ca="1" si="2"/>
        <v>0</v>
      </c>
      <c r="V4" s="3">
        <f t="shared" ca="1" si="2"/>
        <v>0</v>
      </c>
      <c r="W4" s="3">
        <f t="shared" ca="1" si="2"/>
        <v>0</v>
      </c>
      <c r="X4" s="3">
        <f t="shared" ca="1" si="2"/>
        <v>0</v>
      </c>
      <c r="Y4" s="3">
        <f t="shared" ca="1" si="2"/>
        <v>0</v>
      </c>
      <c r="Z4" s="3">
        <f t="shared" ca="1" si="2"/>
        <v>0</v>
      </c>
      <c r="AA4" s="3">
        <f t="shared" ca="1" si="2"/>
        <v>0</v>
      </c>
      <c r="AB4" s="3">
        <f t="shared" ca="1" si="2"/>
        <v>1</v>
      </c>
      <c r="AC4" s="3">
        <f t="shared" ca="1" si="2"/>
        <v>1</v>
      </c>
      <c r="AD4" s="3">
        <f t="shared" ca="1" si="2"/>
        <v>1</v>
      </c>
      <c r="AE4" s="3">
        <f t="shared" ca="1" si="2"/>
        <v>2</v>
      </c>
      <c r="AF4" s="3">
        <f t="shared" ca="1" si="2"/>
        <v>2</v>
      </c>
      <c r="AG4" s="3">
        <f t="shared" ca="1" si="2"/>
        <v>2</v>
      </c>
      <c r="AH4" s="3">
        <f t="shared" ca="1" si="2"/>
        <v>2</v>
      </c>
      <c r="AI4" s="3">
        <f t="shared" ca="1" si="2"/>
        <v>2</v>
      </c>
      <c r="AJ4" s="3">
        <f t="shared" ca="1" si="3"/>
        <v>2</v>
      </c>
      <c r="AK4" s="3">
        <f t="shared" ca="1" si="3"/>
        <v>2</v>
      </c>
      <c r="AL4" s="3">
        <f t="shared" ca="1" si="3"/>
        <v>2</v>
      </c>
      <c r="AM4" s="3">
        <f t="shared" ca="1" si="3"/>
        <v>3</v>
      </c>
      <c r="AN4" s="3">
        <f t="shared" ca="1" si="3"/>
        <v>3</v>
      </c>
      <c r="AO4" s="3">
        <f t="shared" ca="1" si="3"/>
        <v>3</v>
      </c>
      <c r="AP4" s="3">
        <f t="shared" ca="1" si="3"/>
        <v>3</v>
      </c>
      <c r="AQ4" s="3">
        <f t="shared" ca="1" si="3"/>
        <v>3</v>
      </c>
      <c r="AR4" s="3">
        <f t="shared" ca="1" si="3"/>
        <v>3</v>
      </c>
      <c r="AS4" s="3">
        <f t="shared" ca="1" si="3"/>
        <v>3</v>
      </c>
      <c r="AT4" s="3">
        <f t="shared" ca="1" si="3"/>
        <v>3</v>
      </c>
      <c r="AU4" s="3">
        <f t="shared" ca="1" si="3"/>
        <v>3</v>
      </c>
      <c r="AV4" s="3">
        <f t="shared" ca="1" si="3"/>
        <v>3</v>
      </c>
      <c r="AW4" s="3">
        <f t="shared" ca="1" si="3"/>
        <v>3</v>
      </c>
      <c r="AX4" s="3">
        <f t="shared" ca="1" si="3"/>
        <v>3</v>
      </c>
      <c r="AY4" s="3">
        <f t="shared" ca="1" si="3"/>
        <v>3</v>
      </c>
      <c r="AZ4" s="3">
        <f t="shared" ca="1" si="4"/>
        <v>3</v>
      </c>
      <c r="BA4" s="3">
        <f t="shared" ca="1" si="4"/>
        <v>3</v>
      </c>
      <c r="BB4" s="3">
        <f t="shared" ca="1" si="4"/>
        <v>3</v>
      </c>
      <c r="BC4" s="3">
        <f t="shared" ca="1" si="4"/>
        <v>3</v>
      </c>
      <c r="BD4" s="3">
        <f t="shared" ca="1" si="4"/>
        <v>3</v>
      </c>
      <c r="BE4" s="3">
        <f t="shared" ca="1" si="4"/>
        <v>3</v>
      </c>
      <c r="BF4" s="3">
        <f t="shared" ca="1" si="4"/>
        <v>3</v>
      </c>
      <c r="BG4" s="3">
        <f t="shared" ca="1" si="4"/>
        <v>3</v>
      </c>
      <c r="BH4" s="3">
        <f t="shared" ca="1" si="4"/>
        <v>3</v>
      </c>
      <c r="BI4" s="3">
        <f t="shared" ca="1" si="4"/>
        <v>3</v>
      </c>
      <c r="BJ4" s="3">
        <f t="shared" ca="1" si="4"/>
        <v>3</v>
      </c>
      <c r="BK4" s="3">
        <f t="shared" ca="1" si="4"/>
        <v>0</v>
      </c>
      <c r="BL4" s="3">
        <f t="shared" ca="1" si="4"/>
        <v>0</v>
      </c>
      <c r="BM4" s="3">
        <f t="shared" ca="1" si="4"/>
        <v>0</v>
      </c>
      <c r="BN4" s="3">
        <f t="shared" ca="1" si="4"/>
        <v>0</v>
      </c>
      <c r="BO4" s="3">
        <f t="shared" ca="1" si="4"/>
        <v>0</v>
      </c>
      <c r="BP4" s="3">
        <f t="shared" ca="1" si="5"/>
        <v>0</v>
      </c>
    </row>
    <row r="5" spans="1:68" x14ac:dyDescent="0.4">
      <c r="A5" t="str">
        <f>KtAbk!A8</f>
        <v>BE</v>
      </c>
      <c r="B5" s="5">
        <f>KtAbk!B8</f>
        <v>1034.9770000000001</v>
      </c>
      <c r="C5" s="3">
        <f t="shared" ca="1" si="6"/>
        <v>0</v>
      </c>
      <c r="D5" s="3">
        <f t="shared" ca="1" si="1"/>
        <v>0</v>
      </c>
      <c r="E5" s="3">
        <f t="shared" ca="1" si="1"/>
        <v>0</v>
      </c>
      <c r="F5" s="3">
        <f t="shared" ca="1" si="1"/>
        <v>0</v>
      </c>
      <c r="G5" s="3">
        <f t="shared" ca="1" si="1"/>
        <v>0</v>
      </c>
      <c r="H5" s="3">
        <f t="shared" ca="1" si="1"/>
        <v>0</v>
      </c>
      <c r="I5" s="3">
        <f t="shared" ca="1" si="1"/>
        <v>0</v>
      </c>
      <c r="J5" s="3">
        <f t="shared" ca="1" si="1"/>
        <v>0</v>
      </c>
      <c r="K5" s="3">
        <f t="shared" ca="1" si="1"/>
        <v>0</v>
      </c>
      <c r="L5" s="3">
        <f t="shared" ca="1" si="1"/>
        <v>0</v>
      </c>
      <c r="M5" s="3">
        <f t="shared" ca="1" si="1"/>
        <v>0</v>
      </c>
      <c r="N5" s="3">
        <f t="shared" ca="1" si="1"/>
        <v>0</v>
      </c>
      <c r="O5" s="3">
        <f t="shared" ca="1" si="1"/>
        <v>0</v>
      </c>
      <c r="P5" s="3">
        <f t="shared" ca="1" si="1"/>
        <v>0</v>
      </c>
      <c r="Q5" s="3">
        <f t="shared" ca="1" si="1"/>
        <v>0</v>
      </c>
      <c r="R5" s="3">
        <f t="shared" ca="1" si="1"/>
        <v>0</v>
      </c>
      <c r="S5" s="3">
        <f t="shared" ca="1" si="1"/>
        <v>0</v>
      </c>
      <c r="T5" s="3">
        <f t="shared" ca="1" si="2"/>
        <v>0</v>
      </c>
      <c r="U5" s="3">
        <f t="shared" ca="1" si="2"/>
        <v>0</v>
      </c>
      <c r="V5" s="3">
        <f t="shared" ca="1" si="2"/>
        <v>0</v>
      </c>
      <c r="W5" s="3">
        <f t="shared" ca="1" si="2"/>
        <v>0</v>
      </c>
      <c r="X5" s="3">
        <f t="shared" ca="1" si="2"/>
        <v>0</v>
      </c>
      <c r="Y5" s="3">
        <f t="shared" ca="1" si="2"/>
        <v>1</v>
      </c>
      <c r="Z5" s="3">
        <f t="shared" ca="1" si="2"/>
        <v>1</v>
      </c>
      <c r="AA5" s="3">
        <f t="shared" ca="1" si="2"/>
        <v>2</v>
      </c>
      <c r="AB5" s="3">
        <f t="shared" ca="1" si="2"/>
        <v>3</v>
      </c>
      <c r="AC5" s="3">
        <f t="shared" ca="1" si="2"/>
        <v>4</v>
      </c>
      <c r="AD5" s="3">
        <f t="shared" ca="1" si="2"/>
        <v>5</v>
      </c>
      <c r="AE5" s="3">
        <f t="shared" ca="1" si="2"/>
        <v>6</v>
      </c>
      <c r="AF5" s="3">
        <f t="shared" ca="1" si="2"/>
        <v>6</v>
      </c>
      <c r="AG5" s="3">
        <f t="shared" ca="1" si="2"/>
        <v>7</v>
      </c>
      <c r="AH5" s="3">
        <f t="shared" ca="1" si="2"/>
        <v>8</v>
      </c>
      <c r="AI5" s="3">
        <f t="shared" ca="1" si="2"/>
        <v>9</v>
      </c>
      <c r="AJ5" s="3">
        <f t="shared" ca="1" si="3"/>
        <v>10</v>
      </c>
      <c r="AK5" s="3">
        <f t="shared" ca="1" si="3"/>
        <v>13</v>
      </c>
      <c r="AL5" s="3">
        <f t="shared" ca="1" si="3"/>
        <v>16</v>
      </c>
      <c r="AM5" s="3">
        <f t="shared" ca="1" si="3"/>
        <v>20</v>
      </c>
      <c r="AN5" s="3">
        <f t="shared" ca="1" si="3"/>
        <v>23</v>
      </c>
      <c r="AO5" s="3">
        <f t="shared" ca="1" si="3"/>
        <v>26</v>
      </c>
      <c r="AP5" s="3">
        <f t="shared" ca="1" si="3"/>
        <v>28</v>
      </c>
      <c r="AQ5" s="3">
        <f t="shared" ca="1" si="3"/>
        <v>28</v>
      </c>
      <c r="AR5" s="3">
        <f t="shared" ca="1" si="3"/>
        <v>31</v>
      </c>
      <c r="AS5" s="3">
        <f t="shared" ca="1" si="3"/>
        <v>33</v>
      </c>
      <c r="AT5" s="3">
        <f t="shared" ca="1" si="3"/>
        <v>37</v>
      </c>
      <c r="AU5" s="3">
        <f t="shared" ca="1" si="3"/>
        <v>38</v>
      </c>
      <c r="AV5" s="3">
        <f t="shared" ca="1" si="3"/>
        <v>42</v>
      </c>
      <c r="AW5" s="3">
        <f t="shared" ca="1" si="3"/>
        <v>44</v>
      </c>
      <c r="AX5" s="3">
        <f t="shared" ca="1" si="3"/>
        <v>49</v>
      </c>
      <c r="AY5" s="3">
        <f t="shared" ca="1" si="3"/>
        <v>49</v>
      </c>
      <c r="AZ5" s="3">
        <f t="shared" ca="1" si="4"/>
        <v>49</v>
      </c>
      <c r="BA5" s="3">
        <f t="shared" ca="1" si="4"/>
        <v>53</v>
      </c>
      <c r="BB5" s="3">
        <f t="shared" ca="1" si="4"/>
        <v>55</v>
      </c>
      <c r="BC5" s="3">
        <f t="shared" ca="1" si="4"/>
        <v>67</v>
      </c>
      <c r="BD5" s="3">
        <f t="shared" ca="1" si="4"/>
        <v>69</v>
      </c>
      <c r="BE5" s="3">
        <f t="shared" ca="1" si="4"/>
        <v>69</v>
      </c>
      <c r="BF5" s="3">
        <f t="shared" ca="1" si="4"/>
        <v>73</v>
      </c>
      <c r="BG5" s="3">
        <f t="shared" ca="1" si="4"/>
        <v>77</v>
      </c>
      <c r="BH5" s="3">
        <f t="shared" ca="1" si="4"/>
        <v>77</v>
      </c>
      <c r="BI5" s="3">
        <f t="shared" ca="1" si="4"/>
        <v>79</v>
      </c>
      <c r="BJ5" s="3">
        <f t="shared" ca="1" si="4"/>
        <v>82</v>
      </c>
      <c r="BK5" s="3">
        <f t="shared" ca="1" si="4"/>
        <v>0</v>
      </c>
      <c r="BL5" s="3">
        <f t="shared" ca="1" si="4"/>
        <v>0</v>
      </c>
      <c r="BM5" s="3">
        <f t="shared" ca="1" si="4"/>
        <v>0</v>
      </c>
      <c r="BN5" s="3">
        <f t="shared" ca="1" si="4"/>
        <v>0</v>
      </c>
      <c r="BO5" s="3">
        <f t="shared" ca="1" si="4"/>
        <v>0</v>
      </c>
      <c r="BP5" s="3">
        <f t="shared" ca="1" si="5"/>
        <v>0</v>
      </c>
    </row>
    <row r="6" spans="1:68" x14ac:dyDescent="0.4">
      <c r="A6" t="str">
        <f>KtAbk!A9</f>
        <v>BL</v>
      </c>
      <c r="B6" s="5">
        <f>KtAbk!B9</f>
        <v>288.13200000000001</v>
      </c>
      <c r="C6" s="3">
        <f t="shared" ca="1" si="6"/>
        <v>0</v>
      </c>
      <c r="D6" s="3">
        <f t="shared" ca="1" si="1"/>
        <v>0</v>
      </c>
      <c r="E6" s="3">
        <f t="shared" ca="1" si="1"/>
        <v>0</v>
      </c>
      <c r="F6" s="3">
        <f t="shared" ca="1" si="1"/>
        <v>0</v>
      </c>
      <c r="G6" s="3">
        <f t="shared" ca="1" si="1"/>
        <v>0</v>
      </c>
      <c r="H6" s="3">
        <f t="shared" ca="1" si="1"/>
        <v>0</v>
      </c>
      <c r="I6" s="3">
        <f t="shared" ca="1" si="1"/>
        <v>0</v>
      </c>
      <c r="J6" s="3">
        <f t="shared" ca="1" si="1"/>
        <v>0</v>
      </c>
      <c r="K6" s="3">
        <f t="shared" ca="1" si="1"/>
        <v>0</v>
      </c>
      <c r="L6" s="3">
        <f t="shared" ca="1" si="1"/>
        <v>0</v>
      </c>
      <c r="M6" s="3">
        <f t="shared" ca="1" si="1"/>
        <v>0</v>
      </c>
      <c r="N6" s="3">
        <f t="shared" ca="1" si="1"/>
        <v>0</v>
      </c>
      <c r="O6" s="3">
        <f t="shared" ca="1" si="1"/>
        <v>1</v>
      </c>
      <c r="P6" s="3">
        <f t="shared" ca="1" si="1"/>
        <v>1</v>
      </c>
      <c r="Q6" s="3">
        <f t="shared" ca="1" si="1"/>
        <v>1</v>
      </c>
      <c r="R6" s="3">
        <f t="shared" ca="1" si="1"/>
        <v>2</v>
      </c>
      <c r="S6" s="3">
        <f t="shared" ca="1" si="1"/>
        <v>2</v>
      </c>
      <c r="T6" s="3">
        <f t="shared" ca="1" si="2"/>
        <v>2</v>
      </c>
      <c r="U6" s="3">
        <f t="shared" ca="1" si="2"/>
        <v>2</v>
      </c>
      <c r="V6" s="3">
        <f t="shared" ca="1" si="2"/>
        <v>2</v>
      </c>
      <c r="W6" s="3">
        <f t="shared" ca="1" si="2"/>
        <v>2</v>
      </c>
      <c r="X6" s="3">
        <f t="shared" ca="1" si="2"/>
        <v>2</v>
      </c>
      <c r="Y6" s="3">
        <f t="shared" ca="1" si="2"/>
        <v>2</v>
      </c>
      <c r="Z6" s="3">
        <f t="shared" ca="1" si="2"/>
        <v>2</v>
      </c>
      <c r="AA6" s="3">
        <f t="shared" ca="1" si="2"/>
        <v>3</v>
      </c>
      <c r="AB6" s="3">
        <f t="shared" ca="1" si="2"/>
        <v>3</v>
      </c>
      <c r="AC6" s="3">
        <f t="shared" ca="1" si="2"/>
        <v>3</v>
      </c>
      <c r="AD6" s="3">
        <f t="shared" ca="1" si="2"/>
        <v>3</v>
      </c>
      <c r="AE6" s="3">
        <f t="shared" ca="1" si="2"/>
        <v>4</v>
      </c>
      <c r="AF6" s="3">
        <f t="shared" ca="1" si="2"/>
        <v>5</v>
      </c>
      <c r="AG6" s="3">
        <f t="shared" ca="1" si="2"/>
        <v>5</v>
      </c>
      <c r="AH6" s="3">
        <f t="shared" ca="1" si="2"/>
        <v>5</v>
      </c>
      <c r="AI6" s="3">
        <f t="shared" ca="1" si="2"/>
        <v>6</v>
      </c>
      <c r="AJ6" s="3">
        <f t="shared" ca="1" si="3"/>
        <v>6</v>
      </c>
      <c r="AK6" s="3">
        <f t="shared" ca="1" si="3"/>
        <v>7</v>
      </c>
      <c r="AL6" s="3">
        <f t="shared" ca="1" si="3"/>
        <v>10</v>
      </c>
      <c r="AM6" s="3">
        <f t="shared" ca="1" si="3"/>
        <v>11</v>
      </c>
      <c r="AN6" s="3">
        <f t="shared" ca="1" si="3"/>
        <v>12</v>
      </c>
      <c r="AO6" s="3">
        <f t="shared" ca="1" si="3"/>
        <v>14</v>
      </c>
      <c r="AP6" s="3">
        <f t="shared" ca="1" si="3"/>
        <v>19</v>
      </c>
      <c r="AQ6" s="3">
        <f t="shared" ca="1" si="3"/>
        <v>19</v>
      </c>
      <c r="AR6" s="3">
        <f t="shared" ca="1" si="3"/>
        <v>19</v>
      </c>
      <c r="AS6" s="3">
        <f t="shared" ca="1" si="3"/>
        <v>19</v>
      </c>
      <c r="AT6" s="3">
        <f t="shared" ca="1" si="3"/>
        <v>21</v>
      </c>
      <c r="AU6" s="3">
        <f t="shared" ca="1" si="3"/>
        <v>21</v>
      </c>
      <c r="AV6" s="3">
        <f t="shared" ca="1" si="3"/>
        <v>22</v>
      </c>
      <c r="AW6" s="3">
        <f t="shared" ca="1" si="3"/>
        <v>22</v>
      </c>
      <c r="AX6" s="3">
        <f t="shared" ca="1" si="3"/>
        <v>23</v>
      </c>
      <c r="AY6" s="3">
        <f t="shared" ca="1" si="3"/>
        <v>24</v>
      </c>
      <c r="AZ6" s="3">
        <f t="shared" ca="1" si="4"/>
        <v>25</v>
      </c>
      <c r="BA6" s="3">
        <f t="shared" ca="1" si="4"/>
        <v>25</v>
      </c>
      <c r="BB6" s="3">
        <f t="shared" ca="1" si="4"/>
        <v>25</v>
      </c>
      <c r="BC6" s="3">
        <f t="shared" ca="1" si="4"/>
        <v>25</v>
      </c>
      <c r="BD6" s="3">
        <f t="shared" ca="1" si="4"/>
        <v>25</v>
      </c>
      <c r="BE6" s="3">
        <f t="shared" ca="1" si="4"/>
        <v>25</v>
      </c>
      <c r="BF6" s="3">
        <f t="shared" ca="1" si="4"/>
        <v>25</v>
      </c>
      <c r="BG6" s="3">
        <f t="shared" ca="1" si="4"/>
        <v>26</v>
      </c>
      <c r="BH6" s="3">
        <f t="shared" ca="1" si="4"/>
        <v>26</v>
      </c>
      <c r="BI6" s="3">
        <f t="shared" ca="1" si="4"/>
        <v>26</v>
      </c>
      <c r="BJ6" s="3">
        <f t="shared" ca="1" si="4"/>
        <v>30</v>
      </c>
      <c r="BK6" s="3">
        <f t="shared" ca="1" si="4"/>
        <v>0</v>
      </c>
      <c r="BL6" s="3">
        <f t="shared" ca="1" si="4"/>
        <v>0</v>
      </c>
      <c r="BM6" s="3">
        <f t="shared" ca="1" si="4"/>
        <v>0</v>
      </c>
      <c r="BN6" s="3">
        <f t="shared" ca="1" si="4"/>
        <v>0</v>
      </c>
      <c r="BO6" s="3">
        <f t="shared" ca="1" si="4"/>
        <v>0</v>
      </c>
      <c r="BP6" s="3">
        <f t="shared" ca="1" si="5"/>
        <v>0</v>
      </c>
    </row>
    <row r="7" spans="1:68" x14ac:dyDescent="0.4">
      <c r="A7" t="str">
        <f>KtAbk!A10</f>
        <v>BS</v>
      </c>
      <c r="B7" s="5">
        <f>KtAbk!B10</f>
        <v>194.76599999999999</v>
      </c>
      <c r="C7" s="3">
        <f t="shared" ca="1" si="6"/>
        <v>0</v>
      </c>
      <c r="D7" s="3">
        <f t="shared" ca="1" si="1"/>
        <v>0</v>
      </c>
      <c r="E7" s="3">
        <f t="shared" ca="1" si="1"/>
        <v>0</v>
      </c>
      <c r="F7" s="3">
        <f t="shared" ca="1" si="1"/>
        <v>0</v>
      </c>
      <c r="G7" s="3">
        <f t="shared" ca="1" si="1"/>
        <v>0</v>
      </c>
      <c r="H7" s="3">
        <f t="shared" ca="1" si="1"/>
        <v>0</v>
      </c>
      <c r="I7" s="3">
        <f t="shared" ca="1" si="1"/>
        <v>0</v>
      </c>
      <c r="J7" s="3">
        <f t="shared" ca="1" si="1"/>
        <v>0</v>
      </c>
      <c r="K7" s="3">
        <f t="shared" ca="1" si="1"/>
        <v>0</v>
      </c>
      <c r="L7" s="3">
        <f t="shared" ca="1" si="1"/>
        <v>0</v>
      </c>
      <c r="M7" s="3">
        <f t="shared" ca="1" si="1"/>
        <v>0</v>
      </c>
      <c r="N7" s="3">
        <f t="shared" ca="1" si="1"/>
        <v>0</v>
      </c>
      <c r="O7" s="3">
        <f t="shared" ca="1" si="1"/>
        <v>0</v>
      </c>
      <c r="P7" s="3">
        <f t="shared" ca="1" si="1"/>
        <v>0</v>
      </c>
      <c r="Q7" s="3">
        <f t="shared" ca="1" si="1"/>
        <v>0</v>
      </c>
      <c r="R7" s="3">
        <f t="shared" ca="1" si="1"/>
        <v>0</v>
      </c>
      <c r="S7" s="3">
        <f t="shared" ca="1" si="1"/>
        <v>1</v>
      </c>
      <c r="T7" s="3">
        <f t="shared" ca="1" si="2"/>
        <v>1</v>
      </c>
      <c r="U7" s="3">
        <f t="shared" ca="1" si="2"/>
        <v>1</v>
      </c>
      <c r="V7" s="3">
        <f t="shared" ca="1" si="2"/>
        <v>3</v>
      </c>
      <c r="W7" s="3">
        <f t="shared" ca="1" si="2"/>
        <v>4</v>
      </c>
      <c r="X7" s="3">
        <f t="shared" ca="1" si="2"/>
        <v>4</v>
      </c>
      <c r="Y7" s="3">
        <f t="shared" ca="1" si="2"/>
        <v>4</v>
      </c>
      <c r="Z7" s="3">
        <f t="shared" ca="1" si="2"/>
        <v>4</v>
      </c>
      <c r="AA7" s="3">
        <f t="shared" ca="1" si="2"/>
        <v>4</v>
      </c>
      <c r="AB7" s="3">
        <f t="shared" ca="1" si="2"/>
        <v>5</v>
      </c>
      <c r="AC7" s="3">
        <f t="shared" ca="1" si="2"/>
        <v>5</v>
      </c>
      <c r="AD7" s="3">
        <f t="shared" ca="1" si="2"/>
        <v>5</v>
      </c>
      <c r="AE7" s="3">
        <f t="shared" ca="1" si="2"/>
        <v>5</v>
      </c>
      <c r="AF7" s="3">
        <f t="shared" ca="1" si="2"/>
        <v>8</v>
      </c>
      <c r="AG7" s="3">
        <f t="shared" ca="1" si="2"/>
        <v>12</v>
      </c>
      <c r="AH7" s="3">
        <f t="shared" ca="1" si="2"/>
        <v>13</v>
      </c>
      <c r="AI7" s="3">
        <f t="shared" ca="1" si="2"/>
        <v>13</v>
      </c>
      <c r="AJ7" s="3">
        <f t="shared" ca="1" si="3"/>
        <v>15</v>
      </c>
      <c r="AK7" s="3">
        <f t="shared" ca="1" si="3"/>
        <v>15</v>
      </c>
      <c r="AL7" s="3">
        <f t="shared" ca="1" si="3"/>
        <v>16</v>
      </c>
      <c r="AM7" s="3">
        <f t="shared" ca="1" si="3"/>
        <v>18</v>
      </c>
      <c r="AN7" s="3">
        <f t="shared" ca="1" si="3"/>
        <v>19</v>
      </c>
      <c r="AO7" s="3">
        <f t="shared" ca="1" si="3"/>
        <v>21</v>
      </c>
      <c r="AP7" s="3">
        <f t="shared" ca="1" si="3"/>
        <v>24</v>
      </c>
      <c r="AQ7" s="3">
        <f t="shared" ca="1" si="3"/>
        <v>26</v>
      </c>
      <c r="AR7" s="3">
        <f t="shared" ca="1" si="3"/>
        <v>26</v>
      </c>
      <c r="AS7" s="3">
        <f t="shared" ca="1" si="3"/>
        <v>28</v>
      </c>
      <c r="AT7" s="3">
        <f t="shared" ca="1" si="3"/>
        <v>31</v>
      </c>
      <c r="AU7" s="3">
        <f t="shared" ca="1" si="3"/>
        <v>33</v>
      </c>
      <c r="AV7" s="3">
        <f t="shared" ca="1" si="3"/>
        <v>33</v>
      </c>
      <c r="AW7" s="3">
        <f t="shared" ca="1" si="3"/>
        <v>33</v>
      </c>
      <c r="AX7" s="3">
        <f t="shared" ca="1" si="3"/>
        <v>33</v>
      </c>
      <c r="AY7" s="3">
        <f t="shared" ca="1" si="3"/>
        <v>34</v>
      </c>
      <c r="AZ7" s="3">
        <f t="shared" ca="1" si="4"/>
        <v>34</v>
      </c>
      <c r="BA7" s="3">
        <f t="shared" ca="1" si="4"/>
        <v>36</v>
      </c>
      <c r="BB7" s="3">
        <f t="shared" ca="1" si="4"/>
        <v>37</v>
      </c>
      <c r="BC7" s="3">
        <f t="shared" ca="1" si="4"/>
        <v>37</v>
      </c>
      <c r="BD7" s="3">
        <f t="shared" ca="1" si="4"/>
        <v>40</v>
      </c>
      <c r="BE7" s="3">
        <f t="shared" ca="1" si="4"/>
        <v>40</v>
      </c>
      <c r="BF7" s="3">
        <f t="shared" ca="1" si="4"/>
        <v>42</v>
      </c>
      <c r="BG7" s="3">
        <f t="shared" ca="1" si="4"/>
        <v>44</v>
      </c>
      <c r="BH7" s="3">
        <f t="shared" ca="1" si="4"/>
        <v>45</v>
      </c>
      <c r="BI7" s="3">
        <f t="shared" ca="1" si="4"/>
        <v>45</v>
      </c>
      <c r="BJ7" s="3">
        <f t="shared" ca="1" si="4"/>
        <v>46</v>
      </c>
      <c r="BK7" s="3">
        <f t="shared" ca="1" si="4"/>
        <v>0</v>
      </c>
      <c r="BL7" s="3">
        <f t="shared" ca="1" si="4"/>
        <v>0</v>
      </c>
      <c r="BM7" s="3">
        <f t="shared" ca="1" si="4"/>
        <v>0</v>
      </c>
      <c r="BN7" s="3">
        <f t="shared" ca="1" si="4"/>
        <v>0</v>
      </c>
      <c r="BO7" s="3">
        <f t="shared" ca="1" si="4"/>
        <v>0</v>
      </c>
      <c r="BP7" s="3">
        <f t="shared" ca="1" si="5"/>
        <v>0</v>
      </c>
    </row>
    <row r="8" spans="1:68" x14ac:dyDescent="0.4">
      <c r="A8" t="str">
        <f>KtAbk!A11</f>
        <v>FR</v>
      </c>
      <c r="B8" s="5">
        <f>KtAbk!B11</f>
        <v>318.714</v>
      </c>
      <c r="C8" s="3">
        <f t="shared" ca="1" si="6"/>
        <v>0</v>
      </c>
      <c r="D8" s="3">
        <f t="shared" ca="1" si="1"/>
        <v>0</v>
      </c>
      <c r="E8" s="3">
        <f t="shared" ca="1" si="1"/>
        <v>0</v>
      </c>
      <c r="F8" s="3">
        <f t="shared" ca="1" si="1"/>
        <v>0</v>
      </c>
      <c r="G8" s="3">
        <f t="shared" ca="1" si="1"/>
        <v>0</v>
      </c>
      <c r="H8" s="3">
        <f t="shared" ca="1" si="1"/>
        <v>0</v>
      </c>
      <c r="I8" s="3">
        <f t="shared" ca="1" si="1"/>
        <v>0</v>
      </c>
      <c r="J8" s="3">
        <f t="shared" ca="1" si="1"/>
        <v>0</v>
      </c>
      <c r="K8" s="3">
        <f t="shared" ca="1" si="1"/>
        <v>0</v>
      </c>
      <c r="L8" s="3">
        <f t="shared" ca="1" si="1"/>
        <v>0</v>
      </c>
      <c r="M8" s="3">
        <f t="shared" ca="1" si="1"/>
        <v>0</v>
      </c>
      <c r="N8" s="3">
        <f t="shared" ca="1" si="1"/>
        <v>0</v>
      </c>
      <c r="O8" s="3">
        <f t="shared" ca="1" si="1"/>
        <v>0</v>
      </c>
      <c r="P8" s="3">
        <f t="shared" ca="1" si="1"/>
        <v>0</v>
      </c>
      <c r="Q8" s="3">
        <f t="shared" ca="1" si="1"/>
        <v>0</v>
      </c>
      <c r="R8" s="3">
        <f t="shared" ca="1" si="1"/>
        <v>0</v>
      </c>
      <c r="S8" s="3">
        <f t="shared" ca="1" si="1"/>
        <v>0</v>
      </c>
      <c r="T8" s="3">
        <f t="shared" ca="1" si="2"/>
        <v>0</v>
      </c>
      <c r="U8" s="3">
        <f t="shared" ca="1" si="2"/>
        <v>0</v>
      </c>
      <c r="V8" s="3">
        <f t="shared" ca="1" si="2"/>
        <v>0</v>
      </c>
      <c r="W8" s="3">
        <f t="shared" ca="1" si="2"/>
        <v>0</v>
      </c>
      <c r="X8" s="3">
        <f t="shared" ca="1" si="2"/>
        <v>0</v>
      </c>
      <c r="Y8" s="3">
        <f t="shared" ca="1" si="2"/>
        <v>0</v>
      </c>
      <c r="Z8" s="3">
        <f t="shared" ca="1" si="2"/>
        <v>1</v>
      </c>
      <c r="AA8" s="3">
        <f t="shared" ca="1" si="2"/>
        <v>1</v>
      </c>
      <c r="AB8" s="3">
        <f t="shared" ca="1" si="2"/>
        <v>2</v>
      </c>
      <c r="AC8" s="3">
        <f t="shared" ca="1" si="2"/>
        <v>3</v>
      </c>
      <c r="AD8" s="3">
        <f t="shared" ca="1" si="2"/>
        <v>4</v>
      </c>
      <c r="AE8" s="3">
        <f t="shared" ca="1" si="2"/>
        <v>5</v>
      </c>
      <c r="AF8" s="3">
        <f t="shared" ca="1" si="2"/>
        <v>6</v>
      </c>
      <c r="AG8" s="3">
        <f t="shared" ca="1" si="2"/>
        <v>11</v>
      </c>
      <c r="AH8" s="3">
        <f t="shared" ca="1" si="2"/>
        <v>14</v>
      </c>
      <c r="AI8" s="3">
        <f t="shared" ca="1" si="2"/>
        <v>15</v>
      </c>
      <c r="AJ8" s="3">
        <f t="shared" ca="1" si="3"/>
        <v>15</v>
      </c>
      <c r="AK8" s="3">
        <f t="shared" ca="1" si="3"/>
        <v>17</v>
      </c>
      <c r="AL8" s="3">
        <f t="shared" ca="1" si="3"/>
        <v>20</v>
      </c>
      <c r="AM8" s="3">
        <f t="shared" ca="1" si="3"/>
        <v>23</v>
      </c>
      <c r="AN8" s="3">
        <f t="shared" ca="1" si="3"/>
        <v>26</v>
      </c>
      <c r="AO8" s="3">
        <f t="shared" ca="1" si="3"/>
        <v>31</v>
      </c>
      <c r="AP8" s="3">
        <f t="shared" ca="1" si="3"/>
        <v>37</v>
      </c>
      <c r="AQ8" s="3">
        <f t="shared" ca="1" si="3"/>
        <v>40</v>
      </c>
      <c r="AR8" s="3">
        <f t="shared" ca="1" si="3"/>
        <v>41</v>
      </c>
      <c r="AS8" s="3">
        <f t="shared" ca="1" si="3"/>
        <v>44</v>
      </c>
      <c r="AT8" s="3">
        <f t="shared" ca="1" si="3"/>
        <v>45</v>
      </c>
      <c r="AU8" s="3">
        <f t="shared" ca="1" si="3"/>
        <v>46</v>
      </c>
      <c r="AV8" s="3">
        <f t="shared" ca="1" si="3"/>
        <v>49</v>
      </c>
      <c r="AW8" s="3">
        <f t="shared" ca="1" si="3"/>
        <v>53</v>
      </c>
      <c r="AX8" s="3">
        <f t="shared" ca="1" si="3"/>
        <v>54</v>
      </c>
      <c r="AY8" s="3">
        <f t="shared" ca="1" si="3"/>
        <v>55</v>
      </c>
      <c r="AZ8" s="3">
        <f t="shared" ca="1" si="4"/>
        <v>57</v>
      </c>
      <c r="BA8" s="3">
        <f t="shared" ca="1" si="4"/>
        <v>63</v>
      </c>
      <c r="BB8" s="3">
        <f t="shared" ca="1" si="4"/>
        <v>65</v>
      </c>
      <c r="BC8" s="3">
        <f t="shared" ca="1" si="4"/>
        <v>67</v>
      </c>
      <c r="BD8" s="3">
        <f t="shared" ca="1" si="4"/>
        <v>69</v>
      </c>
      <c r="BE8" s="3">
        <f t="shared" ca="1" si="4"/>
        <v>71</v>
      </c>
      <c r="BF8" s="3">
        <f t="shared" ca="1" si="4"/>
        <v>72</v>
      </c>
      <c r="BG8" s="3">
        <f t="shared" ca="1" si="4"/>
        <v>74</v>
      </c>
      <c r="BH8" s="3">
        <f t="shared" ca="1" si="4"/>
        <v>76</v>
      </c>
      <c r="BI8" s="3">
        <f t="shared" ca="1" si="4"/>
        <v>76</v>
      </c>
      <c r="BJ8" s="3">
        <f t="shared" ca="1" si="4"/>
        <v>76</v>
      </c>
      <c r="BK8" s="3">
        <f t="shared" ca="1" si="4"/>
        <v>0</v>
      </c>
      <c r="BL8" s="3">
        <f t="shared" ca="1" si="4"/>
        <v>0</v>
      </c>
      <c r="BM8" s="3">
        <f t="shared" ca="1" si="4"/>
        <v>0</v>
      </c>
      <c r="BN8" s="3">
        <f t="shared" ca="1" si="4"/>
        <v>0</v>
      </c>
      <c r="BO8" s="3">
        <f t="shared" ca="1" si="4"/>
        <v>0</v>
      </c>
      <c r="BP8" s="3">
        <f t="shared" ca="1" si="5"/>
        <v>0</v>
      </c>
    </row>
    <row r="9" spans="1:68" x14ac:dyDescent="0.4">
      <c r="A9" t="str">
        <f>KtAbk!A12</f>
        <v>GE</v>
      </c>
      <c r="B9" s="5">
        <f>KtAbk!B12</f>
        <v>499.48</v>
      </c>
      <c r="C9" s="3">
        <f t="shared" ca="1" si="6"/>
        <v>0</v>
      </c>
      <c r="D9" s="3">
        <f t="shared" ca="1" si="1"/>
        <v>0</v>
      </c>
      <c r="E9" s="3">
        <f t="shared" ca="1" si="1"/>
        <v>0</v>
      </c>
      <c r="F9" s="3">
        <f t="shared" ca="1" si="1"/>
        <v>0</v>
      </c>
      <c r="G9" s="3">
        <f t="shared" ca="1" si="1"/>
        <v>0</v>
      </c>
      <c r="H9" s="3">
        <f t="shared" ca="1" si="1"/>
        <v>0</v>
      </c>
      <c r="I9" s="3">
        <f t="shared" ca="1" si="1"/>
        <v>0</v>
      </c>
      <c r="J9" s="3">
        <f t="shared" ca="1" si="1"/>
        <v>0</v>
      </c>
      <c r="K9" s="3">
        <f t="shared" ca="1" si="1"/>
        <v>0</v>
      </c>
      <c r="L9" s="3">
        <f t="shared" ca="1" si="1"/>
        <v>0</v>
      </c>
      <c r="M9" s="3">
        <f t="shared" ca="1" si="1"/>
        <v>0</v>
      </c>
      <c r="N9" s="3">
        <f t="shared" ca="1" si="1"/>
        <v>0</v>
      </c>
      <c r="O9" s="3">
        <f t="shared" ca="1" si="1"/>
        <v>0</v>
      </c>
      <c r="P9" s="3">
        <f t="shared" ca="1" si="1"/>
        <v>0</v>
      </c>
      <c r="Q9" s="3">
        <f t="shared" ca="1" si="1"/>
        <v>1</v>
      </c>
      <c r="R9" s="3">
        <f t="shared" ca="1" si="1"/>
        <v>1</v>
      </c>
      <c r="S9" s="3">
        <f t="shared" ca="1" si="1"/>
        <v>2</v>
      </c>
      <c r="T9" s="3">
        <f t="shared" ca="1" si="2"/>
        <v>2</v>
      </c>
      <c r="U9" s="3">
        <f t="shared" ca="1" si="2"/>
        <v>2</v>
      </c>
      <c r="V9" s="3">
        <f t="shared" ca="1" si="2"/>
        <v>4</v>
      </c>
      <c r="W9" s="3">
        <f t="shared" ca="1" si="2"/>
        <v>4</v>
      </c>
      <c r="X9" s="3">
        <f t="shared" ca="1" si="2"/>
        <v>5</v>
      </c>
      <c r="Y9" s="3">
        <f t="shared" ca="1" si="2"/>
        <v>6</v>
      </c>
      <c r="Z9" s="3">
        <f t="shared" ca="1" si="2"/>
        <v>7</v>
      </c>
      <c r="AA9" s="3">
        <f t="shared" ca="1" si="2"/>
        <v>9</v>
      </c>
      <c r="AB9" s="3">
        <f t="shared" ca="1" si="2"/>
        <v>9</v>
      </c>
      <c r="AC9" s="3">
        <f t="shared" ca="1" si="2"/>
        <v>10</v>
      </c>
      <c r="AD9" s="3">
        <f t="shared" ca="1" si="2"/>
        <v>16</v>
      </c>
      <c r="AE9" s="3">
        <f t="shared" ca="1" si="2"/>
        <v>17</v>
      </c>
      <c r="AF9" s="3">
        <f t="shared" ca="1" si="2"/>
        <v>24</v>
      </c>
      <c r="AG9" s="3">
        <f t="shared" ca="1" si="2"/>
        <v>26</v>
      </c>
      <c r="AH9" s="3">
        <f t="shared" ca="1" si="2"/>
        <v>33</v>
      </c>
      <c r="AI9" s="3">
        <f t="shared" ca="1" si="2"/>
        <v>41</v>
      </c>
      <c r="AJ9" s="3">
        <f t="shared" ca="1" si="3"/>
        <v>49</v>
      </c>
      <c r="AK9" s="3">
        <f t="shared" ca="1" si="3"/>
        <v>58</v>
      </c>
      <c r="AL9" s="3">
        <f t="shared" ca="1" si="3"/>
        <v>66</v>
      </c>
      <c r="AM9" s="3">
        <f t="shared" ca="1" si="3"/>
        <v>74</v>
      </c>
      <c r="AN9" s="3">
        <f t="shared" ca="1" si="3"/>
        <v>82</v>
      </c>
      <c r="AO9" s="3">
        <f t="shared" ca="1" si="3"/>
        <v>88</v>
      </c>
      <c r="AP9" s="3">
        <f t="shared" ca="1" si="3"/>
        <v>101</v>
      </c>
      <c r="AQ9" s="3">
        <f t="shared" ca="1" si="3"/>
        <v>108</v>
      </c>
      <c r="AR9" s="3">
        <f t="shared" ca="1" si="3"/>
        <v>119</v>
      </c>
      <c r="AS9" s="3">
        <f t="shared" ca="1" si="3"/>
        <v>130</v>
      </c>
      <c r="AT9" s="3">
        <f t="shared" ca="1" si="3"/>
        <v>143</v>
      </c>
      <c r="AU9" s="3">
        <f t="shared" ca="1" si="3"/>
        <v>152</v>
      </c>
      <c r="AV9" s="3">
        <f t="shared" ca="1" si="3"/>
        <v>162</v>
      </c>
      <c r="AW9" s="3">
        <f t="shared" ca="1" si="3"/>
        <v>170</v>
      </c>
      <c r="AX9" s="3">
        <f t="shared" ca="1" si="3"/>
        <v>176</v>
      </c>
      <c r="AY9" s="3">
        <f t="shared" ca="1" si="3"/>
        <v>179</v>
      </c>
      <c r="AZ9" s="3">
        <f t="shared" ca="1" si="4"/>
        <v>183</v>
      </c>
      <c r="BA9" s="3">
        <f t="shared" ca="1" si="4"/>
        <v>187</v>
      </c>
      <c r="BB9" s="3">
        <f t="shared" ca="1" si="4"/>
        <v>193</v>
      </c>
      <c r="BC9" s="3">
        <f t="shared" ca="1" si="4"/>
        <v>199</v>
      </c>
      <c r="BD9" s="3">
        <f t="shared" ca="1" si="4"/>
        <v>202</v>
      </c>
      <c r="BE9" s="3">
        <f t="shared" ca="1" si="4"/>
        <v>204</v>
      </c>
      <c r="BF9" s="3">
        <f t="shared" ca="1" si="4"/>
        <v>205</v>
      </c>
      <c r="BG9" s="3">
        <f t="shared" ca="1" si="4"/>
        <v>209</v>
      </c>
      <c r="BH9" s="3">
        <f t="shared" ca="1" si="4"/>
        <v>213</v>
      </c>
      <c r="BI9" s="3">
        <f t="shared" ca="1" si="4"/>
        <v>222</v>
      </c>
      <c r="BJ9" s="3">
        <f t="shared" ca="1" si="4"/>
        <v>231</v>
      </c>
      <c r="BK9" s="3">
        <f t="shared" ca="1" si="4"/>
        <v>0</v>
      </c>
      <c r="BL9" s="3">
        <f t="shared" ca="1" si="4"/>
        <v>0</v>
      </c>
      <c r="BM9" s="3">
        <f t="shared" ca="1" si="4"/>
        <v>0</v>
      </c>
      <c r="BN9" s="3">
        <f t="shared" ca="1" si="4"/>
        <v>0</v>
      </c>
      <c r="BO9" s="3">
        <f t="shared" ca="1" si="4"/>
        <v>0</v>
      </c>
      <c r="BP9" s="3">
        <f t="shared" ca="1" si="5"/>
        <v>0</v>
      </c>
    </row>
    <row r="10" spans="1:68" x14ac:dyDescent="0.4">
      <c r="A10" t="str">
        <f>KtAbk!A13</f>
        <v>GL</v>
      </c>
      <c r="B10" s="5">
        <f>KtAbk!B13</f>
        <v>40.402999999999999</v>
      </c>
      <c r="C10" s="3">
        <f t="shared" ca="1" si="6"/>
        <v>0</v>
      </c>
      <c r="D10" s="3">
        <f t="shared" ca="1" si="1"/>
        <v>0</v>
      </c>
      <c r="E10" s="3">
        <f t="shared" ca="1" si="1"/>
        <v>0</v>
      </c>
      <c r="F10" s="3">
        <f t="shared" ca="1" si="1"/>
        <v>0</v>
      </c>
      <c r="G10" s="3">
        <f t="shared" ca="1" si="1"/>
        <v>0</v>
      </c>
      <c r="H10" s="3">
        <f t="shared" ca="1" si="1"/>
        <v>0</v>
      </c>
      <c r="I10" s="3">
        <f t="shared" ca="1" si="1"/>
        <v>0</v>
      </c>
      <c r="J10" s="3">
        <f t="shared" ca="1" si="1"/>
        <v>0</v>
      </c>
      <c r="K10" s="3">
        <f t="shared" ca="1" si="1"/>
        <v>0</v>
      </c>
      <c r="L10" s="3">
        <f t="shared" ca="1" si="1"/>
        <v>0</v>
      </c>
      <c r="M10" s="3">
        <f t="shared" ca="1" si="1"/>
        <v>0</v>
      </c>
      <c r="N10" s="3">
        <f t="shared" ca="1" si="1"/>
        <v>0</v>
      </c>
      <c r="O10" s="3">
        <f t="shared" ca="1" si="1"/>
        <v>0</v>
      </c>
      <c r="P10" s="3">
        <f t="shared" ca="1" si="1"/>
        <v>0</v>
      </c>
      <c r="Q10" s="3">
        <f t="shared" ca="1" si="1"/>
        <v>0</v>
      </c>
      <c r="R10" s="3">
        <f t="shared" ca="1" si="1"/>
        <v>0</v>
      </c>
      <c r="S10" s="3">
        <f t="shared" ca="1" si="1"/>
        <v>0</v>
      </c>
      <c r="T10" s="3">
        <f t="shared" ca="1" si="2"/>
        <v>0</v>
      </c>
      <c r="U10" s="3">
        <f t="shared" ca="1" si="2"/>
        <v>0</v>
      </c>
      <c r="V10" s="3">
        <f t="shared" ca="1" si="2"/>
        <v>0</v>
      </c>
      <c r="W10" s="3">
        <f t="shared" ca="1" si="2"/>
        <v>0</v>
      </c>
      <c r="X10" s="3">
        <f t="shared" ca="1" si="2"/>
        <v>0</v>
      </c>
      <c r="Y10" s="3">
        <f t="shared" ca="1" si="2"/>
        <v>0</v>
      </c>
      <c r="Z10" s="3">
        <f t="shared" ca="1" si="2"/>
        <v>0</v>
      </c>
      <c r="AA10" s="3">
        <f t="shared" ca="1" si="2"/>
        <v>0</v>
      </c>
      <c r="AB10" s="3">
        <f t="shared" ca="1" si="2"/>
        <v>0</v>
      </c>
      <c r="AC10" s="3">
        <f t="shared" ca="1" si="2"/>
        <v>0</v>
      </c>
      <c r="AD10" s="3">
        <f t="shared" ca="1" si="2"/>
        <v>0</v>
      </c>
      <c r="AE10" s="3">
        <f t="shared" ca="1" si="2"/>
        <v>0</v>
      </c>
      <c r="AF10" s="3">
        <f t="shared" ca="1" si="2"/>
        <v>0</v>
      </c>
      <c r="AG10" s="3">
        <f t="shared" ca="1" si="2"/>
        <v>0</v>
      </c>
      <c r="AH10" s="3">
        <f t="shared" ca="1" si="2"/>
        <v>0</v>
      </c>
      <c r="AI10" s="3">
        <f t="shared" ca="1" si="2"/>
        <v>1</v>
      </c>
      <c r="AJ10" s="3">
        <f t="shared" ca="1" si="3"/>
        <v>1</v>
      </c>
      <c r="AK10" s="3">
        <f t="shared" ca="1" si="3"/>
        <v>2</v>
      </c>
      <c r="AL10" s="3">
        <f t="shared" ca="1" si="3"/>
        <v>2</v>
      </c>
      <c r="AM10" s="3">
        <f t="shared" ca="1" si="3"/>
        <v>2</v>
      </c>
      <c r="AN10" s="3">
        <f t="shared" ca="1" si="3"/>
        <v>2</v>
      </c>
      <c r="AO10" s="3">
        <f t="shared" ca="1" si="3"/>
        <v>2</v>
      </c>
      <c r="AP10" s="3">
        <f t="shared" ca="1" si="3"/>
        <v>2</v>
      </c>
      <c r="AQ10" s="3">
        <f t="shared" ca="1" si="3"/>
        <v>2</v>
      </c>
      <c r="AR10" s="3">
        <f t="shared" ca="1" si="3"/>
        <v>2</v>
      </c>
      <c r="AS10" s="3">
        <f t="shared" ca="1" si="3"/>
        <v>2</v>
      </c>
      <c r="AT10" s="3">
        <f t="shared" ca="1" si="3"/>
        <v>2</v>
      </c>
      <c r="AU10" s="3">
        <f t="shared" ca="1" si="3"/>
        <v>2</v>
      </c>
      <c r="AV10" s="3">
        <f t="shared" ca="1" si="3"/>
        <v>2</v>
      </c>
      <c r="AW10" s="3">
        <f t="shared" ca="1" si="3"/>
        <v>2</v>
      </c>
      <c r="AX10" s="3">
        <f t="shared" ca="1" si="3"/>
        <v>2</v>
      </c>
      <c r="AY10" s="3">
        <f t="shared" ca="1" si="3"/>
        <v>2</v>
      </c>
      <c r="AZ10" s="3">
        <f t="shared" ca="1" si="4"/>
        <v>2</v>
      </c>
      <c r="BA10" s="3">
        <f t="shared" ca="1" si="4"/>
        <v>2</v>
      </c>
      <c r="BB10" s="3">
        <f t="shared" ca="1" si="4"/>
        <v>3</v>
      </c>
      <c r="BC10" s="3">
        <f t="shared" ca="1" si="4"/>
        <v>3</v>
      </c>
      <c r="BD10" s="3">
        <f t="shared" ca="1" si="4"/>
        <v>4</v>
      </c>
      <c r="BE10" s="3">
        <f t="shared" ca="1" si="4"/>
        <v>4</v>
      </c>
      <c r="BF10" s="3">
        <f t="shared" ca="1" si="4"/>
        <v>5</v>
      </c>
      <c r="BG10" s="3">
        <f t="shared" ca="1" si="4"/>
        <v>6</v>
      </c>
      <c r="BH10" s="3">
        <f t="shared" ca="1" si="4"/>
        <v>6</v>
      </c>
      <c r="BI10" s="3">
        <f t="shared" ca="1" si="4"/>
        <v>6</v>
      </c>
      <c r="BJ10" s="3">
        <f t="shared" ca="1" si="4"/>
        <v>7</v>
      </c>
      <c r="BK10" s="3">
        <f t="shared" ca="1" si="4"/>
        <v>0</v>
      </c>
      <c r="BL10" s="3">
        <f t="shared" ca="1" si="4"/>
        <v>0</v>
      </c>
      <c r="BM10" s="3">
        <f t="shared" ca="1" si="4"/>
        <v>0</v>
      </c>
      <c r="BN10" s="3">
        <f t="shared" ca="1" si="4"/>
        <v>0</v>
      </c>
      <c r="BO10" s="3">
        <f t="shared" ca="1" si="4"/>
        <v>0</v>
      </c>
      <c r="BP10" s="3">
        <f t="shared" ca="1" si="5"/>
        <v>0</v>
      </c>
    </row>
    <row r="11" spans="1:68" x14ac:dyDescent="0.4">
      <c r="A11" t="str">
        <f>KtAbk!A14</f>
        <v>GR</v>
      </c>
      <c r="B11" s="5">
        <f>KtAbk!B14</f>
        <v>198.37899999999999</v>
      </c>
      <c r="C11" s="3">
        <f t="shared" ca="1" si="6"/>
        <v>0</v>
      </c>
      <c r="D11" s="3">
        <f t="shared" ca="1" si="1"/>
        <v>0</v>
      </c>
      <c r="E11" s="3">
        <f t="shared" ca="1" si="1"/>
        <v>0</v>
      </c>
      <c r="F11" s="3">
        <f t="shared" ca="1" si="1"/>
        <v>0</v>
      </c>
      <c r="G11" s="3">
        <f t="shared" ca="1" si="1"/>
        <v>0</v>
      </c>
      <c r="H11" s="3">
        <f t="shared" ca="1" si="1"/>
        <v>0</v>
      </c>
      <c r="I11" s="3">
        <f t="shared" ca="1" si="1"/>
        <v>0</v>
      </c>
      <c r="J11" s="3">
        <f t="shared" ca="1" si="1"/>
        <v>0</v>
      </c>
      <c r="K11" s="3">
        <f t="shared" ca="1" si="1"/>
        <v>0</v>
      </c>
      <c r="L11" s="3">
        <f t="shared" ca="1" si="1"/>
        <v>0</v>
      </c>
      <c r="M11" s="3">
        <f t="shared" ca="1" si="1"/>
        <v>0</v>
      </c>
      <c r="N11" s="3">
        <f t="shared" ca="1" si="1"/>
        <v>0</v>
      </c>
      <c r="O11" s="3">
        <f t="shared" ca="1" si="1"/>
        <v>0</v>
      </c>
      <c r="P11" s="3">
        <f t="shared" ca="1" si="1"/>
        <v>0</v>
      </c>
      <c r="Q11" s="3">
        <f t="shared" ca="1" si="1"/>
        <v>0</v>
      </c>
      <c r="R11" s="3">
        <f t="shared" ca="1" si="1"/>
        <v>0</v>
      </c>
      <c r="S11" s="3">
        <f t="shared" ca="1" si="1"/>
        <v>0</v>
      </c>
      <c r="T11" s="3">
        <f t="shared" ca="1" si="2"/>
        <v>0</v>
      </c>
      <c r="U11" s="3">
        <f t="shared" ca="1" si="2"/>
        <v>0</v>
      </c>
      <c r="V11" s="3">
        <f t="shared" ca="1" si="2"/>
        <v>0</v>
      </c>
      <c r="W11" s="3">
        <f t="shared" ca="1" si="2"/>
        <v>0</v>
      </c>
      <c r="X11" s="3">
        <f t="shared" ca="1" si="2"/>
        <v>1</v>
      </c>
      <c r="Y11" s="3">
        <f t="shared" ca="1" si="2"/>
        <v>1</v>
      </c>
      <c r="Z11" s="3">
        <f t="shared" ca="1" si="2"/>
        <v>2</v>
      </c>
      <c r="AA11" s="3">
        <f t="shared" ca="1" si="2"/>
        <v>3</v>
      </c>
      <c r="AB11" s="3">
        <f t="shared" ca="1" si="2"/>
        <v>4</v>
      </c>
      <c r="AC11" s="3">
        <f t="shared" ca="1" si="2"/>
        <v>4</v>
      </c>
      <c r="AD11" s="3">
        <f t="shared" ca="1" si="2"/>
        <v>4</v>
      </c>
      <c r="AE11" s="3">
        <f t="shared" ca="1" si="2"/>
        <v>6</v>
      </c>
      <c r="AF11" s="3">
        <f t="shared" ca="1" si="2"/>
        <v>8</v>
      </c>
      <c r="AG11" s="3">
        <f t="shared" ca="1" si="2"/>
        <v>8</v>
      </c>
      <c r="AH11" s="3">
        <f t="shared" ca="1" si="2"/>
        <v>9</v>
      </c>
      <c r="AI11" s="3">
        <f t="shared" ca="1" si="2"/>
        <v>12</v>
      </c>
      <c r="AJ11" s="3">
        <f t="shared" ca="1" si="3"/>
        <v>16</v>
      </c>
      <c r="AK11" s="3">
        <f t="shared" ca="1" si="3"/>
        <v>19</v>
      </c>
      <c r="AL11" s="3">
        <f t="shared" ca="1" si="3"/>
        <v>23</v>
      </c>
      <c r="AM11" s="3">
        <f t="shared" ca="1" si="3"/>
        <v>26</v>
      </c>
      <c r="AN11" s="3">
        <f t="shared" ca="1" si="3"/>
        <v>28</v>
      </c>
      <c r="AO11" s="3">
        <f t="shared" ca="1" si="3"/>
        <v>30</v>
      </c>
      <c r="AP11" s="3">
        <f t="shared" ca="1" si="3"/>
        <v>32</v>
      </c>
      <c r="AQ11" s="3">
        <f t="shared" ca="1" si="3"/>
        <v>33</v>
      </c>
      <c r="AR11" s="3">
        <f t="shared" ca="1" si="3"/>
        <v>34</v>
      </c>
      <c r="AS11" s="3">
        <f t="shared" ca="1" si="3"/>
        <v>35</v>
      </c>
      <c r="AT11" s="3">
        <f t="shared" ca="1" si="3"/>
        <v>35</v>
      </c>
      <c r="AU11" s="3">
        <f t="shared" ca="1" si="3"/>
        <v>36</v>
      </c>
      <c r="AV11" s="3">
        <f t="shared" ca="1" si="3"/>
        <v>36</v>
      </c>
      <c r="AW11" s="3">
        <f t="shared" ca="1" si="3"/>
        <v>36</v>
      </c>
      <c r="AX11" s="3">
        <f t="shared" ca="1" si="3"/>
        <v>36</v>
      </c>
      <c r="AY11" s="3">
        <f t="shared" ca="1" si="3"/>
        <v>37</v>
      </c>
      <c r="AZ11" s="3">
        <f t="shared" ca="1" si="4"/>
        <v>37</v>
      </c>
      <c r="BA11" s="3">
        <f t="shared" ca="1" si="4"/>
        <v>38</v>
      </c>
      <c r="BB11" s="3">
        <f t="shared" ca="1" si="4"/>
        <v>39</v>
      </c>
      <c r="BC11" s="3">
        <f t="shared" ca="1" si="4"/>
        <v>40</v>
      </c>
      <c r="BD11" s="3">
        <f t="shared" ca="1" si="4"/>
        <v>40</v>
      </c>
      <c r="BE11" s="3">
        <f t="shared" ca="1" si="4"/>
        <v>41</v>
      </c>
      <c r="BF11" s="3">
        <f t="shared" ca="1" si="4"/>
        <v>42</v>
      </c>
      <c r="BG11" s="3">
        <f t="shared" ca="1" si="4"/>
        <v>43</v>
      </c>
      <c r="BH11" s="3">
        <f t="shared" ca="1" si="4"/>
        <v>43</v>
      </c>
      <c r="BI11" s="3">
        <f t="shared" ca="1" si="4"/>
        <v>43</v>
      </c>
      <c r="BJ11" s="3">
        <f t="shared" ca="1" si="4"/>
        <v>43</v>
      </c>
      <c r="BK11" s="3">
        <f t="shared" ca="1" si="4"/>
        <v>0</v>
      </c>
      <c r="BL11" s="3">
        <f t="shared" ca="1" si="4"/>
        <v>0</v>
      </c>
      <c r="BM11" s="3">
        <f t="shared" ca="1" si="4"/>
        <v>0</v>
      </c>
      <c r="BN11" s="3">
        <f t="shared" ca="1" si="4"/>
        <v>0</v>
      </c>
      <c r="BO11" s="3">
        <f t="shared" ca="1" si="4"/>
        <v>0</v>
      </c>
      <c r="BP11" s="3">
        <f t="shared" ca="1" si="5"/>
        <v>0</v>
      </c>
    </row>
    <row r="12" spans="1:68" x14ac:dyDescent="0.4">
      <c r="A12" t="str">
        <f>KtAbk!A15</f>
        <v>JU</v>
      </c>
      <c r="B12" s="5">
        <f>KtAbk!B15</f>
        <v>73.418999999999997</v>
      </c>
      <c r="C12" s="3">
        <f t="shared" ca="1" si="6"/>
        <v>0</v>
      </c>
      <c r="D12" s="3">
        <f t="shared" ca="1" si="1"/>
        <v>0</v>
      </c>
      <c r="E12" s="3">
        <f t="shared" ca="1" si="1"/>
        <v>0</v>
      </c>
      <c r="F12" s="3">
        <f t="shared" ca="1" si="1"/>
        <v>0</v>
      </c>
      <c r="G12" s="3">
        <f t="shared" ca="1" si="1"/>
        <v>0</v>
      </c>
      <c r="H12" s="3">
        <f t="shared" ca="1" si="1"/>
        <v>0</v>
      </c>
      <c r="I12" s="3">
        <f t="shared" ca="1" si="1"/>
        <v>0</v>
      </c>
      <c r="J12" s="3">
        <f t="shared" ca="1" si="1"/>
        <v>0</v>
      </c>
      <c r="K12" s="3">
        <f t="shared" ca="1" si="1"/>
        <v>0</v>
      </c>
      <c r="L12" s="3">
        <f t="shared" ca="1" si="1"/>
        <v>0</v>
      </c>
      <c r="M12" s="3">
        <f t="shared" ca="1" si="1"/>
        <v>0</v>
      </c>
      <c r="N12" s="3">
        <f t="shared" ca="1" si="1"/>
        <v>0</v>
      </c>
      <c r="O12" s="3">
        <f t="shared" ca="1" si="1"/>
        <v>0</v>
      </c>
      <c r="P12" s="3">
        <f t="shared" ca="1" si="1"/>
        <v>0</v>
      </c>
      <c r="Q12" s="3">
        <f t="shared" ca="1" si="1"/>
        <v>0</v>
      </c>
      <c r="R12" s="3">
        <f t="shared" ca="1" si="1"/>
        <v>0</v>
      </c>
      <c r="S12" s="3">
        <f t="shared" ca="1" si="1"/>
        <v>0</v>
      </c>
      <c r="T12" s="3">
        <f t="shared" ca="1" si="2"/>
        <v>0</v>
      </c>
      <c r="U12" s="3">
        <f t="shared" ca="1" si="2"/>
        <v>0</v>
      </c>
      <c r="V12" s="3">
        <f t="shared" ca="1" si="2"/>
        <v>0</v>
      </c>
      <c r="W12" s="3">
        <f t="shared" ca="1" si="2"/>
        <v>0</v>
      </c>
      <c r="X12" s="3">
        <f t="shared" ca="1" si="2"/>
        <v>0</v>
      </c>
      <c r="Y12" s="3">
        <f t="shared" ca="1" si="2"/>
        <v>0</v>
      </c>
      <c r="Z12" s="3">
        <f t="shared" ca="1" si="2"/>
        <v>0</v>
      </c>
      <c r="AA12" s="3">
        <f t="shared" ca="1" si="2"/>
        <v>0</v>
      </c>
      <c r="AB12" s="3">
        <f t="shared" ca="1" si="2"/>
        <v>0</v>
      </c>
      <c r="AC12" s="3">
        <f t="shared" ca="1" si="2"/>
        <v>0</v>
      </c>
      <c r="AD12" s="3">
        <f t="shared" ca="1" si="2"/>
        <v>0</v>
      </c>
      <c r="AE12" s="3">
        <f t="shared" ca="1" si="2"/>
        <v>0</v>
      </c>
      <c r="AF12" s="3">
        <f t="shared" ca="1" si="2"/>
        <v>0</v>
      </c>
      <c r="AG12" s="3">
        <f t="shared" ca="1" si="2"/>
        <v>0</v>
      </c>
      <c r="AH12" s="3">
        <f t="shared" ca="1" si="2"/>
        <v>0</v>
      </c>
      <c r="AI12" s="3">
        <f t="shared" ca="1" si="2"/>
        <v>0</v>
      </c>
      <c r="AJ12" s="3">
        <f t="shared" ca="1" si="3"/>
        <v>0</v>
      </c>
      <c r="AK12" s="3">
        <f t="shared" ca="1" si="3"/>
        <v>0</v>
      </c>
      <c r="AL12" s="3">
        <f t="shared" ca="1" si="3"/>
        <v>0</v>
      </c>
      <c r="AM12" s="3">
        <f t="shared" ca="1" si="3"/>
        <v>0</v>
      </c>
      <c r="AN12" s="3">
        <f t="shared" ca="1" si="3"/>
        <v>0</v>
      </c>
      <c r="AO12" s="3">
        <f t="shared" ca="1" si="3"/>
        <v>0</v>
      </c>
      <c r="AP12" s="3">
        <f t="shared" ca="1" si="3"/>
        <v>0</v>
      </c>
      <c r="AQ12" s="3">
        <f t="shared" ca="1" si="3"/>
        <v>0</v>
      </c>
      <c r="AR12" s="3">
        <f t="shared" ca="1" si="3"/>
        <v>0</v>
      </c>
      <c r="AS12" s="3">
        <f t="shared" ca="1" si="3"/>
        <v>0</v>
      </c>
      <c r="AT12" s="3">
        <f t="shared" ca="1" si="3"/>
        <v>1</v>
      </c>
      <c r="AU12" s="3">
        <f t="shared" ca="1" si="3"/>
        <v>2</v>
      </c>
      <c r="AV12" s="3">
        <f t="shared" ca="1" si="3"/>
        <v>3</v>
      </c>
      <c r="AW12" s="3">
        <f t="shared" ca="1" si="3"/>
        <v>3</v>
      </c>
      <c r="AX12" s="3">
        <f t="shared" ca="1" si="3"/>
        <v>3</v>
      </c>
      <c r="AY12" s="3">
        <f t="shared" ca="1" si="3"/>
        <v>3</v>
      </c>
      <c r="AZ12" s="3">
        <f t="shared" ca="1" si="4"/>
        <v>3</v>
      </c>
      <c r="BA12" s="3">
        <f t="shared" ca="1" si="4"/>
        <v>3</v>
      </c>
      <c r="BB12" s="3">
        <f t="shared" ca="1" si="4"/>
        <v>3</v>
      </c>
      <c r="BC12" s="3">
        <f t="shared" ca="1" si="4"/>
        <v>3</v>
      </c>
      <c r="BD12" s="3">
        <f t="shared" ca="1" si="4"/>
        <v>3</v>
      </c>
      <c r="BE12" s="3">
        <f t="shared" ca="1" si="4"/>
        <v>5</v>
      </c>
      <c r="BF12" s="3">
        <f t="shared" ca="1" si="4"/>
        <v>6</v>
      </c>
      <c r="BG12" s="3">
        <f t="shared" ca="1" si="4"/>
        <v>6</v>
      </c>
      <c r="BH12" s="3">
        <f t="shared" ca="1" si="4"/>
        <v>6</v>
      </c>
      <c r="BI12" s="3">
        <f t="shared" ca="1" si="4"/>
        <v>6</v>
      </c>
      <c r="BJ12" s="3">
        <f t="shared" ca="1" si="4"/>
        <v>6</v>
      </c>
      <c r="BK12" s="3">
        <f t="shared" ca="1" si="4"/>
        <v>0</v>
      </c>
      <c r="BL12" s="3">
        <f t="shared" ca="1" si="4"/>
        <v>0</v>
      </c>
      <c r="BM12" s="3">
        <f t="shared" ca="1" si="4"/>
        <v>0</v>
      </c>
      <c r="BN12" s="3">
        <f t="shared" ca="1" si="4"/>
        <v>0</v>
      </c>
      <c r="BO12" s="3">
        <f t="shared" ca="1" si="4"/>
        <v>0</v>
      </c>
      <c r="BP12" s="3">
        <f t="shared" ca="1" si="5"/>
        <v>0</v>
      </c>
    </row>
    <row r="13" spans="1:68" x14ac:dyDescent="0.4">
      <c r="A13" t="str">
        <f>KtAbk!A16</f>
        <v>LU</v>
      </c>
      <c r="B13" s="5">
        <f>KtAbk!B16</f>
        <v>409.55700000000002</v>
      </c>
      <c r="C13" s="3">
        <f t="shared" ca="1" si="6"/>
        <v>0</v>
      </c>
      <c r="D13" s="3">
        <f t="shared" ca="1" si="1"/>
        <v>0</v>
      </c>
      <c r="E13" s="3">
        <f t="shared" ca="1" si="1"/>
        <v>0</v>
      </c>
      <c r="F13" s="3">
        <f t="shared" ca="1" si="1"/>
        <v>0</v>
      </c>
      <c r="G13" s="3">
        <f t="shared" ca="1" si="1"/>
        <v>0</v>
      </c>
      <c r="H13" s="3">
        <f t="shared" ca="1" si="1"/>
        <v>0</v>
      </c>
      <c r="I13" s="3">
        <f t="shared" ca="1" si="1"/>
        <v>0</v>
      </c>
      <c r="J13" s="3">
        <f t="shared" ca="1" si="1"/>
        <v>0</v>
      </c>
      <c r="K13" s="3">
        <f t="shared" ca="1" si="1"/>
        <v>0</v>
      </c>
      <c r="L13" s="3">
        <f t="shared" ca="1" si="1"/>
        <v>0</v>
      </c>
      <c r="M13" s="3">
        <f t="shared" ca="1" si="1"/>
        <v>0</v>
      </c>
      <c r="N13" s="3">
        <f t="shared" ca="1" si="1"/>
        <v>0</v>
      </c>
      <c r="O13" s="3">
        <f t="shared" ca="1" si="1"/>
        <v>0</v>
      </c>
      <c r="P13" s="3">
        <f t="shared" ca="1" si="1"/>
        <v>0</v>
      </c>
      <c r="Q13" s="3">
        <f t="shared" ca="1" si="1"/>
        <v>0</v>
      </c>
      <c r="R13" s="3">
        <f t="shared" ca="1" si="1"/>
        <v>0</v>
      </c>
      <c r="S13" s="3">
        <f t="shared" ca="1" si="1"/>
        <v>0</v>
      </c>
      <c r="T13" s="3">
        <f t="shared" ca="1" si="2"/>
        <v>0</v>
      </c>
      <c r="U13" s="3">
        <f t="shared" ca="1" si="2"/>
        <v>0</v>
      </c>
      <c r="V13" s="3">
        <f t="shared" ca="1" si="2"/>
        <v>0</v>
      </c>
      <c r="W13" s="3">
        <f t="shared" ca="1" si="2"/>
        <v>0</v>
      </c>
      <c r="X13" s="3">
        <f t="shared" ca="1" si="2"/>
        <v>0</v>
      </c>
      <c r="Y13" s="3">
        <f t="shared" ca="1" si="2"/>
        <v>0</v>
      </c>
      <c r="Z13" s="3">
        <f t="shared" ca="1" si="2"/>
        <v>0</v>
      </c>
      <c r="AA13" s="3">
        <f t="shared" ca="1" si="2"/>
        <v>0</v>
      </c>
      <c r="AB13" s="3">
        <f t="shared" ca="1" si="2"/>
        <v>1</v>
      </c>
      <c r="AC13" s="3">
        <f t="shared" ca="1" si="2"/>
        <v>1</v>
      </c>
      <c r="AD13" s="3">
        <f t="shared" ca="1" si="2"/>
        <v>1</v>
      </c>
      <c r="AE13" s="3">
        <f t="shared" ca="1" si="2"/>
        <v>2</v>
      </c>
      <c r="AF13" s="3">
        <f t="shared" ca="1" si="2"/>
        <v>2</v>
      </c>
      <c r="AG13" s="3">
        <f t="shared" ca="1" si="2"/>
        <v>3</v>
      </c>
      <c r="AH13" s="3">
        <f t="shared" ca="1" si="2"/>
        <v>3</v>
      </c>
      <c r="AI13" s="3">
        <f t="shared" ca="1" si="2"/>
        <v>4</v>
      </c>
      <c r="AJ13" s="3">
        <f t="shared" ca="1" si="3"/>
        <v>5</v>
      </c>
      <c r="AK13" s="3">
        <f t="shared" ca="1" si="3"/>
        <v>6</v>
      </c>
      <c r="AL13" s="3">
        <f t="shared" ca="1" si="3"/>
        <v>7</v>
      </c>
      <c r="AM13" s="3">
        <f t="shared" ca="1" si="3"/>
        <v>7</v>
      </c>
      <c r="AN13" s="3">
        <f t="shared" ca="1" si="3"/>
        <v>7</v>
      </c>
      <c r="AO13" s="3">
        <f t="shared" ca="1" si="3"/>
        <v>7</v>
      </c>
      <c r="AP13" s="3">
        <f t="shared" ca="1" si="3"/>
        <v>7</v>
      </c>
      <c r="AQ13" s="3">
        <f t="shared" ca="1" si="3"/>
        <v>9</v>
      </c>
      <c r="AR13" s="3">
        <f t="shared" ca="1" si="3"/>
        <v>9</v>
      </c>
      <c r="AS13" s="3">
        <f t="shared" ca="1" si="3"/>
        <v>9</v>
      </c>
      <c r="AT13" s="3">
        <f t="shared" ca="1" si="3"/>
        <v>9</v>
      </c>
      <c r="AU13" s="3">
        <f t="shared" ca="1" si="3"/>
        <v>9</v>
      </c>
      <c r="AV13" s="3">
        <f t="shared" ca="1" si="3"/>
        <v>9</v>
      </c>
      <c r="AW13" s="3">
        <f t="shared" ca="1" si="3"/>
        <v>10</v>
      </c>
      <c r="AX13" s="3">
        <f t="shared" ca="1" si="3"/>
        <v>10</v>
      </c>
      <c r="AY13" s="3">
        <f t="shared" ca="1" si="3"/>
        <v>10</v>
      </c>
      <c r="AZ13" s="3">
        <f t="shared" ca="1" si="4"/>
        <v>11</v>
      </c>
      <c r="BA13" s="3">
        <f t="shared" ca="1" si="4"/>
        <v>12</v>
      </c>
      <c r="BB13" s="3">
        <f t="shared" ca="1" si="4"/>
        <v>13</v>
      </c>
      <c r="BC13" s="3">
        <f t="shared" ca="1" si="4"/>
        <v>14</v>
      </c>
      <c r="BD13" s="3">
        <f t="shared" ca="1" si="4"/>
        <v>15</v>
      </c>
      <c r="BE13" s="3">
        <f t="shared" ca="1" si="4"/>
        <v>15</v>
      </c>
      <c r="BF13" s="3">
        <f t="shared" ca="1" si="4"/>
        <v>15</v>
      </c>
      <c r="BG13" s="3">
        <f t="shared" ca="1" si="4"/>
        <v>15</v>
      </c>
      <c r="BH13" s="3">
        <f t="shared" ca="1" si="4"/>
        <v>15</v>
      </c>
      <c r="BI13" s="3">
        <f t="shared" ca="1" si="4"/>
        <v>15</v>
      </c>
      <c r="BJ13" s="3">
        <f t="shared" ca="1" si="4"/>
        <v>16</v>
      </c>
      <c r="BK13" s="3">
        <f t="shared" ca="1" si="4"/>
        <v>0</v>
      </c>
      <c r="BL13" s="3">
        <f t="shared" ca="1" si="4"/>
        <v>0</v>
      </c>
      <c r="BM13" s="3">
        <f t="shared" ca="1" si="4"/>
        <v>0</v>
      </c>
      <c r="BN13" s="3">
        <f t="shared" ca="1" si="4"/>
        <v>0</v>
      </c>
      <c r="BO13" s="3">
        <f t="shared" ca="1" si="4"/>
        <v>0</v>
      </c>
      <c r="BP13" s="3">
        <f t="shared" ca="1" si="5"/>
        <v>0</v>
      </c>
    </row>
    <row r="14" spans="1:68" x14ac:dyDescent="0.4">
      <c r="A14" t="str">
        <f>KtAbk!A17</f>
        <v>NE</v>
      </c>
      <c r="B14" s="5">
        <f>KtAbk!B17</f>
        <v>176.85</v>
      </c>
      <c r="C14" s="3">
        <f t="shared" ca="1" si="6"/>
        <v>0</v>
      </c>
      <c r="D14" s="3">
        <f t="shared" ca="1" si="1"/>
        <v>0</v>
      </c>
      <c r="E14" s="3">
        <f t="shared" ca="1" si="1"/>
        <v>0</v>
      </c>
      <c r="F14" s="3">
        <f t="shared" ca="1" si="1"/>
        <v>0</v>
      </c>
      <c r="G14" s="3">
        <f t="shared" ca="1" si="1"/>
        <v>0</v>
      </c>
      <c r="H14" s="3">
        <f t="shared" ca="1" si="1"/>
        <v>0</v>
      </c>
      <c r="I14" s="3">
        <f t="shared" ca="1" si="1"/>
        <v>0</v>
      </c>
      <c r="J14" s="3">
        <f t="shared" ca="1" si="1"/>
        <v>0</v>
      </c>
      <c r="K14" s="3">
        <f t="shared" ca="1" si="1"/>
        <v>0</v>
      </c>
      <c r="L14" s="3">
        <f t="shared" ca="1" si="1"/>
        <v>0</v>
      </c>
      <c r="M14" s="3">
        <f t="shared" ca="1" si="1"/>
        <v>0</v>
      </c>
      <c r="N14" s="3">
        <f t="shared" ca="1" si="1"/>
        <v>0</v>
      </c>
      <c r="O14" s="3">
        <f t="shared" ca="1" si="1"/>
        <v>0</v>
      </c>
      <c r="P14" s="3">
        <f t="shared" ca="1" si="1"/>
        <v>0</v>
      </c>
      <c r="Q14" s="3">
        <f t="shared" ca="1" si="1"/>
        <v>0</v>
      </c>
      <c r="R14" s="3">
        <f t="shared" ca="1" si="1"/>
        <v>0</v>
      </c>
      <c r="S14" s="3">
        <f t="shared" ca="1" si="1"/>
        <v>0</v>
      </c>
      <c r="T14" s="3">
        <f t="shared" ca="1" si="2"/>
        <v>0</v>
      </c>
      <c r="U14" s="3">
        <f t="shared" ca="1" si="2"/>
        <v>0</v>
      </c>
      <c r="V14" s="3">
        <f t="shared" ca="1" si="2"/>
        <v>0</v>
      </c>
      <c r="W14" s="3">
        <f t="shared" ca="1" si="2"/>
        <v>0</v>
      </c>
      <c r="X14" s="3">
        <f t="shared" ca="1" si="2"/>
        <v>1</v>
      </c>
      <c r="Y14" s="3">
        <f t="shared" ca="1" si="2"/>
        <v>1</v>
      </c>
      <c r="Z14" s="3">
        <f t="shared" ca="1" si="2"/>
        <v>2</v>
      </c>
      <c r="AA14" s="3">
        <f t="shared" ca="1" si="2"/>
        <v>3</v>
      </c>
      <c r="AB14" s="3">
        <f t="shared" ca="1" si="2"/>
        <v>4</v>
      </c>
      <c r="AC14" s="3">
        <f t="shared" ca="1" si="2"/>
        <v>4</v>
      </c>
      <c r="AD14" s="3">
        <f t="shared" ca="1" si="2"/>
        <v>5</v>
      </c>
      <c r="AE14" s="3">
        <f t="shared" ca="1" si="2"/>
        <v>6</v>
      </c>
      <c r="AF14" s="3">
        <f t="shared" ca="1" si="2"/>
        <v>9</v>
      </c>
      <c r="AG14" s="3">
        <f t="shared" ca="1" si="2"/>
        <v>12</v>
      </c>
      <c r="AH14" s="3">
        <f t="shared" ca="1" si="2"/>
        <v>13</v>
      </c>
      <c r="AI14" s="3">
        <f t="shared" ca="1" si="2"/>
        <v>15</v>
      </c>
      <c r="AJ14" s="3">
        <f t="shared" ca="1" si="3"/>
        <v>18</v>
      </c>
      <c r="AK14" s="3">
        <f t="shared" ca="1" si="3"/>
        <v>21</v>
      </c>
      <c r="AL14" s="3">
        <f t="shared" ca="1" si="3"/>
        <v>23</v>
      </c>
      <c r="AM14" s="3">
        <f t="shared" ca="1" si="3"/>
        <v>25</v>
      </c>
      <c r="AN14" s="3">
        <f t="shared" ca="1" si="3"/>
        <v>28</v>
      </c>
      <c r="AO14" s="3">
        <f t="shared" ca="1" si="3"/>
        <v>29</v>
      </c>
      <c r="AP14" s="3">
        <f t="shared" ca="1" si="3"/>
        <v>31</v>
      </c>
      <c r="AQ14" s="3">
        <f t="shared" ca="1" si="3"/>
        <v>31</v>
      </c>
      <c r="AR14" s="3">
        <f t="shared" ca="1" si="3"/>
        <v>34</v>
      </c>
      <c r="AS14" s="3">
        <f t="shared" ca="1" si="3"/>
        <v>36</v>
      </c>
      <c r="AT14" s="3">
        <f t="shared" ca="1" si="3"/>
        <v>39</v>
      </c>
      <c r="AU14" s="3">
        <f t="shared" ca="1" si="3"/>
        <v>40</v>
      </c>
      <c r="AV14" s="3">
        <f t="shared" ca="1" si="3"/>
        <v>41</v>
      </c>
      <c r="AW14" s="3">
        <f t="shared" ca="1" si="3"/>
        <v>42</v>
      </c>
      <c r="AX14" s="3">
        <f t="shared" ca="1" si="3"/>
        <v>47</v>
      </c>
      <c r="AY14" s="3">
        <f t="shared" ca="1" si="3"/>
        <v>48</v>
      </c>
      <c r="AZ14" s="3">
        <f t="shared" ca="1" si="4"/>
        <v>51</v>
      </c>
      <c r="BA14" s="3">
        <f t="shared" ca="1" si="4"/>
        <v>53</v>
      </c>
      <c r="BB14" s="3">
        <f t="shared" ca="1" si="4"/>
        <v>54</v>
      </c>
      <c r="BC14" s="3">
        <f t="shared" ca="1" si="4"/>
        <v>57</v>
      </c>
      <c r="BD14" s="3">
        <f t="shared" ca="1" si="4"/>
        <v>57</v>
      </c>
      <c r="BE14" s="3">
        <f t="shared" ca="1" si="4"/>
        <v>58</v>
      </c>
      <c r="BF14" s="3">
        <f t="shared" ca="1" si="4"/>
        <v>60</v>
      </c>
      <c r="BG14" s="3">
        <f t="shared" ca="1" si="4"/>
        <v>61</v>
      </c>
      <c r="BH14" s="3">
        <f t="shared" ca="1" si="4"/>
        <v>61</v>
      </c>
      <c r="BI14" s="3">
        <f t="shared" ca="1" si="4"/>
        <v>61</v>
      </c>
      <c r="BJ14" s="3">
        <f t="shared" ca="1" si="4"/>
        <v>62</v>
      </c>
      <c r="BK14" s="3">
        <f t="shared" ca="1" si="4"/>
        <v>0</v>
      </c>
      <c r="BL14" s="3">
        <f t="shared" ca="1" si="4"/>
        <v>0</v>
      </c>
      <c r="BM14" s="3">
        <f t="shared" ca="1" si="4"/>
        <v>0</v>
      </c>
      <c r="BN14" s="3">
        <f t="shared" ca="1" si="4"/>
        <v>0</v>
      </c>
      <c r="BO14" s="3">
        <f t="shared" ca="1" si="4"/>
        <v>0</v>
      </c>
      <c r="BP14" s="3">
        <f t="shared" ca="1" si="5"/>
        <v>0</v>
      </c>
    </row>
    <row r="15" spans="1:68" x14ac:dyDescent="0.4">
      <c r="A15" t="str">
        <f>KtAbk!A18</f>
        <v>NW</v>
      </c>
      <c r="B15" s="5">
        <f>KtAbk!B18</f>
        <v>43.222999999999999</v>
      </c>
      <c r="C15" s="3">
        <f t="shared" ca="1" si="6"/>
        <v>0</v>
      </c>
      <c r="D15" s="3">
        <f t="shared" ca="1" si="1"/>
        <v>0</v>
      </c>
      <c r="E15" s="3">
        <f t="shared" ca="1" si="1"/>
        <v>0</v>
      </c>
      <c r="F15" s="3">
        <f t="shared" ca="1" si="1"/>
        <v>0</v>
      </c>
      <c r="G15" s="3">
        <f t="shared" ca="1" si="1"/>
        <v>0</v>
      </c>
      <c r="H15" s="3">
        <f t="shared" ca="1" si="1"/>
        <v>0</v>
      </c>
      <c r="I15" s="3">
        <f t="shared" ca="1" si="1"/>
        <v>0</v>
      </c>
      <c r="J15" s="3">
        <f t="shared" ca="1" si="1"/>
        <v>0</v>
      </c>
      <c r="K15" s="3">
        <f t="shared" ca="1" si="1"/>
        <v>0</v>
      </c>
      <c r="L15" s="3">
        <f t="shared" ca="1" si="1"/>
        <v>0</v>
      </c>
      <c r="M15" s="3">
        <f t="shared" ca="1" si="1"/>
        <v>0</v>
      </c>
      <c r="N15" s="3">
        <f t="shared" ca="1" si="1"/>
        <v>0</v>
      </c>
      <c r="O15" s="3">
        <f t="shared" ca="1" si="1"/>
        <v>0</v>
      </c>
      <c r="P15" s="3">
        <f t="shared" ca="1" si="1"/>
        <v>0</v>
      </c>
      <c r="Q15" s="3">
        <f t="shared" ca="1" si="1"/>
        <v>0</v>
      </c>
      <c r="R15" s="3">
        <f t="shared" ca="1" si="1"/>
        <v>0</v>
      </c>
      <c r="S15" s="3">
        <f t="shared" ca="1" si="1"/>
        <v>0</v>
      </c>
      <c r="T15" s="3">
        <f t="shared" ca="1" si="2"/>
        <v>0</v>
      </c>
      <c r="U15" s="3">
        <f t="shared" ca="1" si="2"/>
        <v>0</v>
      </c>
      <c r="V15" s="3">
        <f t="shared" ca="1" si="2"/>
        <v>0</v>
      </c>
      <c r="W15" s="3">
        <f t="shared" ca="1" si="2"/>
        <v>0</v>
      </c>
      <c r="X15" s="3">
        <f t="shared" ca="1" si="2"/>
        <v>0</v>
      </c>
      <c r="Y15" s="3">
        <f t="shared" ca="1" si="2"/>
        <v>0</v>
      </c>
      <c r="Z15" s="3">
        <f t="shared" ca="1" si="2"/>
        <v>0</v>
      </c>
      <c r="AA15" s="3">
        <f t="shared" ca="1" si="2"/>
        <v>0</v>
      </c>
      <c r="AB15" s="3">
        <f t="shared" ca="1" si="2"/>
        <v>0</v>
      </c>
      <c r="AC15" s="3">
        <f t="shared" ca="1" si="2"/>
        <v>0</v>
      </c>
      <c r="AD15" s="3">
        <f t="shared" ca="1" si="2"/>
        <v>0</v>
      </c>
      <c r="AE15" s="3">
        <f t="shared" ca="1" si="2"/>
        <v>0</v>
      </c>
      <c r="AF15" s="3">
        <f t="shared" ca="1" si="2"/>
        <v>0</v>
      </c>
      <c r="AG15" s="3">
        <f t="shared" ca="1" si="2"/>
        <v>0</v>
      </c>
      <c r="AH15" s="3">
        <f t="shared" ca="1" si="2"/>
        <v>0</v>
      </c>
      <c r="AI15" s="3">
        <f t="shared" ca="1" si="2"/>
        <v>0</v>
      </c>
      <c r="AJ15" s="3">
        <f t="shared" ca="1" si="3"/>
        <v>0</v>
      </c>
      <c r="AK15" s="3">
        <f t="shared" ca="1" si="3"/>
        <v>0</v>
      </c>
      <c r="AL15" s="3">
        <f t="shared" ca="1" si="3"/>
        <v>0</v>
      </c>
      <c r="AM15" s="3">
        <f t="shared" ca="1" si="3"/>
        <v>0</v>
      </c>
      <c r="AN15" s="3">
        <f t="shared" ca="1" si="3"/>
        <v>0</v>
      </c>
      <c r="AO15" s="3">
        <f t="shared" ca="1" si="3"/>
        <v>0</v>
      </c>
      <c r="AP15" s="3">
        <f t="shared" ca="1" si="3"/>
        <v>0</v>
      </c>
      <c r="AQ15" s="3">
        <f t="shared" ca="1" si="3"/>
        <v>0</v>
      </c>
      <c r="AR15" s="3">
        <f t="shared" ca="1" si="3"/>
        <v>0</v>
      </c>
      <c r="AS15" s="3">
        <f t="shared" ca="1" si="3"/>
        <v>0</v>
      </c>
      <c r="AT15" s="3">
        <f t="shared" ca="1" si="3"/>
        <v>0</v>
      </c>
      <c r="AU15" s="3">
        <f t="shared" ca="1" si="3"/>
        <v>0</v>
      </c>
      <c r="AV15" s="3">
        <f t="shared" ca="1" si="3"/>
        <v>0</v>
      </c>
      <c r="AW15" s="3">
        <f t="shared" ca="1" si="3"/>
        <v>0</v>
      </c>
      <c r="AX15" s="3">
        <f t="shared" ca="1" si="3"/>
        <v>0</v>
      </c>
      <c r="AY15" s="3">
        <f t="shared" ca="1" si="3"/>
        <v>1</v>
      </c>
      <c r="AZ15" s="3">
        <f t="shared" ca="1" si="4"/>
        <v>1</v>
      </c>
      <c r="BA15" s="3">
        <f t="shared" ca="1" si="4"/>
        <v>2</v>
      </c>
      <c r="BB15" s="3">
        <f t="shared" ca="1" si="4"/>
        <v>2</v>
      </c>
      <c r="BC15" s="3">
        <f t="shared" ca="1" si="4"/>
        <v>3</v>
      </c>
      <c r="BD15" s="3">
        <f t="shared" ca="1" si="4"/>
        <v>3</v>
      </c>
      <c r="BE15" s="3">
        <f t="shared" ca="1" si="4"/>
        <v>3</v>
      </c>
      <c r="BF15" s="3">
        <f t="shared" ca="1" si="4"/>
        <v>3</v>
      </c>
      <c r="BG15" s="3">
        <f t="shared" ca="1" si="4"/>
        <v>3</v>
      </c>
      <c r="BH15" s="3">
        <f t="shared" ca="1" si="4"/>
        <v>3</v>
      </c>
      <c r="BI15" s="3">
        <f t="shared" ca="1" si="4"/>
        <v>3</v>
      </c>
      <c r="BJ15" s="3">
        <f t="shared" ca="1" si="4"/>
        <v>3</v>
      </c>
      <c r="BK15" s="3">
        <f t="shared" ca="1" si="4"/>
        <v>0</v>
      </c>
      <c r="BL15" s="3">
        <f t="shared" ca="1" si="4"/>
        <v>0</v>
      </c>
      <c r="BM15" s="3">
        <f t="shared" ca="1" si="4"/>
        <v>0</v>
      </c>
      <c r="BN15" s="3">
        <f t="shared" ca="1" si="4"/>
        <v>0</v>
      </c>
      <c r="BO15" s="3">
        <f t="shared" ca="1" si="4"/>
        <v>0</v>
      </c>
      <c r="BP15" s="3">
        <f t="shared" ca="1" si="5"/>
        <v>0</v>
      </c>
    </row>
    <row r="16" spans="1:68" x14ac:dyDescent="0.4">
      <c r="A16" t="str">
        <f>KtAbk!A19</f>
        <v>OW</v>
      </c>
      <c r="B16" s="5">
        <f>KtAbk!B19</f>
        <v>37.841000000000001</v>
      </c>
      <c r="C16" s="3">
        <f t="shared" ca="1" si="6"/>
        <v>0</v>
      </c>
      <c r="D16" s="3">
        <f t="shared" ca="1" si="1"/>
        <v>0</v>
      </c>
      <c r="E16" s="3">
        <f t="shared" ca="1" si="1"/>
        <v>0</v>
      </c>
      <c r="F16" s="3">
        <f t="shared" ca="1" si="1"/>
        <v>0</v>
      </c>
      <c r="G16" s="3">
        <f t="shared" ca="1" si="1"/>
        <v>0</v>
      </c>
      <c r="H16" s="3">
        <f t="shared" ca="1" si="1"/>
        <v>0</v>
      </c>
      <c r="I16" s="3">
        <f t="shared" ca="1" si="1"/>
        <v>0</v>
      </c>
      <c r="J16" s="3">
        <f t="shared" ca="1" si="1"/>
        <v>0</v>
      </c>
      <c r="K16" s="3">
        <f t="shared" ca="1" si="1"/>
        <v>0</v>
      </c>
      <c r="L16" s="3">
        <f t="shared" ca="1" si="1"/>
        <v>0</v>
      </c>
      <c r="M16" s="3">
        <f t="shared" ca="1" si="1"/>
        <v>0</v>
      </c>
      <c r="N16" s="3">
        <f t="shared" ca="1" si="1"/>
        <v>0</v>
      </c>
      <c r="O16" s="3">
        <f t="shared" ca="1" si="1"/>
        <v>0</v>
      </c>
      <c r="P16" s="3">
        <f t="shared" ca="1" si="1"/>
        <v>0</v>
      </c>
      <c r="Q16" s="3">
        <f t="shared" ca="1" si="1"/>
        <v>0</v>
      </c>
      <c r="R16" s="3">
        <f t="shared" ca="1" si="1"/>
        <v>0</v>
      </c>
      <c r="S16" s="3">
        <f t="shared" ca="1" si="1"/>
        <v>0</v>
      </c>
      <c r="T16" s="3">
        <f t="shared" ca="1" si="2"/>
        <v>0</v>
      </c>
      <c r="U16" s="3">
        <f t="shared" ca="1" si="2"/>
        <v>0</v>
      </c>
      <c r="V16" s="3">
        <f t="shared" ca="1" si="2"/>
        <v>0</v>
      </c>
      <c r="W16" s="3">
        <f t="shared" ca="1" si="2"/>
        <v>0</v>
      </c>
      <c r="X16" s="3">
        <f t="shared" ca="1" si="2"/>
        <v>0</v>
      </c>
      <c r="Y16" s="3">
        <f t="shared" ca="1" si="2"/>
        <v>0</v>
      </c>
      <c r="Z16" s="3">
        <f t="shared" ca="1" si="2"/>
        <v>0</v>
      </c>
      <c r="AA16" s="3">
        <f t="shared" ca="1" si="2"/>
        <v>0</v>
      </c>
      <c r="AB16" s="3">
        <f t="shared" ca="1" si="2"/>
        <v>0</v>
      </c>
      <c r="AC16" s="3">
        <f t="shared" ca="1" si="2"/>
        <v>0</v>
      </c>
      <c r="AD16" s="3">
        <f t="shared" ca="1" si="2"/>
        <v>0</v>
      </c>
      <c r="AE16" s="3">
        <f t="shared" ca="1" si="2"/>
        <v>0</v>
      </c>
      <c r="AF16" s="3">
        <f t="shared" ca="1" si="2"/>
        <v>0</v>
      </c>
      <c r="AG16" s="3">
        <f t="shared" ca="1" si="2"/>
        <v>0</v>
      </c>
      <c r="AH16" s="3">
        <f t="shared" ca="1" si="2"/>
        <v>0</v>
      </c>
      <c r="AI16" s="3">
        <f t="shared" ca="1" si="2"/>
        <v>0</v>
      </c>
      <c r="AJ16" s="3">
        <f t="shared" ca="1" si="3"/>
        <v>0</v>
      </c>
      <c r="AK16" s="3">
        <f t="shared" ca="1" si="3"/>
        <v>0</v>
      </c>
      <c r="AL16" s="3">
        <f t="shared" ca="1" si="3"/>
        <v>0</v>
      </c>
      <c r="AM16" s="3">
        <f t="shared" ca="1" si="3"/>
        <v>0</v>
      </c>
      <c r="AN16" s="3">
        <f t="shared" ca="1" si="3"/>
        <v>0</v>
      </c>
      <c r="AO16" s="3">
        <f t="shared" ca="1" si="3"/>
        <v>0</v>
      </c>
      <c r="AP16" s="3">
        <f t="shared" ca="1" si="3"/>
        <v>0</v>
      </c>
      <c r="AQ16" s="3">
        <f t="shared" ca="1" si="3"/>
        <v>0</v>
      </c>
      <c r="AR16" s="3">
        <f t="shared" ca="1" si="3"/>
        <v>0</v>
      </c>
      <c r="AS16" s="3">
        <f t="shared" ca="1" si="3"/>
        <v>0</v>
      </c>
      <c r="AT16" s="3">
        <f t="shared" ca="1" si="3"/>
        <v>0</v>
      </c>
      <c r="AU16" s="3">
        <f t="shared" ca="1" si="3"/>
        <v>0</v>
      </c>
      <c r="AV16" s="3">
        <f t="shared" ca="1" si="3"/>
        <v>0</v>
      </c>
      <c r="AW16" s="3">
        <f t="shared" ca="1" si="3"/>
        <v>0</v>
      </c>
      <c r="AX16" s="3">
        <f t="shared" ca="1" si="3"/>
        <v>0</v>
      </c>
      <c r="AY16" s="3">
        <f t="shared" ca="1" si="3"/>
        <v>0</v>
      </c>
      <c r="AZ16" s="3">
        <f t="shared" ca="1" si="4"/>
        <v>0</v>
      </c>
      <c r="BA16" s="3">
        <f t="shared" ca="1" si="4"/>
        <v>0</v>
      </c>
      <c r="BB16" s="3">
        <f t="shared" ca="1" si="4"/>
        <v>0</v>
      </c>
      <c r="BC16" s="3">
        <f t="shared" ca="1" si="4"/>
        <v>0</v>
      </c>
      <c r="BD16" s="3">
        <f t="shared" ca="1" si="4"/>
        <v>0</v>
      </c>
      <c r="BE16" s="3">
        <f t="shared" ca="1" si="4"/>
        <v>0</v>
      </c>
      <c r="BF16" s="3">
        <f t="shared" ca="1" si="4"/>
        <v>0</v>
      </c>
      <c r="BG16" s="3">
        <f t="shared" ca="1" si="4"/>
        <v>0</v>
      </c>
      <c r="BH16" s="3">
        <f t="shared" ca="1" si="4"/>
        <v>0</v>
      </c>
      <c r="BI16" s="3">
        <f t="shared" ca="1" si="4"/>
        <v>0</v>
      </c>
      <c r="BJ16" s="3">
        <f t="shared" ca="1" si="4"/>
        <v>0</v>
      </c>
      <c r="BK16" s="3">
        <f t="shared" ca="1" si="4"/>
        <v>0</v>
      </c>
      <c r="BL16" s="3">
        <f t="shared" ca="1" si="4"/>
        <v>0</v>
      </c>
      <c r="BM16" s="3">
        <f t="shared" ca="1" si="4"/>
        <v>0</v>
      </c>
      <c r="BN16" s="3">
        <f t="shared" ca="1" si="4"/>
        <v>0</v>
      </c>
      <c r="BO16" s="3">
        <f t="shared" ca="1" si="4"/>
        <v>0</v>
      </c>
      <c r="BP16" s="3">
        <f t="shared" ca="1" si="5"/>
        <v>0</v>
      </c>
    </row>
    <row r="17" spans="1:68" x14ac:dyDescent="0.4">
      <c r="A17" t="str">
        <f>KtAbk!A20</f>
        <v>SG</v>
      </c>
      <c r="B17" s="5">
        <f>KtAbk!B20</f>
        <v>507.697</v>
      </c>
      <c r="C17" s="3">
        <f t="shared" ca="1" si="6"/>
        <v>0</v>
      </c>
      <c r="D17" s="3">
        <f t="shared" ca="1" si="1"/>
        <v>0</v>
      </c>
      <c r="E17" s="3">
        <f t="shared" ca="1" si="1"/>
        <v>0</v>
      </c>
      <c r="F17" s="3">
        <f t="shared" ca="1" si="1"/>
        <v>0</v>
      </c>
      <c r="G17" s="3">
        <f t="shared" ca="1" si="1"/>
        <v>0</v>
      </c>
      <c r="H17" s="3">
        <f t="shared" ca="1" si="1"/>
        <v>0</v>
      </c>
      <c r="I17" s="3">
        <f t="shared" ca="1" si="1"/>
        <v>0</v>
      </c>
      <c r="J17" s="3">
        <f t="shared" ca="1" si="1"/>
        <v>0</v>
      </c>
      <c r="K17" s="3">
        <f t="shared" ca="1" si="1"/>
        <v>0</v>
      </c>
      <c r="L17" s="3">
        <f t="shared" ca="1" si="1"/>
        <v>0</v>
      </c>
      <c r="M17" s="3">
        <f t="shared" ca="1" si="1"/>
        <v>0</v>
      </c>
      <c r="N17" s="3">
        <f t="shared" ca="1" si="1"/>
        <v>0</v>
      </c>
      <c r="O17" s="3">
        <f t="shared" ca="1" si="1"/>
        <v>0</v>
      </c>
      <c r="P17" s="3">
        <f t="shared" ca="1" si="1"/>
        <v>0</v>
      </c>
      <c r="Q17" s="3">
        <f t="shared" ca="1" si="1"/>
        <v>0</v>
      </c>
      <c r="R17" s="3">
        <f t="shared" ca="1" si="1"/>
        <v>0</v>
      </c>
      <c r="S17" s="3">
        <f t="shared" ref="S17:AH28" ca="1" si="7">INDIRECT(ADDRESS(ROW(S17)+(COLUMN(S17)-3)*27,11,,,"COVID19_Fallzahlen_CH_Cleaned"))</f>
        <v>0</v>
      </c>
      <c r="T17" s="3">
        <f t="shared" ca="1" si="2"/>
        <v>0</v>
      </c>
      <c r="U17" s="3">
        <f t="shared" ca="1" si="2"/>
        <v>0</v>
      </c>
      <c r="V17" s="3">
        <f t="shared" ca="1" si="2"/>
        <v>0</v>
      </c>
      <c r="W17" s="3">
        <f t="shared" ca="1" si="2"/>
        <v>0</v>
      </c>
      <c r="X17" s="3">
        <f t="shared" ca="1" si="2"/>
        <v>0</v>
      </c>
      <c r="Y17" s="3">
        <f t="shared" ca="1" si="2"/>
        <v>0</v>
      </c>
      <c r="Z17" s="3">
        <f t="shared" ca="1" si="2"/>
        <v>0</v>
      </c>
      <c r="AA17" s="3">
        <f t="shared" ca="1" si="2"/>
        <v>0</v>
      </c>
      <c r="AB17" s="3">
        <f t="shared" ca="1" si="2"/>
        <v>0</v>
      </c>
      <c r="AC17" s="3">
        <f t="shared" ca="1" si="2"/>
        <v>0</v>
      </c>
      <c r="AD17" s="3">
        <f t="shared" ca="1" si="2"/>
        <v>1</v>
      </c>
      <c r="AE17" s="3">
        <f t="shared" ca="1" si="2"/>
        <v>1</v>
      </c>
      <c r="AF17" s="3">
        <f t="shared" ca="1" si="2"/>
        <v>1</v>
      </c>
      <c r="AG17" s="3">
        <f t="shared" ca="1" si="2"/>
        <v>2</v>
      </c>
      <c r="AH17" s="3">
        <f t="shared" ca="1" si="2"/>
        <v>4</v>
      </c>
      <c r="AI17" s="3">
        <f t="shared" ref="AI17:AX28" ca="1" si="8">INDIRECT(ADDRESS(ROW(AI17)+(COLUMN(AI17)-3)*27,11,,,"COVID19_Fallzahlen_CH_Cleaned"))</f>
        <v>5</v>
      </c>
      <c r="AJ17" s="3">
        <f t="shared" ca="1" si="3"/>
        <v>5</v>
      </c>
      <c r="AK17" s="3">
        <f t="shared" ca="1" si="3"/>
        <v>5</v>
      </c>
      <c r="AL17" s="3">
        <f t="shared" ca="1" si="3"/>
        <v>7</v>
      </c>
      <c r="AM17" s="3">
        <f t="shared" ca="1" si="3"/>
        <v>7</v>
      </c>
      <c r="AN17" s="3">
        <f t="shared" ca="1" si="3"/>
        <v>8</v>
      </c>
      <c r="AO17" s="3">
        <f t="shared" ca="1" si="3"/>
        <v>8</v>
      </c>
      <c r="AP17" s="3">
        <f t="shared" ca="1" si="3"/>
        <v>9</v>
      </c>
      <c r="AQ17" s="3">
        <f t="shared" ca="1" si="3"/>
        <v>9</v>
      </c>
      <c r="AR17" s="3">
        <f t="shared" ca="1" si="3"/>
        <v>11</v>
      </c>
      <c r="AS17" s="3">
        <f t="shared" ca="1" si="3"/>
        <v>13</v>
      </c>
      <c r="AT17" s="3">
        <f t="shared" ca="1" si="3"/>
        <v>15</v>
      </c>
      <c r="AU17" s="3">
        <f t="shared" ca="1" si="3"/>
        <v>16</v>
      </c>
      <c r="AV17" s="3">
        <f t="shared" ca="1" si="3"/>
        <v>17</v>
      </c>
      <c r="AW17" s="3">
        <f t="shared" ca="1" si="3"/>
        <v>18</v>
      </c>
      <c r="AX17" s="3">
        <f t="shared" ca="1" si="3"/>
        <v>21</v>
      </c>
      <c r="AY17" s="3">
        <f t="shared" ref="AY17:BN28" ca="1" si="9">INDIRECT(ADDRESS(ROW(AY17)+(COLUMN(AY17)-3)*27,11,,,"COVID19_Fallzahlen_CH_Cleaned"))</f>
        <v>21</v>
      </c>
      <c r="AZ17" s="3">
        <f t="shared" ca="1" si="4"/>
        <v>21</v>
      </c>
      <c r="BA17" s="3">
        <f t="shared" ca="1" si="4"/>
        <v>23</v>
      </c>
      <c r="BB17" s="3">
        <f t="shared" ca="1" si="4"/>
        <v>25</v>
      </c>
      <c r="BC17" s="3">
        <f t="shared" ca="1" si="4"/>
        <v>27</v>
      </c>
      <c r="BD17" s="3">
        <f t="shared" ca="1" si="4"/>
        <v>27</v>
      </c>
      <c r="BE17" s="3">
        <f t="shared" ca="1" si="4"/>
        <v>27</v>
      </c>
      <c r="BF17" s="3">
        <f t="shared" ca="1" si="4"/>
        <v>27</v>
      </c>
      <c r="BG17" s="3">
        <f t="shared" ca="1" si="4"/>
        <v>29</v>
      </c>
      <c r="BH17" s="3">
        <f t="shared" ca="1" si="4"/>
        <v>29</v>
      </c>
      <c r="BI17" s="3">
        <f t="shared" ca="1" si="4"/>
        <v>31</v>
      </c>
      <c r="BJ17" s="3">
        <f t="shared" ca="1" si="4"/>
        <v>31</v>
      </c>
      <c r="BK17" s="3">
        <f t="shared" ca="1" si="4"/>
        <v>0</v>
      </c>
      <c r="BL17" s="3">
        <f t="shared" ca="1" si="4"/>
        <v>0</v>
      </c>
      <c r="BM17" s="3">
        <f t="shared" ca="1" si="4"/>
        <v>0</v>
      </c>
      <c r="BN17" s="3">
        <f t="shared" ca="1" si="4"/>
        <v>0</v>
      </c>
      <c r="BO17" s="3">
        <f t="shared" ref="BO17:BO28" ca="1" si="10">INDIRECT(ADDRESS(ROW(BO17)+(COLUMN(BO17)-3)*27,11,,,"COVID19_Fallzahlen_CH_Cleaned"))</f>
        <v>0</v>
      </c>
      <c r="BP17" s="3">
        <f t="shared" ca="1" si="5"/>
        <v>0</v>
      </c>
    </row>
    <row r="18" spans="1:68" x14ac:dyDescent="0.4">
      <c r="A18" t="str">
        <f>KtAbk!A21</f>
        <v>SH</v>
      </c>
      <c r="B18" s="5">
        <f>KtAbk!B21</f>
        <v>81.991</v>
      </c>
      <c r="C18" s="3">
        <f t="shared" ca="1" si="6"/>
        <v>0</v>
      </c>
      <c r="D18" s="3">
        <f t="shared" ca="1" si="6"/>
        <v>0</v>
      </c>
      <c r="E18" s="3">
        <f t="shared" ca="1" si="6"/>
        <v>0</v>
      </c>
      <c r="F18" s="3">
        <f t="shared" ca="1" si="6"/>
        <v>0</v>
      </c>
      <c r="G18" s="3">
        <f t="shared" ca="1" si="6"/>
        <v>0</v>
      </c>
      <c r="H18" s="3">
        <f t="shared" ca="1" si="6"/>
        <v>0</v>
      </c>
      <c r="I18" s="3">
        <f t="shared" ca="1" si="6"/>
        <v>0</v>
      </c>
      <c r="J18" s="3">
        <f t="shared" ca="1" si="6"/>
        <v>0</v>
      </c>
      <c r="K18" s="3">
        <f t="shared" ca="1" si="6"/>
        <v>0</v>
      </c>
      <c r="L18" s="3">
        <f t="shared" ca="1" si="6"/>
        <v>0</v>
      </c>
      <c r="M18" s="3">
        <f t="shared" ca="1" si="6"/>
        <v>0</v>
      </c>
      <c r="N18" s="3">
        <f t="shared" ca="1" si="6"/>
        <v>0</v>
      </c>
      <c r="O18" s="3">
        <f t="shared" ca="1" si="6"/>
        <v>0</v>
      </c>
      <c r="P18" s="3">
        <f t="shared" ca="1" si="6"/>
        <v>0</v>
      </c>
      <c r="Q18" s="3">
        <f t="shared" ca="1" si="6"/>
        <v>0</v>
      </c>
      <c r="R18" s="3">
        <f t="shared" ca="1" si="6"/>
        <v>0</v>
      </c>
      <c r="S18" s="3">
        <f t="shared" ca="1" si="7"/>
        <v>0</v>
      </c>
      <c r="T18" s="3">
        <f t="shared" ca="1" si="7"/>
        <v>0</v>
      </c>
      <c r="U18" s="3">
        <f t="shared" ca="1" si="7"/>
        <v>0</v>
      </c>
      <c r="V18" s="3">
        <f t="shared" ca="1" si="7"/>
        <v>0</v>
      </c>
      <c r="W18" s="3">
        <f t="shared" ca="1" si="7"/>
        <v>0</v>
      </c>
      <c r="X18" s="3">
        <f t="shared" ca="1" si="7"/>
        <v>0</v>
      </c>
      <c r="Y18" s="3">
        <f t="shared" ca="1" si="7"/>
        <v>0</v>
      </c>
      <c r="Z18" s="3">
        <f t="shared" ca="1" si="7"/>
        <v>0</v>
      </c>
      <c r="AA18" s="3">
        <f t="shared" ca="1" si="7"/>
        <v>0</v>
      </c>
      <c r="AB18" s="3">
        <f t="shared" ca="1" si="7"/>
        <v>0</v>
      </c>
      <c r="AC18" s="3">
        <f t="shared" ca="1" si="7"/>
        <v>0</v>
      </c>
      <c r="AD18" s="3">
        <f t="shared" ca="1" si="7"/>
        <v>0</v>
      </c>
      <c r="AE18" s="3">
        <f t="shared" ca="1" si="7"/>
        <v>0</v>
      </c>
      <c r="AF18" s="3">
        <f t="shared" ca="1" si="7"/>
        <v>0</v>
      </c>
      <c r="AG18" s="3">
        <f t="shared" ca="1" si="7"/>
        <v>0</v>
      </c>
      <c r="AH18" s="3">
        <f t="shared" ca="1" si="7"/>
        <v>0</v>
      </c>
      <c r="AI18" s="3">
        <f t="shared" ca="1" si="8"/>
        <v>0</v>
      </c>
      <c r="AJ18" s="3">
        <f t="shared" ca="1" si="8"/>
        <v>0</v>
      </c>
      <c r="AK18" s="3">
        <f t="shared" ca="1" si="8"/>
        <v>0</v>
      </c>
      <c r="AL18" s="3">
        <f t="shared" ca="1" si="8"/>
        <v>0</v>
      </c>
      <c r="AM18" s="3">
        <f t="shared" ca="1" si="8"/>
        <v>1</v>
      </c>
      <c r="AN18" s="3">
        <f t="shared" ca="1" si="8"/>
        <v>1</v>
      </c>
      <c r="AO18" s="3">
        <f t="shared" ca="1" si="8"/>
        <v>1</v>
      </c>
      <c r="AP18" s="3">
        <f t="shared" ca="1" si="8"/>
        <v>1</v>
      </c>
      <c r="AQ18" s="3">
        <f t="shared" ca="1" si="8"/>
        <v>1</v>
      </c>
      <c r="AR18" s="3">
        <f t="shared" ca="1" si="8"/>
        <v>1</v>
      </c>
      <c r="AS18" s="3">
        <f t="shared" ca="1" si="8"/>
        <v>1</v>
      </c>
      <c r="AT18" s="3">
        <f t="shared" ca="1" si="8"/>
        <v>1</v>
      </c>
      <c r="AU18" s="3">
        <f t="shared" ca="1" si="8"/>
        <v>1</v>
      </c>
      <c r="AV18" s="3">
        <f t="shared" ca="1" si="8"/>
        <v>1</v>
      </c>
      <c r="AW18" s="3">
        <f t="shared" ca="1" si="8"/>
        <v>1</v>
      </c>
      <c r="AX18" s="3">
        <f t="shared" ca="1" si="8"/>
        <v>1</v>
      </c>
      <c r="AY18" s="3">
        <f t="shared" ca="1" si="9"/>
        <v>1</v>
      </c>
      <c r="AZ18" s="3">
        <f t="shared" ca="1" si="9"/>
        <v>1</v>
      </c>
      <c r="BA18" s="3">
        <f t="shared" ca="1" si="9"/>
        <v>1</v>
      </c>
      <c r="BB18" s="3">
        <f t="shared" ca="1" si="9"/>
        <v>1</v>
      </c>
      <c r="BC18" s="3">
        <f t="shared" ca="1" si="9"/>
        <v>1</v>
      </c>
      <c r="BD18" s="3">
        <f t="shared" ca="1" si="9"/>
        <v>1</v>
      </c>
      <c r="BE18" s="3">
        <f t="shared" ca="1" si="9"/>
        <v>1</v>
      </c>
      <c r="BF18" s="3">
        <f t="shared" ca="1" si="9"/>
        <v>1</v>
      </c>
      <c r="BG18" s="3">
        <f t="shared" ca="1" si="9"/>
        <v>2</v>
      </c>
      <c r="BH18" s="3">
        <f t="shared" ca="1" si="9"/>
        <v>3</v>
      </c>
      <c r="BI18" s="3">
        <f t="shared" ca="1" si="9"/>
        <v>3</v>
      </c>
      <c r="BJ18" s="3">
        <f t="shared" ca="1" si="9"/>
        <v>5</v>
      </c>
      <c r="BK18" s="3">
        <f t="shared" ca="1" si="9"/>
        <v>0</v>
      </c>
      <c r="BL18" s="3">
        <f t="shared" ca="1" si="9"/>
        <v>0</v>
      </c>
      <c r="BM18" s="3">
        <f t="shared" ca="1" si="9"/>
        <v>0</v>
      </c>
      <c r="BN18" s="3">
        <f t="shared" ca="1" si="9"/>
        <v>0</v>
      </c>
      <c r="BO18" s="3">
        <f t="shared" ca="1" si="10"/>
        <v>0</v>
      </c>
      <c r="BP18" s="3">
        <f t="shared" ca="1" si="5"/>
        <v>0</v>
      </c>
    </row>
    <row r="19" spans="1:68" x14ac:dyDescent="0.4">
      <c r="A19" t="str">
        <f>KtAbk!A22</f>
        <v>SO</v>
      </c>
      <c r="B19" s="5">
        <f>KtAbk!B22</f>
        <v>273.19400000000002</v>
      </c>
      <c r="C19" s="3">
        <f t="shared" ref="C19:R28" ca="1" si="11">INDIRECT(ADDRESS(ROW(C19)+(COLUMN(C19)-3)*27,11,,,"COVID19_Fallzahlen_CH_Cleaned"))</f>
        <v>0</v>
      </c>
      <c r="D19" s="3">
        <f t="shared" ca="1" si="11"/>
        <v>0</v>
      </c>
      <c r="E19" s="3">
        <f t="shared" ca="1" si="11"/>
        <v>0</v>
      </c>
      <c r="F19" s="3">
        <f t="shared" ca="1" si="11"/>
        <v>0</v>
      </c>
      <c r="G19" s="3">
        <f t="shared" ca="1" si="11"/>
        <v>0</v>
      </c>
      <c r="H19" s="3">
        <f t="shared" ca="1" si="11"/>
        <v>0</v>
      </c>
      <c r="I19" s="3">
        <f t="shared" ca="1" si="11"/>
        <v>0</v>
      </c>
      <c r="J19" s="3">
        <f t="shared" ca="1" si="11"/>
        <v>0</v>
      </c>
      <c r="K19" s="3">
        <f t="shared" ca="1" si="11"/>
        <v>0</v>
      </c>
      <c r="L19" s="3">
        <f t="shared" ca="1" si="11"/>
        <v>0</v>
      </c>
      <c r="M19" s="3">
        <f t="shared" ca="1" si="11"/>
        <v>0</v>
      </c>
      <c r="N19" s="3">
        <f t="shared" ca="1" si="11"/>
        <v>0</v>
      </c>
      <c r="O19" s="3">
        <f t="shared" ca="1" si="11"/>
        <v>0</v>
      </c>
      <c r="P19" s="3">
        <f t="shared" ca="1" si="11"/>
        <v>0</v>
      </c>
      <c r="Q19" s="3">
        <f t="shared" ca="1" si="11"/>
        <v>0</v>
      </c>
      <c r="R19" s="3">
        <f t="shared" ca="1" si="11"/>
        <v>0</v>
      </c>
      <c r="S19" s="3">
        <f t="shared" ca="1" si="7"/>
        <v>0</v>
      </c>
      <c r="T19" s="3">
        <f t="shared" ca="1" si="7"/>
        <v>0</v>
      </c>
      <c r="U19" s="3">
        <f t="shared" ca="1" si="7"/>
        <v>0</v>
      </c>
      <c r="V19" s="3">
        <f t="shared" ca="1" si="7"/>
        <v>0</v>
      </c>
      <c r="W19" s="3">
        <f t="shared" ca="1" si="7"/>
        <v>0</v>
      </c>
      <c r="X19" s="3">
        <f t="shared" ca="1" si="7"/>
        <v>0</v>
      </c>
      <c r="Y19" s="3">
        <f t="shared" ca="1" si="7"/>
        <v>0</v>
      </c>
      <c r="Z19" s="3">
        <f t="shared" ca="1" si="7"/>
        <v>0</v>
      </c>
      <c r="AA19" s="3">
        <f t="shared" ca="1" si="7"/>
        <v>0</v>
      </c>
      <c r="AB19" s="3">
        <f t="shared" ca="1" si="7"/>
        <v>0</v>
      </c>
      <c r="AC19" s="3">
        <f t="shared" ca="1" si="7"/>
        <v>0</v>
      </c>
      <c r="AD19" s="3">
        <f t="shared" ca="1" si="7"/>
        <v>1</v>
      </c>
      <c r="AE19" s="3">
        <f t="shared" ca="1" si="7"/>
        <v>1</v>
      </c>
      <c r="AF19" s="3">
        <f t="shared" ca="1" si="7"/>
        <v>1</v>
      </c>
      <c r="AG19" s="3">
        <f t="shared" ca="1" si="7"/>
        <v>1</v>
      </c>
      <c r="AH19" s="3">
        <f t="shared" ca="1" si="7"/>
        <v>1</v>
      </c>
      <c r="AI19" s="3">
        <f t="shared" ca="1" si="8"/>
        <v>1</v>
      </c>
      <c r="AJ19" s="3">
        <f t="shared" ca="1" si="8"/>
        <v>2</v>
      </c>
      <c r="AK19" s="3">
        <f t="shared" ca="1" si="8"/>
        <v>2</v>
      </c>
      <c r="AL19" s="3">
        <f t="shared" ca="1" si="8"/>
        <v>2</v>
      </c>
      <c r="AM19" s="3">
        <f t="shared" ca="1" si="8"/>
        <v>3</v>
      </c>
      <c r="AN19" s="3">
        <f t="shared" ca="1" si="8"/>
        <v>3</v>
      </c>
      <c r="AO19" s="3">
        <f t="shared" ca="1" si="8"/>
        <v>3</v>
      </c>
      <c r="AP19" s="3">
        <f t="shared" ca="1" si="8"/>
        <v>3</v>
      </c>
      <c r="AQ19" s="3">
        <f t="shared" ca="1" si="8"/>
        <v>3</v>
      </c>
      <c r="AR19" s="3">
        <f t="shared" ca="1" si="8"/>
        <v>3</v>
      </c>
      <c r="AS19" s="3">
        <f t="shared" ca="1" si="8"/>
        <v>3</v>
      </c>
      <c r="AT19" s="3">
        <f t="shared" ca="1" si="8"/>
        <v>3</v>
      </c>
      <c r="AU19" s="3">
        <f t="shared" ca="1" si="8"/>
        <v>5</v>
      </c>
      <c r="AV19" s="3">
        <f t="shared" ca="1" si="8"/>
        <v>5</v>
      </c>
      <c r="AW19" s="3">
        <f t="shared" ca="1" si="8"/>
        <v>6</v>
      </c>
      <c r="AX19" s="3">
        <f t="shared" ca="1" si="8"/>
        <v>7</v>
      </c>
      <c r="AY19" s="3">
        <f t="shared" ca="1" si="9"/>
        <v>7</v>
      </c>
      <c r="AZ19" s="3">
        <f t="shared" ca="1" si="9"/>
        <v>8</v>
      </c>
      <c r="BA19" s="3">
        <f t="shared" ca="1" si="9"/>
        <v>8</v>
      </c>
      <c r="BB19" s="3">
        <f t="shared" ca="1" si="9"/>
        <v>8</v>
      </c>
      <c r="BC19" s="3">
        <f t="shared" ca="1" si="9"/>
        <v>9</v>
      </c>
      <c r="BD19" s="3">
        <f t="shared" ca="1" si="9"/>
        <v>10</v>
      </c>
      <c r="BE19" s="3">
        <f t="shared" ca="1" si="9"/>
        <v>11</v>
      </c>
      <c r="BF19" s="3">
        <f t="shared" ca="1" si="9"/>
        <v>11</v>
      </c>
      <c r="BG19" s="3">
        <f t="shared" ca="1" si="9"/>
        <v>11</v>
      </c>
      <c r="BH19" s="3">
        <f t="shared" ca="1" si="9"/>
        <v>11</v>
      </c>
      <c r="BI19" s="3">
        <f t="shared" ca="1" si="9"/>
        <v>12</v>
      </c>
      <c r="BJ19" s="3">
        <f t="shared" ca="1" si="9"/>
        <v>14</v>
      </c>
      <c r="BK19" s="3">
        <f t="shared" ca="1" si="9"/>
        <v>0</v>
      </c>
      <c r="BL19" s="3">
        <f t="shared" ca="1" si="9"/>
        <v>0</v>
      </c>
      <c r="BM19" s="3">
        <f t="shared" ca="1" si="9"/>
        <v>0</v>
      </c>
      <c r="BN19" s="3">
        <f t="shared" ca="1" si="9"/>
        <v>0</v>
      </c>
      <c r="BO19" s="3">
        <f t="shared" ca="1" si="10"/>
        <v>0</v>
      </c>
      <c r="BP19" s="3">
        <f t="shared" ca="1" si="5"/>
        <v>0</v>
      </c>
    </row>
    <row r="20" spans="1:68" x14ac:dyDescent="0.4">
      <c r="A20" t="str">
        <f>KtAbk!A23</f>
        <v>SZ</v>
      </c>
      <c r="B20" s="5">
        <f>KtAbk!B23</f>
        <v>159.16499999999999</v>
      </c>
      <c r="C20" s="3">
        <f t="shared" ca="1" si="11"/>
        <v>0</v>
      </c>
      <c r="D20" s="3">
        <f t="shared" ca="1" si="11"/>
        <v>0</v>
      </c>
      <c r="E20" s="3">
        <f t="shared" ca="1" si="11"/>
        <v>0</v>
      </c>
      <c r="F20" s="3">
        <f t="shared" ca="1" si="11"/>
        <v>0</v>
      </c>
      <c r="G20" s="3">
        <f t="shared" ca="1" si="11"/>
        <v>0</v>
      </c>
      <c r="H20" s="3">
        <f t="shared" ca="1" si="11"/>
        <v>0</v>
      </c>
      <c r="I20" s="3">
        <f t="shared" ca="1" si="11"/>
        <v>0</v>
      </c>
      <c r="J20" s="3">
        <f t="shared" ca="1" si="11"/>
        <v>0</v>
      </c>
      <c r="K20" s="3">
        <f t="shared" ca="1" si="11"/>
        <v>0</v>
      </c>
      <c r="L20" s="3">
        <f t="shared" ca="1" si="11"/>
        <v>0</v>
      </c>
      <c r="M20" s="3">
        <f t="shared" ca="1" si="11"/>
        <v>0</v>
      </c>
      <c r="N20" s="3">
        <f t="shared" ca="1" si="11"/>
        <v>0</v>
      </c>
      <c r="O20" s="3">
        <f t="shared" ca="1" si="11"/>
        <v>0</v>
      </c>
      <c r="P20" s="3">
        <f t="shared" ca="1" si="11"/>
        <v>0</v>
      </c>
      <c r="Q20" s="3">
        <f t="shared" ca="1" si="11"/>
        <v>0</v>
      </c>
      <c r="R20" s="3">
        <f t="shared" ca="1" si="11"/>
        <v>0</v>
      </c>
      <c r="S20" s="3">
        <f t="shared" ca="1" si="7"/>
        <v>0</v>
      </c>
      <c r="T20" s="3">
        <f t="shared" ca="1" si="7"/>
        <v>0</v>
      </c>
      <c r="U20" s="3">
        <f t="shared" ca="1" si="7"/>
        <v>0</v>
      </c>
      <c r="V20" s="3">
        <f t="shared" ca="1" si="7"/>
        <v>0</v>
      </c>
      <c r="W20" s="3">
        <f t="shared" ca="1" si="7"/>
        <v>0</v>
      </c>
      <c r="X20" s="3">
        <f t="shared" ca="1" si="7"/>
        <v>0</v>
      </c>
      <c r="Y20" s="3">
        <f t="shared" ca="1" si="7"/>
        <v>0</v>
      </c>
      <c r="Z20" s="3">
        <f t="shared" ca="1" si="7"/>
        <v>0</v>
      </c>
      <c r="AA20" s="3">
        <f t="shared" ca="1" si="7"/>
        <v>0</v>
      </c>
      <c r="AB20" s="3">
        <f t="shared" ca="1" si="7"/>
        <v>0</v>
      </c>
      <c r="AC20" s="3">
        <f t="shared" ca="1" si="7"/>
        <v>0</v>
      </c>
      <c r="AD20" s="3">
        <f t="shared" ca="1" si="7"/>
        <v>0</v>
      </c>
      <c r="AE20" s="3">
        <f t="shared" ca="1" si="7"/>
        <v>0</v>
      </c>
      <c r="AF20" s="3">
        <f t="shared" ca="1" si="7"/>
        <v>0</v>
      </c>
      <c r="AG20" s="3">
        <f t="shared" ca="1" si="7"/>
        <v>0</v>
      </c>
      <c r="AH20" s="3">
        <f t="shared" ca="1" si="7"/>
        <v>1</v>
      </c>
      <c r="AI20" s="3">
        <f t="shared" ca="1" si="8"/>
        <v>1</v>
      </c>
      <c r="AJ20" s="3">
        <f t="shared" ca="1" si="8"/>
        <v>2</v>
      </c>
      <c r="AK20" s="3">
        <f t="shared" ca="1" si="8"/>
        <v>2</v>
      </c>
      <c r="AL20" s="3">
        <f t="shared" ca="1" si="8"/>
        <v>4</v>
      </c>
      <c r="AM20" s="3">
        <f t="shared" ca="1" si="8"/>
        <v>4</v>
      </c>
      <c r="AN20" s="3">
        <f t="shared" ca="1" si="8"/>
        <v>4</v>
      </c>
      <c r="AO20" s="3">
        <f t="shared" ca="1" si="8"/>
        <v>4</v>
      </c>
      <c r="AP20" s="3">
        <f t="shared" ca="1" si="8"/>
        <v>5</v>
      </c>
      <c r="AQ20" s="3">
        <f t="shared" ca="1" si="8"/>
        <v>5</v>
      </c>
      <c r="AR20" s="3">
        <f t="shared" ca="1" si="8"/>
        <v>6</v>
      </c>
      <c r="AS20" s="3">
        <f t="shared" ca="1" si="8"/>
        <v>7</v>
      </c>
      <c r="AT20" s="3">
        <f t="shared" ca="1" si="8"/>
        <v>7</v>
      </c>
      <c r="AU20" s="3">
        <f t="shared" ca="1" si="8"/>
        <v>9</v>
      </c>
      <c r="AV20" s="3">
        <f t="shared" ca="1" si="8"/>
        <v>10</v>
      </c>
      <c r="AW20" s="3">
        <f t="shared" ca="1" si="8"/>
        <v>10</v>
      </c>
      <c r="AX20" s="3">
        <f t="shared" ca="1" si="8"/>
        <v>11</v>
      </c>
      <c r="AY20" s="3">
        <f t="shared" ca="1" si="9"/>
        <v>12</v>
      </c>
      <c r="AZ20" s="3">
        <f t="shared" ca="1" si="9"/>
        <v>13</v>
      </c>
      <c r="BA20" s="3">
        <f t="shared" ca="1" si="9"/>
        <v>13</v>
      </c>
      <c r="BB20" s="3">
        <f t="shared" ca="1" si="9"/>
        <v>14</v>
      </c>
      <c r="BC20" s="3">
        <f t="shared" ca="1" si="9"/>
        <v>14</v>
      </c>
      <c r="BD20" s="3">
        <f t="shared" ca="1" si="9"/>
        <v>14</v>
      </c>
      <c r="BE20" s="3">
        <f t="shared" ca="1" si="9"/>
        <v>15</v>
      </c>
      <c r="BF20" s="3">
        <f t="shared" ca="1" si="9"/>
        <v>15</v>
      </c>
      <c r="BG20" s="3">
        <f t="shared" ca="1" si="9"/>
        <v>16</v>
      </c>
      <c r="BH20" s="3">
        <f t="shared" ca="1" si="9"/>
        <v>16</v>
      </c>
      <c r="BI20" s="3">
        <f t="shared" ca="1" si="9"/>
        <v>16</v>
      </c>
      <c r="BJ20" s="3">
        <f t="shared" ca="1" si="9"/>
        <v>16</v>
      </c>
      <c r="BK20" s="3">
        <f t="shared" ca="1" si="9"/>
        <v>0</v>
      </c>
      <c r="BL20" s="3">
        <f t="shared" ca="1" si="9"/>
        <v>0</v>
      </c>
      <c r="BM20" s="3">
        <f t="shared" ca="1" si="9"/>
        <v>0</v>
      </c>
      <c r="BN20" s="3">
        <f t="shared" ca="1" si="9"/>
        <v>0</v>
      </c>
      <c r="BO20" s="3">
        <f t="shared" ca="1" si="10"/>
        <v>0</v>
      </c>
      <c r="BP20" s="3">
        <f t="shared" ca="1" si="5"/>
        <v>0</v>
      </c>
    </row>
    <row r="21" spans="1:68" x14ac:dyDescent="0.4">
      <c r="A21" t="str">
        <f>KtAbk!A24</f>
        <v>TG</v>
      </c>
      <c r="B21" s="5">
        <f>KtAbk!B24</f>
        <v>276.47199999999998</v>
      </c>
      <c r="C21" s="3">
        <f t="shared" ca="1" si="11"/>
        <v>0</v>
      </c>
      <c r="D21" s="3">
        <f t="shared" ca="1" si="11"/>
        <v>0</v>
      </c>
      <c r="E21" s="3">
        <f t="shared" ca="1" si="11"/>
        <v>0</v>
      </c>
      <c r="F21" s="3">
        <f t="shared" ca="1" si="11"/>
        <v>0</v>
      </c>
      <c r="G21" s="3">
        <f t="shared" ca="1" si="11"/>
        <v>0</v>
      </c>
      <c r="H21" s="3">
        <f t="shared" ca="1" si="11"/>
        <v>0</v>
      </c>
      <c r="I21" s="3">
        <f t="shared" ca="1" si="11"/>
        <v>0</v>
      </c>
      <c r="J21" s="3">
        <f t="shared" ca="1" si="11"/>
        <v>0</v>
      </c>
      <c r="K21" s="3">
        <f t="shared" ca="1" si="11"/>
        <v>0</v>
      </c>
      <c r="L21" s="3">
        <f t="shared" ca="1" si="11"/>
        <v>0</v>
      </c>
      <c r="M21" s="3">
        <f t="shared" ca="1" si="11"/>
        <v>0</v>
      </c>
      <c r="N21" s="3">
        <f t="shared" ca="1" si="11"/>
        <v>0</v>
      </c>
      <c r="O21" s="3">
        <f t="shared" ca="1" si="11"/>
        <v>0</v>
      </c>
      <c r="P21" s="3">
        <f t="shared" ca="1" si="11"/>
        <v>0</v>
      </c>
      <c r="Q21" s="3">
        <f t="shared" ca="1" si="11"/>
        <v>0</v>
      </c>
      <c r="R21" s="3">
        <f t="shared" ca="1" si="11"/>
        <v>0</v>
      </c>
      <c r="S21" s="3">
        <f t="shared" ca="1" si="7"/>
        <v>0</v>
      </c>
      <c r="T21" s="3">
        <f t="shared" ca="1" si="7"/>
        <v>0</v>
      </c>
      <c r="U21" s="3">
        <f t="shared" ca="1" si="7"/>
        <v>0</v>
      </c>
      <c r="V21" s="3">
        <f t="shared" ca="1" si="7"/>
        <v>0</v>
      </c>
      <c r="W21" s="3">
        <f t="shared" ca="1" si="7"/>
        <v>0</v>
      </c>
      <c r="X21" s="3">
        <f t="shared" ca="1" si="7"/>
        <v>0</v>
      </c>
      <c r="Y21" s="3">
        <f t="shared" ca="1" si="7"/>
        <v>0</v>
      </c>
      <c r="Z21" s="3">
        <f t="shared" ca="1" si="7"/>
        <v>0</v>
      </c>
      <c r="AA21" s="3">
        <f t="shared" ca="1" si="7"/>
        <v>0</v>
      </c>
      <c r="AB21" s="3">
        <f t="shared" ca="1" si="7"/>
        <v>0</v>
      </c>
      <c r="AC21" s="3">
        <f t="shared" ca="1" si="7"/>
        <v>0</v>
      </c>
      <c r="AD21" s="3">
        <f t="shared" ca="1" si="7"/>
        <v>0</v>
      </c>
      <c r="AE21" s="3">
        <f t="shared" ca="1" si="7"/>
        <v>1</v>
      </c>
      <c r="AF21" s="3">
        <f t="shared" ca="1" si="7"/>
        <v>1</v>
      </c>
      <c r="AG21" s="3">
        <f t="shared" ca="1" si="7"/>
        <v>1</v>
      </c>
      <c r="AH21" s="3">
        <f t="shared" ca="1" si="7"/>
        <v>2</v>
      </c>
      <c r="AI21" s="3">
        <f t="shared" ca="1" si="8"/>
        <v>2</v>
      </c>
      <c r="AJ21" s="3">
        <f t="shared" ca="1" si="8"/>
        <v>2</v>
      </c>
      <c r="AK21" s="3">
        <f t="shared" ca="1" si="8"/>
        <v>2</v>
      </c>
      <c r="AL21" s="3">
        <f t="shared" ca="1" si="8"/>
        <v>3</v>
      </c>
      <c r="AM21" s="3">
        <f t="shared" ca="1" si="8"/>
        <v>4</v>
      </c>
      <c r="AN21" s="3">
        <f t="shared" ca="1" si="8"/>
        <v>4</v>
      </c>
      <c r="AO21" s="3">
        <f t="shared" ca="1" si="8"/>
        <v>5</v>
      </c>
      <c r="AP21" s="3">
        <f t="shared" ca="1" si="8"/>
        <v>5</v>
      </c>
      <c r="AQ21" s="3">
        <f t="shared" ca="1" si="8"/>
        <v>7</v>
      </c>
      <c r="AR21" s="3">
        <f t="shared" ca="1" si="8"/>
        <v>7</v>
      </c>
      <c r="AS21" s="3">
        <f t="shared" ca="1" si="8"/>
        <v>8</v>
      </c>
      <c r="AT21" s="3">
        <f t="shared" ca="1" si="8"/>
        <v>8</v>
      </c>
      <c r="AU21" s="3">
        <f t="shared" ca="1" si="8"/>
        <v>8</v>
      </c>
      <c r="AV21" s="3">
        <f t="shared" ca="1" si="8"/>
        <v>8</v>
      </c>
      <c r="AW21" s="3">
        <f t="shared" ca="1" si="8"/>
        <v>8</v>
      </c>
      <c r="AX21" s="3">
        <f t="shared" ca="1" si="8"/>
        <v>8</v>
      </c>
      <c r="AY21" s="3">
        <f t="shared" ca="1" si="9"/>
        <v>8</v>
      </c>
      <c r="AZ21" s="3">
        <f t="shared" ca="1" si="9"/>
        <v>10</v>
      </c>
      <c r="BA21" s="3">
        <f t="shared" ca="1" si="9"/>
        <v>11</v>
      </c>
      <c r="BB21" s="3">
        <f t="shared" ca="1" si="9"/>
        <v>11</v>
      </c>
      <c r="BC21" s="3">
        <f t="shared" ca="1" si="9"/>
        <v>12</v>
      </c>
      <c r="BD21" s="3">
        <f t="shared" ca="1" si="9"/>
        <v>13</v>
      </c>
      <c r="BE21" s="3">
        <f t="shared" ca="1" si="9"/>
        <v>13</v>
      </c>
      <c r="BF21" s="3">
        <f t="shared" ca="1" si="9"/>
        <v>13</v>
      </c>
      <c r="BG21" s="3">
        <f t="shared" ca="1" si="9"/>
        <v>13</v>
      </c>
      <c r="BH21" s="3">
        <f t="shared" ca="1" si="9"/>
        <v>14</v>
      </c>
      <c r="BI21" s="3">
        <f t="shared" ca="1" si="9"/>
        <v>14</v>
      </c>
      <c r="BJ21" s="3">
        <f t="shared" ca="1" si="9"/>
        <v>14</v>
      </c>
      <c r="BK21" s="3">
        <f t="shared" ca="1" si="9"/>
        <v>0</v>
      </c>
      <c r="BL21" s="3">
        <f t="shared" ca="1" si="9"/>
        <v>0</v>
      </c>
      <c r="BM21" s="3">
        <f t="shared" ca="1" si="9"/>
        <v>0</v>
      </c>
      <c r="BN21" s="3">
        <f t="shared" ca="1" si="9"/>
        <v>0</v>
      </c>
      <c r="BO21" s="3">
        <f t="shared" ca="1" si="10"/>
        <v>0</v>
      </c>
      <c r="BP21" s="3">
        <f t="shared" ca="1" si="5"/>
        <v>0</v>
      </c>
    </row>
    <row r="22" spans="1:68" x14ac:dyDescent="0.4">
      <c r="A22" t="str">
        <f>KtAbk!A25</f>
        <v>TI</v>
      </c>
      <c r="B22" s="5">
        <f>KtAbk!B25</f>
        <v>353.34300000000002</v>
      </c>
      <c r="C22" s="3">
        <f t="shared" ca="1" si="11"/>
        <v>0</v>
      </c>
      <c r="D22" s="3">
        <f t="shared" ca="1" si="11"/>
        <v>0</v>
      </c>
      <c r="E22" s="3">
        <f t="shared" ca="1" si="11"/>
        <v>0</v>
      </c>
      <c r="F22" s="3">
        <f t="shared" ca="1" si="11"/>
        <v>0</v>
      </c>
      <c r="G22" s="3">
        <f t="shared" ca="1" si="11"/>
        <v>0</v>
      </c>
      <c r="H22" s="3">
        <f t="shared" ca="1" si="11"/>
        <v>0</v>
      </c>
      <c r="I22" s="3">
        <f t="shared" ca="1" si="11"/>
        <v>0</v>
      </c>
      <c r="J22" s="3">
        <f t="shared" ca="1" si="11"/>
        <v>0</v>
      </c>
      <c r="K22" s="3">
        <f t="shared" ca="1" si="11"/>
        <v>0</v>
      </c>
      <c r="L22" s="3">
        <f t="shared" ca="1" si="11"/>
        <v>0</v>
      </c>
      <c r="M22" s="3">
        <f t="shared" ca="1" si="11"/>
        <v>0</v>
      </c>
      <c r="N22" s="3">
        <f t="shared" ca="1" si="11"/>
        <v>0</v>
      </c>
      <c r="O22" s="3">
        <f t="shared" ca="1" si="11"/>
        <v>0</v>
      </c>
      <c r="P22" s="3">
        <f t="shared" ca="1" si="11"/>
        <v>0</v>
      </c>
      <c r="Q22" s="3">
        <f t="shared" ca="1" si="11"/>
        <v>1</v>
      </c>
      <c r="R22" s="3">
        <f t="shared" ca="1" si="11"/>
        <v>1</v>
      </c>
      <c r="S22" s="3">
        <f t="shared" ca="1" si="7"/>
        <v>1</v>
      </c>
      <c r="T22" s="3">
        <f t="shared" ca="1" si="7"/>
        <v>2</v>
      </c>
      <c r="U22" s="3">
        <f t="shared" ca="1" si="7"/>
        <v>3</v>
      </c>
      <c r="V22" s="3">
        <f t="shared" ca="1" si="7"/>
        <v>6</v>
      </c>
      <c r="W22" s="3">
        <f t="shared" ca="1" si="7"/>
        <v>8</v>
      </c>
      <c r="X22" s="3">
        <f t="shared" ca="1" si="7"/>
        <v>10</v>
      </c>
      <c r="Y22" s="3">
        <f t="shared" ca="1" si="7"/>
        <v>14</v>
      </c>
      <c r="Z22" s="3">
        <f t="shared" ca="1" si="7"/>
        <v>15</v>
      </c>
      <c r="AA22" s="3">
        <f t="shared" ca="1" si="7"/>
        <v>22</v>
      </c>
      <c r="AB22" s="3">
        <f t="shared" ca="1" si="7"/>
        <v>28</v>
      </c>
      <c r="AC22" s="3">
        <f t="shared" ca="1" si="7"/>
        <v>37</v>
      </c>
      <c r="AD22" s="3">
        <f t="shared" ca="1" si="7"/>
        <v>48</v>
      </c>
      <c r="AE22" s="3">
        <f t="shared" ca="1" si="7"/>
        <v>53</v>
      </c>
      <c r="AF22" s="3">
        <f t="shared" ca="1" si="7"/>
        <v>60</v>
      </c>
      <c r="AG22" s="3">
        <f t="shared" ca="1" si="7"/>
        <v>67</v>
      </c>
      <c r="AH22" s="3">
        <f t="shared" ca="1" si="7"/>
        <v>76</v>
      </c>
      <c r="AI22" s="3">
        <f t="shared" ca="1" si="8"/>
        <v>87</v>
      </c>
      <c r="AJ22" s="3">
        <f t="shared" ca="1" si="8"/>
        <v>93</v>
      </c>
      <c r="AK22" s="3">
        <f t="shared" ca="1" si="8"/>
        <v>105</v>
      </c>
      <c r="AL22" s="3">
        <f t="shared" ca="1" si="8"/>
        <v>120</v>
      </c>
      <c r="AM22" s="3">
        <f t="shared" ca="1" si="8"/>
        <v>132</v>
      </c>
      <c r="AN22" s="3">
        <f t="shared" ca="1" si="8"/>
        <v>141</v>
      </c>
      <c r="AO22" s="3">
        <f t="shared" ca="1" si="8"/>
        <v>155</v>
      </c>
      <c r="AP22" s="3">
        <f t="shared" ca="1" si="8"/>
        <v>165</v>
      </c>
      <c r="AQ22" s="3">
        <f t="shared" ca="1" si="8"/>
        <v>177</v>
      </c>
      <c r="AR22" s="3">
        <f t="shared" ca="1" si="8"/>
        <v>189</v>
      </c>
      <c r="AS22" s="3">
        <f t="shared" ca="1" si="8"/>
        <v>198</v>
      </c>
      <c r="AT22" s="3">
        <f t="shared" ca="1" si="8"/>
        <v>211</v>
      </c>
      <c r="AU22" s="3">
        <f t="shared" ca="1" si="8"/>
        <v>219</v>
      </c>
      <c r="AV22" s="3">
        <f t="shared" ca="1" si="8"/>
        <v>227</v>
      </c>
      <c r="AW22" s="3">
        <f t="shared" ca="1" si="8"/>
        <v>229</v>
      </c>
      <c r="AX22" s="3">
        <f t="shared" ca="1" si="8"/>
        <v>244</v>
      </c>
      <c r="AY22" s="3">
        <f t="shared" ca="1" si="9"/>
        <v>251</v>
      </c>
      <c r="AZ22" s="3">
        <f t="shared" ca="1" si="9"/>
        <v>258</v>
      </c>
      <c r="BA22" s="3">
        <f t="shared" ca="1" si="9"/>
        <v>263</v>
      </c>
      <c r="BB22" s="3">
        <f t="shared" ca="1" si="9"/>
        <v>269</v>
      </c>
      <c r="BC22" s="3">
        <f t="shared" ca="1" si="9"/>
        <v>270</v>
      </c>
      <c r="BD22" s="3">
        <f t="shared" ca="1" si="9"/>
        <v>277</v>
      </c>
      <c r="BE22" s="3">
        <f t="shared" ca="1" si="9"/>
        <v>281</v>
      </c>
      <c r="BF22" s="3">
        <f t="shared" ca="1" si="9"/>
        <v>288</v>
      </c>
      <c r="BG22" s="3">
        <f t="shared" ca="1" si="9"/>
        <v>291</v>
      </c>
      <c r="BH22" s="3">
        <f t="shared" ca="1" si="9"/>
        <v>295</v>
      </c>
      <c r="BI22" s="3">
        <f t="shared" ca="1" si="9"/>
        <v>298</v>
      </c>
      <c r="BJ22" s="3">
        <f t="shared" ca="1" si="9"/>
        <v>299</v>
      </c>
      <c r="BK22" s="3">
        <f t="shared" ca="1" si="9"/>
        <v>0</v>
      </c>
      <c r="BL22" s="3">
        <f t="shared" ca="1" si="9"/>
        <v>0</v>
      </c>
      <c r="BM22" s="3">
        <f t="shared" ca="1" si="9"/>
        <v>0</v>
      </c>
      <c r="BN22" s="3">
        <f t="shared" ca="1" si="9"/>
        <v>0</v>
      </c>
      <c r="BO22" s="3">
        <f t="shared" ca="1" si="10"/>
        <v>0</v>
      </c>
      <c r="BP22" s="3">
        <f t="shared" ca="1" si="5"/>
        <v>0</v>
      </c>
    </row>
    <row r="23" spans="1:68" x14ac:dyDescent="0.4">
      <c r="A23" t="str">
        <f>KtAbk!A26</f>
        <v>UR</v>
      </c>
      <c r="B23" s="5">
        <f>KtAbk!B26</f>
        <v>36.433</v>
      </c>
      <c r="C23" s="3">
        <f t="shared" ca="1" si="11"/>
        <v>0</v>
      </c>
      <c r="D23" s="3">
        <f t="shared" ca="1" si="11"/>
        <v>0</v>
      </c>
      <c r="E23" s="3">
        <f t="shared" ca="1" si="11"/>
        <v>0</v>
      </c>
      <c r="F23" s="3">
        <f t="shared" ca="1" si="11"/>
        <v>0</v>
      </c>
      <c r="G23" s="3">
        <f t="shared" ca="1" si="11"/>
        <v>0</v>
      </c>
      <c r="H23" s="3">
        <f t="shared" ca="1" si="11"/>
        <v>0</v>
      </c>
      <c r="I23" s="3">
        <f t="shared" ca="1" si="11"/>
        <v>0</v>
      </c>
      <c r="J23" s="3">
        <f t="shared" ca="1" si="11"/>
        <v>0</v>
      </c>
      <c r="K23" s="3">
        <f t="shared" ca="1" si="11"/>
        <v>0</v>
      </c>
      <c r="L23" s="3">
        <f t="shared" ca="1" si="11"/>
        <v>0</v>
      </c>
      <c r="M23" s="3">
        <f t="shared" ca="1" si="11"/>
        <v>0</v>
      </c>
      <c r="N23" s="3">
        <f t="shared" ca="1" si="11"/>
        <v>0</v>
      </c>
      <c r="O23" s="3">
        <f t="shared" ca="1" si="11"/>
        <v>0</v>
      </c>
      <c r="P23" s="3">
        <f t="shared" ca="1" si="11"/>
        <v>0</v>
      </c>
      <c r="Q23" s="3">
        <f t="shared" ca="1" si="11"/>
        <v>0</v>
      </c>
      <c r="R23" s="3">
        <f t="shared" ca="1" si="11"/>
        <v>0</v>
      </c>
      <c r="S23" s="3">
        <f t="shared" ca="1" si="7"/>
        <v>0</v>
      </c>
      <c r="T23" s="3">
        <f t="shared" ca="1" si="7"/>
        <v>0</v>
      </c>
      <c r="U23" s="3">
        <f t="shared" ca="1" si="7"/>
        <v>0</v>
      </c>
      <c r="V23" s="3">
        <f t="shared" ca="1" si="7"/>
        <v>0</v>
      </c>
      <c r="W23" s="3">
        <f t="shared" ca="1" si="7"/>
        <v>0</v>
      </c>
      <c r="X23" s="3">
        <f t="shared" ca="1" si="7"/>
        <v>0</v>
      </c>
      <c r="Y23" s="3">
        <f t="shared" ca="1" si="7"/>
        <v>0</v>
      </c>
      <c r="Z23" s="3">
        <f t="shared" ca="1" si="7"/>
        <v>0</v>
      </c>
      <c r="AA23" s="3">
        <f t="shared" ca="1" si="7"/>
        <v>0</v>
      </c>
      <c r="AB23" s="3">
        <f t="shared" ca="1" si="7"/>
        <v>0</v>
      </c>
      <c r="AC23" s="3">
        <f t="shared" ca="1" si="7"/>
        <v>0</v>
      </c>
      <c r="AD23" s="3">
        <f t="shared" ca="1" si="7"/>
        <v>0</v>
      </c>
      <c r="AE23" s="3">
        <f t="shared" ca="1" si="7"/>
        <v>0</v>
      </c>
      <c r="AF23" s="3">
        <f t="shared" ca="1" si="7"/>
        <v>0</v>
      </c>
      <c r="AG23" s="3">
        <f t="shared" ca="1" si="7"/>
        <v>0</v>
      </c>
      <c r="AH23" s="3">
        <f t="shared" ca="1" si="7"/>
        <v>0</v>
      </c>
      <c r="AI23" s="3">
        <f t="shared" ca="1" si="8"/>
        <v>0</v>
      </c>
      <c r="AJ23" s="3">
        <f t="shared" ca="1" si="8"/>
        <v>0</v>
      </c>
      <c r="AK23" s="3">
        <f t="shared" ca="1" si="8"/>
        <v>0</v>
      </c>
      <c r="AL23" s="3">
        <f t="shared" ca="1" si="8"/>
        <v>0</v>
      </c>
      <c r="AM23" s="3">
        <f t="shared" ca="1" si="8"/>
        <v>1</v>
      </c>
      <c r="AN23" s="3">
        <f t="shared" ca="1" si="8"/>
        <v>1</v>
      </c>
      <c r="AO23" s="3">
        <f t="shared" ca="1" si="8"/>
        <v>1</v>
      </c>
      <c r="AP23" s="3">
        <f t="shared" ca="1" si="8"/>
        <v>1</v>
      </c>
      <c r="AQ23" s="3">
        <f t="shared" ca="1" si="8"/>
        <v>2</v>
      </c>
      <c r="AR23" s="3">
        <f t="shared" ca="1" si="8"/>
        <v>2</v>
      </c>
      <c r="AS23" s="3">
        <f t="shared" ca="1" si="8"/>
        <v>2</v>
      </c>
      <c r="AT23" s="3">
        <f t="shared" ca="1" si="8"/>
        <v>4</v>
      </c>
      <c r="AU23" s="3">
        <f t="shared" ca="1" si="8"/>
        <v>4</v>
      </c>
      <c r="AV23" s="3">
        <f t="shared" ca="1" si="8"/>
        <v>4</v>
      </c>
      <c r="AW23" s="3">
        <f t="shared" ca="1" si="8"/>
        <v>4</v>
      </c>
      <c r="AX23" s="3">
        <f t="shared" ca="1" si="8"/>
        <v>4</v>
      </c>
      <c r="AY23" s="3">
        <f t="shared" ca="1" si="9"/>
        <v>4</v>
      </c>
      <c r="AZ23" s="3">
        <f t="shared" ca="1" si="9"/>
        <v>4</v>
      </c>
      <c r="BA23" s="3">
        <f t="shared" ca="1" si="9"/>
        <v>4</v>
      </c>
      <c r="BB23" s="3">
        <f t="shared" ca="1" si="9"/>
        <v>5</v>
      </c>
      <c r="BC23" s="3">
        <f t="shared" ca="1" si="9"/>
        <v>5</v>
      </c>
      <c r="BD23" s="3">
        <f t="shared" ca="1" si="9"/>
        <v>5</v>
      </c>
      <c r="BE23" s="3">
        <f t="shared" ca="1" si="9"/>
        <v>5</v>
      </c>
      <c r="BF23" s="3">
        <f t="shared" ca="1" si="9"/>
        <v>5</v>
      </c>
      <c r="BG23" s="3">
        <f t="shared" ca="1" si="9"/>
        <v>5</v>
      </c>
      <c r="BH23" s="3">
        <f t="shared" ca="1" si="9"/>
        <v>5</v>
      </c>
      <c r="BI23" s="3">
        <f t="shared" ca="1" si="9"/>
        <v>5</v>
      </c>
      <c r="BJ23" s="3">
        <f t="shared" ca="1" si="9"/>
        <v>5</v>
      </c>
      <c r="BK23" s="3">
        <f t="shared" ca="1" si="9"/>
        <v>0</v>
      </c>
      <c r="BL23" s="3">
        <f t="shared" ca="1" si="9"/>
        <v>0</v>
      </c>
      <c r="BM23" s="3">
        <f t="shared" ca="1" si="9"/>
        <v>0</v>
      </c>
      <c r="BN23" s="3">
        <f t="shared" ca="1" si="9"/>
        <v>0</v>
      </c>
      <c r="BO23" s="3">
        <f t="shared" ca="1" si="10"/>
        <v>0</v>
      </c>
      <c r="BP23" s="3">
        <f t="shared" ca="1" si="5"/>
        <v>0</v>
      </c>
    </row>
    <row r="24" spans="1:68" x14ac:dyDescent="0.4">
      <c r="A24" t="str">
        <f>KtAbk!A27</f>
        <v>VD</v>
      </c>
      <c r="B24" s="5">
        <f>KtAbk!B27</f>
        <v>799.14499999999998</v>
      </c>
      <c r="C24" s="3">
        <f t="shared" ca="1" si="11"/>
        <v>0</v>
      </c>
      <c r="D24" s="3">
        <f t="shared" ca="1" si="11"/>
        <v>0</v>
      </c>
      <c r="E24" s="3">
        <f t="shared" ca="1" si="11"/>
        <v>0</v>
      </c>
      <c r="F24" s="3">
        <f t="shared" ca="1" si="11"/>
        <v>0</v>
      </c>
      <c r="G24" s="3">
        <f t="shared" ca="1" si="11"/>
        <v>0</v>
      </c>
      <c r="H24" s="3">
        <f t="shared" ca="1" si="11"/>
        <v>0</v>
      </c>
      <c r="I24" s="3">
        <f t="shared" ca="1" si="11"/>
        <v>0</v>
      </c>
      <c r="J24" s="3">
        <f t="shared" ca="1" si="11"/>
        <v>0</v>
      </c>
      <c r="K24" s="3">
        <f t="shared" ca="1" si="11"/>
        <v>0</v>
      </c>
      <c r="L24" s="3">
        <f t="shared" ca="1" si="11"/>
        <v>1</v>
      </c>
      <c r="M24" s="3">
        <f t="shared" ca="1" si="11"/>
        <v>1</v>
      </c>
      <c r="N24" s="3">
        <f t="shared" ca="1" si="11"/>
        <v>1</v>
      </c>
      <c r="O24" s="3">
        <f t="shared" ca="1" si="11"/>
        <v>1</v>
      </c>
      <c r="P24" s="3">
        <f t="shared" ca="1" si="11"/>
        <v>1</v>
      </c>
      <c r="Q24" s="3">
        <f t="shared" ca="1" si="11"/>
        <v>1</v>
      </c>
      <c r="R24" s="3">
        <f t="shared" ca="1" si="11"/>
        <v>1</v>
      </c>
      <c r="S24" s="3">
        <f t="shared" ca="1" si="7"/>
        <v>1</v>
      </c>
      <c r="T24" s="3">
        <f t="shared" ca="1" si="7"/>
        <v>3</v>
      </c>
      <c r="U24" s="3">
        <f t="shared" ca="1" si="7"/>
        <v>3</v>
      </c>
      <c r="V24" s="3">
        <f t="shared" ca="1" si="7"/>
        <v>3</v>
      </c>
      <c r="W24" s="3">
        <f t="shared" ca="1" si="7"/>
        <v>3</v>
      </c>
      <c r="X24" s="3">
        <f t="shared" ca="1" si="7"/>
        <v>7</v>
      </c>
      <c r="Y24" s="3">
        <f t="shared" ca="1" si="7"/>
        <v>11</v>
      </c>
      <c r="Z24" s="3">
        <f t="shared" ca="1" si="7"/>
        <v>15</v>
      </c>
      <c r="AA24" s="3">
        <f t="shared" ca="1" si="7"/>
        <v>19</v>
      </c>
      <c r="AB24" s="3">
        <f t="shared" ca="1" si="7"/>
        <v>22</v>
      </c>
      <c r="AC24" s="3">
        <f t="shared" ca="1" si="7"/>
        <v>24</v>
      </c>
      <c r="AD24" s="3">
        <f t="shared" ca="1" si="7"/>
        <v>28</v>
      </c>
      <c r="AE24" s="3">
        <f t="shared" ca="1" si="7"/>
        <v>32</v>
      </c>
      <c r="AF24" s="3">
        <f t="shared" ca="1" si="7"/>
        <v>40</v>
      </c>
      <c r="AG24" s="3">
        <f t="shared" ca="1" si="7"/>
        <v>57</v>
      </c>
      <c r="AH24" s="3">
        <f t="shared" ca="1" si="7"/>
        <v>61</v>
      </c>
      <c r="AI24" s="3">
        <f t="shared" ca="1" si="8"/>
        <v>72</v>
      </c>
      <c r="AJ24" s="3">
        <f t="shared" ca="1" si="8"/>
        <v>81</v>
      </c>
      <c r="AK24" s="3">
        <f t="shared" ca="1" si="8"/>
        <v>92</v>
      </c>
      <c r="AL24" s="3">
        <f t="shared" ca="1" si="8"/>
        <v>104</v>
      </c>
      <c r="AM24" s="3">
        <f t="shared" ca="1" si="8"/>
        <v>115</v>
      </c>
      <c r="AN24" s="3">
        <f t="shared" ca="1" si="8"/>
        <v>134</v>
      </c>
      <c r="AO24" s="3">
        <f t="shared" ca="1" si="8"/>
        <v>152</v>
      </c>
      <c r="AP24" s="3">
        <f t="shared" ca="1" si="8"/>
        <v>162</v>
      </c>
      <c r="AQ24" s="3">
        <f t="shared" ca="1" si="8"/>
        <v>174</v>
      </c>
      <c r="AR24" s="3">
        <f t="shared" ca="1" si="8"/>
        <v>190</v>
      </c>
      <c r="AS24" s="3">
        <f t="shared" ca="1" si="8"/>
        <v>202</v>
      </c>
      <c r="AT24" s="3">
        <f t="shared" ca="1" si="8"/>
        <v>214</v>
      </c>
      <c r="AU24" s="3">
        <f t="shared" ca="1" si="8"/>
        <v>228</v>
      </c>
      <c r="AV24" s="3">
        <f t="shared" ca="1" si="8"/>
        <v>235</v>
      </c>
      <c r="AW24" s="3">
        <f t="shared" ca="1" si="8"/>
        <v>241</v>
      </c>
      <c r="AX24" s="3">
        <f t="shared" ca="1" si="8"/>
        <v>249</v>
      </c>
      <c r="AY24" s="3">
        <f t="shared" ca="1" si="9"/>
        <v>255</v>
      </c>
      <c r="AZ24" s="3">
        <f t="shared" ca="1" si="9"/>
        <v>265</v>
      </c>
      <c r="BA24" s="3">
        <f t="shared" ca="1" si="9"/>
        <v>282</v>
      </c>
      <c r="BB24" s="3">
        <f t="shared" ca="1" si="9"/>
        <v>292</v>
      </c>
      <c r="BC24" s="3">
        <f t="shared" ca="1" si="9"/>
        <v>296</v>
      </c>
      <c r="BD24" s="3">
        <f t="shared" ca="1" si="9"/>
        <v>302</v>
      </c>
      <c r="BE24" s="3">
        <f t="shared" ca="1" si="9"/>
        <v>307</v>
      </c>
      <c r="BF24" s="3">
        <f t="shared" ca="1" si="9"/>
        <v>316</v>
      </c>
      <c r="BG24" s="3">
        <f t="shared" ca="1" si="9"/>
        <v>322</v>
      </c>
      <c r="BH24" s="3">
        <f t="shared" ca="1" si="9"/>
        <v>325</v>
      </c>
      <c r="BI24" s="3">
        <f t="shared" ca="1" si="9"/>
        <v>331</v>
      </c>
      <c r="BJ24" s="3">
        <f t="shared" ca="1" si="9"/>
        <v>337</v>
      </c>
      <c r="BK24" s="3">
        <f t="shared" ca="1" si="9"/>
        <v>0</v>
      </c>
      <c r="BL24" s="3">
        <f t="shared" ca="1" si="9"/>
        <v>0</v>
      </c>
      <c r="BM24" s="3">
        <f t="shared" ca="1" si="9"/>
        <v>0</v>
      </c>
      <c r="BN24" s="3">
        <f t="shared" ca="1" si="9"/>
        <v>0</v>
      </c>
      <c r="BO24" s="3">
        <f t="shared" ca="1" si="10"/>
        <v>0</v>
      </c>
      <c r="BP24" s="3">
        <f t="shared" ca="1" si="5"/>
        <v>0</v>
      </c>
    </row>
    <row r="25" spans="1:68" x14ac:dyDescent="0.4">
      <c r="A25" t="str">
        <f>KtAbk!A28</f>
        <v>VS</v>
      </c>
      <c r="B25" s="5">
        <f>KtAbk!B28</f>
        <v>343.95499999999998</v>
      </c>
      <c r="C25" s="3">
        <f t="shared" ca="1" si="11"/>
        <v>0</v>
      </c>
      <c r="D25" s="3">
        <f t="shared" ca="1" si="11"/>
        <v>0</v>
      </c>
      <c r="E25" s="3">
        <f t="shared" ca="1" si="11"/>
        <v>0</v>
      </c>
      <c r="F25" s="3">
        <f t="shared" ca="1" si="11"/>
        <v>0</v>
      </c>
      <c r="G25" s="3">
        <f t="shared" ca="1" si="11"/>
        <v>0</v>
      </c>
      <c r="H25" s="3">
        <f t="shared" ca="1" si="11"/>
        <v>0</v>
      </c>
      <c r="I25" s="3">
        <f t="shared" ca="1" si="11"/>
        <v>0</v>
      </c>
      <c r="J25" s="3">
        <f t="shared" ca="1" si="11"/>
        <v>0</v>
      </c>
      <c r="K25" s="3">
        <f t="shared" ca="1" si="11"/>
        <v>0</v>
      </c>
      <c r="L25" s="3">
        <f t="shared" ca="1" si="11"/>
        <v>0</v>
      </c>
      <c r="M25" s="3">
        <f t="shared" ca="1" si="11"/>
        <v>0</v>
      </c>
      <c r="N25" s="3">
        <f t="shared" ca="1" si="11"/>
        <v>0</v>
      </c>
      <c r="O25" s="3">
        <f t="shared" ca="1" si="11"/>
        <v>0</v>
      </c>
      <c r="P25" s="3">
        <f t="shared" ca="1" si="11"/>
        <v>0</v>
      </c>
      <c r="Q25" s="3">
        <f t="shared" ca="1" si="11"/>
        <v>0</v>
      </c>
      <c r="R25" s="3">
        <f t="shared" ca="1" si="11"/>
        <v>0</v>
      </c>
      <c r="S25" s="3">
        <f t="shared" ca="1" si="7"/>
        <v>0</v>
      </c>
      <c r="T25" s="3">
        <f t="shared" ca="1" si="7"/>
        <v>0</v>
      </c>
      <c r="U25" s="3">
        <f t="shared" ca="1" si="7"/>
        <v>1</v>
      </c>
      <c r="V25" s="3">
        <f t="shared" ca="1" si="7"/>
        <v>2</v>
      </c>
      <c r="W25" s="3">
        <f t="shared" ca="1" si="7"/>
        <v>3</v>
      </c>
      <c r="X25" s="3">
        <f t="shared" ca="1" si="7"/>
        <v>3</v>
      </c>
      <c r="Y25" s="3">
        <f t="shared" ca="1" si="7"/>
        <v>4</v>
      </c>
      <c r="Z25" s="3">
        <f t="shared" ca="1" si="7"/>
        <v>6</v>
      </c>
      <c r="AA25" s="3">
        <f t="shared" ca="1" si="7"/>
        <v>7</v>
      </c>
      <c r="AB25" s="3">
        <f t="shared" ca="1" si="7"/>
        <v>10</v>
      </c>
      <c r="AC25" s="3">
        <f t="shared" ca="1" si="7"/>
        <v>11</v>
      </c>
      <c r="AD25" s="3">
        <f t="shared" ca="1" si="7"/>
        <v>13</v>
      </c>
      <c r="AE25" s="3">
        <f t="shared" ca="1" si="7"/>
        <v>14</v>
      </c>
      <c r="AF25" s="3">
        <f t="shared" ca="1" si="7"/>
        <v>15</v>
      </c>
      <c r="AG25" s="3">
        <f t="shared" ca="1" si="7"/>
        <v>17</v>
      </c>
      <c r="AH25" s="3">
        <f t="shared" ca="1" si="7"/>
        <v>21</v>
      </c>
      <c r="AI25" s="3">
        <f t="shared" ca="1" si="8"/>
        <v>25</v>
      </c>
      <c r="AJ25" s="3">
        <f t="shared" ca="1" si="8"/>
        <v>31</v>
      </c>
      <c r="AK25" s="3">
        <f t="shared" ca="1" si="8"/>
        <v>35</v>
      </c>
      <c r="AL25" s="3">
        <f t="shared" ca="1" si="8"/>
        <v>37</v>
      </c>
      <c r="AM25" s="3">
        <f t="shared" ca="1" si="8"/>
        <v>40</v>
      </c>
      <c r="AN25" s="3">
        <f t="shared" ca="1" si="8"/>
        <v>47</v>
      </c>
      <c r="AO25" s="3">
        <f t="shared" ca="1" si="8"/>
        <v>51</v>
      </c>
      <c r="AP25" s="3">
        <f t="shared" ca="1" si="8"/>
        <v>53</v>
      </c>
      <c r="AQ25" s="3">
        <f t="shared" ca="1" si="8"/>
        <v>57</v>
      </c>
      <c r="AR25" s="3">
        <f t="shared" ca="1" si="8"/>
        <v>60</v>
      </c>
      <c r="AS25" s="3">
        <f t="shared" ca="1" si="8"/>
        <v>68</v>
      </c>
      <c r="AT25" s="3">
        <f t="shared" ca="1" si="8"/>
        <v>71</v>
      </c>
      <c r="AU25" s="3">
        <f t="shared" ca="1" si="8"/>
        <v>77</v>
      </c>
      <c r="AV25" s="3">
        <f t="shared" ca="1" si="8"/>
        <v>83</v>
      </c>
      <c r="AW25" s="3">
        <f t="shared" ca="1" si="8"/>
        <v>85</v>
      </c>
      <c r="AX25" s="3">
        <f t="shared" ca="1" si="8"/>
        <v>91</v>
      </c>
      <c r="AY25" s="3">
        <f t="shared" ca="1" si="9"/>
        <v>93</v>
      </c>
      <c r="AZ25" s="3">
        <f t="shared" ca="1" si="9"/>
        <v>94</v>
      </c>
      <c r="BA25" s="3">
        <f t="shared" ca="1" si="9"/>
        <v>94</v>
      </c>
      <c r="BB25" s="3">
        <f t="shared" ca="1" si="9"/>
        <v>95</v>
      </c>
      <c r="BC25" s="3">
        <f t="shared" ca="1" si="9"/>
        <v>99</v>
      </c>
      <c r="BD25" s="3">
        <f t="shared" ca="1" si="9"/>
        <v>104</v>
      </c>
      <c r="BE25" s="3">
        <f t="shared" ca="1" si="9"/>
        <v>107</v>
      </c>
      <c r="BF25" s="3">
        <f t="shared" ca="1" si="9"/>
        <v>110</v>
      </c>
      <c r="BG25" s="3">
        <f t="shared" ca="1" si="9"/>
        <v>114</v>
      </c>
      <c r="BH25" s="3">
        <f t="shared" ca="1" si="9"/>
        <v>117</v>
      </c>
      <c r="BI25" s="3">
        <f t="shared" ca="1" si="9"/>
        <v>120</v>
      </c>
      <c r="BJ25" s="3">
        <f t="shared" ca="1" si="9"/>
        <v>126</v>
      </c>
      <c r="BK25" s="3">
        <f t="shared" ca="1" si="9"/>
        <v>0</v>
      </c>
      <c r="BL25" s="3">
        <f t="shared" ca="1" si="9"/>
        <v>0</v>
      </c>
      <c r="BM25" s="3">
        <f t="shared" ca="1" si="9"/>
        <v>0</v>
      </c>
      <c r="BN25" s="3">
        <f t="shared" ca="1" si="9"/>
        <v>0</v>
      </c>
      <c r="BO25" s="3">
        <f t="shared" ca="1" si="10"/>
        <v>0</v>
      </c>
      <c r="BP25" s="3">
        <f t="shared" ca="1" si="5"/>
        <v>0</v>
      </c>
    </row>
    <row r="26" spans="1:68" x14ac:dyDescent="0.4">
      <c r="A26" t="str">
        <f>KtAbk!A29</f>
        <v>ZG</v>
      </c>
      <c r="B26" s="5">
        <f>KtAbk!B29</f>
        <v>126.837</v>
      </c>
      <c r="C26" s="3">
        <f t="shared" ca="1" si="11"/>
        <v>0</v>
      </c>
      <c r="D26" s="3">
        <f t="shared" ca="1" si="11"/>
        <v>0</v>
      </c>
      <c r="E26" s="3">
        <f t="shared" ca="1" si="11"/>
        <v>0</v>
      </c>
      <c r="F26" s="3">
        <f t="shared" ca="1" si="11"/>
        <v>0</v>
      </c>
      <c r="G26" s="3">
        <f t="shared" ca="1" si="11"/>
        <v>0</v>
      </c>
      <c r="H26" s="3">
        <f t="shared" ca="1" si="11"/>
        <v>0</v>
      </c>
      <c r="I26" s="3">
        <f t="shared" ca="1" si="11"/>
        <v>0</v>
      </c>
      <c r="J26" s="3">
        <f t="shared" ca="1" si="11"/>
        <v>0</v>
      </c>
      <c r="K26" s="3">
        <f t="shared" ca="1" si="11"/>
        <v>0</v>
      </c>
      <c r="L26" s="3">
        <f t="shared" ca="1" si="11"/>
        <v>0</v>
      </c>
      <c r="M26" s="3">
        <f t="shared" ca="1" si="11"/>
        <v>0</v>
      </c>
      <c r="N26" s="3">
        <f t="shared" ca="1" si="11"/>
        <v>0</v>
      </c>
      <c r="O26" s="3">
        <f t="shared" ca="1" si="11"/>
        <v>0</v>
      </c>
      <c r="P26" s="3">
        <f t="shared" ca="1" si="11"/>
        <v>0</v>
      </c>
      <c r="Q26" s="3">
        <f t="shared" ca="1" si="11"/>
        <v>0</v>
      </c>
      <c r="R26" s="3">
        <f t="shared" ca="1" si="11"/>
        <v>0</v>
      </c>
      <c r="S26" s="3">
        <f t="shared" ca="1" si="7"/>
        <v>0</v>
      </c>
      <c r="T26" s="3">
        <f t="shared" ca="1" si="7"/>
        <v>0</v>
      </c>
      <c r="U26" s="3">
        <f t="shared" ca="1" si="7"/>
        <v>0</v>
      </c>
      <c r="V26" s="3">
        <f t="shared" ca="1" si="7"/>
        <v>0</v>
      </c>
      <c r="W26" s="3">
        <f t="shared" ca="1" si="7"/>
        <v>0</v>
      </c>
      <c r="X26" s="3">
        <f t="shared" ca="1" si="7"/>
        <v>0</v>
      </c>
      <c r="Y26" s="3">
        <f t="shared" ca="1" si="7"/>
        <v>0</v>
      </c>
      <c r="Z26" s="3">
        <f t="shared" ca="1" si="7"/>
        <v>0</v>
      </c>
      <c r="AA26" s="3">
        <f t="shared" ca="1" si="7"/>
        <v>0</v>
      </c>
      <c r="AB26" s="3">
        <f t="shared" ca="1" si="7"/>
        <v>0</v>
      </c>
      <c r="AC26" s="3">
        <f t="shared" ca="1" si="7"/>
        <v>0</v>
      </c>
      <c r="AD26" s="3">
        <f t="shared" ca="1" si="7"/>
        <v>0</v>
      </c>
      <c r="AE26" s="3">
        <f t="shared" ca="1" si="7"/>
        <v>0</v>
      </c>
      <c r="AF26" s="3">
        <f t="shared" ca="1" si="7"/>
        <v>0</v>
      </c>
      <c r="AG26" s="3">
        <f t="shared" ca="1" si="7"/>
        <v>0</v>
      </c>
      <c r="AH26" s="3">
        <f t="shared" ca="1" si="7"/>
        <v>1</v>
      </c>
      <c r="AI26" s="3">
        <f t="shared" ca="1" si="8"/>
        <v>1</v>
      </c>
      <c r="AJ26" s="3">
        <f t="shared" ca="1" si="8"/>
        <v>1</v>
      </c>
      <c r="AK26" s="3">
        <f t="shared" ca="1" si="8"/>
        <v>1</v>
      </c>
      <c r="AL26" s="3">
        <f t="shared" ca="1" si="8"/>
        <v>1</v>
      </c>
      <c r="AM26" s="3">
        <f t="shared" ca="1" si="8"/>
        <v>1</v>
      </c>
      <c r="AN26" s="3">
        <f t="shared" ca="1" si="8"/>
        <v>1</v>
      </c>
      <c r="AO26" s="3">
        <f t="shared" ca="1" si="8"/>
        <v>2</v>
      </c>
      <c r="AP26" s="3">
        <f t="shared" ca="1" si="8"/>
        <v>2</v>
      </c>
      <c r="AQ26" s="3">
        <f t="shared" ca="1" si="8"/>
        <v>2</v>
      </c>
      <c r="AR26" s="3">
        <f t="shared" ca="1" si="8"/>
        <v>3</v>
      </c>
      <c r="AS26" s="3">
        <f t="shared" ca="1" si="8"/>
        <v>3</v>
      </c>
      <c r="AT26" s="3">
        <f t="shared" ca="1" si="8"/>
        <v>3</v>
      </c>
      <c r="AU26" s="3">
        <f t="shared" ca="1" si="8"/>
        <v>3</v>
      </c>
      <c r="AV26" s="3">
        <f t="shared" ca="1" si="8"/>
        <v>4</v>
      </c>
      <c r="AW26" s="3">
        <f t="shared" ca="1" si="8"/>
        <v>5</v>
      </c>
      <c r="AX26" s="3">
        <f t="shared" ca="1" si="8"/>
        <v>5</v>
      </c>
      <c r="AY26" s="3">
        <f t="shared" ca="1" si="9"/>
        <v>5</v>
      </c>
      <c r="AZ26" s="3">
        <f t="shared" ca="1" si="9"/>
        <v>5</v>
      </c>
      <c r="BA26" s="3">
        <f t="shared" ca="1" si="9"/>
        <v>6</v>
      </c>
      <c r="BB26" s="3">
        <f t="shared" ca="1" si="9"/>
        <v>6</v>
      </c>
      <c r="BC26" s="3">
        <f t="shared" ca="1" si="9"/>
        <v>7</v>
      </c>
      <c r="BD26" s="3">
        <f t="shared" ca="1" si="9"/>
        <v>7</v>
      </c>
      <c r="BE26" s="3">
        <f t="shared" ca="1" si="9"/>
        <v>7</v>
      </c>
      <c r="BF26" s="3">
        <f t="shared" ca="1" si="9"/>
        <v>8</v>
      </c>
      <c r="BG26" s="3">
        <f t="shared" ca="1" si="9"/>
        <v>8</v>
      </c>
      <c r="BH26" s="3">
        <f t="shared" ca="1" si="9"/>
        <v>8</v>
      </c>
      <c r="BI26" s="3">
        <f t="shared" ca="1" si="9"/>
        <v>8</v>
      </c>
      <c r="BJ26" s="3">
        <f t="shared" ca="1" si="9"/>
        <v>8</v>
      </c>
      <c r="BK26" s="3">
        <f t="shared" ca="1" si="9"/>
        <v>0</v>
      </c>
      <c r="BL26" s="3">
        <f t="shared" ca="1" si="9"/>
        <v>0</v>
      </c>
      <c r="BM26" s="3">
        <f t="shared" ca="1" si="9"/>
        <v>0</v>
      </c>
      <c r="BN26" s="3">
        <f t="shared" ca="1" si="9"/>
        <v>0</v>
      </c>
      <c r="BO26" s="3">
        <f t="shared" ca="1" si="10"/>
        <v>0</v>
      </c>
      <c r="BP26" s="3">
        <f t="shared" ca="1" si="5"/>
        <v>0</v>
      </c>
    </row>
    <row r="27" spans="1:68" x14ac:dyDescent="0.4">
      <c r="A27" t="str">
        <f>KtAbk!A30</f>
        <v>ZH</v>
      </c>
      <c r="B27" s="5">
        <f>KtAbk!B30</f>
        <v>1520.9680000000001</v>
      </c>
      <c r="C27" s="3">
        <f t="shared" ca="1" si="11"/>
        <v>0</v>
      </c>
      <c r="D27" s="3">
        <f t="shared" ca="1" si="11"/>
        <v>0</v>
      </c>
      <c r="E27" s="3">
        <f t="shared" ca="1" si="11"/>
        <v>0</v>
      </c>
      <c r="F27" s="3">
        <f t="shared" ca="1" si="11"/>
        <v>0</v>
      </c>
      <c r="G27" s="3">
        <f t="shared" ca="1" si="11"/>
        <v>0</v>
      </c>
      <c r="H27" s="3">
        <f t="shared" ca="1" si="11"/>
        <v>0</v>
      </c>
      <c r="I27" s="3">
        <f t="shared" ca="1" si="11"/>
        <v>0</v>
      </c>
      <c r="J27" s="3">
        <f t="shared" ca="1" si="11"/>
        <v>0</v>
      </c>
      <c r="K27" s="3">
        <f t="shared" ca="1" si="11"/>
        <v>0</v>
      </c>
      <c r="L27" s="3">
        <f t="shared" ca="1" si="11"/>
        <v>0</v>
      </c>
      <c r="M27" s="3">
        <f t="shared" ca="1" si="11"/>
        <v>0</v>
      </c>
      <c r="N27" s="3">
        <f t="shared" ca="1" si="11"/>
        <v>0</v>
      </c>
      <c r="O27" s="3">
        <f t="shared" ca="1" si="11"/>
        <v>0</v>
      </c>
      <c r="P27" s="3">
        <f t="shared" ca="1" si="11"/>
        <v>0</v>
      </c>
      <c r="Q27" s="3">
        <f t="shared" ca="1" si="11"/>
        <v>0</v>
      </c>
      <c r="R27" s="3">
        <f t="shared" ca="1" si="11"/>
        <v>0</v>
      </c>
      <c r="S27" s="3">
        <f t="shared" ca="1" si="7"/>
        <v>0</v>
      </c>
      <c r="T27" s="3">
        <f t="shared" ca="1" si="7"/>
        <v>0</v>
      </c>
      <c r="U27" s="3">
        <f t="shared" ca="1" si="7"/>
        <v>0</v>
      </c>
      <c r="V27" s="3">
        <f t="shared" ca="1" si="7"/>
        <v>0</v>
      </c>
      <c r="W27" s="3">
        <f t="shared" ca="1" si="7"/>
        <v>1</v>
      </c>
      <c r="X27" s="3">
        <f t="shared" ca="1" si="7"/>
        <v>1</v>
      </c>
      <c r="Y27" s="3">
        <f t="shared" ca="1" si="7"/>
        <v>1</v>
      </c>
      <c r="Z27" s="3">
        <f t="shared" ca="1" si="7"/>
        <v>3</v>
      </c>
      <c r="AA27" s="3">
        <f t="shared" ca="1" si="7"/>
        <v>4</v>
      </c>
      <c r="AB27" s="3">
        <f t="shared" ca="1" si="7"/>
        <v>4</v>
      </c>
      <c r="AC27" s="3">
        <f t="shared" ca="1" si="7"/>
        <v>5</v>
      </c>
      <c r="AD27" s="3">
        <f t="shared" ca="1" si="7"/>
        <v>6</v>
      </c>
      <c r="AE27" s="3">
        <f t="shared" ca="1" si="7"/>
        <v>8</v>
      </c>
      <c r="AF27" s="3">
        <f t="shared" ca="1" si="7"/>
        <v>10</v>
      </c>
      <c r="AG27" s="3">
        <f t="shared" ca="1" si="7"/>
        <v>13</v>
      </c>
      <c r="AH27" s="3">
        <f t="shared" ca="1" si="7"/>
        <v>15</v>
      </c>
      <c r="AI27" s="3">
        <f t="shared" ca="1" si="8"/>
        <v>19</v>
      </c>
      <c r="AJ27" s="3">
        <f t="shared" ca="1" si="8"/>
        <v>22</v>
      </c>
      <c r="AK27" s="3">
        <f t="shared" ca="1" si="8"/>
        <v>24</v>
      </c>
      <c r="AL27" s="3">
        <f t="shared" ca="1" si="8"/>
        <v>27</v>
      </c>
      <c r="AM27" s="3">
        <f t="shared" ca="1" si="8"/>
        <v>36</v>
      </c>
      <c r="AN27" s="3">
        <f t="shared" ca="1" si="8"/>
        <v>39</v>
      </c>
      <c r="AO27" s="3">
        <f t="shared" ca="1" si="8"/>
        <v>41</v>
      </c>
      <c r="AP27" s="3">
        <f t="shared" ca="1" si="8"/>
        <v>49</v>
      </c>
      <c r="AQ27" s="3">
        <f t="shared" ca="1" si="8"/>
        <v>53</v>
      </c>
      <c r="AR27" s="3">
        <f t="shared" ca="1" si="8"/>
        <v>55</v>
      </c>
      <c r="AS27" s="3">
        <f t="shared" ca="1" si="8"/>
        <v>57</v>
      </c>
      <c r="AT27" s="3">
        <f t="shared" ca="1" si="8"/>
        <v>65</v>
      </c>
      <c r="AU27" s="3">
        <f t="shared" ca="1" si="8"/>
        <v>66</v>
      </c>
      <c r="AV27" s="3">
        <f t="shared" ca="1" si="8"/>
        <v>71</v>
      </c>
      <c r="AW27" s="3">
        <f t="shared" ca="1" si="8"/>
        <v>77</v>
      </c>
      <c r="AX27" s="3">
        <f t="shared" ca="1" si="8"/>
        <v>79</v>
      </c>
      <c r="AY27" s="3">
        <f t="shared" ca="1" si="9"/>
        <v>83</v>
      </c>
      <c r="AZ27" s="3">
        <f t="shared" ca="1" si="9"/>
        <v>87</v>
      </c>
      <c r="BA27" s="3">
        <f t="shared" ca="1" si="9"/>
        <v>91</v>
      </c>
      <c r="BB27" s="3">
        <f t="shared" ca="1" si="9"/>
        <v>95</v>
      </c>
      <c r="BC27" s="3">
        <f t="shared" ca="1" si="9"/>
        <v>99</v>
      </c>
      <c r="BD27" s="3">
        <f t="shared" ca="1" si="9"/>
        <v>105</v>
      </c>
      <c r="BE27" s="3">
        <f t="shared" ca="1" si="9"/>
        <v>105</v>
      </c>
      <c r="BF27" s="3">
        <f t="shared" ca="1" si="9"/>
        <v>107</v>
      </c>
      <c r="BG27" s="3">
        <f t="shared" ca="1" si="9"/>
        <v>109</v>
      </c>
      <c r="BH27" s="3">
        <f t="shared" ca="1" si="9"/>
        <v>110</v>
      </c>
      <c r="BI27" s="3">
        <f t="shared" ca="1" si="9"/>
        <v>113</v>
      </c>
      <c r="BJ27" s="3">
        <f t="shared" ca="1" si="9"/>
        <v>113</v>
      </c>
      <c r="BK27" s="3">
        <f t="shared" ca="1" si="9"/>
        <v>0</v>
      </c>
      <c r="BL27" s="3">
        <f t="shared" ca="1" si="9"/>
        <v>0</v>
      </c>
      <c r="BM27" s="3">
        <f t="shared" ca="1" si="9"/>
        <v>0</v>
      </c>
      <c r="BN27" s="3">
        <f t="shared" ca="1" si="9"/>
        <v>0</v>
      </c>
      <c r="BO27" s="3">
        <f t="shared" ca="1" si="10"/>
        <v>0</v>
      </c>
      <c r="BP27" s="3">
        <f t="shared" ca="1" si="5"/>
        <v>0</v>
      </c>
    </row>
    <row r="28" spans="1:68" x14ac:dyDescent="0.4">
      <c r="A28" t="str">
        <f>KtAbk!A31</f>
        <v>FL</v>
      </c>
      <c r="B28" s="5">
        <f>KtAbk!B31</f>
        <v>38.557000000000002</v>
      </c>
      <c r="C28" s="3">
        <f t="shared" ca="1" si="11"/>
        <v>0</v>
      </c>
      <c r="D28" s="3">
        <f t="shared" ca="1" si="11"/>
        <v>0</v>
      </c>
      <c r="E28" s="3">
        <f t="shared" ca="1" si="11"/>
        <v>0</v>
      </c>
      <c r="F28" s="3">
        <f t="shared" ca="1" si="11"/>
        <v>0</v>
      </c>
      <c r="G28" s="3">
        <f t="shared" ca="1" si="11"/>
        <v>0</v>
      </c>
      <c r="H28" s="3">
        <f t="shared" ca="1" si="11"/>
        <v>0</v>
      </c>
      <c r="I28" s="3">
        <f t="shared" ca="1" si="11"/>
        <v>0</v>
      </c>
      <c r="J28" s="3">
        <f t="shared" ca="1" si="11"/>
        <v>0</v>
      </c>
      <c r="K28" s="3">
        <f t="shared" ca="1" si="11"/>
        <v>0</v>
      </c>
      <c r="L28" s="3">
        <f t="shared" ca="1" si="11"/>
        <v>0</v>
      </c>
      <c r="M28" s="3">
        <f t="shared" ca="1" si="11"/>
        <v>0</v>
      </c>
      <c r="N28" s="3">
        <f t="shared" ca="1" si="11"/>
        <v>0</v>
      </c>
      <c r="O28" s="3">
        <f t="shared" ca="1" si="11"/>
        <v>0</v>
      </c>
      <c r="P28" s="3">
        <f t="shared" ca="1" si="11"/>
        <v>0</v>
      </c>
      <c r="Q28" s="3">
        <f t="shared" ca="1" si="11"/>
        <v>0</v>
      </c>
      <c r="R28" s="3">
        <f t="shared" ca="1" si="11"/>
        <v>0</v>
      </c>
      <c r="S28" s="3">
        <f t="shared" ca="1" si="7"/>
        <v>0</v>
      </c>
      <c r="T28" s="3">
        <f t="shared" ca="1" si="7"/>
        <v>0</v>
      </c>
      <c r="U28" s="3">
        <f t="shared" ca="1" si="7"/>
        <v>0</v>
      </c>
      <c r="V28" s="3">
        <f t="shared" ca="1" si="7"/>
        <v>0</v>
      </c>
      <c r="W28" s="3">
        <f t="shared" ca="1" si="7"/>
        <v>0</v>
      </c>
      <c r="X28" s="3">
        <f t="shared" ca="1" si="7"/>
        <v>0</v>
      </c>
      <c r="Y28" s="3">
        <f t="shared" ca="1" si="7"/>
        <v>0</v>
      </c>
      <c r="Z28" s="3">
        <f t="shared" ca="1" si="7"/>
        <v>0</v>
      </c>
      <c r="AA28" s="3">
        <f t="shared" ca="1" si="7"/>
        <v>0</v>
      </c>
      <c r="AB28" s="3">
        <f t="shared" ca="1" si="7"/>
        <v>0</v>
      </c>
      <c r="AC28" s="3">
        <f t="shared" ca="1" si="7"/>
        <v>0</v>
      </c>
      <c r="AD28" s="3">
        <f t="shared" ca="1" si="7"/>
        <v>0</v>
      </c>
      <c r="AE28" s="3">
        <f t="shared" ca="1" si="7"/>
        <v>0</v>
      </c>
      <c r="AF28" s="3">
        <f t="shared" ca="1" si="7"/>
        <v>0</v>
      </c>
      <c r="AG28" s="3">
        <f t="shared" ca="1" si="7"/>
        <v>0</v>
      </c>
      <c r="AH28" s="3">
        <f t="shared" ca="1" si="7"/>
        <v>0</v>
      </c>
      <c r="AI28" s="3">
        <f t="shared" ca="1" si="8"/>
        <v>0</v>
      </c>
      <c r="AJ28" s="3">
        <f t="shared" ca="1" si="8"/>
        <v>0</v>
      </c>
      <c r="AK28" s="3">
        <f t="shared" ca="1" si="8"/>
        <v>0</v>
      </c>
      <c r="AL28" s="3">
        <f t="shared" ca="1" si="8"/>
        <v>0</v>
      </c>
      <c r="AM28" s="3">
        <f t="shared" ca="1" si="8"/>
        <v>0</v>
      </c>
      <c r="AN28" s="3">
        <f t="shared" ca="1" si="8"/>
        <v>0</v>
      </c>
      <c r="AO28" s="3">
        <f t="shared" ca="1" si="8"/>
        <v>0</v>
      </c>
      <c r="AP28" s="3">
        <f t="shared" ca="1" si="8"/>
        <v>1</v>
      </c>
      <c r="AQ28" s="3">
        <f t="shared" ca="1" si="8"/>
        <v>1</v>
      </c>
      <c r="AR28" s="3">
        <f t="shared" ca="1" si="8"/>
        <v>1</v>
      </c>
      <c r="AS28" s="3">
        <f t="shared" ca="1" si="8"/>
        <v>1</v>
      </c>
      <c r="AT28" s="3">
        <f t="shared" ca="1" si="8"/>
        <v>1</v>
      </c>
      <c r="AU28" s="3">
        <f t="shared" ca="1" si="8"/>
        <v>1</v>
      </c>
      <c r="AV28" s="3">
        <f t="shared" ca="1" si="8"/>
        <v>1</v>
      </c>
      <c r="AW28" s="3">
        <f t="shared" ca="1" si="8"/>
        <v>1</v>
      </c>
      <c r="AX28" s="3">
        <f t="shared" ca="1" si="8"/>
        <v>1</v>
      </c>
      <c r="AY28" s="3">
        <f t="shared" ca="1" si="9"/>
        <v>1</v>
      </c>
      <c r="AZ28" s="3">
        <f t="shared" ca="1" si="9"/>
        <v>1</v>
      </c>
      <c r="BA28" s="3">
        <f t="shared" ca="1" si="9"/>
        <v>1</v>
      </c>
      <c r="BB28" s="3">
        <f t="shared" ca="1" si="9"/>
        <v>1</v>
      </c>
      <c r="BC28" s="3">
        <f t="shared" ca="1" si="9"/>
        <v>1</v>
      </c>
      <c r="BD28" s="3">
        <f t="shared" ca="1" si="9"/>
        <v>1</v>
      </c>
      <c r="BE28" s="3">
        <f t="shared" ca="1" si="9"/>
        <v>1</v>
      </c>
      <c r="BF28" s="3">
        <f t="shared" ca="1" si="9"/>
        <v>1</v>
      </c>
      <c r="BG28" s="3">
        <f t="shared" ca="1" si="9"/>
        <v>1</v>
      </c>
      <c r="BH28" s="3">
        <f t="shared" ca="1" si="9"/>
        <v>1</v>
      </c>
      <c r="BI28" s="3">
        <f t="shared" ca="1" si="9"/>
        <v>1</v>
      </c>
      <c r="BJ28" s="3">
        <f t="shared" ca="1" si="9"/>
        <v>1</v>
      </c>
      <c r="BK28" s="3">
        <f t="shared" ca="1" si="9"/>
        <v>0</v>
      </c>
      <c r="BL28" s="3">
        <f t="shared" ca="1" si="9"/>
        <v>0</v>
      </c>
      <c r="BM28" s="3">
        <f t="shared" ca="1" si="9"/>
        <v>0</v>
      </c>
      <c r="BN28" s="3">
        <f t="shared" ca="1" si="9"/>
        <v>0</v>
      </c>
      <c r="BO28" s="3">
        <f t="shared" ca="1" si="10"/>
        <v>0</v>
      </c>
      <c r="BP28" s="3">
        <f t="shared" ca="1" si="5"/>
        <v>0</v>
      </c>
    </row>
    <row r="29" spans="1:68" x14ac:dyDescent="0.4">
      <c r="A29" t="str">
        <f>KtAbk!A32</f>
        <v>CH</v>
      </c>
      <c r="B29" s="5">
        <f>KtAbk!B32</f>
        <v>8583.0840000000007</v>
      </c>
      <c r="C29" s="3">
        <f ca="1">SUM(C2:C28)</f>
        <v>0</v>
      </c>
      <c r="D29" s="3">
        <f t="shared" ref="D29:BO29" ca="1" si="12">SUM(D2:D28)</f>
        <v>0</v>
      </c>
      <c r="E29" s="3">
        <f t="shared" ca="1" si="12"/>
        <v>0</v>
      </c>
      <c r="F29" s="3">
        <f t="shared" ca="1" si="12"/>
        <v>0</v>
      </c>
      <c r="G29" s="3">
        <f t="shared" ca="1" si="12"/>
        <v>0</v>
      </c>
      <c r="H29" s="3">
        <f t="shared" ca="1" si="12"/>
        <v>0</v>
      </c>
      <c r="I29" s="3">
        <f t="shared" ca="1" si="12"/>
        <v>0</v>
      </c>
      <c r="J29" s="3">
        <f t="shared" ca="1" si="12"/>
        <v>0</v>
      </c>
      <c r="K29" s="3">
        <f t="shared" ca="1" si="12"/>
        <v>0</v>
      </c>
      <c r="L29" s="3">
        <f t="shared" ca="1" si="12"/>
        <v>1</v>
      </c>
      <c r="M29" s="3">
        <f t="shared" ca="1" si="12"/>
        <v>1</v>
      </c>
      <c r="N29" s="3">
        <f t="shared" ca="1" si="12"/>
        <v>1</v>
      </c>
      <c r="O29" s="3">
        <f t="shared" ca="1" si="12"/>
        <v>2</v>
      </c>
      <c r="P29" s="3">
        <f t="shared" ca="1" si="12"/>
        <v>2</v>
      </c>
      <c r="Q29" s="3">
        <f t="shared" ca="1" si="12"/>
        <v>4</v>
      </c>
      <c r="R29" s="3">
        <f t="shared" ca="1" si="12"/>
        <v>5</v>
      </c>
      <c r="S29" s="3">
        <f t="shared" ca="1" si="12"/>
        <v>7</v>
      </c>
      <c r="T29" s="3">
        <f t="shared" ca="1" si="12"/>
        <v>10</v>
      </c>
      <c r="U29" s="3">
        <f t="shared" ca="1" si="12"/>
        <v>12</v>
      </c>
      <c r="V29" s="3">
        <f t="shared" ca="1" si="12"/>
        <v>20</v>
      </c>
      <c r="W29" s="3">
        <f t="shared" ca="1" si="12"/>
        <v>25</v>
      </c>
      <c r="X29" s="3">
        <f t="shared" ca="1" si="12"/>
        <v>34</v>
      </c>
      <c r="Y29" s="3">
        <f t="shared" ca="1" si="12"/>
        <v>45</v>
      </c>
      <c r="Z29" s="3">
        <f t="shared" ca="1" si="12"/>
        <v>58</v>
      </c>
      <c r="AA29" s="3">
        <f t="shared" ca="1" si="12"/>
        <v>78</v>
      </c>
      <c r="AB29" s="3">
        <f t="shared" ca="1" si="12"/>
        <v>97</v>
      </c>
      <c r="AC29" s="3">
        <f t="shared" ca="1" si="12"/>
        <v>113</v>
      </c>
      <c r="AD29" s="3">
        <f t="shared" ca="1" si="12"/>
        <v>142</v>
      </c>
      <c r="AE29" s="3">
        <f t="shared" ca="1" si="12"/>
        <v>165</v>
      </c>
      <c r="AF29" s="3">
        <f t="shared" ca="1" si="12"/>
        <v>200</v>
      </c>
      <c r="AG29" s="3">
        <f t="shared" ca="1" si="12"/>
        <v>246</v>
      </c>
      <c r="AH29" s="3">
        <f t="shared" ca="1" si="12"/>
        <v>285</v>
      </c>
      <c r="AI29" s="3">
        <f t="shared" ca="1" si="12"/>
        <v>336</v>
      </c>
      <c r="AJ29" s="3">
        <f t="shared" ca="1" si="12"/>
        <v>382</v>
      </c>
      <c r="AK29" s="3">
        <f t="shared" ca="1" si="12"/>
        <v>436</v>
      </c>
      <c r="AL29" s="3">
        <f t="shared" ca="1" si="12"/>
        <v>501</v>
      </c>
      <c r="AM29" s="3">
        <f t="shared" ca="1" si="12"/>
        <v>564</v>
      </c>
      <c r="AN29" s="3">
        <f t="shared" ca="1" si="12"/>
        <v>625</v>
      </c>
      <c r="AO29" s="3">
        <f t="shared" ca="1" si="12"/>
        <v>686</v>
      </c>
      <c r="AP29" s="3">
        <f t="shared" ca="1" si="12"/>
        <v>752</v>
      </c>
      <c r="AQ29" s="3">
        <f t="shared" ca="1" si="12"/>
        <v>803</v>
      </c>
      <c r="AR29" s="3">
        <f t="shared" ca="1" si="12"/>
        <v>859</v>
      </c>
      <c r="AS29" s="3">
        <f t="shared" ca="1" si="12"/>
        <v>918</v>
      </c>
      <c r="AT29" s="3">
        <f t="shared" ca="1" si="12"/>
        <v>985</v>
      </c>
      <c r="AU29" s="3">
        <f t="shared" ca="1" si="12"/>
        <v>1036</v>
      </c>
      <c r="AV29" s="3">
        <f t="shared" ca="1" si="12"/>
        <v>1086</v>
      </c>
      <c r="AW29" s="3">
        <f t="shared" ca="1" si="12"/>
        <v>1121</v>
      </c>
      <c r="AX29" s="3">
        <f t="shared" ca="1" si="12"/>
        <v>1175</v>
      </c>
      <c r="AY29" s="3">
        <f t="shared" ca="1" si="12"/>
        <v>1205</v>
      </c>
      <c r="AZ29" s="3">
        <f t="shared" ca="1" si="12"/>
        <v>1242</v>
      </c>
      <c r="BA29" s="3">
        <f t="shared" ca="1" si="12"/>
        <v>1296</v>
      </c>
      <c r="BB29" s="3">
        <f t="shared" ca="1" si="12"/>
        <v>1337</v>
      </c>
      <c r="BC29" s="3">
        <f t="shared" ca="1" si="12"/>
        <v>1382</v>
      </c>
      <c r="BD29" s="3">
        <f t="shared" ca="1" si="12"/>
        <v>1421</v>
      </c>
      <c r="BE29" s="3">
        <f t="shared" ca="1" si="12"/>
        <v>1445</v>
      </c>
      <c r="BF29" s="3">
        <f t="shared" ca="1" si="12"/>
        <v>1481</v>
      </c>
      <c r="BG29" s="3">
        <f t="shared" ca="1" si="12"/>
        <v>1517</v>
      </c>
      <c r="BH29" s="3">
        <f t="shared" ca="1" si="12"/>
        <v>1539</v>
      </c>
      <c r="BI29" s="3">
        <f t="shared" ca="1" si="12"/>
        <v>1568</v>
      </c>
      <c r="BJ29" s="3">
        <f t="shared" ca="1" si="12"/>
        <v>1605</v>
      </c>
      <c r="BK29" s="3">
        <f t="shared" ca="1" si="12"/>
        <v>0</v>
      </c>
      <c r="BL29" s="3">
        <f t="shared" ca="1" si="12"/>
        <v>0</v>
      </c>
      <c r="BM29" s="3">
        <f t="shared" ca="1" si="12"/>
        <v>0</v>
      </c>
      <c r="BN29" s="3">
        <f t="shared" ca="1" si="12"/>
        <v>0</v>
      </c>
      <c r="BO29" s="3">
        <f t="shared" ca="1" si="12"/>
        <v>0</v>
      </c>
      <c r="BP29" s="3">
        <f t="shared" ref="BP29" ca="1" si="13">SUM(BP2:BP28)</f>
        <v>0</v>
      </c>
    </row>
    <row r="30" spans="1:68" x14ac:dyDescent="0.4">
      <c r="A30" t="s">
        <v>248</v>
      </c>
      <c r="B30" s="5">
        <v>0</v>
      </c>
      <c r="C30" s="3">
        <f ca="1">C29</f>
        <v>0</v>
      </c>
      <c r="D30" s="3">
        <f t="shared" ref="D30:BO30" ca="1" si="14">D29-C29</f>
        <v>0</v>
      </c>
      <c r="E30" s="3">
        <f t="shared" ca="1" si="14"/>
        <v>0</v>
      </c>
      <c r="F30" s="3">
        <f t="shared" ca="1" si="14"/>
        <v>0</v>
      </c>
      <c r="G30" s="3">
        <f t="shared" ca="1" si="14"/>
        <v>0</v>
      </c>
      <c r="H30" s="3">
        <f t="shared" ca="1" si="14"/>
        <v>0</v>
      </c>
      <c r="I30" s="3">
        <f t="shared" ca="1" si="14"/>
        <v>0</v>
      </c>
      <c r="J30" s="3">
        <f t="shared" ca="1" si="14"/>
        <v>0</v>
      </c>
      <c r="K30" s="3">
        <f t="shared" ca="1" si="14"/>
        <v>0</v>
      </c>
      <c r="L30" s="3">
        <f t="shared" ca="1" si="14"/>
        <v>1</v>
      </c>
      <c r="M30" s="3">
        <f t="shared" ca="1" si="14"/>
        <v>0</v>
      </c>
      <c r="N30" s="3">
        <f t="shared" ca="1" si="14"/>
        <v>0</v>
      </c>
      <c r="O30" s="3">
        <f t="shared" ca="1" si="14"/>
        <v>1</v>
      </c>
      <c r="P30" s="3">
        <f t="shared" ca="1" si="14"/>
        <v>0</v>
      </c>
      <c r="Q30" s="3">
        <f t="shared" ca="1" si="14"/>
        <v>2</v>
      </c>
      <c r="R30" s="3">
        <f t="shared" ca="1" si="14"/>
        <v>1</v>
      </c>
      <c r="S30" s="3">
        <f t="shared" ca="1" si="14"/>
        <v>2</v>
      </c>
      <c r="T30" s="3">
        <f t="shared" ca="1" si="14"/>
        <v>3</v>
      </c>
      <c r="U30" s="3">
        <f t="shared" ca="1" si="14"/>
        <v>2</v>
      </c>
      <c r="V30" s="3">
        <f t="shared" ca="1" si="14"/>
        <v>8</v>
      </c>
      <c r="W30" s="3">
        <f t="shared" ca="1" si="14"/>
        <v>5</v>
      </c>
      <c r="X30" s="3">
        <f t="shared" ca="1" si="14"/>
        <v>9</v>
      </c>
      <c r="Y30" s="3">
        <f t="shared" ca="1" si="14"/>
        <v>11</v>
      </c>
      <c r="Z30" s="3">
        <f t="shared" ca="1" si="14"/>
        <v>13</v>
      </c>
      <c r="AA30" s="3">
        <f t="shared" ca="1" si="14"/>
        <v>20</v>
      </c>
      <c r="AB30" s="3">
        <f t="shared" ca="1" si="14"/>
        <v>19</v>
      </c>
      <c r="AC30" s="3">
        <f t="shared" ca="1" si="14"/>
        <v>16</v>
      </c>
      <c r="AD30" s="3">
        <f t="shared" ca="1" si="14"/>
        <v>29</v>
      </c>
      <c r="AE30" s="3">
        <f t="shared" ca="1" si="14"/>
        <v>23</v>
      </c>
      <c r="AF30" s="3">
        <f t="shared" ca="1" si="14"/>
        <v>35</v>
      </c>
      <c r="AG30" s="3">
        <f t="shared" ca="1" si="14"/>
        <v>46</v>
      </c>
      <c r="AH30" s="3">
        <f t="shared" ca="1" si="14"/>
        <v>39</v>
      </c>
      <c r="AI30" s="3">
        <f t="shared" ca="1" si="14"/>
        <v>51</v>
      </c>
      <c r="AJ30" s="3">
        <f t="shared" ca="1" si="14"/>
        <v>46</v>
      </c>
      <c r="AK30" s="3">
        <f t="shared" ca="1" si="14"/>
        <v>54</v>
      </c>
      <c r="AL30" s="3">
        <f t="shared" ca="1" si="14"/>
        <v>65</v>
      </c>
      <c r="AM30" s="3">
        <f t="shared" ca="1" si="14"/>
        <v>63</v>
      </c>
      <c r="AN30" s="3">
        <f t="shared" ca="1" si="14"/>
        <v>61</v>
      </c>
      <c r="AO30" s="3">
        <f t="shared" ca="1" si="14"/>
        <v>61</v>
      </c>
      <c r="AP30" s="3">
        <f t="shared" ca="1" si="14"/>
        <v>66</v>
      </c>
      <c r="AQ30" s="3">
        <f t="shared" ca="1" si="14"/>
        <v>51</v>
      </c>
      <c r="AR30" s="3">
        <f t="shared" ca="1" si="14"/>
        <v>56</v>
      </c>
      <c r="AS30" s="3">
        <f t="shared" ca="1" si="14"/>
        <v>59</v>
      </c>
      <c r="AT30" s="3">
        <f t="shared" ca="1" si="14"/>
        <v>67</v>
      </c>
      <c r="AU30" s="3">
        <f t="shared" ca="1" si="14"/>
        <v>51</v>
      </c>
      <c r="AV30" s="3">
        <f t="shared" ca="1" si="14"/>
        <v>50</v>
      </c>
      <c r="AW30" s="3">
        <f t="shared" ca="1" si="14"/>
        <v>35</v>
      </c>
      <c r="AX30" s="3">
        <f t="shared" ca="1" si="14"/>
        <v>54</v>
      </c>
      <c r="AY30" s="3">
        <f t="shared" ca="1" si="14"/>
        <v>30</v>
      </c>
      <c r="AZ30" s="3">
        <f t="shared" ca="1" si="14"/>
        <v>37</v>
      </c>
      <c r="BA30" s="3">
        <f t="shared" ca="1" si="14"/>
        <v>54</v>
      </c>
      <c r="BB30" s="3">
        <f t="shared" ca="1" si="14"/>
        <v>41</v>
      </c>
      <c r="BC30" s="3">
        <f t="shared" ca="1" si="14"/>
        <v>45</v>
      </c>
      <c r="BD30" s="3">
        <f t="shared" ca="1" si="14"/>
        <v>39</v>
      </c>
      <c r="BE30" s="3">
        <f t="shared" ca="1" si="14"/>
        <v>24</v>
      </c>
      <c r="BF30" s="3">
        <f t="shared" ca="1" si="14"/>
        <v>36</v>
      </c>
      <c r="BG30" s="3">
        <f t="shared" ca="1" si="14"/>
        <v>36</v>
      </c>
      <c r="BH30" s="3">
        <f t="shared" ca="1" si="14"/>
        <v>22</v>
      </c>
      <c r="BI30" s="3">
        <f t="shared" ca="1" si="14"/>
        <v>29</v>
      </c>
      <c r="BJ30" s="3">
        <f t="shared" ca="1" si="14"/>
        <v>37</v>
      </c>
      <c r="BK30" s="3">
        <f t="shared" ca="1" si="14"/>
        <v>-1605</v>
      </c>
      <c r="BL30" s="3">
        <f t="shared" ca="1" si="14"/>
        <v>0</v>
      </c>
      <c r="BM30" s="3">
        <f t="shared" ca="1" si="14"/>
        <v>0</v>
      </c>
      <c r="BN30" s="3">
        <f t="shared" ca="1" si="14"/>
        <v>0</v>
      </c>
      <c r="BO30" s="3">
        <f t="shared" ca="1" si="14"/>
        <v>0</v>
      </c>
      <c r="BP30" s="3">
        <f t="shared" ref="BP30" ca="1" si="15">BP29-BO29</f>
        <v>0</v>
      </c>
    </row>
    <row r="31" spans="1:68" x14ac:dyDescent="0.4">
      <c r="A31" t="s">
        <v>249</v>
      </c>
      <c r="B31" s="5">
        <v>0</v>
      </c>
      <c r="C31" s="6">
        <f ca="1">C29/$B$29*1000</f>
        <v>0</v>
      </c>
      <c r="D31" s="6">
        <f t="shared" ref="D31:BO31" ca="1" si="16">D29/$B$29*1000</f>
        <v>0</v>
      </c>
      <c r="E31" s="6">
        <f t="shared" ca="1" si="16"/>
        <v>0</v>
      </c>
      <c r="F31" s="6">
        <f t="shared" ca="1" si="16"/>
        <v>0</v>
      </c>
      <c r="G31" s="6">
        <f t="shared" ca="1" si="16"/>
        <v>0</v>
      </c>
      <c r="H31" s="6">
        <f t="shared" ca="1" si="16"/>
        <v>0</v>
      </c>
      <c r="I31" s="6">
        <f t="shared" ca="1" si="16"/>
        <v>0</v>
      </c>
      <c r="J31" s="6">
        <f t="shared" ca="1" si="16"/>
        <v>0</v>
      </c>
      <c r="K31" s="6">
        <f t="shared" ca="1" si="16"/>
        <v>0</v>
      </c>
      <c r="L31" s="6">
        <f t="shared" ca="1" si="16"/>
        <v>0.11650823876359592</v>
      </c>
      <c r="M31" s="6">
        <f t="shared" ca="1" si="16"/>
        <v>0.11650823876359592</v>
      </c>
      <c r="N31" s="6">
        <f t="shared" ca="1" si="16"/>
        <v>0.11650823876359592</v>
      </c>
      <c r="O31" s="6">
        <f t="shared" ca="1" si="16"/>
        <v>0.23301647752719185</v>
      </c>
      <c r="P31" s="6">
        <f t="shared" ca="1" si="16"/>
        <v>0.23301647752719185</v>
      </c>
      <c r="Q31" s="6">
        <f t="shared" ca="1" si="16"/>
        <v>0.46603295505438369</v>
      </c>
      <c r="R31" s="6">
        <f t="shared" ca="1" si="16"/>
        <v>0.58254119381797953</v>
      </c>
      <c r="S31" s="6">
        <f t="shared" ca="1" si="16"/>
        <v>0.81555767134517143</v>
      </c>
      <c r="T31" s="6">
        <f t="shared" ca="1" si="16"/>
        <v>1.1650823876359591</v>
      </c>
      <c r="U31" s="6">
        <f t="shared" ca="1" si="16"/>
        <v>1.398098865163151</v>
      </c>
      <c r="V31" s="6">
        <f t="shared" ca="1" si="16"/>
        <v>2.3301647752719181</v>
      </c>
      <c r="W31" s="6">
        <f t="shared" ca="1" si="16"/>
        <v>2.912705969089898</v>
      </c>
      <c r="X31" s="6">
        <f t="shared" ca="1" si="16"/>
        <v>3.9612801179622616</v>
      </c>
      <c r="Y31" s="6">
        <f t="shared" ca="1" si="16"/>
        <v>5.2428707443618165</v>
      </c>
      <c r="Z31" s="6">
        <f t="shared" ca="1" si="16"/>
        <v>6.7574778482885627</v>
      </c>
      <c r="AA31" s="6">
        <f t="shared" ca="1" si="16"/>
        <v>9.0876426235604804</v>
      </c>
      <c r="AB31" s="6">
        <f t="shared" ca="1" si="16"/>
        <v>11.301299160068805</v>
      </c>
      <c r="AC31" s="6">
        <f t="shared" ca="1" si="16"/>
        <v>13.165430980286338</v>
      </c>
      <c r="AD31" s="6">
        <f t="shared" ca="1" si="16"/>
        <v>16.544169904430621</v>
      </c>
      <c r="AE31" s="6">
        <f t="shared" ca="1" si="16"/>
        <v>19.223859395993326</v>
      </c>
      <c r="AF31" s="6">
        <f t="shared" ca="1" si="16"/>
        <v>23.301647752719184</v>
      </c>
      <c r="AG31" s="6">
        <f t="shared" ca="1" si="16"/>
        <v>28.661026735844597</v>
      </c>
      <c r="AH31" s="6">
        <f t="shared" ca="1" si="16"/>
        <v>33.204848047624836</v>
      </c>
      <c r="AI31" s="6">
        <f t="shared" ca="1" si="16"/>
        <v>39.146768224568234</v>
      </c>
      <c r="AJ31" s="6">
        <f t="shared" ca="1" si="16"/>
        <v>44.506147207693644</v>
      </c>
      <c r="AK31" s="6">
        <f t="shared" ca="1" si="16"/>
        <v>50.797592100927815</v>
      </c>
      <c r="AL31" s="6">
        <f t="shared" ca="1" si="16"/>
        <v>58.370627620561557</v>
      </c>
      <c r="AM31" s="6">
        <f t="shared" ca="1" si="16"/>
        <v>65.710646662668097</v>
      </c>
      <c r="AN31" s="6">
        <f t="shared" ca="1" si="16"/>
        <v>72.817649227247458</v>
      </c>
      <c r="AO31" s="6">
        <f t="shared" ca="1" si="16"/>
        <v>79.924651791826804</v>
      </c>
      <c r="AP31" s="6">
        <f t="shared" ca="1" si="16"/>
        <v>87.614195550224139</v>
      </c>
      <c r="AQ31" s="6">
        <f t="shared" ca="1" si="16"/>
        <v>93.556115727167523</v>
      </c>
      <c r="AR31" s="6">
        <f t="shared" ca="1" si="16"/>
        <v>100.0805770979289</v>
      </c>
      <c r="AS31" s="6">
        <f t="shared" ca="1" si="16"/>
        <v>106.95456318498104</v>
      </c>
      <c r="AT31" s="6">
        <f t="shared" ca="1" si="16"/>
        <v>114.76061518214198</v>
      </c>
      <c r="AU31" s="6">
        <f t="shared" ca="1" si="16"/>
        <v>120.70253535908537</v>
      </c>
      <c r="AV31" s="6">
        <f t="shared" ca="1" si="16"/>
        <v>126.52794729726516</v>
      </c>
      <c r="AW31" s="6">
        <f t="shared" ca="1" si="16"/>
        <v>130.60573565399102</v>
      </c>
      <c r="AX31" s="6">
        <f t="shared" ca="1" si="16"/>
        <v>136.89718054722522</v>
      </c>
      <c r="AY31" s="6">
        <f t="shared" ca="1" si="16"/>
        <v>140.39242771013309</v>
      </c>
      <c r="AZ31" s="6">
        <f t="shared" ca="1" si="16"/>
        <v>144.70323254438614</v>
      </c>
      <c r="BA31" s="6">
        <f t="shared" ca="1" si="16"/>
        <v>150.99467743762031</v>
      </c>
      <c r="BB31" s="6">
        <f t="shared" ca="1" si="16"/>
        <v>155.77151522692776</v>
      </c>
      <c r="BC31" s="6">
        <f t="shared" ca="1" si="16"/>
        <v>161.01438597128956</v>
      </c>
      <c r="BD31" s="6">
        <f t="shared" ca="1" si="16"/>
        <v>165.55820728306981</v>
      </c>
      <c r="BE31" s="6">
        <f t="shared" ca="1" si="16"/>
        <v>168.3544050133961</v>
      </c>
      <c r="BF31" s="6">
        <f t="shared" ca="1" si="16"/>
        <v>172.54870160888555</v>
      </c>
      <c r="BG31" s="6">
        <f t="shared" ca="1" si="16"/>
        <v>176.742998204375</v>
      </c>
      <c r="BH31" s="6">
        <f t="shared" ca="1" si="16"/>
        <v>179.30617945717412</v>
      </c>
      <c r="BI31" s="6">
        <f t="shared" ca="1" si="16"/>
        <v>182.6849183813184</v>
      </c>
      <c r="BJ31" s="6">
        <f t="shared" ca="1" si="16"/>
        <v>186.99572321557145</v>
      </c>
      <c r="BK31" s="6">
        <f t="shared" ca="1" si="16"/>
        <v>0</v>
      </c>
      <c r="BL31" s="6">
        <f t="shared" ca="1" si="16"/>
        <v>0</v>
      </c>
      <c r="BM31" s="6">
        <f t="shared" ca="1" si="16"/>
        <v>0</v>
      </c>
      <c r="BN31" s="6">
        <f t="shared" ca="1" si="16"/>
        <v>0</v>
      </c>
      <c r="BO31" s="6">
        <f t="shared" ca="1" si="16"/>
        <v>0</v>
      </c>
      <c r="BP31" s="6">
        <f t="shared" ref="BP31:BP32" ca="1" si="17">BP29/$B$29*1000</f>
        <v>0</v>
      </c>
    </row>
    <row r="32" spans="1:68" x14ac:dyDescent="0.4">
      <c r="A32" t="s">
        <v>250</v>
      </c>
      <c r="B32" s="5">
        <v>0</v>
      </c>
      <c r="C32" s="6">
        <f ca="1">C30/$B$29*1000</f>
        <v>0</v>
      </c>
      <c r="D32" s="6">
        <f t="shared" ref="D32:BO32" ca="1" si="18">D30/$B$29*1000</f>
        <v>0</v>
      </c>
      <c r="E32" s="6">
        <f t="shared" ca="1" si="18"/>
        <v>0</v>
      </c>
      <c r="F32" s="6">
        <f t="shared" ca="1" si="18"/>
        <v>0</v>
      </c>
      <c r="G32" s="6">
        <f t="shared" ca="1" si="18"/>
        <v>0</v>
      </c>
      <c r="H32" s="6">
        <f t="shared" ca="1" si="18"/>
        <v>0</v>
      </c>
      <c r="I32" s="6">
        <f t="shared" ca="1" si="18"/>
        <v>0</v>
      </c>
      <c r="J32" s="6">
        <f t="shared" ca="1" si="18"/>
        <v>0</v>
      </c>
      <c r="K32" s="6">
        <f t="shared" ca="1" si="18"/>
        <v>0</v>
      </c>
      <c r="L32" s="6">
        <f t="shared" ca="1" si="18"/>
        <v>0.11650823876359592</v>
      </c>
      <c r="M32" s="6">
        <f t="shared" ca="1" si="18"/>
        <v>0</v>
      </c>
      <c r="N32" s="6">
        <f t="shared" ca="1" si="18"/>
        <v>0</v>
      </c>
      <c r="O32" s="6">
        <f t="shared" ca="1" si="18"/>
        <v>0.11650823876359592</v>
      </c>
      <c r="P32" s="6">
        <f t="shared" ca="1" si="18"/>
        <v>0</v>
      </c>
      <c r="Q32" s="6">
        <f t="shared" ca="1" si="18"/>
        <v>0.23301647752719185</v>
      </c>
      <c r="R32" s="6">
        <f t="shared" ca="1" si="18"/>
        <v>0.11650823876359592</v>
      </c>
      <c r="S32" s="6">
        <f t="shared" ca="1" si="18"/>
        <v>0.23301647752719185</v>
      </c>
      <c r="T32" s="6">
        <f t="shared" ca="1" si="18"/>
        <v>0.34952471629078774</v>
      </c>
      <c r="U32" s="6">
        <f t="shared" ca="1" si="18"/>
        <v>0.23301647752719185</v>
      </c>
      <c r="V32" s="6">
        <f t="shared" ca="1" si="18"/>
        <v>0.93206591010876738</v>
      </c>
      <c r="W32" s="6">
        <f t="shared" ca="1" si="18"/>
        <v>0.58254119381797953</v>
      </c>
      <c r="X32" s="6">
        <f t="shared" ca="1" si="18"/>
        <v>1.0485741488723632</v>
      </c>
      <c r="Y32" s="6">
        <f t="shared" ca="1" si="18"/>
        <v>1.2815906263995551</v>
      </c>
      <c r="Z32" s="6">
        <f t="shared" ca="1" si="18"/>
        <v>1.514607103926747</v>
      </c>
      <c r="AA32" s="6">
        <f t="shared" ca="1" si="18"/>
        <v>2.3301647752719181</v>
      </c>
      <c r="AB32" s="6">
        <f t="shared" ca="1" si="18"/>
        <v>2.2136565365083225</v>
      </c>
      <c r="AC32" s="6">
        <f t="shared" ca="1" si="18"/>
        <v>1.8641318202175348</v>
      </c>
      <c r="AD32" s="6">
        <f t="shared" ca="1" si="18"/>
        <v>3.3787389241442813</v>
      </c>
      <c r="AE32" s="6">
        <f t="shared" ca="1" si="18"/>
        <v>2.6796894915627063</v>
      </c>
      <c r="AF32" s="6">
        <f t="shared" ca="1" si="18"/>
        <v>4.0777883567258568</v>
      </c>
      <c r="AG32" s="6">
        <f t="shared" ca="1" si="18"/>
        <v>5.3593789831254126</v>
      </c>
      <c r="AH32" s="6">
        <f t="shared" ca="1" si="18"/>
        <v>4.5438213117802402</v>
      </c>
      <c r="AI32" s="6">
        <f t="shared" ca="1" si="18"/>
        <v>5.941920176943392</v>
      </c>
      <c r="AJ32" s="6">
        <f t="shared" ca="1" si="18"/>
        <v>5.3593789831254126</v>
      </c>
      <c r="AK32" s="6">
        <f t="shared" ca="1" si="18"/>
        <v>6.2914448932341793</v>
      </c>
      <c r="AL32" s="6">
        <f t="shared" ca="1" si="18"/>
        <v>7.5730355196337351</v>
      </c>
      <c r="AM32" s="6">
        <f t="shared" ca="1" si="18"/>
        <v>7.340019042106543</v>
      </c>
      <c r="AN32" s="6">
        <f t="shared" ca="1" si="18"/>
        <v>7.1070025645793518</v>
      </c>
      <c r="AO32" s="6">
        <f t="shared" ca="1" si="18"/>
        <v>7.1070025645793518</v>
      </c>
      <c r="AP32" s="6">
        <f t="shared" ca="1" si="18"/>
        <v>7.6895437583973303</v>
      </c>
      <c r="AQ32" s="6">
        <f t="shared" ca="1" si="18"/>
        <v>5.941920176943392</v>
      </c>
      <c r="AR32" s="6">
        <f t="shared" ca="1" si="18"/>
        <v>6.5244613707613714</v>
      </c>
      <c r="AS32" s="6">
        <f t="shared" ca="1" si="18"/>
        <v>6.8739860870521596</v>
      </c>
      <c r="AT32" s="6">
        <f t="shared" ca="1" si="18"/>
        <v>7.8060519971609263</v>
      </c>
      <c r="AU32" s="6">
        <f t="shared" ca="1" si="18"/>
        <v>5.941920176943392</v>
      </c>
      <c r="AV32" s="6">
        <f t="shared" ca="1" si="18"/>
        <v>5.825411938179796</v>
      </c>
      <c r="AW32" s="6">
        <f t="shared" ca="1" si="18"/>
        <v>4.0777883567258568</v>
      </c>
      <c r="AX32" s="6">
        <f t="shared" ca="1" si="18"/>
        <v>6.2914448932341793</v>
      </c>
      <c r="AY32" s="6">
        <f t="shared" ca="1" si="18"/>
        <v>3.4952471629078778</v>
      </c>
      <c r="AZ32" s="6">
        <f t="shared" ca="1" si="18"/>
        <v>4.3108048342530489</v>
      </c>
      <c r="BA32" s="6">
        <f t="shared" ca="1" si="18"/>
        <v>6.2914448932341793</v>
      </c>
      <c r="BB32" s="6">
        <f t="shared" ca="1" si="18"/>
        <v>4.7768377893074323</v>
      </c>
      <c r="BC32" s="6">
        <f t="shared" ca="1" si="18"/>
        <v>5.2428707443618165</v>
      </c>
      <c r="BD32" s="6">
        <f t="shared" ca="1" si="18"/>
        <v>4.5438213117802402</v>
      </c>
      <c r="BE32" s="6">
        <f t="shared" ca="1" si="18"/>
        <v>2.7961977303263019</v>
      </c>
      <c r="BF32" s="6">
        <f t="shared" ca="1" si="18"/>
        <v>4.1942965954894529</v>
      </c>
      <c r="BG32" s="6">
        <f t="shared" ca="1" si="18"/>
        <v>4.1942965954894529</v>
      </c>
      <c r="BH32" s="6">
        <f t="shared" ca="1" si="18"/>
        <v>2.5631812527991102</v>
      </c>
      <c r="BI32" s="6">
        <f t="shared" ca="1" si="18"/>
        <v>3.3787389241442813</v>
      </c>
      <c r="BJ32" s="6">
        <f t="shared" ca="1" si="18"/>
        <v>4.3108048342530489</v>
      </c>
      <c r="BK32" s="6">
        <f t="shared" ca="1" si="18"/>
        <v>-186.99572321557145</v>
      </c>
      <c r="BL32" s="6">
        <f t="shared" ca="1" si="18"/>
        <v>0</v>
      </c>
      <c r="BM32" s="6">
        <f t="shared" ca="1" si="18"/>
        <v>0</v>
      </c>
      <c r="BN32" s="6">
        <f t="shared" ca="1" si="18"/>
        <v>0</v>
      </c>
      <c r="BO32" s="6">
        <f t="shared" ca="1" si="18"/>
        <v>0</v>
      </c>
      <c r="BP32" s="6">
        <f t="shared" ca="1" si="17"/>
        <v>0</v>
      </c>
    </row>
  </sheetData>
  <hyperlinks>
    <hyperlink ref="C33" r:id="rId1" display="https://github.com/openZH/covid_19" xr:uid="{FFE1A519-CCD5-4BC5-8BF6-66D45980109D}"/>
  </hyperlinks>
  <pageMargins left="0.7" right="0.7" top="0.78740157499999996" bottom="0.78740157499999996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3EB1D-DF34-43E4-95FA-CB59D7B7F307}">
  <dimension ref="A1:BP36"/>
  <sheetViews>
    <sheetView topLeftCell="BB1" workbookViewId="0">
      <selection activeCell="BI29" sqref="BI29:BP32"/>
    </sheetView>
  </sheetViews>
  <sheetFormatPr baseColWidth="10" defaultRowHeight="14.6" x14ac:dyDescent="0.4"/>
  <sheetData>
    <row r="1" spans="1:68" s="3" customFormat="1" x14ac:dyDescent="0.4">
      <c r="A1" s="3" t="str">
        <f>KtAbk!A4</f>
        <v>Kanton</v>
      </c>
      <c r="B1" s="22" t="str">
        <f>KtAbk!B4</f>
        <v>Population</v>
      </c>
      <c r="C1" s="18">
        <v>43886</v>
      </c>
      <c r="D1" s="18">
        <f>C1+1</f>
        <v>43887</v>
      </c>
      <c r="E1" s="18">
        <f t="shared" ref="E1:BN1" si="0">D1+1</f>
        <v>43888</v>
      </c>
      <c r="F1" s="18">
        <f t="shared" si="0"/>
        <v>43889</v>
      </c>
      <c r="G1" s="18">
        <f t="shared" si="0"/>
        <v>43890</v>
      </c>
      <c r="H1" s="18">
        <f t="shared" si="0"/>
        <v>43891</v>
      </c>
      <c r="I1" s="18">
        <f t="shared" si="0"/>
        <v>43892</v>
      </c>
      <c r="J1" s="18">
        <f t="shared" si="0"/>
        <v>43893</v>
      </c>
      <c r="K1" s="18">
        <f t="shared" si="0"/>
        <v>43894</v>
      </c>
      <c r="L1" s="18">
        <f t="shared" si="0"/>
        <v>43895</v>
      </c>
      <c r="M1" s="18">
        <f t="shared" si="0"/>
        <v>43896</v>
      </c>
      <c r="N1" s="18">
        <f t="shared" si="0"/>
        <v>43897</v>
      </c>
      <c r="O1" s="18">
        <f t="shared" si="0"/>
        <v>43898</v>
      </c>
      <c r="P1" s="18">
        <f t="shared" si="0"/>
        <v>43899</v>
      </c>
      <c r="Q1" s="18">
        <f t="shared" si="0"/>
        <v>43900</v>
      </c>
      <c r="R1" s="18">
        <f t="shared" si="0"/>
        <v>43901</v>
      </c>
      <c r="S1" s="18">
        <f t="shared" si="0"/>
        <v>43902</v>
      </c>
      <c r="T1" s="18">
        <f t="shared" si="0"/>
        <v>43903</v>
      </c>
      <c r="U1" s="18">
        <f t="shared" si="0"/>
        <v>43904</v>
      </c>
      <c r="V1" s="18">
        <f t="shared" si="0"/>
        <v>43905</v>
      </c>
      <c r="W1" s="18">
        <f t="shared" si="0"/>
        <v>43906</v>
      </c>
      <c r="X1" s="18">
        <f t="shared" si="0"/>
        <v>43907</v>
      </c>
      <c r="Y1" s="18">
        <f t="shared" si="0"/>
        <v>43908</v>
      </c>
      <c r="Z1" s="18">
        <f t="shared" si="0"/>
        <v>43909</v>
      </c>
      <c r="AA1" s="18">
        <f t="shared" si="0"/>
        <v>43910</v>
      </c>
      <c r="AB1" s="18">
        <f t="shared" si="0"/>
        <v>43911</v>
      </c>
      <c r="AC1" s="18">
        <f t="shared" si="0"/>
        <v>43912</v>
      </c>
      <c r="AD1" s="18">
        <f t="shared" si="0"/>
        <v>43913</v>
      </c>
      <c r="AE1" s="18">
        <f t="shared" si="0"/>
        <v>43914</v>
      </c>
      <c r="AF1" s="18">
        <f t="shared" si="0"/>
        <v>43915</v>
      </c>
      <c r="AG1" s="18">
        <f t="shared" si="0"/>
        <v>43916</v>
      </c>
      <c r="AH1" s="18">
        <f t="shared" si="0"/>
        <v>43917</v>
      </c>
      <c r="AI1" s="18">
        <f t="shared" si="0"/>
        <v>43918</v>
      </c>
      <c r="AJ1" s="18">
        <f t="shared" si="0"/>
        <v>43919</v>
      </c>
      <c r="AK1" s="18">
        <f t="shared" si="0"/>
        <v>43920</v>
      </c>
      <c r="AL1" s="18">
        <f t="shared" si="0"/>
        <v>43921</v>
      </c>
      <c r="AM1" s="18">
        <f t="shared" si="0"/>
        <v>43922</v>
      </c>
      <c r="AN1" s="18">
        <f t="shared" si="0"/>
        <v>43923</v>
      </c>
      <c r="AO1" s="18">
        <f t="shared" si="0"/>
        <v>43924</v>
      </c>
      <c r="AP1" s="18">
        <f t="shared" si="0"/>
        <v>43925</v>
      </c>
      <c r="AQ1" s="18">
        <f t="shared" si="0"/>
        <v>43926</v>
      </c>
      <c r="AR1" s="18">
        <f t="shared" si="0"/>
        <v>43927</v>
      </c>
      <c r="AS1" s="18">
        <f t="shared" si="0"/>
        <v>43928</v>
      </c>
      <c r="AT1" s="18">
        <f t="shared" si="0"/>
        <v>43929</v>
      </c>
      <c r="AU1" s="18">
        <f t="shared" si="0"/>
        <v>43930</v>
      </c>
      <c r="AV1" s="18">
        <f t="shared" si="0"/>
        <v>43931</v>
      </c>
      <c r="AW1" s="18">
        <f t="shared" si="0"/>
        <v>43932</v>
      </c>
      <c r="AX1" s="18">
        <f t="shared" si="0"/>
        <v>43933</v>
      </c>
      <c r="AY1" s="18">
        <f t="shared" si="0"/>
        <v>43934</v>
      </c>
      <c r="AZ1" s="18">
        <f t="shared" si="0"/>
        <v>43935</v>
      </c>
      <c r="BA1" s="18">
        <f t="shared" si="0"/>
        <v>43936</v>
      </c>
      <c r="BB1" s="18">
        <f t="shared" si="0"/>
        <v>43937</v>
      </c>
      <c r="BC1" s="18">
        <f t="shared" si="0"/>
        <v>43938</v>
      </c>
      <c r="BD1" s="18">
        <f t="shared" si="0"/>
        <v>43939</v>
      </c>
      <c r="BE1" s="18">
        <f t="shared" si="0"/>
        <v>43940</v>
      </c>
      <c r="BF1" s="18">
        <f t="shared" si="0"/>
        <v>43941</v>
      </c>
      <c r="BG1" s="18">
        <f t="shared" si="0"/>
        <v>43942</v>
      </c>
      <c r="BH1" s="18">
        <f t="shared" si="0"/>
        <v>43943</v>
      </c>
      <c r="BI1" s="18">
        <f t="shared" si="0"/>
        <v>43944</v>
      </c>
      <c r="BJ1" s="18">
        <f t="shared" si="0"/>
        <v>43945</v>
      </c>
      <c r="BK1" s="18">
        <f t="shared" si="0"/>
        <v>43946</v>
      </c>
      <c r="BL1" s="18">
        <f t="shared" si="0"/>
        <v>43947</v>
      </c>
      <c r="BM1" s="18">
        <f t="shared" si="0"/>
        <v>43948</v>
      </c>
      <c r="BN1" s="18">
        <f t="shared" si="0"/>
        <v>43949</v>
      </c>
      <c r="BO1" s="18">
        <f t="shared" ref="BO1:BP1" si="1">BN1+1</f>
        <v>43950</v>
      </c>
      <c r="BP1" s="18">
        <f t="shared" si="1"/>
        <v>43951</v>
      </c>
    </row>
    <row r="2" spans="1:68" x14ac:dyDescent="0.4">
      <c r="A2" t="str">
        <f>KtAbk!A5</f>
        <v>AG</v>
      </c>
      <c r="B2" s="5">
        <f>KtAbk!B5</f>
        <v>678.20699999999999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19">
        <f t="shared" ref="N2:AK14" ca="1" si="2">IF(COLUMN(N2)&gt;$B$34+1,(INDIRECT(ADDRESS(ROW(N2),COLUMN(N2)-$B$34,,,"KtConfirmed"))-INDIRECT(ADDRESS(ROW(N2),COLUMN(N2)-$B$34,,,"KtDeath")))*$C$34,0)+IF(COLUMN(N2)&gt;$B$35+1,(INDIRECT(ADDRESS(ROW(N2),COLUMN(N2)-$B$35,,,"KtConfirmed"))-INDIRECT(ADDRESS(ROW(N2),COLUMN(N2)-$B$35,,,"KtDeath")))*$C$35,0)+IF(COLUMN(N2)&gt;$B$36+1,(INDIRECT(ADDRESS(ROW(N2),COLUMN(N2)-$B$36,,,"KtConfirmed"))-INDIRECT(ADDRESS(ROW(N2),COLUMN(N2)-$B$36,,,"KtDeath")))*$C$36,0)</f>
        <v>0</v>
      </c>
      <c r="O2" s="19">
        <f t="shared" ca="1" si="2"/>
        <v>0</v>
      </c>
      <c r="P2" s="19">
        <f t="shared" ca="1" si="2"/>
        <v>0</v>
      </c>
      <c r="Q2" s="19">
        <f t="shared" ca="1" si="2"/>
        <v>0</v>
      </c>
      <c r="R2" s="19">
        <f t="shared" ca="1" si="2"/>
        <v>0.65</v>
      </c>
      <c r="S2" s="19">
        <f t="shared" ca="1" si="2"/>
        <v>0.65</v>
      </c>
      <c r="T2" s="19">
        <f t="shared" ca="1" si="2"/>
        <v>0.65</v>
      </c>
      <c r="U2" s="19">
        <f t="shared" ca="1" si="2"/>
        <v>1.3</v>
      </c>
      <c r="V2" s="19">
        <f t="shared" ca="1" si="2"/>
        <v>3.9000000000000004</v>
      </c>
      <c r="W2" s="19">
        <f t="shared" ca="1" si="2"/>
        <v>4.55</v>
      </c>
      <c r="X2" s="19">
        <f t="shared" ca="1" si="2"/>
        <v>5.8500000000000005</v>
      </c>
      <c r="Y2" s="19">
        <f t="shared" ca="1" si="2"/>
        <v>7.8000000000000007</v>
      </c>
      <c r="Z2" s="19">
        <f t="shared" ca="1" si="2"/>
        <v>8.7500000000000018</v>
      </c>
      <c r="AA2" s="19">
        <f t="shared" ca="1" si="2"/>
        <v>8.7500000000000018</v>
      </c>
      <c r="AB2" s="19">
        <f t="shared" ca="1" si="2"/>
        <v>9.4</v>
      </c>
      <c r="AC2" s="19">
        <f t="shared" ca="1" si="2"/>
        <v>11.65</v>
      </c>
      <c r="AD2" s="19">
        <f t="shared" ca="1" si="2"/>
        <v>13.5</v>
      </c>
      <c r="AE2" s="19">
        <f t="shared" ca="1" si="2"/>
        <v>19.650000000000002</v>
      </c>
      <c r="AF2" s="19">
        <f t="shared" ca="1" si="2"/>
        <v>23.5</v>
      </c>
      <c r="AG2" s="19">
        <f t="shared" ca="1" si="2"/>
        <v>28.950000000000003</v>
      </c>
      <c r="AH2" s="19">
        <f t="shared" ca="1" si="2"/>
        <v>33.15</v>
      </c>
      <c r="AI2" s="19">
        <f t="shared" ca="1" si="2"/>
        <v>37.700000000000003</v>
      </c>
      <c r="AJ2" s="19">
        <f t="shared" ca="1" si="2"/>
        <v>47.750000000000007</v>
      </c>
      <c r="AK2" s="19">
        <f t="shared" ca="1" si="2"/>
        <v>70.75</v>
      </c>
      <c r="AL2" s="19">
        <f t="shared" ref="AL2:BA5" ca="1" si="3">IF(COLUMN(AL2)&gt;$B$34+1,(INDIRECT(ADDRESS(ROW(AL2),COLUMN(AL2)-$B$34,,,"KtConfirmed"))-INDIRECT(ADDRESS(ROW(AL2),COLUMN(AL2)-$B$34,,,"KtDeath")))*$C$34,0)+IF(COLUMN(AL2)&gt;$B$35+1,(INDIRECT(ADDRESS(ROW(AL2),COLUMN(AL2)-$B$35,,,"KtConfirmed"))-INDIRECT(ADDRESS(ROW(AL2),COLUMN(AL2)-$B$35,,,"KtDeath")))*$C$35,0)+IF(COLUMN(AL2)&gt;$B$36+1,(INDIRECT(ADDRESS(ROW(AL2),COLUMN(AL2)-$B$36,,,"KtConfirmed"))-INDIRECT(ADDRESS(ROW(AL2),COLUMN(AL2)-$B$36,,,"KtDeath")))*$C$36,0)</f>
        <v>82.100000000000009</v>
      </c>
      <c r="AM2" s="19">
        <f t="shared" ca="1" si="3"/>
        <v>116.64999999999999</v>
      </c>
      <c r="AN2" s="19">
        <f t="shared" ca="1" si="3"/>
        <v>138.94999999999999</v>
      </c>
      <c r="AO2" s="19">
        <f t="shared" ca="1" si="3"/>
        <v>161.85</v>
      </c>
      <c r="AP2" s="19">
        <f t="shared" ca="1" si="3"/>
        <v>169.5</v>
      </c>
      <c r="AQ2" s="19">
        <f t="shared" ca="1" si="3"/>
        <v>187.2</v>
      </c>
      <c r="AR2" s="19">
        <f t="shared" ca="1" si="3"/>
        <v>226.15</v>
      </c>
      <c r="AS2" s="19">
        <f t="shared" ca="1" si="3"/>
        <v>255.85000000000002</v>
      </c>
      <c r="AT2" s="19">
        <f t="shared" ca="1" si="3"/>
        <v>270.10000000000002</v>
      </c>
      <c r="AU2" s="19">
        <f t="shared" ca="1" si="3"/>
        <v>308.85000000000002</v>
      </c>
      <c r="AV2" s="19">
        <f t="shared" ca="1" si="3"/>
        <v>343.15000000000003</v>
      </c>
      <c r="AW2" s="19">
        <f t="shared" ca="1" si="3"/>
        <v>376.85</v>
      </c>
      <c r="AX2" s="19">
        <f t="shared" ca="1" si="3"/>
        <v>389.5</v>
      </c>
      <c r="AY2" s="19">
        <f t="shared" ca="1" si="3"/>
        <v>429.25</v>
      </c>
      <c r="AZ2" s="19">
        <f t="shared" ca="1" si="3"/>
        <v>472.55</v>
      </c>
      <c r="BA2" s="19">
        <f t="shared" ca="1" si="3"/>
        <v>503.80000000000007</v>
      </c>
      <c r="BB2" s="19">
        <f t="shared" ref="BB2:BP17" ca="1" si="4">IF(COLUMN(BB2)&gt;$B$34+1,(INDIRECT(ADDRESS(ROW(BB2),COLUMN(BB2)-$B$34,,,"KtConfirmed"))-INDIRECT(ADDRESS(ROW(BB2),COLUMN(BB2)-$B$34,,,"KtDeath")))*$C$34,0)+IF(COLUMN(BB2)&gt;$B$35+1,(INDIRECT(ADDRESS(ROW(BB2),COLUMN(BB2)-$B$35,,,"KtConfirmed"))-INDIRECT(ADDRESS(ROW(BB2),COLUMN(BB2)-$B$35,,,"KtDeath")))*$C$35,0)+IF(COLUMN(BB2)&gt;$B$36+1,(INDIRECT(ADDRESS(ROW(BB2),COLUMN(BB2)-$B$36,,,"KtConfirmed"))-INDIRECT(ADDRESS(ROW(BB2),COLUMN(BB2)-$B$36,,,"KtDeath")))*$C$36,0)</f>
        <v>530.15</v>
      </c>
      <c r="BC2" s="19">
        <f t="shared" ca="1" si="4"/>
        <v>562.04999999999995</v>
      </c>
      <c r="BD2" s="19">
        <f t="shared" ca="1" si="4"/>
        <v>595.6</v>
      </c>
      <c r="BE2" s="19">
        <f t="shared" ca="1" si="4"/>
        <v>626.35</v>
      </c>
      <c r="BF2" s="19">
        <f t="shared" ca="1" si="4"/>
        <v>649.1</v>
      </c>
      <c r="BG2" s="19">
        <f t="shared" ca="1" si="4"/>
        <v>686</v>
      </c>
      <c r="BH2" s="19">
        <f t="shared" ca="1" si="4"/>
        <v>716.40000000000009</v>
      </c>
      <c r="BI2" s="19">
        <f t="shared" ca="1" si="4"/>
        <v>745.15000000000009</v>
      </c>
      <c r="BJ2" s="19">
        <f t="shared" ca="1" si="4"/>
        <v>769.3</v>
      </c>
      <c r="BK2" s="19">
        <f t="shared" ca="1" si="4"/>
        <v>783.15000000000009</v>
      </c>
      <c r="BL2" s="19">
        <f t="shared" ca="1" si="4"/>
        <v>798.00000000000011</v>
      </c>
      <c r="BM2" s="19">
        <f t="shared" ca="1" si="4"/>
        <v>817.8</v>
      </c>
      <c r="BN2" s="19">
        <f t="shared" ca="1" si="4"/>
        <v>835.5</v>
      </c>
      <c r="BO2" s="19">
        <f t="shared" ca="1" si="4"/>
        <v>858.25</v>
      </c>
      <c r="BP2" s="19">
        <f t="shared" ca="1" si="4"/>
        <v>884.85000000000014</v>
      </c>
    </row>
    <row r="3" spans="1:68" x14ac:dyDescent="0.4">
      <c r="A3" t="str">
        <f>KtAbk!A6</f>
        <v>AI</v>
      </c>
      <c r="B3" s="5">
        <f>KtAbk!B6</f>
        <v>16.145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19">
        <f t="shared" ca="1" si="2"/>
        <v>0</v>
      </c>
      <c r="O3" s="19">
        <f t="shared" ca="1" si="2"/>
        <v>0</v>
      </c>
      <c r="P3" s="19">
        <f t="shared" ca="1" si="2"/>
        <v>0</v>
      </c>
      <c r="Q3" s="19">
        <f t="shared" ca="1" si="2"/>
        <v>0</v>
      </c>
      <c r="R3" s="19">
        <f t="shared" ca="1" si="2"/>
        <v>0</v>
      </c>
      <c r="S3" s="19">
        <f t="shared" ca="1" si="2"/>
        <v>0</v>
      </c>
      <c r="T3" s="19">
        <f t="shared" ca="1" si="2"/>
        <v>0</v>
      </c>
      <c r="U3" s="19">
        <f t="shared" ca="1" si="2"/>
        <v>0</v>
      </c>
      <c r="V3" s="19">
        <f t="shared" ca="1" si="2"/>
        <v>0</v>
      </c>
      <c r="W3" s="19">
        <f t="shared" ca="1" si="2"/>
        <v>0</v>
      </c>
      <c r="X3" s="19">
        <f t="shared" ca="1" si="2"/>
        <v>0</v>
      </c>
      <c r="Y3" s="19">
        <f t="shared" ca="1" si="2"/>
        <v>0</v>
      </c>
      <c r="Z3" s="19">
        <f t="shared" ca="1" si="2"/>
        <v>0</v>
      </c>
      <c r="AA3" s="19">
        <f t="shared" ca="1" si="2"/>
        <v>0</v>
      </c>
      <c r="AB3" s="19">
        <f t="shared" ca="1" si="2"/>
        <v>0</v>
      </c>
      <c r="AC3" s="19">
        <f t="shared" ca="1" si="2"/>
        <v>0</v>
      </c>
      <c r="AD3" s="19">
        <f t="shared" ca="1" si="2"/>
        <v>0</v>
      </c>
      <c r="AE3" s="19">
        <f t="shared" ca="1" si="2"/>
        <v>0</v>
      </c>
      <c r="AF3" s="19">
        <f t="shared" ca="1" si="2"/>
        <v>0</v>
      </c>
      <c r="AG3" s="19">
        <f t="shared" ca="1" si="2"/>
        <v>1.3</v>
      </c>
      <c r="AH3" s="19">
        <f t="shared" ca="1" si="2"/>
        <v>1.9500000000000002</v>
      </c>
      <c r="AI3" s="19">
        <f t="shared" ca="1" si="2"/>
        <v>2.6</v>
      </c>
      <c r="AJ3" s="19">
        <f t="shared" ca="1" si="2"/>
        <v>3.25</v>
      </c>
      <c r="AK3" s="19">
        <f t="shared" ca="1" si="2"/>
        <v>3.9000000000000004</v>
      </c>
      <c r="AL3" s="19">
        <f t="shared" ca="1" si="3"/>
        <v>3.9000000000000004</v>
      </c>
      <c r="AM3" s="19">
        <f t="shared" ca="1" si="3"/>
        <v>3.9000000000000004</v>
      </c>
      <c r="AN3" s="19">
        <f t="shared" ca="1" si="3"/>
        <v>4.55</v>
      </c>
      <c r="AO3" s="19">
        <f t="shared" ca="1" si="3"/>
        <v>5.1499999999999995</v>
      </c>
      <c r="AP3" s="19">
        <f t="shared" ca="1" si="3"/>
        <v>6.1</v>
      </c>
      <c r="AQ3" s="19">
        <f t="shared" ca="1" si="3"/>
        <v>6.4</v>
      </c>
      <c r="AR3" s="19">
        <f t="shared" ca="1" si="3"/>
        <v>7.3500000000000005</v>
      </c>
      <c r="AS3" s="19">
        <f t="shared" ca="1" si="3"/>
        <v>8.9499999999999993</v>
      </c>
      <c r="AT3" s="19">
        <f t="shared" ca="1" si="3"/>
        <v>9.6000000000000014</v>
      </c>
      <c r="AU3" s="19">
        <f t="shared" ca="1" si="3"/>
        <v>10.25</v>
      </c>
      <c r="AV3" s="19">
        <f t="shared" ca="1" si="3"/>
        <v>11.2</v>
      </c>
      <c r="AW3" s="19">
        <f t="shared" ca="1" si="3"/>
        <v>11.2</v>
      </c>
      <c r="AX3" s="19">
        <f t="shared" ca="1" si="3"/>
        <v>11.5</v>
      </c>
      <c r="AY3" s="19">
        <f t="shared" ca="1" si="3"/>
        <v>13.450000000000001</v>
      </c>
      <c r="AZ3" s="19">
        <f t="shared" ca="1" si="3"/>
        <v>15.7</v>
      </c>
      <c r="BA3" s="19">
        <f t="shared" ca="1" si="3"/>
        <v>16.3</v>
      </c>
      <c r="BB3" s="19">
        <f t="shared" ca="1" si="4"/>
        <v>17.25</v>
      </c>
      <c r="BC3" s="19">
        <f t="shared" ca="1" si="4"/>
        <v>17.55</v>
      </c>
      <c r="BD3" s="19">
        <f t="shared" ca="1" si="4"/>
        <v>17.850000000000001</v>
      </c>
      <c r="BE3" s="19">
        <f t="shared" ca="1" si="4"/>
        <v>17.850000000000001</v>
      </c>
      <c r="BF3" s="19">
        <f t="shared" ca="1" si="4"/>
        <v>19.150000000000002</v>
      </c>
      <c r="BG3" s="19">
        <f t="shared" ca="1" si="4"/>
        <v>20.700000000000003</v>
      </c>
      <c r="BH3" s="19">
        <f t="shared" ca="1" si="4"/>
        <v>21.6</v>
      </c>
      <c r="BI3" s="19">
        <f t="shared" ca="1" si="4"/>
        <v>21.700000000000003</v>
      </c>
      <c r="BJ3" s="19">
        <f t="shared" ca="1" si="4"/>
        <v>22.05</v>
      </c>
      <c r="BK3" s="19">
        <f t="shared" ca="1" si="4"/>
        <v>22.1</v>
      </c>
      <c r="BL3" s="19">
        <f t="shared" ca="1" si="4"/>
        <v>22.150000000000002</v>
      </c>
      <c r="BM3" s="19">
        <f t="shared" ca="1" si="4"/>
        <v>22.200000000000003</v>
      </c>
      <c r="BN3" s="19">
        <f t="shared" ca="1" si="4"/>
        <v>22.8</v>
      </c>
      <c r="BO3" s="19">
        <f t="shared" ca="1" si="4"/>
        <v>23.1</v>
      </c>
      <c r="BP3" s="19">
        <f t="shared" ca="1" si="4"/>
        <v>23.150000000000002</v>
      </c>
    </row>
    <row r="4" spans="1:68" x14ac:dyDescent="0.4">
      <c r="A4" t="str">
        <f>KtAbk!A7</f>
        <v>AR</v>
      </c>
      <c r="B4" s="5">
        <f>KtAbk!B7</f>
        <v>55.234000000000002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19">
        <f t="shared" ca="1" si="2"/>
        <v>0</v>
      </c>
      <c r="O4" s="19">
        <f t="shared" ca="1" si="2"/>
        <v>0</v>
      </c>
      <c r="P4" s="19">
        <f t="shared" ca="1" si="2"/>
        <v>0</v>
      </c>
      <c r="Q4" s="19">
        <f t="shared" ca="1" si="2"/>
        <v>0</v>
      </c>
      <c r="R4" s="19">
        <f t="shared" ca="1" si="2"/>
        <v>0</v>
      </c>
      <c r="S4" s="19">
        <f t="shared" ca="1" si="2"/>
        <v>0</v>
      </c>
      <c r="T4" s="19">
        <f t="shared" ca="1" si="2"/>
        <v>0</v>
      </c>
      <c r="U4" s="19">
        <f t="shared" ca="1" si="2"/>
        <v>0</v>
      </c>
      <c r="V4" s="19">
        <f t="shared" ca="1" si="2"/>
        <v>0</v>
      </c>
      <c r="W4" s="19">
        <f t="shared" ca="1" si="2"/>
        <v>0</v>
      </c>
      <c r="X4" s="19">
        <f t="shared" ca="1" si="2"/>
        <v>0.65</v>
      </c>
      <c r="Y4" s="19">
        <f t="shared" ca="1" si="2"/>
        <v>0.65</v>
      </c>
      <c r="Z4" s="19">
        <f t="shared" ca="1" si="2"/>
        <v>0.65</v>
      </c>
      <c r="AA4" s="19">
        <f t="shared" ca="1" si="2"/>
        <v>0.65</v>
      </c>
      <c r="AB4" s="19">
        <f t="shared" ca="1" si="2"/>
        <v>1.3</v>
      </c>
      <c r="AC4" s="19">
        <f t="shared" ca="1" si="2"/>
        <v>1.9500000000000002</v>
      </c>
      <c r="AD4" s="19">
        <f t="shared" ca="1" si="2"/>
        <v>2.6</v>
      </c>
      <c r="AE4" s="19">
        <f t="shared" ca="1" si="2"/>
        <v>3.25</v>
      </c>
      <c r="AF4" s="19">
        <f t="shared" ca="1" si="2"/>
        <v>4.2</v>
      </c>
      <c r="AG4" s="19">
        <f t="shared" ca="1" si="2"/>
        <v>4.8499999999999996</v>
      </c>
      <c r="AH4" s="19">
        <f t="shared" ca="1" si="2"/>
        <v>5.5</v>
      </c>
      <c r="AI4" s="19">
        <f t="shared" ca="1" si="2"/>
        <v>6.15</v>
      </c>
      <c r="AJ4" s="19">
        <f t="shared" ca="1" si="2"/>
        <v>7.1</v>
      </c>
      <c r="AK4" s="19">
        <f t="shared" ca="1" si="2"/>
        <v>8.0500000000000007</v>
      </c>
      <c r="AL4" s="19">
        <f t="shared" ca="1" si="3"/>
        <v>10.95</v>
      </c>
      <c r="AM4" s="19">
        <f t="shared" ca="1" si="3"/>
        <v>13.85</v>
      </c>
      <c r="AN4" s="19">
        <f t="shared" ca="1" si="3"/>
        <v>15.45</v>
      </c>
      <c r="AO4" s="19">
        <f t="shared" ca="1" si="3"/>
        <v>18.350000000000001</v>
      </c>
      <c r="AP4" s="19">
        <f t="shared" ca="1" si="3"/>
        <v>21.25</v>
      </c>
      <c r="AQ4" s="19">
        <f t="shared" ca="1" si="3"/>
        <v>22.85</v>
      </c>
      <c r="AR4" s="19">
        <f t="shared" ca="1" si="3"/>
        <v>23.8</v>
      </c>
      <c r="AS4" s="19">
        <f t="shared" ca="1" si="3"/>
        <v>29.3</v>
      </c>
      <c r="AT4" s="19">
        <f t="shared" ca="1" si="3"/>
        <v>31.8</v>
      </c>
      <c r="AU4" s="19">
        <f t="shared" ca="1" si="3"/>
        <v>33.65</v>
      </c>
      <c r="AV4" s="19">
        <f t="shared" ca="1" si="3"/>
        <v>36.200000000000003</v>
      </c>
      <c r="AW4" s="19">
        <f t="shared" ca="1" si="3"/>
        <v>38.700000000000003</v>
      </c>
      <c r="AX4" s="19">
        <f t="shared" ca="1" si="3"/>
        <v>45.099999999999994</v>
      </c>
      <c r="AY4" s="19">
        <f t="shared" ca="1" si="3"/>
        <v>47</v>
      </c>
      <c r="AZ4" s="19">
        <f t="shared" ca="1" si="3"/>
        <v>49.3</v>
      </c>
      <c r="BA4" s="19">
        <f t="shared" ca="1" si="3"/>
        <v>52.35</v>
      </c>
      <c r="BB4" s="19">
        <f t="shared" ca="1" si="4"/>
        <v>53.6</v>
      </c>
      <c r="BC4" s="19">
        <f t="shared" ca="1" si="4"/>
        <v>54.55</v>
      </c>
      <c r="BD4" s="19">
        <f t="shared" ca="1" si="4"/>
        <v>56.8</v>
      </c>
      <c r="BE4" s="19">
        <f t="shared" ca="1" si="4"/>
        <v>57.449999999999996</v>
      </c>
      <c r="BF4" s="19">
        <f t="shared" ca="1" si="4"/>
        <v>61.850000000000009</v>
      </c>
      <c r="BG4" s="19">
        <f t="shared" ca="1" si="4"/>
        <v>63.8</v>
      </c>
      <c r="BH4" s="19">
        <f t="shared" ca="1" si="4"/>
        <v>66.7</v>
      </c>
      <c r="BI4" s="19">
        <f t="shared" ca="1" si="4"/>
        <v>67.05</v>
      </c>
      <c r="BJ4" s="19">
        <f t="shared" ca="1" si="4"/>
        <v>68.050000000000011</v>
      </c>
      <c r="BK4" s="19">
        <f t="shared" ca="1" si="4"/>
        <v>68.400000000000006</v>
      </c>
      <c r="BL4" s="19">
        <f t="shared" ca="1" si="4"/>
        <v>69.7</v>
      </c>
      <c r="BM4" s="19">
        <f t="shared" ca="1" si="4"/>
        <v>69.75</v>
      </c>
      <c r="BN4" s="19">
        <f t="shared" ca="1" si="4"/>
        <v>70.849999999999994</v>
      </c>
      <c r="BO4" s="19">
        <f t="shared" ca="1" si="4"/>
        <v>73.600000000000009</v>
      </c>
      <c r="BP4" s="19">
        <f t="shared" ca="1" si="4"/>
        <v>75.25</v>
      </c>
    </row>
    <row r="5" spans="1:68" x14ac:dyDescent="0.4">
      <c r="A5" t="str">
        <f>KtAbk!A8</f>
        <v>BE</v>
      </c>
      <c r="B5" s="5">
        <f>KtAbk!B8</f>
        <v>1034.9770000000001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19">
        <f t="shared" ca="1" si="2"/>
        <v>0</v>
      </c>
      <c r="O5" s="19">
        <f t="shared" ca="1" si="2"/>
        <v>0</v>
      </c>
      <c r="P5" s="19">
        <f t="shared" ca="1" si="2"/>
        <v>0</v>
      </c>
      <c r="Q5" s="19">
        <f t="shared" ca="1" si="2"/>
        <v>0</v>
      </c>
      <c r="R5" s="19">
        <f t="shared" ca="1" si="2"/>
        <v>0.65</v>
      </c>
      <c r="S5" s="19">
        <f t="shared" ca="1" si="2"/>
        <v>0.65</v>
      </c>
      <c r="T5" s="19">
        <f t="shared" ca="1" si="2"/>
        <v>1.3</v>
      </c>
      <c r="U5" s="19">
        <f t="shared" ca="1" si="2"/>
        <v>2.6</v>
      </c>
      <c r="V5" s="19">
        <f t="shared" ca="1" si="2"/>
        <v>3.25</v>
      </c>
      <c r="W5" s="19">
        <f t="shared" ca="1" si="2"/>
        <v>3.9000000000000004</v>
      </c>
      <c r="X5" s="19">
        <f t="shared" ca="1" si="2"/>
        <v>7.8000000000000007</v>
      </c>
      <c r="Y5" s="19">
        <f t="shared" ca="1" si="2"/>
        <v>11.05</v>
      </c>
      <c r="Z5" s="19">
        <f t="shared" ca="1" si="2"/>
        <v>15.250000000000002</v>
      </c>
      <c r="AA5" s="19">
        <f t="shared" ca="1" si="2"/>
        <v>18.5</v>
      </c>
      <c r="AB5" s="19">
        <f t="shared" ca="1" si="2"/>
        <v>22.700000000000003</v>
      </c>
      <c r="AC5" s="19">
        <f t="shared" ca="1" si="2"/>
        <v>31.75</v>
      </c>
      <c r="AD5" s="19">
        <f t="shared" ca="1" si="2"/>
        <v>39.85</v>
      </c>
      <c r="AE5" s="19">
        <f t="shared" ca="1" si="2"/>
        <v>48.6</v>
      </c>
      <c r="AF5" s="19">
        <f t="shared" ca="1" si="2"/>
        <v>58.85</v>
      </c>
      <c r="AG5" s="19">
        <f t="shared" ca="1" si="2"/>
        <v>68.8</v>
      </c>
      <c r="AH5" s="19">
        <f t="shared" ca="1" si="2"/>
        <v>78.400000000000006</v>
      </c>
      <c r="AI5" s="19">
        <f t="shared" ca="1" si="2"/>
        <v>88.350000000000009</v>
      </c>
      <c r="AJ5" s="19">
        <f t="shared" ca="1" si="2"/>
        <v>112.9</v>
      </c>
      <c r="AK5" s="19">
        <f t="shared" ca="1" si="2"/>
        <v>138.9</v>
      </c>
      <c r="AL5" s="19">
        <f t="shared" ca="1" si="3"/>
        <v>200.35</v>
      </c>
      <c r="AM5" s="19">
        <f t="shared" ca="1" si="3"/>
        <v>265.35000000000002</v>
      </c>
      <c r="AN5" s="19">
        <f t="shared" ca="1" si="3"/>
        <v>295.25</v>
      </c>
      <c r="AO5" s="19">
        <f t="shared" ca="1" si="3"/>
        <v>315.39999999999998</v>
      </c>
      <c r="AP5" s="19">
        <f t="shared" ca="1" si="3"/>
        <v>335.25</v>
      </c>
      <c r="AQ5" s="19">
        <f t="shared" ca="1" si="3"/>
        <v>378.8</v>
      </c>
      <c r="AR5" s="19">
        <f t="shared" ca="1" si="3"/>
        <v>449.09999999999997</v>
      </c>
      <c r="AS5" s="19">
        <f t="shared" ca="1" si="3"/>
        <v>482.04999999999995</v>
      </c>
      <c r="AT5" s="19">
        <f t="shared" ca="1" si="3"/>
        <v>545.84999999999991</v>
      </c>
      <c r="AU5" s="19">
        <f t="shared" ca="1" si="3"/>
        <v>605.25</v>
      </c>
      <c r="AV5" s="19">
        <f t="shared" ca="1" si="3"/>
        <v>636.80000000000007</v>
      </c>
      <c r="AW5" s="19">
        <f t="shared" ca="1" si="3"/>
        <v>660.65000000000009</v>
      </c>
      <c r="AX5" s="19">
        <f t="shared" ca="1" si="3"/>
        <v>685.75</v>
      </c>
      <c r="AY5" s="19">
        <f t="shared" ca="1" si="3"/>
        <v>735.94999999999993</v>
      </c>
      <c r="AZ5" s="19">
        <f t="shared" ca="1" si="3"/>
        <v>823</v>
      </c>
      <c r="BA5" s="19">
        <f t="shared" ca="1" si="3"/>
        <v>877.30000000000007</v>
      </c>
      <c r="BB5" s="19">
        <f t="shared" ca="1" si="4"/>
        <v>914.85</v>
      </c>
      <c r="BC5" s="19">
        <f t="shared" ca="1" si="4"/>
        <v>949.65</v>
      </c>
      <c r="BD5" s="19">
        <f t="shared" ca="1" si="4"/>
        <v>980.40000000000009</v>
      </c>
      <c r="BE5" s="19">
        <f t="shared" ca="1" si="4"/>
        <v>1023</v>
      </c>
      <c r="BF5" s="19">
        <f t="shared" ca="1" si="4"/>
        <v>1066.8</v>
      </c>
      <c r="BG5" s="19">
        <f t="shared" ca="1" si="4"/>
        <v>1113.3499999999999</v>
      </c>
      <c r="BH5" s="19">
        <f t="shared" ca="1" si="4"/>
        <v>1164.7</v>
      </c>
      <c r="BI5" s="19">
        <f t="shared" ca="1" si="4"/>
        <v>1212.75</v>
      </c>
      <c r="BJ5" s="19">
        <f t="shared" ca="1" si="4"/>
        <v>1233.7</v>
      </c>
      <c r="BK5" s="19">
        <f t="shared" ca="1" si="4"/>
        <v>1253.4000000000001</v>
      </c>
      <c r="BL5" s="19">
        <f t="shared" ca="1" si="4"/>
        <v>1274.1500000000001</v>
      </c>
      <c r="BM5" s="19">
        <f t="shared" ca="1" si="4"/>
        <v>1301.5</v>
      </c>
      <c r="BN5" s="19">
        <f t="shared" ca="1" si="4"/>
        <v>1337.75</v>
      </c>
      <c r="BO5" s="19">
        <f t="shared" ca="1" si="4"/>
        <v>1373.75</v>
      </c>
      <c r="BP5" s="19">
        <f t="shared" ca="1" si="4"/>
        <v>1406.7</v>
      </c>
    </row>
    <row r="6" spans="1:68" x14ac:dyDescent="0.4">
      <c r="A6" t="str">
        <f>KtAbk!A9</f>
        <v>BL</v>
      </c>
      <c r="B6" s="5">
        <f>KtAbk!B9</f>
        <v>288.13200000000001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f ca="1">INDIRECT(ADDRESS(ROW(N6)+(COLUMN(N6)-3)*27,10,,,"COVID19_Fallzahlen_CH_Cleaned"))</f>
        <v>0</v>
      </c>
      <c r="O6" s="6">
        <f t="shared" ref="O6:BO7" ca="1" si="5">INDIRECT(ADDRESS(ROW(O6)+(COLUMN(O6)-3)*27,10,,,"COVID19_Fallzahlen_CH_Cleaned"))</f>
        <v>0</v>
      </c>
      <c r="P6" s="6">
        <f t="shared" ca="1" si="5"/>
        <v>1</v>
      </c>
      <c r="Q6" s="6">
        <f t="shared" ca="1" si="5"/>
        <v>2</v>
      </c>
      <c r="R6" s="6">
        <f t="shared" ca="1" si="5"/>
        <v>2</v>
      </c>
      <c r="S6" s="6">
        <f t="shared" ca="1" si="5"/>
        <v>2</v>
      </c>
      <c r="T6" s="6">
        <f t="shared" ca="1" si="5"/>
        <v>2</v>
      </c>
      <c r="U6" s="6">
        <f t="shared" ca="1" si="5"/>
        <v>2</v>
      </c>
      <c r="V6" s="6">
        <f t="shared" ca="1" si="5"/>
        <v>5</v>
      </c>
      <c r="W6" s="6">
        <f t="shared" ca="1" si="5"/>
        <v>5</v>
      </c>
      <c r="X6" s="6">
        <f t="shared" ca="1" si="5"/>
        <v>13</v>
      </c>
      <c r="Y6" s="6">
        <f t="shared" ca="1" si="5"/>
        <v>16</v>
      </c>
      <c r="Z6" s="6">
        <f t="shared" ca="1" si="5"/>
        <v>16</v>
      </c>
      <c r="AA6" s="6">
        <f t="shared" ca="1" si="5"/>
        <v>18</v>
      </c>
      <c r="AB6" s="6">
        <f t="shared" ca="1" si="5"/>
        <v>21</v>
      </c>
      <c r="AC6" s="6">
        <f t="shared" ca="1" si="5"/>
        <v>21</v>
      </c>
      <c r="AD6" s="6">
        <f t="shared" ca="1" si="5"/>
        <v>35</v>
      </c>
      <c r="AE6" s="6">
        <f t="shared" ca="1" si="5"/>
        <v>40</v>
      </c>
      <c r="AF6" s="6">
        <f t="shared" ca="1" si="5"/>
        <v>46</v>
      </c>
      <c r="AG6" s="6">
        <f t="shared" ca="1" si="5"/>
        <v>65</v>
      </c>
      <c r="AH6" s="6">
        <f t="shared" ca="1" si="5"/>
        <v>76</v>
      </c>
      <c r="AI6" s="6">
        <f t="shared" ca="1" si="5"/>
        <v>100</v>
      </c>
      <c r="AJ6" s="6">
        <f t="shared" ca="1" si="5"/>
        <v>115</v>
      </c>
      <c r="AK6" s="6">
        <f t="shared" ca="1" si="5"/>
        <v>158</v>
      </c>
      <c r="AL6" s="6">
        <f t="shared" ca="1" si="5"/>
        <v>242</v>
      </c>
      <c r="AM6" s="6">
        <f t="shared" ca="1" si="5"/>
        <v>249</v>
      </c>
      <c r="AN6" s="6">
        <f t="shared" ca="1" si="5"/>
        <v>262</v>
      </c>
      <c r="AO6" s="6">
        <f t="shared" ca="1" si="5"/>
        <v>266</v>
      </c>
      <c r="AP6" s="6">
        <f t="shared" ca="1" si="5"/>
        <v>298</v>
      </c>
      <c r="AQ6" s="6">
        <f t="shared" ca="1" si="5"/>
        <v>369</v>
      </c>
      <c r="AR6" s="6">
        <f t="shared" ca="1" si="5"/>
        <v>412</v>
      </c>
      <c r="AS6" s="6">
        <f t="shared" ca="1" si="5"/>
        <v>452</v>
      </c>
      <c r="AT6" s="6">
        <f t="shared" ca="1" si="5"/>
        <v>461</v>
      </c>
      <c r="AU6" s="6">
        <f t="shared" ca="1" si="5"/>
        <v>485</v>
      </c>
      <c r="AV6" s="6">
        <f t="shared" ca="1" si="5"/>
        <v>502</v>
      </c>
      <c r="AW6" s="6">
        <f t="shared" ca="1" si="5"/>
        <v>527</v>
      </c>
      <c r="AX6" s="6">
        <f t="shared" ca="1" si="5"/>
        <v>554</v>
      </c>
      <c r="AY6" s="6">
        <f t="shared" ca="1" si="5"/>
        <v>570</v>
      </c>
      <c r="AZ6" s="6">
        <f t="shared" ca="1" si="5"/>
        <v>597</v>
      </c>
      <c r="BA6" s="6">
        <f t="shared" ca="1" si="5"/>
        <v>610</v>
      </c>
      <c r="BB6" s="6">
        <f t="shared" ca="1" si="5"/>
        <v>623</v>
      </c>
      <c r="BC6" s="6">
        <f t="shared" ca="1" si="5"/>
        <v>632</v>
      </c>
      <c r="BD6" s="6">
        <f t="shared" ca="1" si="5"/>
        <v>636</v>
      </c>
      <c r="BE6" s="6">
        <f t="shared" ca="1" si="5"/>
        <v>653</v>
      </c>
      <c r="BF6" s="6">
        <f t="shared" ca="1" si="5"/>
        <v>664</v>
      </c>
      <c r="BG6" s="6">
        <f t="shared" ca="1" si="5"/>
        <v>679</v>
      </c>
      <c r="BH6" s="6">
        <f t="shared" ca="1" si="5"/>
        <v>683</v>
      </c>
      <c r="BI6" s="6">
        <f t="shared" ca="1" si="5"/>
        <v>692</v>
      </c>
      <c r="BJ6" s="6">
        <f t="shared" ca="1" si="5"/>
        <v>698</v>
      </c>
      <c r="BK6" s="6">
        <f t="shared" ca="1" si="5"/>
        <v>0</v>
      </c>
      <c r="BL6" s="6">
        <f t="shared" ca="1" si="5"/>
        <v>0</v>
      </c>
      <c r="BM6" s="6">
        <f t="shared" ca="1" si="5"/>
        <v>0</v>
      </c>
      <c r="BN6" s="6">
        <f t="shared" ca="1" si="5"/>
        <v>0</v>
      </c>
      <c r="BO6" s="6">
        <f t="shared" ca="1" si="5"/>
        <v>0</v>
      </c>
      <c r="BP6" s="6">
        <f t="shared" ref="BO6:BP7" ca="1" si="6">INDIRECT(ADDRESS(ROW(BP6)+(COLUMN(BP6)-3)*27,10,,,"COVID19_Fallzahlen_CH_Cleaned"))</f>
        <v>0</v>
      </c>
    </row>
    <row r="7" spans="1:68" x14ac:dyDescent="0.4">
      <c r="A7" t="str">
        <f>KtAbk!A10</f>
        <v>BS</v>
      </c>
      <c r="B7" s="5">
        <f>KtAbk!B10</f>
        <v>194.76599999999999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19">
        <f t="shared" ca="1" si="2"/>
        <v>0</v>
      </c>
      <c r="O7" s="19">
        <f t="shared" ca="1" si="2"/>
        <v>0</v>
      </c>
      <c r="P7" s="19">
        <f t="shared" ca="1" si="2"/>
        <v>0</v>
      </c>
      <c r="Q7" s="20">
        <f ca="1">INT(P7+(S7-P7)/3+0.5)</f>
        <v>1</v>
      </c>
      <c r="R7" s="20">
        <f ca="1">INT(P7+2*(S7-P7)/3+0.5)</f>
        <v>3</v>
      </c>
      <c r="S7" s="6">
        <f t="shared" ca="1" si="5"/>
        <v>4</v>
      </c>
      <c r="T7" s="6">
        <f t="shared" ca="1" si="5"/>
        <v>4</v>
      </c>
      <c r="U7" s="6">
        <f t="shared" ca="1" si="5"/>
        <v>4</v>
      </c>
      <c r="V7" s="20">
        <f ca="1">INT(U7+(X7-U7)/3+0.5)</f>
        <v>11</v>
      </c>
      <c r="W7" s="20">
        <f ca="1">INT(U7+2*(X7-U7)/3+0.5)</f>
        <v>18</v>
      </c>
      <c r="X7" s="6">
        <f t="shared" ca="1" si="5"/>
        <v>25</v>
      </c>
      <c r="Y7" s="6">
        <f t="shared" ca="1" si="5"/>
        <v>36</v>
      </c>
      <c r="Z7" s="6">
        <f t="shared" ca="1" si="5"/>
        <v>44</v>
      </c>
      <c r="AA7" s="6">
        <f t="shared" ca="1" si="5"/>
        <v>46</v>
      </c>
      <c r="AB7" s="6">
        <f t="shared" ca="1" si="5"/>
        <v>57</v>
      </c>
      <c r="AC7" s="6">
        <f t="shared" ca="1" si="5"/>
        <v>73</v>
      </c>
      <c r="AD7" s="6">
        <f t="shared" ca="1" si="5"/>
        <v>78</v>
      </c>
      <c r="AE7" s="6">
        <f t="shared" ca="1" si="5"/>
        <v>105</v>
      </c>
      <c r="AF7" s="6">
        <f t="shared" ca="1" si="5"/>
        <v>128</v>
      </c>
      <c r="AG7" s="6">
        <f t="shared" ca="1" si="5"/>
        <v>155</v>
      </c>
      <c r="AH7" s="6">
        <f t="shared" ca="1" si="5"/>
        <v>191</v>
      </c>
      <c r="AI7" s="6">
        <f t="shared" ca="1" si="5"/>
        <v>211</v>
      </c>
      <c r="AJ7" s="6">
        <f t="shared" ca="1" si="5"/>
        <v>228</v>
      </c>
      <c r="AK7" s="6">
        <f t="shared" ca="1" si="5"/>
        <v>263</v>
      </c>
      <c r="AL7" s="6">
        <f t="shared" ca="1" si="5"/>
        <v>292</v>
      </c>
      <c r="AM7" s="6">
        <f t="shared" ca="1" si="5"/>
        <v>323</v>
      </c>
      <c r="AN7" s="6">
        <f t="shared" ca="1" si="5"/>
        <v>350</v>
      </c>
      <c r="AO7" s="6">
        <f t="shared" ca="1" si="5"/>
        <v>397</v>
      </c>
      <c r="AP7" s="6">
        <f t="shared" ca="1" si="5"/>
        <v>434</v>
      </c>
      <c r="AQ7" s="6">
        <f t="shared" ca="1" si="5"/>
        <v>460</v>
      </c>
      <c r="AR7" s="6">
        <f t="shared" ca="1" si="5"/>
        <v>481</v>
      </c>
      <c r="AS7" s="6">
        <f t="shared" ca="1" si="5"/>
        <v>508</v>
      </c>
      <c r="AT7" s="6">
        <f t="shared" ca="1" si="5"/>
        <v>535</v>
      </c>
      <c r="AU7" s="6">
        <f t="shared" ca="1" si="5"/>
        <v>572</v>
      </c>
      <c r="AV7" s="6">
        <f t="shared" ca="1" si="5"/>
        <v>593</v>
      </c>
      <c r="AW7" s="6">
        <f t="shared" ca="1" si="5"/>
        <v>612</v>
      </c>
      <c r="AX7" s="6">
        <f t="shared" ca="1" si="5"/>
        <v>629</v>
      </c>
      <c r="AY7" s="6">
        <f t="shared" ca="1" si="5"/>
        <v>653</v>
      </c>
      <c r="AZ7" s="6">
        <f t="shared" ca="1" si="5"/>
        <v>663</v>
      </c>
      <c r="BA7" s="6">
        <f t="shared" ca="1" si="5"/>
        <v>682</v>
      </c>
      <c r="BB7" s="6">
        <f t="shared" ca="1" si="5"/>
        <v>711</v>
      </c>
      <c r="BC7" s="6">
        <f t="shared" ca="1" si="5"/>
        <v>720</v>
      </c>
      <c r="BD7" s="6">
        <f t="shared" ca="1" si="5"/>
        <v>753</v>
      </c>
      <c r="BE7" s="6">
        <f t="shared" ca="1" si="5"/>
        <v>764</v>
      </c>
      <c r="BF7" s="6">
        <f t="shared" ca="1" si="5"/>
        <v>770</v>
      </c>
      <c r="BG7" s="6">
        <f t="shared" ca="1" si="5"/>
        <v>781</v>
      </c>
      <c r="BH7" s="6">
        <f t="shared" ca="1" si="5"/>
        <v>786</v>
      </c>
      <c r="BI7" s="6">
        <f t="shared" ca="1" si="5"/>
        <v>793</v>
      </c>
      <c r="BJ7" s="6">
        <f t="shared" ca="1" si="5"/>
        <v>800</v>
      </c>
      <c r="BK7" s="6">
        <f t="shared" ca="1" si="5"/>
        <v>0</v>
      </c>
      <c r="BL7" s="6">
        <f t="shared" ca="1" si="5"/>
        <v>0</v>
      </c>
      <c r="BM7" s="6">
        <f t="shared" ca="1" si="5"/>
        <v>0</v>
      </c>
      <c r="BN7" s="6">
        <f t="shared" ca="1" si="5"/>
        <v>0</v>
      </c>
      <c r="BO7" s="6">
        <f t="shared" ca="1" si="6"/>
        <v>0</v>
      </c>
      <c r="BP7" s="6">
        <f t="shared" ca="1" si="6"/>
        <v>0</v>
      </c>
    </row>
    <row r="8" spans="1:68" x14ac:dyDescent="0.4">
      <c r="A8" t="str">
        <f>KtAbk!A11</f>
        <v>FR</v>
      </c>
      <c r="B8" s="5">
        <f>KtAbk!B11</f>
        <v>318.714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19">
        <f t="shared" ca="1" si="2"/>
        <v>0</v>
      </c>
      <c r="O8" s="19">
        <f t="shared" ca="1" si="2"/>
        <v>0</v>
      </c>
      <c r="P8" s="19">
        <f t="shared" ca="1" si="2"/>
        <v>0</v>
      </c>
      <c r="Q8" s="19">
        <f t="shared" ca="1" si="2"/>
        <v>0</v>
      </c>
      <c r="R8" s="19">
        <f t="shared" ca="1" si="2"/>
        <v>0</v>
      </c>
      <c r="S8" s="19">
        <f t="shared" ca="1" si="2"/>
        <v>0</v>
      </c>
      <c r="T8" s="19">
        <f t="shared" ca="1" si="2"/>
        <v>0.65</v>
      </c>
      <c r="U8" s="19">
        <f t="shared" ca="1" si="2"/>
        <v>1.3</v>
      </c>
      <c r="V8" s="19">
        <f t="shared" ca="1" si="2"/>
        <v>1.9500000000000002</v>
      </c>
      <c r="W8" s="19">
        <f t="shared" ca="1" si="2"/>
        <v>2.6</v>
      </c>
      <c r="X8" s="19">
        <f t="shared" ca="1" si="2"/>
        <v>3.9000000000000004</v>
      </c>
      <c r="Y8" s="19">
        <f t="shared" ca="1" si="2"/>
        <v>4.55</v>
      </c>
      <c r="Z8" s="19">
        <f t="shared" ca="1" si="2"/>
        <v>4.55</v>
      </c>
      <c r="AA8" s="19">
        <f t="shared" ca="1" si="2"/>
        <v>5.2</v>
      </c>
      <c r="AB8" s="19">
        <f t="shared" ca="1" si="2"/>
        <v>7.45</v>
      </c>
      <c r="AC8" s="19">
        <f t="shared" ca="1" si="2"/>
        <v>9.6999999999999993</v>
      </c>
      <c r="AD8" s="19">
        <f t="shared" ca="1" si="2"/>
        <v>11.3</v>
      </c>
      <c r="AE8" s="19">
        <f t="shared" ca="1" si="2"/>
        <v>15.5</v>
      </c>
      <c r="AF8" s="19">
        <f t="shared" ca="1" si="2"/>
        <v>20.650000000000002</v>
      </c>
      <c r="AG8" s="19">
        <f t="shared" ca="1" si="2"/>
        <v>25.500000000000004</v>
      </c>
      <c r="AH8" s="19">
        <f t="shared" ca="1" si="2"/>
        <v>28.1</v>
      </c>
      <c r="AI8" s="19">
        <f t="shared" ca="1" si="2"/>
        <v>31.65</v>
      </c>
      <c r="AJ8" s="19">
        <f t="shared" ca="1" si="2"/>
        <v>41.65</v>
      </c>
      <c r="AK8" s="19">
        <f t="shared" ca="1" si="2"/>
        <v>60.1</v>
      </c>
      <c r="AL8" s="19">
        <f ca="1">IF(COLUMN(AL8)&gt;$B$34+1,(INDIRECT(ADDRESS(ROW(AL8),COLUMN(AL8)-$B$34,,,"KtConfirmed"))-INDIRECT(ADDRESS(ROW(AL8),COLUMN(AL8)-$B$34,,,"KtDeath")))*$C$34,0)+IF(COLUMN(AL8)&gt;$B$35+1,(INDIRECT(ADDRESS(ROW(AL8),COLUMN(AL8)-$B$35,,,"KtConfirmed"))-INDIRECT(ADDRESS(ROW(AL8),COLUMN(AL8)-$B$35,,,"KtDeath")))*$C$35,0)+IF(COLUMN(AL8)&gt;$B$36+1,(INDIRECT(ADDRESS(ROW(AL8),COLUMN(AL8)-$B$36,,,"KtConfirmed"))-INDIRECT(ADDRESS(ROW(AL8),COLUMN(AL8)-$B$36,,,"KtDeath")))*$C$36,0)</f>
        <v>76.3</v>
      </c>
      <c r="AM8" s="19">
        <f ca="1">IF(COLUMN(AM8)&gt;$B$34+1,(INDIRECT(ADDRESS(ROW(AM8),COLUMN(AM8)-$B$34,,,"KtConfirmed"))-INDIRECT(ADDRESS(ROW(AM8),COLUMN(AM8)-$B$34,,,"KtDeath")))*$C$34,0)+IF(COLUMN(AM8)&gt;$B$35+1,(INDIRECT(ADDRESS(ROW(AM8),COLUMN(AM8)-$B$35,,,"KtConfirmed"))-INDIRECT(ADDRESS(ROW(AM8),COLUMN(AM8)-$B$35,,,"KtDeath")))*$C$35,0)+IF(COLUMN(AM8)&gt;$B$36+1,(INDIRECT(ADDRESS(ROW(AM8),COLUMN(AM8)-$B$36,,,"KtConfirmed"))-INDIRECT(ADDRESS(ROW(AM8),COLUMN(AM8)-$B$36,,,"KtDeath")))*$C$36,0)</f>
        <v>100.2</v>
      </c>
      <c r="AN8" s="19">
        <f ca="1">IF(COLUMN(AN8)&gt;$B$34+1,(INDIRECT(ADDRESS(ROW(AN8),COLUMN(AN8)-$B$34,,,"KtConfirmed"))-INDIRECT(ADDRESS(ROW(AN8),COLUMN(AN8)-$B$34,,,"KtDeath")))*$C$34,0)+IF(COLUMN(AN8)&gt;$B$35+1,(INDIRECT(ADDRESS(ROW(AN8),COLUMN(AN8)-$B$35,,,"KtConfirmed"))-INDIRECT(ADDRESS(ROW(AN8),COLUMN(AN8)-$B$35,,,"KtDeath")))*$C$35,0)+IF(COLUMN(AN8)&gt;$B$36+1,(INDIRECT(ADDRESS(ROW(AN8),COLUMN(AN8)-$B$36,,,"KtConfirmed"))-INDIRECT(ADDRESS(ROW(AN8),COLUMN(AN8)-$B$36,,,"KtDeath")))*$C$36,0)</f>
        <v>115.95</v>
      </c>
      <c r="AO8" s="19">
        <f t="shared" ref="AO8:BD19" ca="1" si="7">IF(COLUMN(AO8)&gt;$B$34+1,(INDIRECT(ADDRESS(ROW(AO8),COLUMN(AO8)-$B$34,,,"KtConfirmed"))-INDIRECT(ADDRESS(ROW(AO8),COLUMN(AO8)-$B$34,,,"KtDeath")))*$C$34,0)+IF(COLUMN(AO8)&gt;$B$35+1,(INDIRECT(ADDRESS(ROW(AO8),COLUMN(AO8)-$B$35,,,"KtConfirmed"))-INDIRECT(ADDRESS(ROW(AO8),COLUMN(AO8)-$B$35,,,"KtDeath")))*$C$35,0)+IF(COLUMN(AO8)&gt;$B$36+1,(INDIRECT(ADDRESS(ROW(AO8),COLUMN(AO8)-$B$36,,,"KtConfirmed"))-INDIRECT(ADDRESS(ROW(AO8),COLUMN(AO8)-$B$36,,,"KtDeath")))*$C$36,0)</f>
        <v>140.15</v>
      </c>
      <c r="AP8" s="19">
        <f t="shared" ca="1" si="7"/>
        <v>156.30000000000001</v>
      </c>
      <c r="AQ8" s="19">
        <f t="shared" ca="1" si="7"/>
        <v>176</v>
      </c>
      <c r="AR8" s="19">
        <f t="shared" ca="1" si="7"/>
        <v>204.25</v>
      </c>
      <c r="AS8" s="19">
        <f t="shared" ca="1" si="7"/>
        <v>219.50000000000003</v>
      </c>
      <c r="AT8" s="19">
        <f t="shared" ca="1" si="7"/>
        <v>263.75</v>
      </c>
      <c r="AU8" s="19">
        <f t="shared" ca="1" si="7"/>
        <v>307.10000000000002</v>
      </c>
      <c r="AV8" s="19">
        <f t="shared" ca="1" si="7"/>
        <v>327.10000000000002</v>
      </c>
      <c r="AW8" s="19">
        <f t="shared" ca="1" si="7"/>
        <v>358.8</v>
      </c>
      <c r="AX8" s="19">
        <f t="shared" ca="1" si="7"/>
        <v>372.9</v>
      </c>
      <c r="AY8" s="19">
        <f t="shared" ca="1" si="7"/>
        <v>401.5</v>
      </c>
      <c r="AZ8" s="19">
        <f t="shared" ca="1" si="7"/>
        <v>427.00000000000006</v>
      </c>
      <c r="BA8" s="19">
        <f t="shared" ca="1" si="7"/>
        <v>451.8</v>
      </c>
      <c r="BB8" s="19">
        <f t="shared" ca="1" si="7"/>
        <v>497.50000000000006</v>
      </c>
      <c r="BC8" s="19">
        <f t="shared" ca="1" si="7"/>
        <v>531.04999999999995</v>
      </c>
      <c r="BD8" s="19">
        <f t="shared" ca="1" si="4"/>
        <v>549.84999999999991</v>
      </c>
      <c r="BE8" s="19">
        <f t="shared" ca="1" si="4"/>
        <v>583.95000000000005</v>
      </c>
      <c r="BF8" s="19">
        <f t="shared" ca="1" si="4"/>
        <v>604.25</v>
      </c>
      <c r="BG8" s="19">
        <f t="shared" ca="1" si="4"/>
        <v>632.70000000000005</v>
      </c>
      <c r="BH8" s="19">
        <f t="shared" ca="1" si="4"/>
        <v>644.20000000000005</v>
      </c>
      <c r="BI8" s="19">
        <f t="shared" ca="1" si="4"/>
        <v>676.55</v>
      </c>
      <c r="BJ8" s="19">
        <f t="shared" ca="1" si="4"/>
        <v>697.1</v>
      </c>
      <c r="BK8" s="19">
        <f t="shared" ca="1" si="4"/>
        <v>713.55</v>
      </c>
      <c r="BL8" s="19">
        <f t="shared" ca="1" si="4"/>
        <v>731.65000000000009</v>
      </c>
      <c r="BM8" s="19">
        <f t="shared" ca="1" si="4"/>
        <v>747.35</v>
      </c>
      <c r="BN8" s="19">
        <f t="shared" ca="1" si="4"/>
        <v>766.1</v>
      </c>
      <c r="BO8" s="19">
        <f t="shared" ca="1" si="4"/>
        <v>790.15000000000009</v>
      </c>
      <c r="BP8" s="19">
        <f t="shared" ca="1" si="4"/>
        <v>808.90000000000009</v>
      </c>
    </row>
    <row r="9" spans="1:68" x14ac:dyDescent="0.4">
      <c r="A9" t="str">
        <f>KtAbk!A12</f>
        <v>GE</v>
      </c>
      <c r="B9" s="5">
        <f>KtAbk!B12</f>
        <v>499.48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19">
        <f t="shared" ca="1" si="2"/>
        <v>0</v>
      </c>
      <c r="O9" s="19">
        <f t="shared" ca="1" si="2"/>
        <v>0</v>
      </c>
      <c r="P9" s="19">
        <f t="shared" ca="1" si="2"/>
        <v>0.65</v>
      </c>
      <c r="Q9" s="19">
        <f t="shared" ca="1" si="2"/>
        <v>0.65</v>
      </c>
      <c r="R9" s="19">
        <f t="shared" ca="1" si="2"/>
        <v>2.6</v>
      </c>
      <c r="S9" s="19">
        <f t="shared" ca="1" si="2"/>
        <v>3.9000000000000004</v>
      </c>
      <c r="T9" s="19">
        <f t="shared" ca="1" si="2"/>
        <v>5.2</v>
      </c>
      <c r="U9" s="19">
        <f t="shared" ca="1" si="2"/>
        <v>5.2</v>
      </c>
      <c r="V9" s="19">
        <f t="shared" ca="1" si="2"/>
        <v>7.15</v>
      </c>
      <c r="W9" s="19">
        <f t="shared" ca="1" si="2"/>
        <v>7.15</v>
      </c>
      <c r="X9" s="19">
        <f t="shared" ca="1" si="2"/>
        <v>10.050000000000001</v>
      </c>
      <c r="Y9" s="19">
        <f t="shared" ca="1" si="2"/>
        <v>12.65</v>
      </c>
      <c r="Z9" s="19">
        <f t="shared" ca="1" si="2"/>
        <v>20.7</v>
      </c>
      <c r="AA9" s="19">
        <f t="shared" ca="1" si="2"/>
        <v>26.5</v>
      </c>
      <c r="AB9" s="19">
        <f t="shared" ca="1" si="2"/>
        <v>32.950000000000003</v>
      </c>
      <c r="AC9" s="19">
        <f t="shared" ca="1" si="2"/>
        <v>49.2</v>
      </c>
      <c r="AD9" s="19">
        <f t="shared" ca="1" si="2"/>
        <v>57.25</v>
      </c>
      <c r="AE9" s="19">
        <f t="shared" ca="1" si="2"/>
        <v>76.099999999999994</v>
      </c>
      <c r="AF9" s="19">
        <f t="shared" ca="1" si="2"/>
        <v>118.9</v>
      </c>
      <c r="AG9" s="19">
        <f t="shared" ca="1" si="2"/>
        <v>187.04999999999998</v>
      </c>
      <c r="AH9" s="19">
        <f t="shared" ca="1" si="2"/>
        <v>249.5</v>
      </c>
      <c r="AI9" s="19">
        <f t="shared" ca="1" si="2"/>
        <v>308.45</v>
      </c>
      <c r="AJ9" s="19">
        <f t="shared" ca="1" si="2"/>
        <v>393.05</v>
      </c>
      <c r="AK9" s="19">
        <f t="shared" ca="1" si="2"/>
        <v>528.6</v>
      </c>
      <c r="AL9" s="19">
        <f t="shared" ref="AL9:BA28" ca="1" si="8">IF(COLUMN(AL9)&gt;$B$34+1,(INDIRECT(ADDRESS(ROW(AL9),COLUMN(AL9)-$B$34,,,"KtConfirmed"))-INDIRECT(ADDRESS(ROW(AL9),COLUMN(AL9)-$B$34,,,"KtDeath")))*$C$34,0)+IF(COLUMN(AL9)&gt;$B$35+1,(INDIRECT(ADDRESS(ROW(AL9),COLUMN(AL9)-$B$35,,,"KtConfirmed"))-INDIRECT(ADDRESS(ROW(AL9),COLUMN(AL9)-$B$35,,,"KtDeath")))*$C$35,0)+IF(COLUMN(AL9)&gt;$B$36+1,(INDIRECT(ADDRESS(ROW(AL9),COLUMN(AL9)-$B$36,,,"KtConfirmed"))-INDIRECT(ADDRESS(ROW(AL9),COLUMN(AL9)-$B$36,,,"KtDeath")))*$C$36,0)</f>
        <v>687.25</v>
      </c>
      <c r="AM9" s="19">
        <f t="shared" ca="1" si="8"/>
        <v>775.90000000000009</v>
      </c>
      <c r="AN9" s="19">
        <f t="shared" ca="1" si="8"/>
        <v>878.94999999999993</v>
      </c>
      <c r="AO9" s="19">
        <f t="shared" ca="1" si="7"/>
        <v>1002.1500000000001</v>
      </c>
      <c r="AP9" s="19">
        <f t="shared" ca="1" si="7"/>
        <v>1119.8000000000002</v>
      </c>
      <c r="AQ9" s="19">
        <f t="shared" ca="1" si="7"/>
        <v>1210.25</v>
      </c>
      <c r="AR9" s="19">
        <f t="shared" ca="1" si="7"/>
        <v>1322.2</v>
      </c>
      <c r="AS9" s="19">
        <f t="shared" ca="1" si="7"/>
        <v>1524.3</v>
      </c>
      <c r="AT9" s="19">
        <f t="shared" ca="1" si="7"/>
        <v>1711.8500000000001</v>
      </c>
      <c r="AU9" s="19">
        <f t="shared" ca="1" si="7"/>
        <v>1871.05</v>
      </c>
      <c r="AV9" s="19">
        <f t="shared" ca="1" si="7"/>
        <v>1973.5500000000002</v>
      </c>
      <c r="AW9" s="19">
        <f t="shared" ca="1" si="7"/>
        <v>2144.85</v>
      </c>
      <c r="AX9" s="19">
        <f t="shared" ca="1" si="7"/>
        <v>2330.3500000000004</v>
      </c>
      <c r="AY9" s="19">
        <f t="shared" ca="1" si="7"/>
        <v>2456.9</v>
      </c>
      <c r="AZ9" s="19">
        <f t="shared" ca="1" si="7"/>
        <v>2623.25</v>
      </c>
      <c r="BA9" s="19">
        <f t="shared" ca="1" si="7"/>
        <v>2806.45</v>
      </c>
      <c r="BB9" s="19">
        <f t="shared" ca="1" si="7"/>
        <v>2934.5</v>
      </c>
      <c r="BC9" s="19">
        <f t="shared" ca="1" si="7"/>
        <v>3029.0000000000005</v>
      </c>
      <c r="BD9" s="19">
        <f t="shared" ca="1" si="4"/>
        <v>3129.0499999999997</v>
      </c>
      <c r="BE9" s="19">
        <f t="shared" ca="1" si="4"/>
        <v>3286.5499999999997</v>
      </c>
      <c r="BF9" s="19">
        <f t="shared" ca="1" si="4"/>
        <v>3430.1000000000004</v>
      </c>
      <c r="BG9" s="19">
        <f t="shared" ca="1" si="4"/>
        <v>3530.85</v>
      </c>
      <c r="BH9" s="19">
        <f t="shared" ca="1" si="4"/>
        <v>3615.7500000000005</v>
      </c>
      <c r="BI9" s="19">
        <f t="shared" ca="1" si="4"/>
        <v>3701.5499999999997</v>
      </c>
      <c r="BJ9" s="19">
        <f t="shared" ca="1" si="4"/>
        <v>3750.7</v>
      </c>
      <c r="BK9" s="19">
        <f t="shared" ca="1" si="4"/>
        <v>3803</v>
      </c>
      <c r="BL9" s="19">
        <f t="shared" ca="1" si="4"/>
        <v>3873.55</v>
      </c>
      <c r="BM9" s="19">
        <f t="shared" ca="1" si="4"/>
        <v>3968.4000000000005</v>
      </c>
      <c r="BN9" s="19">
        <f t="shared" ca="1" si="4"/>
        <v>4054.1</v>
      </c>
      <c r="BO9" s="19">
        <f t="shared" ca="1" si="4"/>
        <v>4120.55</v>
      </c>
      <c r="BP9" s="19">
        <f t="shared" ca="1" si="4"/>
        <v>4166.5</v>
      </c>
    </row>
    <row r="10" spans="1:68" x14ac:dyDescent="0.4">
      <c r="A10" t="str">
        <f>KtAbk!A13</f>
        <v>GL</v>
      </c>
      <c r="B10" s="5">
        <f>KtAbk!B13</f>
        <v>40.402999999999999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19">
        <f t="shared" ca="1" si="2"/>
        <v>0</v>
      </c>
      <c r="O10" s="19">
        <f t="shared" ca="1" si="2"/>
        <v>0</v>
      </c>
      <c r="P10" s="19">
        <f t="shared" ca="1" si="2"/>
        <v>0</v>
      </c>
      <c r="Q10" s="19">
        <f t="shared" ca="1" si="2"/>
        <v>0</v>
      </c>
      <c r="R10" s="19">
        <f t="shared" ca="1" si="2"/>
        <v>0</v>
      </c>
      <c r="S10" s="19">
        <f t="shared" ca="1" si="2"/>
        <v>0</v>
      </c>
      <c r="T10" s="19">
        <f t="shared" ca="1" si="2"/>
        <v>0</v>
      </c>
      <c r="U10" s="19">
        <f t="shared" ca="1" si="2"/>
        <v>0</v>
      </c>
      <c r="V10" s="19">
        <f t="shared" ca="1" si="2"/>
        <v>0</v>
      </c>
      <c r="W10" s="19">
        <f t="shared" ca="1" si="2"/>
        <v>0</v>
      </c>
      <c r="X10" s="19">
        <f t="shared" ca="1" si="2"/>
        <v>0</v>
      </c>
      <c r="Y10" s="19">
        <f t="shared" ca="1" si="2"/>
        <v>0</v>
      </c>
      <c r="Z10" s="19">
        <f t="shared" ca="1" si="2"/>
        <v>0</v>
      </c>
      <c r="AA10" s="19">
        <f t="shared" ca="1" si="2"/>
        <v>0</v>
      </c>
      <c r="AB10" s="19">
        <f t="shared" ca="1" si="2"/>
        <v>0</v>
      </c>
      <c r="AC10" s="19">
        <f t="shared" ca="1" si="2"/>
        <v>0.65</v>
      </c>
      <c r="AD10" s="19">
        <f t="shared" ca="1" si="2"/>
        <v>0.65</v>
      </c>
      <c r="AE10" s="19">
        <f t="shared" ca="1" si="2"/>
        <v>1.9500000000000002</v>
      </c>
      <c r="AF10" s="19">
        <f t="shared" ca="1" si="2"/>
        <v>3.25</v>
      </c>
      <c r="AG10" s="19">
        <f t="shared" ca="1" si="2"/>
        <v>4.55</v>
      </c>
      <c r="AH10" s="19">
        <f t="shared" ca="1" si="2"/>
        <v>5.2</v>
      </c>
      <c r="AI10" s="19">
        <f t="shared" ca="1" si="2"/>
        <v>6.5</v>
      </c>
      <c r="AJ10" s="19">
        <f t="shared" ca="1" si="2"/>
        <v>7.8000000000000007</v>
      </c>
      <c r="AK10" s="19">
        <f t="shared" ca="1" si="2"/>
        <v>9.4</v>
      </c>
      <c r="AL10" s="19">
        <f t="shared" ca="1" si="8"/>
        <v>10.700000000000001</v>
      </c>
      <c r="AM10" s="19">
        <f t="shared" ca="1" si="8"/>
        <v>13.9</v>
      </c>
      <c r="AN10" s="19">
        <f t="shared" ca="1" si="8"/>
        <v>17.75</v>
      </c>
      <c r="AO10" s="19">
        <f t="shared" ca="1" si="7"/>
        <v>20.950000000000003</v>
      </c>
      <c r="AP10" s="19">
        <f t="shared" ca="1" si="7"/>
        <v>22.55</v>
      </c>
      <c r="AQ10" s="19">
        <f t="shared" ca="1" si="7"/>
        <v>24.45</v>
      </c>
      <c r="AR10" s="19">
        <f t="shared" ca="1" si="7"/>
        <v>29.6</v>
      </c>
      <c r="AS10" s="19">
        <f t="shared" ca="1" si="7"/>
        <v>32.15</v>
      </c>
      <c r="AT10" s="19">
        <f t="shared" ca="1" si="7"/>
        <v>35.35</v>
      </c>
      <c r="AU10" s="19">
        <f t="shared" ca="1" si="7"/>
        <v>35.900000000000006</v>
      </c>
      <c r="AV10" s="19">
        <f t="shared" ca="1" si="7"/>
        <v>38.700000000000003</v>
      </c>
      <c r="AW10" s="19">
        <f t="shared" ca="1" si="7"/>
        <v>40.549999999999997</v>
      </c>
      <c r="AX10" s="19">
        <f t="shared" ca="1" si="7"/>
        <v>42.449999999999996</v>
      </c>
      <c r="AY10" s="19">
        <f t="shared" ca="1" si="7"/>
        <v>45</v>
      </c>
      <c r="AZ10" s="19">
        <f t="shared" ca="1" si="7"/>
        <v>48.4</v>
      </c>
      <c r="BA10" s="19">
        <f t="shared" ca="1" si="7"/>
        <v>49.95</v>
      </c>
      <c r="BB10" s="19">
        <f t="shared" ca="1" si="7"/>
        <v>51.800000000000004</v>
      </c>
      <c r="BC10" s="19">
        <f t="shared" ca="1" si="7"/>
        <v>52.8</v>
      </c>
      <c r="BD10" s="19">
        <f t="shared" ca="1" si="4"/>
        <v>54.05</v>
      </c>
      <c r="BE10" s="19">
        <f t="shared" ca="1" si="4"/>
        <v>54.399999999999991</v>
      </c>
      <c r="BF10" s="19">
        <f t="shared" ca="1" si="4"/>
        <v>55.65</v>
      </c>
      <c r="BG10" s="19">
        <f t="shared" ca="1" si="4"/>
        <v>58.6</v>
      </c>
      <c r="BH10" s="19">
        <f t="shared" ca="1" si="4"/>
        <v>67.100000000000009</v>
      </c>
      <c r="BI10" s="19">
        <f t="shared" ca="1" si="4"/>
        <v>75.3</v>
      </c>
      <c r="BJ10" s="19">
        <f t="shared" ca="1" si="4"/>
        <v>76.300000000000011</v>
      </c>
      <c r="BK10" s="19">
        <f t="shared" ca="1" si="4"/>
        <v>77</v>
      </c>
      <c r="BL10" s="19">
        <f t="shared" ca="1" si="4"/>
        <v>85.85</v>
      </c>
      <c r="BM10" s="19">
        <f t="shared" ca="1" si="4"/>
        <v>85.95</v>
      </c>
      <c r="BN10" s="19">
        <f t="shared" ca="1" si="4"/>
        <v>86.35</v>
      </c>
      <c r="BO10" s="19">
        <f t="shared" ca="1" si="4"/>
        <v>88.75</v>
      </c>
      <c r="BP10" s="19">
        <f t="shared" ca="1" si="4"/>
        <v>93.25</v>
      </c>
    </row>
    <row r="11" spans="1:68" x14ac:dyDescent="0.4">
      <c r="A11" t="str">
        <f>KtAbk!A14</f>
        <v>GR</v>
      </c>
      <c r="B11" s="5">
        <f>KtAbk!B14</f>
        <v>198.37899999999999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19">
        <f t="shared" ca="1" si="2"/>
        <v>0</v>
      </c>
      <c r="O11" s="19">
        <f t="shared" ca="1" si="2"/>
        <v>0</v>
      </c>
      <c r="P11" s="19">
        <f t="shared" ca="1" si="2"/>
        <v>0</v>
      </c>
      <c r="Q11" s="19">
        <f t="shared" ca="1" si="2"/>
        <v>0</v>
      </c>
      <c r="R11" s="19">
        <f t="shared" ca="1" si="2"/>
        <v>1.3</v>
      </c>
      <c r="S11" s="19">
        <f t="shared" ca="1" si="2"/>
        <v>3.9000000000000004</v>
      </c>
      <c r="T11" s="19">
        <f t="shared" ca="1" si="2"/>
        <v>3.9000000000000004</v>
      </c>
      <c r="U11" s="19">
        <f t="shared" ca="1" si="2"/>
        <v>5.8500000000000005</v>
      </c>
      <c r="V11" s="19">
        <f t="shared" ca="1" si="2"/>
        <v>6.5</v>
      </c>
      <c r="W11" s="19">
        <f t="shared" ca="1" si="2"/>
        <v>6.5</v>
      </c>
      <c r="X11" s="19">
        <f t="shared" ca="1" si="2"/>
        <v>7.15</v>
      </c>
      <c r="Y11" s="19">
        <f t="shared" ca="1" si="2"/>
        <v>8.4500000000000011</v>
      </c>
      <c r="Z11" s="19">
        <f t="shared" ca="1" si="2"/>
        <v>10.35</v>
      </c>
      <c r="AA11" s="19">
        <f t="shared" ca="1" si="2"/>
        <v>12.2</v>
      </c>
      <c r="AB11" s="19">
        <f t="shared" ca="1" si="2"/>
        <v>13.5</v>
      </c>
      <c r="AC11" s="19">
        <f t="shared" ca="1" si="2"/>
        <v>15.049999999999999</v>
      </c>
      <c r="AD11" s="19">
        <f t="shared" ca="1" si="2"/>
        <v>20.55</v>
      </c>
      <c r="AE11" s="19">
        <f t="shared" ca="1" si="2"/>
        <v>25.75</v>
      </c>
      <c r="AF11" s="19">
        <f t="shared" ca="1" si="2"/>
        <v>31.25</v>
      </c>
      <c r="AG11" s="19">
        <f t="shared" ca="1" si="2"/>
        <v>35.75</v>
      </c>
      <c r="AH11" s="19">
        <f t="shared" ca="1" si="2"/>
        <v>39.6</v>
      </c>
      <c r="AI11" s="19">
        <f t="shared" ca="1" si="2"/>
        <v>46.4</v>
      </c>
      <c r="AJ11" s="19">
        <f t="shared" ca="1" si="2"/>
        <v>67.150000000000006</v>
      </c>
      <c r="AK11" s="19">
        <f t="shared" ca="1" si="2"/>
        <v>88.25</v>
      </c>
      <c r="AL11" s="19">
        <f t="shared" ca="1" si="8"/>
        <v>125.1</v>
      </c>
      <c r="AM11" s="19">
        <f t="shared" ca="1" si="8"/>
        <v>155.45000000000002</v>
      </c>
      <c r="AN11" s="19">
        <f t="shared" ca="1" si="8"/>
        <v>178</v>
      </c>
      <c r="AO11" s="19">
        <f t="shared" ca="1" si="7"/>
        <v>196.7</v>
      </c>
      <c r="AP11" s="19">
        <f t="shared" ca="1" si="7"/>
        <v>217.7</v>
      </c>
      <c r="AQ11" s="19">
        <f t="shared" ca="1" si="7"/>
        <v>238.25</v>
      </c>
      <c r="AR11" s="19">
        <f t="shared" ca="1" si="7"/>
        <v>278.75</v>
      </c>
      <c r="AS11" s="19">
        <f t="shared" ca="1" si="7"/>
        <v>314.35000000000002</v>
      </c>
      <c r="AT11" s="19">
        <f t="shared" ca="1" si="7"/>
        <v>356.35</v>
      </c>
      <c r="AU11" s="19">
        <f t="shared" ca="1" si="7"/>
        <v>380.5</v>
      </c>
      <c r="AV11" s="19">
        <f t="shared" ca="1" si="7"/>
        <v>400.85</v>
      </c>
      <c r="AW11" s="19">
        <f t="shared" ca="1" si="7"/>
        <v>419.85</v>
      </c>
      <c r="AX11" s="19">
        <f t="shared" ca="1" si="7"/>
        <v>434.1</v>
      </c>
      <c r="AY11" s="19">
        <f t="shared" ca="1" si="7"/>
        <v>469.5</v>
      </c>
      <c r="AZ11" s="19">
        <f t="shared" ca="1" si="7"/>
        <v>502.15000000000003</v>
      </c>
      <c r="BA11" s="19">
        <f t="shared" ca="1" si="7"/>
        <v>530.5</v>
      </c>
      <c r="BB11" s="19">
        <f t="shared" ca="1" si="7"/>
        <v>547.79999999999995</v>
      </c>
      <c r="BC11" s="19">
        <f t="shared" ca="1" si="7"/>
        <v>558.15</v>
      </c>
      <c r="BD11" s="19">
        <f t="shared" ca="1" si="4"/>
        <v>569.85</v>
      </c>
      <c r="BE11" s="19">
        <f t="shared" ca="1" si="4"/>
        <v>577.6</v>
      </c>
      <c r="BF11" s="19">
        <f t="shared" ca="1" si="4"/>
        <v>589.5</v>
      </c>
      <c r="BG11" s="19">
        <f t="shared" ca="1" si="4"/>
        <v>615.5</v>
      </c>
      <c r="BH11" s="19">
        <f t="shared" ca="1" si="4"/>
        <v>631.44999999999993</v>
      </c>
      <c r="BI11" s="19">
        <f t="shared" ca="1" si="4"/>
        <v>647.70000000000005</v>
      </c>
      <c r="BJ11" s="19">
        <f t="shared" ca="1" si="4"/>
        <v>652.95000000000005</v>
      </c>
      <c r="BK11" s="19">
        <f t="shared" ca="1" si="4"/>
        <v>657.15000000000009</v>
      </c>
      <c r="BL11" s="19">
        <f t="shared" ca="1" si="4"/>
        <v>663.65000000000009</v>
      </c>
      <c r="BM11" s="19">
        <f t="shared" ca="1" si="4"/>
        <v>669.7</v>
      </c>
      <c r="BN11" s="19">
        <f t="shared" ca="1" si="4"/>
        <v>679.15</v>
      </c>
      <c r="BO11" s="19">
        <f t="shared" ca="1" si="4"/>
        <v>684.7</v>
      </c>
      <c r="BP11" s="19">
        <f t="shared" ca="1" si="4"/>
        <v>691.5</v>
      </c>
    </row>
    <row r="12" spans="1:68" x14ac:dyDescent="0.4">
      <c r="A12" t="str">
        <f>KtAbk!A15</f>
        <v>JU</v>
      </c>
      <c r="B12" s="5">
        <f>KtAbk!B15</f>
        <v>73.418999999999997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19">
        <f t="shared" ca="1" si="2"/>
        <v>0</v>
      </c>
      <c r="O12" s="19">
        <f t="shared" ca="1" si="2"/>
        <v>0</v>
      </c>
      <c r="P12" s="19">
        <f t="shared" ca="1" si="2"/>
        <v>0</v>
      </c>
      <c r="Q12" s="19">
        <f t="shared" ca="1" si="2"/>
        <v>0</v>
      </c>
      <c r="R12" s="19">
        <f t="shared" ca="1" si="2"/>
        <v>0</v>
      </c>
      <c r="S12" s="19">
        <f t="shared" ca="1" si="2"/>
        <v>0</v>
      </c>
      <c r="T12" s="19">
        <f t="shared" ca="1" si="2"/>
        <v>0</v>
      </c>
      <c r="U12" s="19">
        <f t="shared" ca="1" si="2"/>
        <v>0</v>
      </c>
      <c r="V12" s="19">
        <f t="shared" ca="1" si="2"/>
        <v>1.3</v>
      </c>
      <c r="W12" s="19">
        <f t="shared" ca="1" si="2"/>
        <v>1.3</v>
      </c>
      <c r="X12" s="19">
        <f t="shared" ca="1" si="2"/>
        <v>2.6</v>
      </c>
      <c r="Y12" s="19">
        <f t="shared" ca="1" si="2"/>
        <v>2.6</v>
      </c>
      <c r="Z12" s="19">
        <f t="shared" ca="1" si="2"/>
        <v>3.25</v>
      </c>
      <c r="AA12" s="19">
        <f t="shared" ca="1" si="2"/>
        <v>3.25</v>
      </c>
      <c r="AB12" s="19">
        <f t="shared" ca="1" si="2"/>
        <v>4.55</v>
      </c>
      <c r="AC12" s="19">
        <f t="shared" ca="1" si="2"/>
        <v>4.55</v>
      </c>
      <c r="AD12" s="19">
        <f t="shared" ca="1" si="2"/>
        <v>5.1499999999999995</v>
      </c>
      <c r="AE12" s="19">
        <f t="shared" ca="1" si="2"/>
        <v>8.4</v>
      </c>
      <c r="AF12" s="19">
        <f t="shared" ca="1" si="2"/>
        <v>12.25</v>
      </c>
      <c r="AG12" s="19">
        <f t="shared" ca="1" si="2"/>
        <v>12.9</v>
      </c>
      <c r="AH12" s="19">
        <f t="shared" ca="1" si="2"/>
        <v>13.85</v>
      </c>
      <c r="AI12" s="19">
        <f t="shared" ca="1" si="2"/>
        <v>17.75</v>
      </c>
      <c r="AJ12" s="19">
        <f t="shared" ca="1" si="2"/>
        <v>20.950000000000003</v>
      </c>
      <c r="AK12" s="19">
        <f t="shared" ca="1" si="2"/>
        <v>22.900000000000002</v>
      </c>
      <c r="AL12" s="19">
        <f t="shared" ca="1" si="8"/>
        <v>25.500000000000004</v>
      </c>
      <c r="AM12" s="19">
        <f t="shared" ca="1" si="8"/>
        <v>32.200000000000003</v>
      </c>
      <c r="AN12" s="19">
        <f t="shared" ca="1" si="8"/>
        <v>40.200000000000003</v>
      </c>
      <c r="AO12" s="19">
        <f t="shared" ca="1" si="7"/>
        <v>45.05</v>
      </c>
      <c r="AP12" s="19">
        <f t="shared" ca="1" si="7"/>
        <v>50.550000000000004</v>
      </c>
      <c r="AQ12" s="19">
        <f t="shared" ca="1" si="7"/>
        <v>60.800000000000004</v>
      </c>
      <c r="AR12" s="19">
        <f t="shared" ca="1" si="7"/>
        <v>68.5</v>
      </c>
      <c r="AS12" s="19">
        <f t="shared" ca="1" si="7"/>
        <v>74.599999999999994</v>
      </c>
      <c r="AT12" s="19">
        <f t="shared" ca="1" si="7"/>
        <v>84.9</v>
      </c>
      <c r="AU12" s="19">
        <f t="shared" ca="1" si="7"/>
        <v>90.550000000000011</v>
      </c>
      <c r="AV12" s="19">
        <f t="shared" ca="1" si="7"/>
        <v>98.75</v>
      </c>
      <c r="AW12" s="19">
        <f t="shared" ca="1" si="7"/>
        <v>101.5</v>
      </c>
      <c r="AX12" s="19">
        <f t="shared" ca="1" si="7"/>
        <v>111.8</v>
      </c>
      <c r="AY12" s="19">
        <f t="shared" ca="1" si="7"/>
        <v>118.94999999999999</v>
      </c>
      <c r="AZ12" s="19">
        <f t="shared" ca="1" si="7"/>
        <v>124.65</v>
      </c>
      <c r="BA12" s="19">
        <f t="shared" ca="1" si="7"/>
        <v>127.05000000000001</v>
      </c>
      <c r="BB12" s="19">
        <f t="shared" ca="1" si="7"/>
        <v>134.55000000000001</v>
      </c>
      <c r="BC12" s="19">
        <f t="shared" ca="1" si="7"/>
        <v>139.94999999999999</v>
      </c>
      <c r="BD12" s="19">
        <f t="shared" ca="1" si="4"/>
        <v>145.05000000000001</v>
      </c>
      <c r="BE12" s="19">
        <f t="shared" ca="1" si="4"/>
        <v>149.9</v>
      </c>
      <c r="BF12" s="19">
        <f t="shared" ca="1" si="4"/>
        <v>154.79999999999998</v>
      </c>
      <c r="BG12" s="19">
        <f t="shared" ca="1" si="4"/>
        <v>159.15</v>
      </c>
      <c r="BH12" s="19">
        <f t="shared" ca="1" si="4"/>
        <v>161.9</v>
      </c>
      <c r="BI12" s="19">
        <f t="shared" ca="1" si="4"/>
        <v>162.6</v>
      </c>
      <c r="BJ12" s="19">
        <f t="shared" ca="1" si="4"/>
        <v>164.14999999999998</v>
      </c>
      <c r="BK12" s="19">
        <f t="shared" ca="1" si="4"/>
        <v>166.9</v>
      </c>
      <c r="BL12" s="19">
        <f t="shared" ca="1" si="4"/>
        <v>168.95</v>
      </c>
      <c r="BM12" s="19">
        <f t="shared" ca="1" si="4"/>
        <v>173.15</v>
      </c>
      <c r="BN12" s="19">
        <f t="shared" ca="1" si="4"/>
        <v>174.60000000000002</v>
      </c>
      <c r="BO12" s="19">
        <f t="shared" ca="1" si="4"/>
        <v>177.5</v>
      </c>
      <c r="BP12" s="19">
        <f t="shared" ca="1" si="4"/>
        <v>179.25</v>
      </c>
    </row>
    <row r="13" spans="1:68" x14ac:dyDescent="0.4">
      <c r="A13" t="str">
        <f>KtAbk!A16</f>
        <v>LU</v>
      </c>
      <c r="B13" s="5">
        <f>KtAbk!B16</f>
        <v>409.55700000000002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19">
        <f t="shared" ca="1" si="2"/>
        <v>0</v>
      </c>
      <c r="O13" s="19">
        <f t="shared" ca="1" si="2"/>
        <v>0</v>
      </c>
      <c r="P13" s="19">
        <f t="shared" ca="1" si="2"/>
        <v>0</v>
      </c>
      <c r="Q13" s="19">
        <f t="shared" ca="1" si="2"/>
        <v>0</v>
      </c>
      <c r="R13" s="19">
        <f t="shared" ca="1" si="2"/>
        <v>0</v>
      </c>
      <c r="S13" s="19">
        <f t="shared" ca="1" si="2"/>
        <v>0</v>
      </c>
      <c r="T13" s="19">
        <f t="shared" ca="1" si="2"/>
        <v>0</v>
      </c>
      <c r="U13" s="19">
        <f t="shared" ca="1" si="2"/>
        <v>0</v>
      </c>
      <c r="V13" s="19">
        <f t="shared" ca="1" si="2"/>
        <v>0</v>
      </c>
      <c r="W13" s="19">
        <f t="shared" ca="1" si="2"/>
        <v>0.65</v>
      </c>
      <c r="X13" s="19">
        <f t="shared" ca="1" si="2"/>
        <v>1.3</v>
      </c>
      <c r="Y13" s="19">
        <f t="shared" ca="1" si="2"/>
        <v>1.9500000000000002</v>
      </c>
      <c r="Z13" s="19">
        <f t="shared" ca="1" si="2"/>
        <v>1.9500000000000002</v>
      </c>
      <c r="AA13" s="19">
        <f t="shared" ca="1" si="2"/>
        <v>2.6</v>
      </c>
      <c r="AB13" s="19">
        <f t="shared" ca="1" si="2"/>
        <v>3.25</v>
      </c>
      <c r="AC13" s="19">
        <f t="shared" ca="1" si="2"/>
        <v>5.2</v>
      </c>
      <c r="AD13" s="19">
        <f t="shared" ca="1" si="2"/>
        <v>7.15</v>
      </c>
      <c r="AE13" s="19">
        <f t="shared" ca="1" si="2"/>
        <v>8.7500000000000018</v>
      </c>
      <c r="AF13" s="19">
        <f t="shared" ca="1" si="2"/>
        <v>12.3</v>
      </c>
      <c r="AG13" s="19">
        <f t="shared" ca="1" si="2"/>
        <v>16.5</v>
      </c>
      <c r="AH13" s="19">
        <f t="shared" ca="1" si="2"/>
        <v>21.05</v>
      </c>
      <c r="AI13" s="19">
        <f t="shared" ca="1" si="2"/>
        <v>25.25</v>
      </c>
      <c r="AJ13" s="19">
        <f t="shared" ca="1" si="2"/>
        <v>34.65</v>
      </c>
      <c r="AK13" s="19">
        <f t="shared" ca="1" si="2"/>
        <v>44.65</v>
      </c>
      <c r="AL13" s="19">
        <f t="shared" ca="1" si="8"/>
        <v>54.65</v>
      </c>
      <c r="AM13" s="19">
        <f t="shared" ca="1" si="8"/>
        <v>63.7</v>
      </c>
      <c r="AN13" s="19">
        <f t="shared" ca="1" si="8"/>
        <v>75.600000000000009</v>
      </c>
      <c r="AO13" s="19">
        <f t="shared" ca="1" si="7"/>
        <v>91.7</v>
      </c>
      <c r="AP13" s="19">
        <f t="shared" ca="1" si="7"/>
        <v>110.05</v>
      </c>
      <c r="AQ13" s="19">
        <f t="shared" ca="1" si="7"/>
        <v>143.05000000000001</v>
      </c>
      <c r="AR13" s="19">
        <f t="shared" ca="1" si="7"/>
        <v>162.20000000000002</v>
      </c>
      <c r="AS13" s="19">
        <f t="shared" ca="1" si="7"/>
        <v>182</v>
      </c>
      <c r="AT13" s="19">
        <f t="shared" ca="1" si="7"/>
        <v>208.29999999999998</v>
      </c>
      <c r="AU13" s="19">
        <f t="shared" ca="1" si="7"/>
        <v>231.05</v>
      </c>
      <c r="AV13" s="19">
        <f t="shared" ca="1" si="7"/>
        <v>249.5</v>
      </c>
      <c r="AW13" s="19">
        <f t="shared" ca="1" si="7"/>
        <v>263.25</v>
      </c>
      <c r="AX13" s="19">
        <f t="shared" ca="1" si="7"/>
        <v>285.70000000000005</v>
      </c>
      <c r="AY13" s="19">
        <f t="shared" ca="1" si="7"/>
        <v>317.05</v>
      </c>
      <c r="AZ13" s="19">
        <f t="shared" ca="1" si="7"/>
        <v>337.65000000000003</v>
      </c>
      <c r="BA13" s="19">
        <f t="shared" ca="1" si="7"/>
        <v>362.45</v>
      </c>
      <c r="BB13" s="19">
        <f t="shared" ca="1" si="7"/>
        <v>385.65</v>
      </c>
      <c r="BC13" s="19">
        <f t="shared" ca="1" si="7"/>
        <v>398.95</v>
      </c>
      <c r="BD13" s="19">
        <f t="shared" ca="1" si="4"/>
        <v>417.65</v>
      </c>
      <c r="BE13" s="19">
        <f t="shared" ca="1" si="4"/>
        <v>428.9</v>
      </c>
      <c r="BF13" s="19">
        <f t="shared" ca="1" si="4"/>
        <v>447.65</v>
      </c>
      <c r="BG13" s="19">
        <f t="shared" ca="1" si="4"/>
        <v>465.29999999999995</v>
      </c>
      <c r="BH13" s="19">
        <f t="shared" ca="1" si="4"/>
        <v>483.55</v>
      </c>
      <c r="BI13" s="19">
        <f t="shared" ca="1" si="4"/>
        <v>496.49999999999994</v>
      </c>
      <c r="BJ13" s="19">
        <f t="shared" ca="1" si="4"/>
        <v>508.05</v>
      </c>
      <c r="BK13" s="19">
        <f t="shared" ca="1" si="4"/>
        <v>513.04999999999995</v>
      </c>
      <c r="BL13" s="19">
        <f t="shared" ca="1" si="4"/>
        <v>524.65</v>
      </c>
      <c r="BM13" s="19">
        <f t="shared" ca="1" si="4"/>
        <v>532.85</v>
      </c>
      <c r="BN13" s="19">
        <f t="shared" ca="1" si="4"/>
        <v>540.25000000000011</v>
      </c>
      <c r="BO13" s="19">
        <f t="shared" ca="1" si="4"/>
        <v>549.95000000000005</v>
      </c>
      <c r="BP13" s="19">
        <f t="shared" ca="1" si="4"/>
        <v>565.9</v>
      </c>
    </row>
    <row r="14" spans="1:68" x14ac:dyDescent="0.4">
      <c r="A14" t="str">
        <f>KtAbk!A17</f>
        <v>NE</v>
      </c>
      <c r="B14" s="5">
        <f>KtAbk!B17</f>
        <v>176.85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19">
        <f t="shared" ca="1" si="2"/>
        <v>0</v>
      </c>
      <c r="O14" s="19">
        <f t="shared" ca="1" si="2"/>
        <v>0</v>
      </c>
      <c r="P14" s="19">
        <f t="shared" ca="1" si="2"/>
        <v>0</v>
      </c>
      <c r="Q14" s="19">
        <f t="shared" ca="1" si="2"/>
        <v>0</v>
      </c>
      <c r="R14" s="19">
        <f t="shared" ca="1" si="2"/>
        <v>0</v>
      </c>
      <c r="S14" s="19">
        <f t="shared" ca="1" si="2"/>
        <v>0</v>
      </c>
      <c r="T14" s="19">
        <f t="shared" ca="1" si="2"/>
        <v>0.65</v>
      </c>
      <c r="U14" s="19">
        <f t="shared" ca="1" si="2"/>
        <v>1.9500000000000002</v>
      </c>
      <c r="V14" s="19">
        <f t="shared" ca="1" si="2"/>
        <v>3.9000000000000004</v>
      </c>
      <c r="W14" s="19">
        <f t="shared" ca="1" si="2"/>
        <v>5.2</v>
      </c>
      <c r="X14" s="19">
        <f t="shared" ca="1" si="2"/>
        <v>5.8500000000000005</v>
      </c>
      <c r="Y14" s="19">
        <f t="shared" ca="1" si="2"/>
        <v>8.4500000000000011</v>
      </c>
      <c r="Z14" s="19">
        <f t="shared" ref="Z14:AK27" ca="1" si="9">IF(COLUMN(Z14)&gt;$B$34+1,(INDIRECT(ADDRESS(ROW(Z14),COLUMN(Z14)-$B$34,,,"KtConfirmed"))-INDIRECT(ADDRESS(ROW(Z14),COLUMN(Z14)-$B$34,,,"KtDeath")))*$C$34,0)+IF(COLUMN(Z14)&gt;$B$35+1,(INDIRECT(ADDRESS(ROW(Z14),COLUMN(Z14)-$B$35,,,"KtConfirmed"))-INDIRECT(ADDRESS(ROW(Z14),COLUMN(Z14)-$B$35,,,"KtDeath")))*$C$35,0)+IF(COLUMN(Z14)&gt;$B$36+1,(INDIRECT(ADDRESS(ROW(Z14),COLUMN(Z14)-$B$36,,,"KtConfirmed"))-INDIRECT(ADDRESS(ROW(Z14),COLUMN(Z14)-$B$36,,,"KtDeath")))*$C$36,0)</f>
        <v>11.700000000000001</v>
      </c>
      <c r="AA14" s="19">
        <f t="shared" ca="1" si="9"/>
        <v>15.600000000000001</v>
      </c>
      <c r="AB14" s="19">
        <f t="shared" ca="1" si="9"/>
        <v>17.850000000000001</v>
      </c>
      <c r="AC14" s="19">
        <f t="shared" ca="1" si="9"/>
        <v>21.05</v>
      </c>
      <c r="AD14" s="19">
        <f t="shared" ca="1" si="9"/>
        <v>25.85</v>
      </c>
      <c r="AE14" s="19">
        <f t="shared" ca="1" si="9"/>
        <v>32.300000000000004</v>
      </c>
      <c r="AF14" s="19">
        <f t="shared" ca="1" si="9"/>
        <v>41.050000000000004</v>
      </c>
      <c r="AG14" s="19">
        <f t="shared" ca="1" si="9"/>
        <v>48.1</v>
      </c>
      <c r="AH14" s="19">
        <f t="shared" ca="1" si="9"/>
        <v>53.5</v>
      </c>
      <c r="AI14" s="19">
        <f t="shared" ca="1" si="9"/>
        <v>67.650000000000006</v>
      </c>
      <c r="AJ14" s="19">
        <f t="shared" ca="1" si="9"/>
        <v>81.55</v>
      </c>
      <c r="AK14" s="19">
        <f t="shared" ca="1" si="9"/>
        <v>103.55</v>
      </c>
      <c r="AL14" s="19">
        <f t="shared" ca="1" si="8"/>
        <v>123.55</v>
      </c>
      <c r="AM14" s="19">
        <f t="shared" ca="1" si="8"/>
        <v>134.70000000000002</v>
      </c>
      <c r="AN14" s="19">
        <f t="shared" ca="1" si="8"/>
        <v>145.1</v>
      </c>
      <c r="AO14" s="19">
        <f t="shared" ca="1" si="7"/>
        <v>158.20000000000002</v>
      </c>
      <c r="AP14" s="19">
        <f t="shared" ca="1" si="7"/>
        <v>179.5</v>
      </c>
      <c r="AQ14" s="19">
        <f t="shared" ca="1" si="7"/>
        <v>196.25</v>
      </c>
      <c r="AR14" s="19">
        <f t="shared" ca="1" si="7"/>
        <v>210.05</v>
      </c>
      <c r="AS14" s="19">
        <f t="shared" ca="1" si="7"/>
        <v>230.05</v>
      </c>
      <c r="AT14" s="19">
        <f t="shared" ca="1" si="7"/>
        <v>248.85000000000002</v>
      </c>
      <c r="AU14" s="19">
        <f t="shared" ca="1" si="7"/>
        <v>265.10000000000002</v>
      </c>
      <c r="AV14" s="19">
        <f t="shared" ca="1" si="7"/>
        <v>272.05</v>
      </c>
      <c r="AW14" s="19">
        <f t="shared" ca="1" si="7"/>
        <v>295.79999999999995</v>
      </c>
      <c r="AX14" s="19">
        <f t="shared" ca="1" si="7"/>
        <v>319.25</v>
      </c>
      <c r="AY14" s="19">
        <f t="shared" ca="1" si="7"/>
        <v>334.84999999999997</v>
      </c>
      <c r="AZ14" s="19">
        <f t="shared" ca="1" si="7"/>
        <v>343.05</v>
      </c>
      <c r="BA14" s="19">
        <f t="shared" ca="1" si="7"/>
        <v>356.5</v>
      </c>
      <c r="BB14" s="19">
        <f t="shared" ca="1" si="7"/>
        <v>366.74999999999994</v>
      </c>
      <c r="BC14" s="19">
        <f t="shared" ca="1" si="7"/>
        <v>379.24999999999994</v>
      </c>
      <c r="BD14" s="19">
        <f t="shared" ca="1" si="4"/>
        <v>394.85</v>
      </c>
      <c r="BE14" s="19">
        <f t="shared" ca="1" si="4"/>
        <v>418.7</v>
      </c>
      <c r="BF14" s="19">
        <f t="shared" ca="1" si="4"/>
        <v>426.90000000000003</v>
      </c>
      <c r="BG14" s="19">
        <f t="shared" ca="1" si="4"/>
        <v>452.3</v>
      </c>
      <c r="BH14" s="19">
        <f t="shared" ca="1" si="4"/>
        <v>467.40000000000003</v>
      </c>
      <c r="BI14" s="19">
        <f t="shared" ca="1" si="4"/>
        <v>476.95</v>
      </c>
      <c r="BJ14" s="19">
        <f t="shared" ca="1" si="4"/>
        <v>482.9</v>
      </c>
      <c r="BK14" s="19">
        <f t="shared" ca="1" si="4"/>
        <v>490.1</v>
      </c>
      <c r="BL14" s="19">
        <f t="shared" ca="1" si="4"/>
        <v>502.59999999999997</v>
      </c>
      <c r="BM14" s="19">
        <f t="shared" ca="1" si="4"/>
        <v>518.25</v>
      </c>
      <c r="BN14" s="19">
        <f t="shared" ca="1" si="4"/>
        <v>524.79999999999995</v>
      </c>
      <c r="BO14" s="19">
        <f t="shared" ca="1" si="4"/>
        <v>539.29999999999995</v>
      </c>
      <c r="BP14" s="19">
        <f t="shared" ca="1" si="4"/>
        <v>546.79999999999995</v>
      </c>
    </row>
    <row r="15" spans="1:68" x14ac:dyDescent="0.4">
      <c r="A15" t="str">
        <f>KtAbk!A18</f>
        <v>NW</v>
      </c>
      <c r="B15" s="5">
        <f>KtAbk!B18</f>
        <v>43.222999999999999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19">
        <f t="shared" ref="N15:AC28" ca="1" si="10">IF(COLUMN(N15)&gt;$B$34+1,(INDIRECT(ADDRESS(ROW(N15),COLUMN(N15)-$B$34,,,"KtConfirmed"))-INDIRECT(ADDRESS(ROW(N15),COLUMN(N15)-$B$34,,,"KtDeath")))*$C$34,0)+IF(COLUMN(N15)&gt;$B$35+1,(INDIRECT(ADDRESS(ROW(N15),COLUMN(N15)-$B$35,,,"KtConfirmed"))-INDIRECT(ADDRESS(ROW(N15),COLUMN(N15)-$B$35,,,"KtDeath")))*$C$35,0)+IF(COLUMN(N15)&gt;$B$36+1,(INDIRECT(ADDRESS(ROW(N15),COLUMN(N15)-$B$36,,,"KtConfirmed"))-INDIRECT(ADDRESS(ROW(N15),COLUMN(N15)-$B$36,,,"KtDeath")))*$C$36,0)</f>
        <v>0</v>
      </c>
      <c r="O15" s="19">
        <f t="shared" ca="1" si="10"/>
        <v>0</v>
      </c>
      <c r="P15" s="19">
        <f t="shared" ca="1" si="10"/>
        <v>0</v>
      </c>
      <c r="Q15" s="19">
        <f t="shared" ca="1" si="10"/>
        <v>0</v>
      </c>
      <c r="R15" s="19">
        <f t="shared" ca="1" si="10"/>
        <v>0</v>
      </c>
      <c r="S15" s="19">
        <f t="shared" ca="1" si="10"/>
        <v>0</v>
      </c>
      <c r="T15" s="19">
        <f t="shared" ca="1" si="10"/>
        <v>0</v>
      </c>
      <c r="U15" s="19">
        <f t="shared" ca="1" si="10"/>
        <v>0</v>
      </c>
      <c r="V15" s="19">
        <f t="shared" ca="1" si="10"/>
        <v>0</v>
      </c>
      <c r="W15" s="19">
        <f t="shared" ca="1" si="10"/>
        <v>0</v>
      </c>
      <c r="X15" s="19">
        <f t="shared" ca="1" si="10"/>
        <v>0</v>
      </c>
      <c r="Y15" s="19">
        <f t="shared" ca="1" si="10"/>
        <v>0</v>
      </c>
      <c r="Z15" s="19">
        <f t="shared" ca="1" si="10"/>
        <v>0</v>
      </c>
      <c r="AA15" s="19">
        <f t="shared" ca="1" si="10"/>
        <v>0</v>
      </c>
      <c r="AB15" s="19">
        <f t="shared" ca="1" si="10"/>
        <v>0</v>
      </c>
      <c r="AC15" s="19">
        <f t="shared" ca="1" si="9"/>
        <v>0</v>
      </c>
      <c r="AD15" s="19">
        <f t="shared" ca="1" si="9"/>
        <v>2.6</v>
      </c>
      <c r="AE15" s="19">
        <f t="shared" ca="1" si="9"/>
        <v>3.25</v>
      </c>
      <c r="AF15" s="19">
        <f t="shared" ca="1" si="9"/>
        <v>3.9000000000000004</v>
      </c>
      <c r="AG15" s="19">
        <f t="shared" ca="1" si="9"/>
        <v>5.2</v>
      </c>
      <c r="AH15" s="19">
        <f t="shared" ca="1" si="9"/>
        <v>5.8500000000000005</v>
      </c>
      <c r="AI15" s="19">
        <f t="shared" ca="1" si="9"/>
        <v>6.5</v>
      </c>
      <c r="AJ15" s="19">
        <f t="shared" ca="1" si="9"/>
        <v>9.75</v>
      </c>
      <c r="AK15" s="19">
        <f t="shared" ca="1" si="9"/>
        <v>13</v>
      </c>
      <c r="AL15" s="19">
        <f t="shared" ca="1" si="8"/>
        <v>17.45</v>
      </c>
      <c r="AM15" s="19">
        <f t="shared" ca="1" si="8"/>
        <v>19.7</v>
      </c>
      <c r="AN15" s="19">
        <f t="shared" ca="1" si="8"/>
        <v>23.25</v>
      </c>
      <c r="AO15" s="19">
        <f t="shared" ca="1" si="7"/>
        <v>25.8</v>
      </c>
      <c r="AP15" s="19">
        <f t="shared" ca="1" si="7"/>
        <v>28.05</v>
      </c>
      <c r="AQ15" s="19">
        <f t="shared" ca="1" si="7"/>
        <v>30.3</v>
      </c>
      <c r="AR15" s="19">
        <f t="shared" ca="1" si="7"/>
        <v>33.1</v>
      </c>
      <c r="AS15" s="19">
        <f t="shared" ca="1" si="7"/>
        <v>37.200000000000003</v>
      </c>
      <c r="AT15" s="19">
        <f t="shared" ca="1" si="7"/>
        <v>42.6</v>
      </c>
      <c r="AU15" s="19">
        <f t="shared" ca="1" si="7"/>
        <v>44.15</v>
      </c>
      <c r="AV15" s="19">
        <f t="shared" ca="1" si="7"/>
        <v>48.25</v>
      </c>
      <c r="AW15" s="19">
        <f t="shared" ca="1" si="7"/>
        <v>51.75</v>
      </c>
      <c r="AX15" s="19">
        <f t="shared" ca="1" si="7"/>
        <v>57.2</v>
      </c>
      <c r="AY15" s="19">
        <f t="shared" ca="1" si="7"/>
        <v>58.1</v>
      </c>
      <c r="AZ15" s="19">
        <f t="shared" ca="1" si="7"/>
        <v>62.599999999999994</v>
      </c>
      <c r="BA15" s="19">
        <f t="shared" ca="1" si="7"/>
        <v>65.75</v>
      </c>
      <c r="BB15" s="19">
        <f t="shared" ca="1" si="7"/>
        <v>68.2</v>
      </c>
      <c r="BC15" s="19">
        <f t="shared" ca="1" si="7"/>
        <v>68.5</v>
      </c>
      <c r="BD15" s="19">
        <f t="shared" ca="1" si="4"/>
        <v>73.599999999999994</v>
      </c>
      <c r="BE15" s="19">
        <f t="shared" ca="1" si="4"/>
        <v>75.45</v>
      </c>
      <c r="BF15" s="19">
        <f t="shared" ca="1" si="4"/>
        <v>81.650000000000006</v>
      </c>
      <c r="BG15" s="19">
        <f t="shared" ca="1" si="4"/>
        <v>83.65</v>
      </c>
      <c r="BH15" s="19">
        <f t="shared" ca="1" si="4"/>
        <v>88.1</v>
      </c>
      <c r="BI15" s="19">
        <f t="shared" ca="1" si="4"/>
        <v>91.050000000000011</v>
      </c>
      <c r="BJ15" s="19">
        <f t="shared" ca="1" si="4"/>
        <v>92.050000000000011</v>
      </c>
      <c r="BK15" s="19">
        <f t="shared" ca="1" si="4"/>
        <v>91.45</v>
      </c>
      <c r="BL15" s="19">
        <f t="shared" ca="1" si="4"/>
        <v>94.15</v>
      </c>
      <c r="BM15" s="19">
        <f t="shared" ca="1" si="4"/>
        <v>94.7</v>
      </c>
      <c r="BN15" s="19">
        <f t="shared" ca="1" si="4"/>
        <v>96.75</v>
      </c>
      <c r="BO15" s="19">
        <f t="shared" ca="1" si="4"/>
        <v>97.800000000000011</v>
      </c>
      <c r="BP15" s="19">
        <f t="shared" ca="1" si="4"/>
        <v>99.9</v>
      </c>
    </row>
    <row r="16" spans="1:68" x14ac:dyDescent="0.4">
      <c r="A16" t="str">
        <f>KtAbk!A19</f>
        <v>OW</v>
      </c>
      <c r="B16" s="5">
        <f>KtAbk!B19</f>
        <v>37.841000000000001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19">
        <f t="shared" ca="1" si="10"/>
        <v>0</v>
      </c>
      <c r="O16" s="19">
        <f t="shared" ca="1" si="10"/>
        <v>0</v>
      </c>
      <c r="P16" s="19">
        <f t="shared" ca="1" si="10"/>
        <v>0</v>
      </c>
      <c r="Q16" s="19">
        <f t="shared" ca="1" si="10"/>
        <v>0</v>
      </c>
      <c r="R16" s="19">
        <f t="shared" ca="1" si="10"/>
        <v>0</v>
      </c>
      <c r="S16" s="19">
        <f t="shared" ca="1" si="10"/>
        <v>0</v>
      </c>
      <c r="T16" s="19">
        <f t="shared" ca="1" si="10"/>
        <v>0</v>
      </c>
      <c r="U16" s="19">
        <f t="shared" ca="1" si="10"/>
        <v>0</v>
      </c>
      <c r="V16" s="19">
        <f t="shared" ca="1" si="10"/>
        <v>0</v>
      </c>
      <c r="W16" s="19">
        <f t="shared" ca="1" si="10"/>
        <v>0</v>
      </c>
      <c r="X16" s="19">
        <f t="shared" ca="1" si="10"/>
        <v>0</v>
      </c>
      <c r="Y16" s="19">
        <f t="shared" ca="1" si="10"/>
        <v>0</v>
      </c>
      <c r="Z16" s="19">
        <f t="shared" ca="1" si="10"/>
        <v>0</v>
      </c>
      <c r="AA16" s="19">
        <f t="shared" ca="1" si="10"/>
        <v>0</v>
      </c>
      <c r="AB16" s="19">
        <f t="shared" ca="1" si="10"/>
        <v>0</v>
      </c>
      <c r="AC16" s="19">
        <f t="shared" ca="1" si="9"/>
        <v>0</v>
      </c>
      <c r="AD16" s="19">
        <f t="shared" ca="1" si="9"/>
        <v>0</v>
      </c>
      <c r="AE16" s="19">
        <f t="shared" ca="1" si="9"/>
        <v>0</v>
      </c>
      <c r="AF16" s="19">
        <f t="shared" ca="1" si="9"/>
        <v>0.65</v>
      </c>
      <c r="AG16" s="19">
        <f t="shared" ca="1" si="9"/>
        <v>2.6</v>
      </c>
      <c r="AH16" s="19">
        <f t="shared" ca="1" si="9"/>
        <v>4.55</v>
      </c>
      <c r="AI16" s="19">
        <f t="shared" ca="1" si="9"/>
        <v>7.15</v>
      </c>
      <c r="AJ16" s="19">
        <f t="shared" ca="1" si="9"/>
        <v>9.75</v>
      </c>
      <c r="AK16" s="19">
        <f t="shared" ca="1" si="9"/>
        <v>11.05</v>
      </c>
      <c r="AL16" s="19">
        <f t="shared" ca="1" si="8"/>
        <v>11.700000000000001</v>
      </c>
      <c r="AM16" s="19">
        <f t="shared" ca="1" si="8"/>
        <v>13</v>
      </c>
      <c r="AN16" s="19">
        <f t="shared" ca="1" si="8"/>
        <v>14.600000000000001</v>
      </c>
      <c r="AO16" s="19">
        <f t="shared" ca="1" si="7"/>
        <v>16.150000000000002</v>
      </c>
      <c r="AP16" s="19">
        <f t="shared" ca="1" si="7"/>
        <v>18.350000000000001</v>
      </c>
      <c r="AQ16" s="19">
        <f t="shared" ca="1" si="7"/>
        <v>19.55</v>
      </c>
      <c r="AR16" s="19">
        <f t="shared" ca="1" si="7"/>
        <v>22.05</v>
      </c>
      <c r="AS16" s="19">
        <f t="shared" ca="1" si="7"/>
        <v>24.6</v>
      </c>
      <c r="AT16" s="19">
        <f t="shared" ca="1" si="7"/>
        <v>29.45</v>
      </c>
      <c r="AU16" s="19">
        <f t="shared" ca="1" si="7"/>
        <v>32</v>
      </c>
      <c r="AV16" s="19">
        <f t="shared" ca="1" si="7"/>
        <v>34.549999999999997</v>
      </c>
      <c r="AW16" s="19">
        <f t="shared" ca="1" si="7"/>
        <v>36.800000000000004</v>
      </c>
      <c r="AX16" s="19">
        <f t="shared" ca="1" si="7"/>
        <v>37.400000000000006</v>
      </c>
      <c r="AY16" s="19">
        <f t="shared" ca="1" si="7"/>
        <v>38.700000000000003</v>
      </c>
      <c r="AZ16" s="19">
        <f t="shared" ca="1" si="7"/>
        <v>41.25</v>
      </c>
      <c r="BA16" s="19">
        <f t="shared" ca="1" si="7"/>
        <v>45.4</v>
      </c>
      <c r="BB16" s="19">
        <f t="shared" ca="1" si="7"/>
        <v>48.150000000000006</v>
      </c>
      <c r="BC16" s="19">
        <f t="shared" ca="1" si="7"/>
        <v>50.35</v>
      </c>
      <c r="BD16" s="19">
        <f t="shared" ca="1" si="4"/>
        <v>51.9</v>
      </c>
      <c r="BE16" s="19">
        <f t="shared" ca="1" si="4"/>
        <v>52.8</v>
      </c>
      <c r="BF16" s="19">
        <f t="shared" ca="1" si="4"/>
        <v>53.449999999999996</v>
      </c>
      <c r="BG16" s="19">
        <f t="shared" ca="1" si="4"/>
        <v>54.7</v>
      </c>
      <c r="BH16" s="19">
        <f t="shared" ca="1" si="4"/>
        <v>55.65</v>
      </c>
      <c r="BI16" s="19">
        <f t="shared" ca="1" si="4"/>
        <v>57.95</v>
      </c>
      <c r="BJ16" s="19">
        <f t="shared" ca="1" si="4"/>
        <v>58.4</v>
      </c>
      <c r="BK16" s="19">
        <f t="shared" ca="1" si="4"/>
        <v>59.849999999999994</v>
      </c>
      <c r="BL16" s="19">
        <f t="shared" ca="1" si="4"/>
        <v>60.35</v>
      </c>
      <c r="BM16" s="19">
        <f t="shared" ca="1" si="4"/>
        <v>60.45</v>
      </c>
      <c r="BN16" s="19">
        <f t="shared" ca="1" si="4"/>
        <v>61.449999999999996</v>
      </c>
      <c r="BO16" s="19">
        <f t="shared" ca="1" si="4"/>
        <v>62.5</v>
      </c>
      <c r="BP16" s="19">
        <f t="shared" ca="1" si="4"/>
        <v>62.6</v>
      </c>
    </row>
    <row r="17" spans="1:68" x14ac:dyDescent="0.4">
      <c r="A17" t="str">
        <f>KtAbk!A20</f>
        <v>SG</v>
      </c>
      <c r="B17" s="5">
        <f>KtAbk!B20</f>
        <v>507.697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19">
        <f t="shared" ca="1" si="10"/>
        <v>0</v>
      </c>
      <c r="O17" s="19">
        <f t="shared" ca="1" si="10"/>
        <v>0</v>
      </c>
      <c r="P17" s="19">
        <f t="shared" ca="1" si="10"/>
        <v>0</v>
      </c>
      <c r="Q17" s="19">
        <f t="shared" ca="1" si="10"/>
        <v>0</v>
      </c>
      <c r="R17" s="19">
        <f t="shared" ca="1" si="10"/>
        <v>0</v>
      </c>
      <c r="S17" s="19">
        <f t="shared" ca="1" si="10"/>
        <v>0</v>
      </c>
      <c r="T17" s="19">
        <f t="shared" ca="1" si="10"/>
        <v>0</v>
      </c>
      <c r="U17" s="19">
        <f t="shared" ca="1" si="10"/>
        <v>0</v>
      </c>
      <c r="V17" s="19">
        <f t="shared" ca="1" si="10"/>
        <v>0</v>
      </c>
      <c r="W17" s="19">
        <f t="shared" ca="1" si="10"/>
        <v>0.65</v>
      </c>
      <c r="X17" s="19">
        <f t="shared" ca="1" si="10"/>
        <v>0.65</v>
      </c>
      <c r="Y17" s="19">
        <f t="shared" ca="1" si="10"/>
        <v>1.3</v>
      </c>
      <c r="Z17" s="19">
        <f t="shared" ca="1" si="10"/>
        <v>2.6</v>
      </c>
      <c r="AA17" s="19">
        <f t="shared" ca="1" si="10"/>
        <v>3.9000000000000004</v>
      </c>
      <c r="AB17" s="19">
        <f t="shared" ca="1" si="10"/>
        <v>5.8500000000000005</v>
      </c>
      <c r="AC17" s="19">
        <f t="shared" ca="1" si="9"/>
        <v>7.15</v>
      </c>
      <c r="AD17" s="19">
        <f t="shared" ca="1" si="9"/>
        <v>8.4500000000000011</v>
      </c>
      <c r="AE17" s="19">
        <f t="shared" ca="1" si="9"/>
        <v>10.050000000000001</v>
      </c>
      <c r="AF17" s="19">
        <f t="shared" ca="1" si="9"/>
        <v>13.950000000000001</v>
      </c>
      <c r="AG17" s="19">
        <f t="shared" ca="1" si="9"/>
        <v>18.8</v>
      </c>
      <c r="AH17" s="19">
        <f t="shared" ca="1" si="9"/>
        <v>23.3</v>
      </c>
      <c r="AI17" s="19">
        <f t="shared" ca="1" si="9"/>
        <v>28.450000000000003</v>
      </c>
      <c r="AJ17" s="19">
        <f t="shared" ca="1" si="9"/>
        <v>33.25</v>
      </c>
      <c r="AK17" s="19">
        <f t="shared" ca="1" si="9"/>
        <v>42.949999999999996</v>
      </c>
      <c r="AL17" s="19">
        <f t="shared" ca="1" si="8"/>
        <v>59.15</v>
      </c>
      <c r="AM17" s="19">
        <f t="shared" ca="1" si="8"/>
        <v>68.2</v>
      </c>
      <c r="AN17" s="19">
        <f t="shared" ca="1" si="8"/>
        <v>97.95</v>
      </c>
      <c r="AO17" s="19">
        <f t="shared" ca="1" si="7"/>
        <v>128.65</v>
      </c>
      <c r="AP17" s="19">
        <f t="shared" ca="1" si="7"/>
        <v>157.75</v>
      </c>
      <c r="AQ17" s="19">
        <f t="shared" ca="1" si="7"/>
        <v>159.85000000000002</v>
      </c>
      <c r="AR17" s="19">
        <f t="shared" ca="1" si="7"/>
        <v>161.65</v>
      </c>
      <c r="AS17" s="19">
        <f t="shared" ca="1" si="7"/>
        <v>215.9</v>
      </c>
      <c r="AT17" s="19">
        <f t="shared" ca="1" si="7"/>
        <v>232.85</v>
      </c>
      <c r="AU17" s="19">
        <f t="shared" ca="1" si="7"/>
        <v>246.5</v>
      </c>
      <c r="AV17" s="19">
        <f t="shared" ca="1" si="7"/>
        <v>276.3</v>
      </c>
      <c r="AW17" s="19">
        <f t="shared" ca="1" si="7"/>
        <v>305.10000000000002</v>
      </c>
      <c r="AX17" s="19">
        <f t="shared" ca="1" si="7"/>
        <v>332.65</v>
      </c>
      <c r="AY17" s="19">
        <f t="shared" ca="1" si="7"/>
        <v>332.7</v>
      </c>
      <c r="AZ17" s="19">
        <f t="shared" ca="1" si="7"/>
        <v>374.95</v>
      </c>
      <c r="BA17" s="19">
        <f t="shared" ca="1" si="7"/>
        <v>398.1</v>
      </c>
      <c r="BB17" s="19">
        <f t="shared" ca="1" si="7"/>
        <v>417.65</v>
      </c>
      <c r="BC17" s="19">
        <f t="shared" ca="1" si="7"/>
        <v>429.40000000000003</v>
      </c>
      <c r="BD17" s="19">
        <f t="shared" ca="1" si="4"/>
        <v>447.1</v>
      </c>
      <c r="BE17" s="19">
        <f t="shared" ca="1" si="4"/>
        <v>469.35</v>
      </c>
      <c r="BF17" s="19">
        <f t="shared" ca="1" si="4"/>
        <v>488.69999999999993</v>
      </c>
      <c r="BG17" s="19">
        <f t="shared" ca="1" si="4"/>
        <v>505.04999999999995</v>
      </c>
      <c r="BH17" s="19">
        <f t="shared" ca="1" si="4"/>
        <v>542.4</v>
      </c>
      <c r="BI17" s="19">
        <f t="shared" ca="1" si="4"/>
        <v>547.94999999999993</v>
      </c>
      <c r="BJ17" s="19">
        <f t="shared" ca="1" si="4"/>
        <v>558.40000000000009</v>
      </c>
      <c r="BK17" s="19">
        <f t="shared" ca="1" si="4"/>
        <v>567.25</v>
      </c>
      <c r="BL17" s="19">
        <f t="shared" ca="1" si="4"/>
        <v>576.6</v>
      </c>
      <c r="BM17" s="19">
        <f t="shared" ca="1" si="4"/>
        <v>590.69999999999993</v>
      </c>
      <c r="BN17" s="19">
        <f t="shared" ca="1" si="4"/>
        <v>598.9</v>
      </c>
      <c r="BO17" s="19">
        <f t="shared" ca="1" si="4"/>
        <v>607.70000000000005</v>
      </c>
      <c r="BP17" s="19">
        <f t="shared" ca="1" si="4"/>
        <v>628.34999999999991</v>
      </c>
    </row>
    <row r="18" spans="1:68" x14ac:dyDescent="0.4">
      <c r="A18" t="str">
        <f>KtAbk!A21</f>
        <v>SH</v>
      </c>
      <c r="B18" s="5">
        <f>KtAbk!B21</f>
        <v>81.991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19">
        <f t="shared" ca="1" si="10"/>
        <v>0</v>
      </c>
      <c r="O18" s="19">
        <f t="shared" ca="1" si="10"/>
        <v>0</v>
      </c>
      <c r="P18" s="19">
        <f t="shared" ca="1" si="10"/>
        <v>0</v>
      </c>
      <c r="Q18" s="19">
        <f t="shared" ca="1" si="10"/>
        <v>0</v>
      </c>
      <c r="R18" s="19">
        <f t="shared" ca="1" si="10"/>
        <v>0</v>
      </c>
      <c r="S18" s="19">
        <f t="shared" ca="1" si="10"/>
        <v>0</v>
      </c>
      <c r="T18" s="19">
        <f t="shared" ca="1" si="10"/>
        <v>0</v>
      </c>
      <c r="U18" s="19">
        <f t="shared" ca="1" si="10"/>
        <v>0</v>
      </c>
      <c r="V18" s="19">
        <f t="shared" ca="1" si="10"/>
        <v>0</v>
      </c>
      <c r="W18" s="19">
        <f t="shared" ca="1" si="10"/>
        <v>0</v>
      </c>
      <c r="X18" s="19">
        <f t="shared" ca="1" si="10"/>
        <v>0</v>
      </c>
      <c r="Y18" s="19">
        <f t="shared" ca="1" si="10"/>
        <v>0</v>
      </c>
      <c r="Z18" s="19">
        <f t="shared" ca="1" si="10"/>
        <v>0</v>
      </c>
      <c r="AA18" s="19">
        <f t="shared" ca="1" si="10"/>
        <v>0</v>
      </c>
      <c r="AB18" s="19">
        <f t="shared" ca="1" si="10"/>
        <v>0</v>
      </c>
      <c r="AC18" s="19">
        <f t="shared" ca="1" si="9"/>
        <v>0</v>
      </c>
      <c r="AD18" s="19">
        <f t="shared" ca="1" si="9"/>
        <v>0.65</v>
      </c>
      <c r="AE18" s="19">
        <f t="shared" ca="1" si="9"/>
        <v>0.65</v>
      </c>
      <c r="AF18" s="19">
        <f t="shared" ca="1" si="9"/>
        <v>0.65</v>
      </c>
      <c r="AG18" s="19">
        <f t="shared" ca="1" si="9"/>
        <v>1.3</v>
      </c>
      <c r="AH18" s="19">
        <f t="shared" ca="1" si="9"/>
        <v>1.9500000000000002</v>
      </c>
      <c r="AI18" s="19">
        <f t="shared" ca="1" si="9"/>
        <v>2.6</v>
      </c>
      <c r="AJ18" s="19">
        <f t="shared" ca="1" si="9"/>
        <v>3.25</v>
      </c>
      <c r="AK18" s="19">
        <f t="shared" ca="1" si="9"/>
        <v>3.9000000000000004</v>
      </c>
      <c r="AL18" s="19">
        <f t="shared" ca="1" si="8"/>
        <v>8.1000000000000014</v>
      </c>
      <c r="AM18" s="19">
        <f t="shared" ca="1" si="8"/>
        <v>11.350000000000001</v>
      </c>
      <c r="AN18" s="19">
        <f t="shared" ca="1" si="8"/>
        <v>14.600000000000001</v>
      </c>
      <c r="AO18" s="19">
        <f t="shared" ca="1" si="7"/>
        <v>18.150000000000002</v>
      </c>
      <c r="AP18" s="19">
        <f t="shared" ca="1" si="7"/>
        <v>21.7</v>
      </c>
      <c r="AQ18" s="19">
        <f t="shared" ca="1" si="7"/>
        <v>23.3</v>
      </c>
      <c r="AR18" s="19">
        <f t="shared" ca="1" si="7"/>
        <v>24.25</v>
      </c>
      <c r="AS18" s="19">
        <f t="shared" ca="1" si="7"/>
        <v>25.200000000000003</v>
      </c>
      <c r="AT18" s="19">
        <f t="shared" ca="1" si="7"/>
        <v>27.65</v>
      </c>
      <c r="AU18" s="19">
        <f t="shared" ca="1" si="7"/>
        <v>31.1</v>
      </c>
      <c r="AV18" s="19">
        <f t="shared" ca="1" si="7"/>
        <v>33.25</v>
      </c>
      <c r="AW18" s="19">
        <f t="shared" ca="1" si="7"/>
        <v>35.4</v>
      </c>
      <c r="AX18" s="19">
        <f t="shared" ca="1" si="7"/>
        <v>38.200000000000003</v>
      </c>
      <c r="AY18" s="19">
        <f t="shared" ca="1" si="7"/>
        <v>38.15</v>
      </c>
      <c r="AZ18" s="19">
        <f t="shared" ca="1" si="7"/>
        <v>40.400000000000006</v>
      </c>
      <c r="BA18" s="19">
        <f t="shared" ca="1" si="7"/>
        <v>40.700000000000003</v>
      </c>
      <c r="BB18" s="19">
        <f t="shared" ca="1" si="7"/>
        <v>41</v>
      </c>
      <c r="BC18" s="19">
        <f t="shared" ca="1" si="7"/>
        <v>43.2</v>
      </c>
      <c r="BD18" s="19">
        <f t="shared" ca="1" si="7"/>
        <v>44.15</v>
      </c>
      <c r="BE18" s="19">
        <f t="shared" ref="BD18:BP19" ca="1" si="11">IF(COLUMN(BE18)&gt;$B$34+1,(INDIRECT(ADDRESS(ROW(BE18),COLUMN(BE18)-$B$34,,,"KtConfirmed"))-INDIRECT(ADDRESS(ROW(BE18),COLUMN(BE18)-$B$34,,,"KtDeath")))*$C$34,0)+IF(COLUMN(BE18)&gt;$B$35+1,(INDIRECT(ADDRESS(ROW(BE18),COLUMN(BE18)-$B$35,,,"KtConfirmed"))-INDIRECT(ADDRESS(ROW(BE18),COLUMN(BE18)-$B$35,,,"KtDeath")))*$C$35,0)+IF(COLUMN(BE18)&gt;$B$36+1,(INDIRECT(ADDRESS(ROW(BE18),COLUMN(BE18)-$B$36,,,"KtConfirmed"))-INDIRECT(ADDRESS(ROW(BE18),COLUMN(BE18)-$B$36,,,"KtDeath")))*$C$36,0)</f>
        <v>44.45</v>
      </c>
      <c r="BF18" s="19">
        <f t="shared" ca="1" si="11"/>
        <v>45.099999999999994</v>
      </c>
      <c r="BG18" s="19">
        <f t="shared" ca="1" si="11"/>
        <v>46.099999999999994</v>
      </c>
      <c r="BH18" s="19">
        <f t="shared" ca="1" si="11"/>
        <v>47.65</v>
      </c>
      <c r="BI18" s="19">
        <f t="shared" ca="1" si="11"/>
        <v>49</v>
      </c>
      <c r="BJ18" s="19">
        <f t="shared" ca="1" si="11"/>
        <v>50.349999999999994</v>
      </c>
      <c r="BK18" s="19">
        <f t="shared" ca="1" si="11"/>
        <v>51</v>
      </c>
      <c r="BL18" s="19">
        <f t="shared" ca="1" si="11"/>
        <v>51.349999999999994</v>
      </c>
      <c r="BM18" s="19">
        <f t="shared" ca="1" si="11"/>
        <v>52.7</v>
      </c>
      <c r="BN18" s="19">
        <f t="shared" ca="1" si="11"/>
        <v>53.65</v>
      </c>
      <c r="BO18" s="19">
        <f t="shared" ca="1" si="11"/>
        <v>54.5</v>
      </c>
      <c r="BP18" s="19">
        <f t="shared" ca="1" si="11"/>
        <v>55.7</v>
      </c>
    </row>
    <row r="19" spans="1:68" x14ac:dyDescent="0.4">
      <c r="A19" t="str">
        <f>KtAbk!A22</f>
        <v>SO</v>
      </c>
      <c r="B19" s="5">
        <f>KtAbk!B22</f>
        <v>273.19400000000002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19">
        <f t="shared" ca="1" si="10"/>
        <v>0</v>
      </c>
      <c r="O19" s="19">
        <f t="shared" ca="1" si="10"/>
        <v>0</v>
      </c>
      <c r="P19" s="19">
        <f t="shared" ca="1" si="10"/>
        <v>0</v>
      </c>
      <c r="Q19" s="19">
        <f t="shared" ca="1" si="10"/>
        <v>0</v>
      </c>
      <c r="R19" s="19">
        <f t="shared" ca="1" si="10"/>
        <v>0</v>
      </c>
      <c r="S19" s="19">
        <f t="shared" ca="1" si="10"/>
        <v>0</v>
      </c>
      <c r="T19" s="19">
        <f t="shared" ca="1" si="10"/>
        <v>0</v>
      </c>
      <c r="U19" s="19">
        <f t="shared" ca="1" si="10"/>
        <v>0</v>
      </c>
      <c r="V19" s="19">
        <f t="shared" ca="1" si="10"/>
        <v>0</v>
      </c>
      <c r="W19" s="19">
        <f t="shared" ca="1" si="10"/>
        <v>0</v>
      </c>
      <c r="X19" s="19">
        <f t="shared" ca="1" si="10"/>
        <v>0</v>
      </c>
      <c r="Y19" s="19">
        <f t="shared" ca="1" si="10"/>
        <v>0.65</v>
      </c>
      <c r="Z19" s="19">
        <f t="shared" ca="1" si="10"/>
        <v>0.65</v>
      </c>
      <c r="AA19" s="19">
        <f t="shared" ca="1" si="10"/>
        <v>1.3</v>
      </c>
      <c r="AB19" s="19">
        <f t="shared" ca="1" si="10"/>
        <v>1.9500000000000002</v>
      </c>
      <c r="AC19" s="19">
        <f t="shared" ca="1" si="9"/>
        <v>1.9500000000000002</v>
      </c>
      <c r="AD19" s="19">
        <f t="shared" ca="1" si="9"/>
        <v>2.6</v>
      </c>
      <c r="AE19" s="19">
        <f t="shared" ca="1" si="9"/>
        <v>3.9000000000000004</v>
      </c>
      <c r="AF19" s="19">
        <f t="shared" ca="1" si="9"/>
        <v>5.2</v>
      </c>
      <c r="AG19" s="19">
        <f t="shared" ca="1" si="9"/>
        <v>10.050000000000001</v>
      </c>
      <c r="AH19" s="19">
        <f t="shared" ca="1" si="9"/>
        <v>14.600000000000001</v>
      </c>
      <c r="AI19" s="19">
        <f t="shared" ca="1" si="9"/>
        <v>19.450000000000003</v>
      </c>
      <c r="AJ19" s="19">
        <f t="shared" ca="1" si="9"/>
        <v>24.3</v>
      </c>
      <c r="AK19" s="19">
        <f t="shared" ca="1" si="9"/>
        <v>28.849999999999998</v>
      </c>
      <c r="AL19" s="19">
        <f t="shared" ca="1" si="8"/>
        <v>36.950000000000003</v>
      </c>
      <c r="AM19" s="19">
        <f t="shared" ca="1" si="8"/>
        <v>44.699999999999996</v>
      </c>
      <c r="AN19" s="19">
        <f t="shared" ca="1" si="8"/>
        <v>51.8</v>
      </c>
      <c r="AO19" s="19">
        <f t="shared" ca="1" si="7"/>
        <v>59.75</v>
      </c>
      <c r="AP19" s="19">
        <f t="shared" ca="1" si="7"/>
        <v>67.7</v>
      </c>
      <c r="AQ19" s="19">
        <f t="shared" ca="1" si="7"/>
        <v>75.650000000000006</v>
      </c>
      <c r="AR19" s="19">
        <f t="shared" ca="1" si="7"/>
        <v>94</v>
      </c>
      <c r="AS19" s="19">
        <f t="shared" ca="1" si="7"/>
        <v>103.9</v>
      </c>
      <c r="AT19" s="19">
        <f t="shared" ca="1" si="7"/>
        <v>117.9</v>
      </c>
      <c r="AU19" s="19">
        <f t="shared" ca="1" si="7"/>
        <v>131.6</v>
      </c>
      <c r="AV19" s="19">
        <f t="shared" ca="1" si="7"/>
        <v>145</v>
      </c>
      <c r="AW19" s="19">
        <f t="shared" ca="1" si="7"/>
        <v>149.65</v>
      </c>
      <c r="AX19" s="19">
        <f t="shared" ca="1" si="7"/>
        <v>154.30000000000001</v>
      </c>
      <c r="AY19" s="19">
        <f t="shared" ca="1" si="7"/>
        <v>169.35000000000002</v>
      </c>
      <c r="AZ19" s="19">
        <f t="shared" ca="1" si="7"/>
        <v>184</v>
      </c>
      <c r="BA19" s="19">
        <f t="shared" ca="1" si="7"/>
        <v>194.15</v>
      </c>
      <c r="BB19" s="19">
        <f t="shared" ca="1" si="7"/>
        <v>207.40000000000003</v>
      </c>
      <c r="BC19" s="19">
        <f t="shared" ca="1" si="7"/>
        <v>217.45</v>
      </c>
      <c r="BD19" s="19">
        <f t="shared" ca="1" si="11"/>
        <v>224.25000000000003</v>
      </c>
      <c r="BE19" s="19">
        <f t="shared" ca="1" si="11"/>
        <v>227.1</v>
      </c>
      <c r="BF19" s="19">
        <f t="shared" ca="1" si="11"/>
        <v>235.85</v>
      </c>
      <c r="BG19" s="19">
        <f t="shared" ca="1" si="11"/>
        <v>244.25000000000003</v>
      </c>
      <c r="BH19" s="19">
        <f t="shared" ca="1" si="11"/>
        <v>255.45000000000002</v>
      </c>
      <c r="BI19" s="19">
        <f t="shared" ca="1" si="11"/>
        <v>265.95</v>
      </c>
      <c r="BJ19" s="19">
        <f t="shared" ca="1" si="11"/>
        <v>275.40000000000003</v>
      </c>
      <c r="BK19" s="19">
        <f t="shared" ca="1" si="11"/>
        <v>282.05</v>
      </c>
      <c r="BL19" s="19">
        <f t="shared" ca="1" si="11"/>
        <v>285.25</v>
      </c>
      <c r="BM19" s="19">
        <f t="shared" ca="1" si="11"/>
        <v>289.09999999999997</v>
      </c>
      <c r="BN19" s="19">
        <f t="shared" ca="1" si="11"/>
        <v>302.39999999999998</v>
      </c>
      <c r="BO19" s="19">
        <f t="shared" ca="1" si="11"/>
        <v>308.05</v>
      </c>
      <c r="BP19" s="19">
        <f t="shared" ca="1" si="11"/>
        <v>313.45000000000005</v>
      </c>
    </row>
    <row r="20" spans="1:68" x14ac:dyDescent="0.4">
      <c r="A20" t="str">
        <f>KtAbk!A23</f>
        <v>SZ</v>
      </c>
      <c r="B20" s="5">
        <f>KtAbk!B23</f>
        <v>159.16499999999999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19">
        <f t="shared" ca="1" si="10"/>
        <v>0</v>
      </c>
      <c r="O20" s="19">
        <f t="shared" ca="1" si="10"/>
        <v>0</v>
      </c>
      <c r="P20" s="19">
        <f t="shared" ca="1" si="10"/>
        <v>0</v>
      </c>
      <c r="Q20" s="19">
        <f t="shared" ca="1" si="10"/>
        <v>0</v>
      </c>
      <c r="R20" s="19">
        <f t="shared" ca="1" si="10"/>
        <v>0</v>
      </c>
      <c r="S20" s="19">
        <f t="shared" ca="1" si="10"/>
        <v>0</v>
      </c>
      <c r="T20" s="19">
        <f t="shared" ca="1" si="10"/>
        <v>0</v>
      </c>
      <c r="U20" s="19">
        <f t="shared" ca="1" si="10"/>
        <v>0</v>
      </c>
      <c r="V20" s="19">
        <f t="shared" ca="1" si="10"/>
        <v>0.65</v>
      </c>
      <c r="W20" s="19">
        <f t="shared" ca="1" si="10"/>
        <v>1.9500000000000002</v>
      </c>
      <c r="X20" s="19">
        <f t="shared" ca="1" si="10"/>
        <v>3.25</v>
      </c>
      <c r="Y20" s="19">
        <f t="shared" ca="1" si="10"/>
        <v>3.9000000000000004</v>
      </c>
      <c r="Z20" s="19">
        <f t="shared" ca="1" si="10"/>
        <v>3.9000000000000004</v>
      </c>
      <c r="AA20" s="19">
        <f t="shared" ca="1" si="10"/>
        <v>4.55</v>
      </c>
      <c r="AB20" s="19">
        <f t="shared" ca="1" si="10"/>
        <v>4.55</v>
      </c>
      <c r="AC20" s="19">
        <f t="shared" ca="1" si="9"/>
        <v>4.55</v>
      </c>
      <c r="AD20" s="19">
        <f t="shared" ca="1" si="9"/>
        <v>5.5</v>
      </c>
      <c r="AE20" s="20">
        <f ca="1">INT(AD20+(AG20-AD20)/3+0.5)</f>
        <v>10</v>
      </c>
      <c r="AF20" s="20">
        <f ca="1">INT(AD20+2*(AG20-AD20)/3+0.5)</f>
        <v>15</v>
      </c>
      <c r="AG20" s="6">
        <f t="shared" ref="AG20:BP20" ca="1" si="12">INDIRECT(ADDRESS(ROW(AG20)+(COLUMN(AG20)-3)*27,10,,,"COVID19_Fallzahlen_CH_Cleaned"))</f>
        <v>20</v>
      </c>
      <c r="AH20" s="6">
        <f t="shared" ca="1" si="12"/>
        <v>32</v>
      </c>
      <c r="AI20" s="6">
        <f t="shared" ca="1" si="12"/>
        <v>33</v>
      </c>
      <c r="AJ20" s="6">
        <f t="shared" ca="1" si="12"/>
        <v>33</v>
      </c>
      <c r="AK20" s="6">
        <f t="shared" ca="1" si="12"/>
        <v>33</v>
      </c>
      <c r="AL20" s="6">
        <f t="shared" ca="1" si="12"/>
        <v>48</v>
      </c>
      <c r="AM20" s="6">
        <f t="shared" ca="1" si="12"/>
        <v>65</v>
      </c>
      <c r="AN20" s="6">
        <f t="shared" ca="1" si="12"/>
        <v>65</v>
      </c>
      <c r="AO20" s="6">
        <f t="shared" ca="1" si="12"/>
        <v>75</v>
      </c>
      <c r="AP20" s="6">
        <f t="shared" ca="1" si="12"/>
        <v>92</v>
      </c>
      <c r="AQ20" s="6">
        <f t="shared" ca="1" si="12"/>
        <v>93</v>
      </c>
      <c r="AR20" s="6">
        <f t="shared" ca="1" si="12"/>
        <v>93</v>
      </c>
      <c r="AS20" s="6">
        <f t="shared" ca="1" si="12"/>
        <v>105</v>
      </c>
      <c r="AT20" s="6">
        <f t="shared" ca="1" si="12"/>
        <v>107</v>
      </c>
      <c r="AU20" s="6">
        <f t="shared" ca="1" si="12"/>
        <v>113</v>
      </c>
      <c r="AV20" s="6">
        <f t="shared" ca="1" si="12"/>
        <v>118</v>
      </c>
      <c r="AW20" s="6">
        <f t="shared" ca="1" si="12"/>
        <v>118</v>
      </c>
      <c r="AX20" s="6">
        <f t="shared" ca="1" si="12"/>
        <v>119</v>
      </c>
      <c r="AY20" s="6">
        <f t="shared" ca="1" si="12"/>
        <v>128</v>
      </c>
      <c r="AZ20" s="6">
        <f t="shared" ca="1" si="12"/>
        <v>128</v>
      </c>
      <c r="BA20" s="6">
        <f t="shared" ca="1" si="12"/>
        <v>144</v>
      </c>
      <c r="BB20" s="6">
        <f t="shared" ca="1" si="12"/>
        <v>154</v>
      </c>
      <c r="BC20" s="6">
        <f t="shared" ca="1" si="12"/>
        <v>161</v>
      </c>
      <c r="BD20" s="6">
        <f t="shared" ca="1" si="12"/>
        <v>176</v>
      </c>
      <c r="BE20" s="6">
        <f t="shared" ca="1" si="12"/>
        <v>180</v>
      </c>
      <c r="BF20" s="6">
        <f t="shared" ca="1" si="12"/>
        <v>180</v>
      </c>
      <c r="BG20" s="6">
        <f t="shared" ca="1" si="12"/>
        <v>192</v>
      </c>
      <c r="BH20" s="6">
        <f t="shared" ca="1" si="12"/>
        <v>194</v>
      </c>
      <c r="BI20" s="6">
        <f t="shared" ca="1" si="12"/>
        <v>198</v>
      </c>
      <c r="BJ20" s="6">
        <f t="shared" ca="1" si="12"/>
        <v>206</v>
      </c>
      <c r="BK20" s="6">
        <f t="shared" ca="1" si="12"/>
        <v>0</v>
      </c>
      <c r="BL20" s="6">
        <f t="shared" ca="1" si="12"/>
        <v>0</v>
      </c>
      <c r="BM20" s="6">
        <f t="shared" ca="1" si="12"/>
        <v>0</v>
      </c>
      <c r="BN20" s="6">
        <f t="shared" ca="1" si="12"/>
        <v>0</v>
      </c>
      <c r="BO20" s="6">
        <f t="shared" ca="1" si="12"/>
        <v>0</v>
      </c>
      <c r="BP20" s="6">
        <f t="shared" ca="1" si="12"/>
        <v>0</v>
      </c>
    </row>
    <row r="21" spans="1:68" x14ac:dyDescent="0.4">
      <c r="A21" t="str">
        <f>KtAbk!A24</f>
        <v>TG</v>
      </c>
      <c r="B21" s="5">
        <f>KtAbk!B24</f>
        <v>276.47199999999998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19">
        <f t="shared" ca="1" si="10"/>
        <v>0</v>
      </c>
      <c r="O21" s="19">
        <f t="shared" ca="1" si="10"/>
        <v>0</v>
      </c>
      <c r="P21" s="19">
        <f t="shared" ca="1" si="10"/>
        <v>0</v>
      </c>
      <c r="Q21" s="19">
        <f t="shared" ca="1" si="10"/>
        <v>0</v>
      </c>
      <c r="R21" s="19">
        <f t="shared" ca="1" si="10"/>
        <v>0</v>
      </c>
      <c r="S21" s="19">
        <f t="shared" ca="1" si="10"/>
        <v>0</v>
      </c>
      <c r="T21" s="19">
        <f t="shared" ca="1" si="10"/>
        <v>0</v>
      </c>
      <c r="U21" s="19">
        <f t="shared" ca="1" si="10"/>
        <v>0</v>
      </c>
      <c r="V21" s="19">
        <f t="shared" ca="1" si="10"/>
        <v>0</v>
      </c>
      <c r="W21" s="19">
        <f t="shared" ca="1" si="10"/>
        <v>0</v>
      </c>
      <c r="X21" s="19">
        <f t="shared" ca="1" si="10"/>
        <v>0</v>
      </c>
      <c r="Y21" s="19">
        <f t="shared" ca="1" si="10"/>
        <v>0.65</v>
      </c>
      <c r="Z21" s="19">
        <f t="shared" ca="1" si="10"/>
        <v>0.65</v>
      </c>
      <c r="AA21" s="19">
        <f t="shared" ca="1" si="10"/>
        <v>0.65</v>
      </c>
      <c r="AB21" s="19">
        <f t="shared" ca="1" si="10"/>
        <v>0.65</v>
      </c>
      <c r="AC21" s="19">
        <f t="shared" ca="1" si="9"/>
        <v>1.9500000000000002</v>
      </c>
      <c r="AD21" s="19">
        <f t="shared" ca="1" si="9"/>
        <v>3.25</v>
      </c>
      <c r="AE21" s="19">
        <f t="shared" ca="1" si="9"/>
        <v>4.55</v>
      </c>
      <c r="AF21" s="19">
        <f t="shared" ca="1" si="9"/>
        <v>6.5</v>
      </c>
      <c r="AG21" s="19">
        <f t="shared" ca="1" si="9"/>
        <v>8.1000000000000014</v>
      </c>
      <c r="AH21" s="19">
        <f t="shared" ca="1" si="9"/>
        <v>10.050000000000001</v>
      </c>
      <c r="AI21" s="19">
        <f t="shared" ca="1" si="9"/>
        <v>11.350000000000001</v>
      </c>
      <c r="AJ21" s="19">
        <f t="shared" ca="1" si="9"/>
        <v>15.250000000000002</v>
      </c>
      <c r="AK21" s="19">
        <f t="shared" ca="1" si="9"/>
        <v>21.7</v>
      </c>
      <c r="AL21" s="19">
        <f t="shared" ca="1" si="8"/>
        <v>24.900000000000002</v>
      </c>
      <c r="AM21" s="19">
        <f t="shared" ca="1" si="8"/>
        <v>33.950000000000003</v>
      </c>
      <c r="AN21" s="19">
        <f t="shared" ca="1" si="8"/>
        <v>39.4</v>
      </c>
      <c r="AO21" s="19">
        <f t="shared" ca="1" si="8"/>
        <v>52.35</v>
      </c>
      <c r="AP21" s="19">
        <f t="shared" ca="1" si="8"/>
        <v>57.15</v>
      </c>
      <c r="AQ21" s="19">
        <f t="shared" ca="1" si="8"/>
        <v>61</v>
      </c>
      <c r="AR21" s="19">
        <f t="shared" ca="1" si="8"/>
        <v>68.650000000000006</v>
      </c>
      <c r="AS21" s="19">
        <f t="shared" ca="1" si="8"/>
        <v>80.45</v>
      </c>
      <c r="AT21" s="19">
        <f t="shared" ca="1" si="8"/>
        <v>85.55</v>
      </c>
      <c r="AU21" s="19">
        <f t="shared" ca="1" si="8"/>
        <v>100.5</v>
      </c>
      <c r="AV21" s="19">
        <f t="shared" ca="1" si="8"/>
        <v>105.2</v>
      </c>
      <c r="AW21" s="19">
        <f t="shared" ca="1" si="8"/>
        <v>117.4</v>
      </c>
      <c r="AX21" s="19">
        <f t="shared" ca="1" si="8"/>
        <v>122.45</v>
      </c>
      <c r="AY21" s="19">
        <f t="shared" ca="1" si="8"/>
        <v>131.1</v>
      </c>
      <c r="AZ21" s="19">
        <f t="shared" ca="1" si="8"/>
        <v>142.25</v>
      </c>
      <c r="BA21" s="19">
        <f t="shared" ca="1" si="8"/>
        <v>158.20000000000002</v>
      </c>
      <c r="BB21" s="19">
        <f t="shared" ref="BB21:BP28" ca="1" si="13">IF(COLUMN(BB21)&gt;$B$34+1,(INDIRECT(ADDRESS(ROW(BB21),COLUMN(BB21)-$B$34,,,"KtConfirmed"))-INDIRECT(ADDRESS(ROW(BB21),COLUMN(BB21)-$B$34,,,"KtDeath")))*$C$34,0)+IF(COLUMN(BB21)&gt;$B$35+1,(INDIRECT(ADDRESS(ROW(BB21),COLUMN(BB21)-$B$35,,,"KtConfirmed"))-INDIRECT(ADDRESS(ROW(BB21),COLUMN(BB21)-$B$35,,,"KtDeath")))*$C$35,0)+IF(COLUMN(BB21)&gt;$B$36+1,(INDIRECT(ADDRESS(ROW(BB21),COLUMN(BB21)-$B$36,,,"KtConfirmed"))-INDIRECT(ADDRESS(ROW(BB21),COLUMN(BB21)-$B$36,,,"KtDeath")))*$C$36,0)</f>
        <v>166.50000000000003</v>
      </c>
      <c r="BC21" s="19">
        <f t="shared" ca="1" si="13"/>
        <v>173.55</v>
      </c>
      <c r="BD21" s="19">
        <f t="shared" ca="1" si="13"/>
        <v>178.65000000000003</v>
      </c>
      <c r="BE21" s="19">
        <f t="shared" ca="1" si="13"/>
        <v>182.4</v>
      </c>
      <c r="BF21" s="19">
        <f t="shared" ca="1" si="13"/>
        <v>193.75</v>
      </c>
      <c r="BG21" s="19">
        <f t="shared" ca="1" si="13"/>
        <v>209.5</v>
      </c>
      <c r="BH21" s="19">
        <f t="shared" ca="1" si="13"/>
        <v>219.4</v>
      </c>
      <c r="BI21" s="19">
        <f t="shared" ca="1" si="13"/>
        <v>231.4</v>
      </c>
      <c r="BJ21" s="19">
        <f t="shared" ca="1" si="13"/>
        <v>241.70000000000002</v>
      </c>
      <c r="BK21" s="19">
        <f t="shared" ca="1" si="13"/>
        <v>247.24999999999997</v>
      </c>
      <c r="BL21" s="19">
        <f t="shared" ca="1" si="13"/>
        <v>250.65</v>
      </c>
      <c r="BM21" s="19">
        <f t="shared" ca="1" si="13"/>
        <v>254.65</v>
      </c>
      <c r="BN21" s="19">
        <f t="shared" ca="1" si="13"/>
        <v>263.25</v>
      </c>
      <c r="BO21" s="19">
        <f t="shared" ca="1" si="13"/>
        <v>277.39999999999998</v>
      </c>
      <c r="BP21" s="19">
        <f t="shared" ca="1" si="13"/>
        <v>286.95</v>
      </c>
    </row>
    <row r="22" spans="1:68" x14ac:dyDescent="0.4">
      <c r="A22" t="str">
        <f>KtAbk!A25</f>
        <v>TI</v>
      </c>
      <c r="B22" s="5">
        <f>KtAbk!B25</f>
        <v>353.34300000000002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19">
        <f t="shared" ca="1" si="10"/>
        <v>0</v>
      </c>
      <c r="O22" s="19">
        <f t="shared" ca="1" si="10"/>
        <v>0.65</v>
      </c>
      <c r="P22" s="19">
        <f t="shared" ca="1" si="10"/>
        <v>0.65</v>
      </c>
      <c r="Q22" s="19">
        <f t="shared" ca="1" si="10"/>
        <v>0.65</v>
      </c>
      <c r="R22" s="19">
        <f t="shared" ca="1" si="10"/>
        <v>0.65</v>
      </c>
      <c r="S22" s="19">
        <f t="shared" ca="1" si="10"/>
        <v>0.65</v>
      </c>
      <c r="T22" s="19">
        <f t="shared" ca="1" si="10"/>
        <v>0.65</v>
      </c>
      <c r="U22" s="19">
        <f t="shared" ca="1" si="10"/>
        <v>1.3</v>
      </c>
      <c r="V22" s="19">
        <f t="shared" ca="1" si="10"/>
        <v>2.6</v>
      </c>
      <c r="W22" s="19">
        <f t="shared" ca="1" si="10"/>
        <v>3.55</v>
      </c>
      <c r="X22" s="19">
        <f t="shared" ca="1" si="10"/>
        <v>12.000000000000002</v>
      </c>
      <c r="Y22" s="19">
        <f t="shared" ca="1" si="10"/>
        <v>21.1</v>
      </c>
      <c r="Z22" s="19">
        <f t="shared" ca="1" si="10"/>
        <v>29.55</v>
      </c>
      <c r="AA22" s="19">
        <f t="shared" ca="1" si="10"/>
        <v>38</v>
      </c>
      <c r="AB22" s="19">
        <f t="shared" ca="1" si="10"/>
        <v>44.5</v>
      </c>
      <c r="AC22" s="19">
        <f t="shared" ca="1" si="9"/>
        <v>68.2</v>
      </c>
      <c r="AD22" s="19">
        <f t="shared" ca="1" si="9"/>
        <v>93.5</v>
      </c>
      <c r="AE22" s="19">
        <f t="shared" ca="1" si="9"/>
        <v>117.85000000000001</v>
      </c>
      <c r="AF22" s="19">
        <f t="shared" ca="1" si="9"/>
        <v>171.8</v>
      </c>
      <c r="AG22" s="19">
        <f t="shared" ca="1" si="9"/>
        <v>179.9</v>
      </c>
      <c r="AH22" s="19">
        <f t="shared" ca="1" si="9"/>
        <v>198.75</v>
      </c>
      <c r="AI22" s="19">
        <f t="shared" ca="1" si="9"/>
        <v>226.70000000000002</v>
      </c>
      <c r="AJ22" s="19">
        <f t="shared" ca="1" si="9"/>
        <v>288.2</v>
      </c>
      <c r="AK22" s="19">
        <f t="shared" ca="1" si="9"/>
        <v>354.25</v>
      </c>
      <c r="AL22" s="19">
        <f t="shared" ca="1" si="8"/>
        <v>447.55</v>
      </c>
      <c r="AM22" s="19">
        <f t="shared" ca="1" si="8"/>
        <v>581.50000000000011</v>
      </c>
      <c r="AN22" s="19">
        <f t="shared" ca="1" si="8"/>
        <v>655.29999999999995</v>
      </c>
      <c r="AO22" s="19">
        <f t="shared" ca="1" si="8"/>
        <v>664.90000000000009</v>
      </c>
      <c r="AP22" s="19">
        <f t="shared" ca="1" si="8"/>
        <v>811.55000000000007</v>
      </c>
      <c r="AQ22" s="19">
        <f t="shared" ca="1" si="8"/>
        <v>849.35</v>
      </c>
      <c r="AR22" s="19">
        <f t="shared" ca="1" si="8"/>
        <v>964.75</v>
      </c>
      <c r="AS22" s="19">
        <f t="shared" ca="1" si="8"/>
        <v>1016.25</v>
      </c>
      <c r="AT22" s="19">
        <f t="shared" ca="1" si="8"/>
        <v>1234.75</v>
      </c>
      <c r="AU22" s="19">
        <f t="shared" ca="1" si="8"/>
        <v>1309.6499999999999</v>
      </c>
      <c r="AV22" s="19">
        <f t="shared" ca="1" si="8"/>
        <v>1400.65</v>
      </c>
      <c r="AW22" s="19">
        <f t="shared" ca="1" si="8"/>
        <v>1477.7499999999998</v>
      </c>
      <c r="AX22" s="19">
        <f t="shared" ca="1" si="8"/>
        <v>1616.45</v>
      </c>
      <c r="AY22" s="19">
        <f t="shared" ca="1" si="8"/>
        <v>1688.6</v>
      </c>
      <c r="AZ22" s="19">
        <f t="shared" ca="1" si="8"/>
        <v>1773.6000000000001</v>
      </c>
      <c r="BA22" s="19">
        <f t="shared" ca="1" si="8"/>
        <v>1846.1</v>
      </c>
      <c r="BB22" s="19">
        <f t="shared" ca="1" si="13"/>
        <v>1965.8999999999999</v>
      </c>
      <c r="BC22" s="19">
        <f t="shared" ca="1" si="13"/>
        <v>2010.0500000000002</v>
      </c>
      <c r="BD22" s="19">
        <f t="shared" ca="1" si="13"/>
        <v>2058.65</v>
      </c>
      <c r="BE22" s="19">
        <f t="shared" ca="1" si="13"/>
        <v>2122.9499999999998</v>
      </c>
      <c r="BF22" s="19">
        <f t="shared" ca="1" si="13"/>
        <v>2189.6</v>
      </c>
      <c r="BG22" s="19">
        <f t="shared" ca="1" si="13"/>
        <v>2249.6</v>
      </c>
      <c r="BH22" s="19">
        <f t="shared" ca="1" si="13"/>
        <v>2308.6500000000005</v>
      </c>
      <c r="BI22" s="19">
        <f t="shared" ca="1" si="13"/>
        <v>2362.5500000000002</v>
      </c>
      <c r="BJ22" s="19">
        <f t="shared" ca="1" si="13"/>
        <v>2403.6</v>
      </c>
      <c r="BK22" s="19">
        <f t="shared" ca="1" si="13"/>
        <v>2437.25</v>
      </c>
      <c r="BL22" s="19">
        <f t="shared" ca="1" si="13"/>
        <v>2452.8000000000002</v>
      </c>
      <c r="BM22" s="19">
        <f t="shared" ca="1" si="13"/>
        <v>2476.75</v>
      </c>
      <c r="BN22" s="19">
        <f t="shared" ca="1" si="13"/>
        <v>2510.15</v>
      </c>
      <c r="BO22" s="19">
        <f t="shared" ca="1" si="13"/>
        <v>2548.65</v>
      </c>
      <c r="BP22" s="19">
        <f t="shared" ca="1" si="13"/>
        <v>2575.25</v>
      </c>
    </row>
    <row r="23" spans="1:68" x14ac:dyDescent="0.4">
      <c r="A23" t="str">
        <f>KtAbk!A26</f>
        <v>UR</v>
      </c>
      <c r="B23" s="5">
        <f>KtAbk!B26</f>
        <v>36.433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19">
        <f t="shared" ca="1" si="10"/>
        <v>0</v>
      </c>
      <c r="O23" s="19">
        <f t="shared" ca="1" si="10"/>
        <v>0</v>
      </c>
      <c r="P23" s="19">
        <f t="shared" ca="1" si="10"/>
        <v>0</v>
      </c>
      <c r="Q23" s="19">
        <f t="shared" ca="1" si="10"/>
        <v>0</v>
      </c>
      <c r="R23" s="19">
        <f t="shared" ca="1" si="10"/>
        <v>0</v>
      </c>
      <c r="S23" s="19">
        <f t="shared" ca="1" si="10"/>
        <v>0</v>
      </c>
      <c r="T23" s="19">
        <f t="shared" ca="1" si="10"/>
        <v>0</v>
      </c>
      <c r="U23" s="19">
        <f t="shared" ca="1" si="10"/>
        <v>0</v>
      </c>
      <c r="V23" s="19">
        <f t="shared" ca="1" si="10"/>
        <v>0</v>
      </c>
      <c r="W23" s="19">
        <f t="shared" ca="1" si="10"/>
        <v>0</v>
      </c>
      <c r="X23" s="19">
        <f t="shared" ca="1" si="10"/>
        <v>0</v>
      </c>
      <c r="Y23" s="19">
        <f t="shared" ca="1" si="10"/>
        <v>0</v>
      </c>
      <c r="Z23" s="19">
        <f t="shared" ca="1" si="10"/>
        <v>0</v>
      </c>
      <c r="AA23" s="19">
        <f t="shared" ca="1" si="10"/>
        <v>0</v>
      </c>
      <c r="AB23" s="19">
        <f t="shared" ca="1" si="10"/>
        <v>0</v>
      </c>
      <c r="AC23" s="19">
        <f t="shared" ca="1" si="10"/>
        <v>0</v>
      </c>
      <c r="AD23" s="19">
        <f t="shared" ca="1" si="9"/>
        <v>0</v>
      </c>
      <c r="AE23" s="6">
        <f t="shared" ref="AE23:BP23" ca="1" si="14">INDIRECT(ADDRESS(ROW(AE23)+(COLUMN(AE23)-3)*27,10,,,"COVID19_Fallzahlen_CH_Cleaned"))</f>
        <v>1</v>
      </c>
      <c r="AF23" s="20">
        <f ca="1">INT((AE23+AG23)/2+0.5)</f>
        <v>2</v>
      </c>
      <c r="AG23" s="6">
        <f t="shared" ca="1" si="14"/>
        <v>2</v>
      </c>
      <c r="AH23" s="6">
        <f t="shared" ca="1" si="14"/>
        <v>3</v>
      </c>
      <c r="AI23" s="6">
        <f t="shared" ca="1" si="14"/>
        <v>3</v>
      </c>
      <c r="AJ23" s="6">
        <f t="shared" ca="1" si="14"/>
        <v>3</v>
      </c>
      <c r="AK23" s="6">
        <f t="shared" ca="1" si="14"/>
        <v>9</v>
      </c>
      <c r="AL23" s="6">
        <f t="shared" ca="1" si="14"/>
        <v>11</v>
      </c>
      <c r="AM23" s="6">
        <f t="shared" ca="1" si="14"/>
        <v>13</v>
      </c>
      <c r="AN23" s="6">
        <f t="shared" ca="1" si="14"/>
        <v>13</v>
      </c>
      <c r="AO23" s="6">
        <f t="shared" ca="1" si="14"/>
        <v>26</v>
      </c>
      <c r="AP23" s="6">
        <f t="shared" ca="1" si="14"/>
        <v>26</v>
      </c>
      <c r="AQ23" s="6">
        <f t="shared" ca="1" si="14"/>
        <v>26</v>
      </c>
      <c r="AR23" s="6">
        <f t="shared" ca="1" si="14"/>
        <v>34</v>
      </c>
      <c r="AS23" s="6">
        <f t="shared" ca="1" si="14"/>
        <v>42</v>
      </c>
      <c r="AT23" s="6">
        <f t="shared" ca="1" si="14"/>
        <v>42</v>
      </c>
      <c r="AU23" s="6">
        <f t="shared" ca="1" si="14"/>
        <v>45</v>
      </c>
      <c r="AV23" s="6">
        <f t="shared" ca="1" si="14"/>
        <v>49</v>
      </c>
      <c r="AW23" s="6">
        <f t="shared" ca="1" si="14"/>
        <v>50</v>
      </c>
      <c r="AX23" s="6">
        <f t="shared" ca="1" si="14"/>
        <v>52</v>
      </c>
      <c r="AY23" s="6">
        <f t="shared" ca="1" si="14"/>
        <v>52</v>
      </c>
      <c r="AZ23" s="6">
        <f t="shared" ca="1" si="14"/>
        <v>56</v>
      </c>
      <c r="BA23" s="6">
        <f t="shared" ca="1" si="14"/>
        <v>62</v>
      </c>
      <c r="BB23" s="6">
        <f t="shared" ca="1" si="14"/>
        <v>62</v>
      </c>
      <c r="BC23" s="6">
        <f t="shared" ca="1" si="14"/>
        <v>66</v>
      </c>
      <c r="BD23" s="6">
        <f t="shared" ca="1" si="14"/>
        <v>69</v>
      </c>
      <c r="BE23" s="6">
        <f t="shared" ca="1" si="14"/>
        <v>69</v>
      </c>
      <c r="BF23" s="6">
        <f t="shared" ca="1" si="14"/>
        <v>69</v>
      </c>
      <c r="BG23" s="6">
        <f t="shared" ca="1" si="14"/>
        <v>69</v>
      </c>
      <c r="BH23" s="6">
        <f t="shared" ca="1" si="14"/>
        <v>69</v>
      </c>
      <c r="BI23" s="6">
        <f t="shared" ca="1" si="14"/>
        <v>69</v>
      </c>
      <c r="BJ23" s="6">
        <f t="shared" ca="1" si="14"/>
        <v>69</v>
      </c>
      <c r="BK23" s="6">
        <f t="shared" ca="1" si="14"/>
        <v>0</v>
      </c>
      <c r="BL23" s="6">
        <f t="shared" ca="1" si="14"/>
        <v>0</v>
      </c>
      <c r="BM23" s="6">
        <f t="shared" ca="1" si="14"/>
        <v>0</v>
      </c>
      <c r="BN23" s="6">
        <f t="shared" ca="1" si="14"/>
        <v>0</v>
      </c>
      <c r="BO23" s="6">
        <f t="shared" ca="1" si="14"/>
        <v>0</v>
      </c>
      <c r="BP23" s="6">
        <f t="shared" ca="1" si="14"/>
        <v>0</v>
      </c>
    </row>
    <row r="24" spans="1:68" x14ac:dyDescent="0.4">
      <c r="A24" t="str">
        <f>KtAbk!A27</f>
        <v>VD</v>
      </c>
      <c r="B24" s="5">
        <f>KtAbk!B27</f>
        <v>799.14499999999998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19">
        <f t="shared" ca="1" si="10"/>
        <v>0</v>
      </c>
      <c r="O24" s="19">
        <f t="shared" ca="1" si="10"/>
        <v>0</v>
      </c>
      <c r="P24" s="19">
        <f t="shared" ca="1" si="10"/>
        <v>0</v>
      </c>
      <c r="Q24" s="19">
        <f t="shared" ca="1" si="10"/>
        <v>0</v>
      </c>
      <c r="R24" s="19">
        <f t="shared" ca="1" si="10"/>
        <v>0.65</v>
      </c>
      <c r="S24" s="19">
        <f t="shared" ca="1" si="10"/>
        <v>1.3</v>
      </c>
      <c r="T24" s="19">
        <f t="shared" ca="1" si="10"/>
        <v>1.9500000000000002</v>
      </c>
      <c r="U24" s="19">
        <f t="shared" ca="1" si="10"/>
        <v>2.6</v>
      </c>
      <c r="V24" s="19">
        <f t="shared" ca="1" si="10"/>
        <v>3.25</v>
      </c>
      <c r="W24" s="19">
        <f t="shared" ca="1" si="10"/>
        <v>4.55</v>
      </c>
      <c r="X24" s="19">
        <f t="shared" ca="1" si="10"/>
        <v>9.1</v>
      </c>
      <c r="Y24" s="19">
        <f t="shared" ca="1" si="10"/>
        <v>14.3</v>
      </c>
      <c r="Z24" s="19">
        <f t="shared" ca="1" si="10"/>
        <v>19.150000000000002</v>
      </c>
      <c r="AA24" s="19">
        <f t="shared" ca="1" si="10"/>
        <v>25.950000000000003</v>
      </c>
      <c r="AB24" s="19">
        <f t="shared" ca="1" si="10"/>
        <v>33.4</v>
      </c>
      <c r="AC24" s="19">
        <f t="shared" ca="1" si="9"/>
        <v>84.4</v>
      </c>
      <c r="AD24" s="19">
        <f t="shared" ca="1" si="9"/>
        <v>132.15</v>
      </c>
      <c r="AE24" s="19">
        <f t="shared" ca="1" si="9"/>
        <v>180.85</v>
      </c>
      <c r="AF24" s="19">
        <f t="shared" ca="1" si="9"/>
        <v>241.45</v>
      </c>
      <c r="AG24" s="19">
        <f t="shared" ca="1" si="9"/>
        <v>314.70000000000005</v>
      </c>
      <c r="AH24" s="19">
        <f t="shared" ca="1" si="9"/>
        <v>370.75</v>
      </c>
      <c r="AI24" s="19">
        <f t="shared" ca="1" si="9"/>
        <v>527.80000000000007</v>
      </c>
      <c r="AJ24" s="19">
        <f t="shared" ca="1" si="9"/>
        <v>685.80000000000007</v>
      </c>
      <c r="AK24" s="19">
        <f t="shared" ca="1" si="9"/>
        <v>878.85</v>
      </c>
      <c r="AL24" s="19">
        <f t="shared" ca="1" si="8"/>
        <v>1034.6500000000001</v>
      </c>
      <c r="AM24" s="19">
        <f t="shared" ca="1" si="8"/>
        <v>1211.55</v>
      </c>
      <c r="AN24" s="19">
        <f t="shared" ca="1" si="8"/>
        <v>1313.95</v>
      </c>
      <c r="AO24" s="19">
        <f t="shared" ca="1" si="8"/>
        <v>1411.65</v>
      </c>
      <c r="AP24" s="19">
        <f t="shared" ca="1" si="8"/>
        <v>1632.85</v>
      </c>
      <c r="AQ24" s="19">
        <f t="shared" ca="1" si="8"/>
        <v>1873.6000000000001</v>
      </c>
      <c r="AR24" s="19">
        <f t="shared" ca="1" si="8"/>
        <v>2064.6</v>
      </c>
      <c r="AS24" s="19">
        <f t="shared" ca="1" si="8"/>
        <v>2265.1</v>
      </c>
      <c r="AT24" s="19">
        <f t="shared" ca="1" si="8"/>
        <v>2476.4500000000003</v>
      </c>
      <c r="AU24" s="19">
        <f t="shared" ca="1" si="8"/>
        <v>2625.9</v>
      </c>
      <c r="AV24" s="19">
        <f t="shared" ca="1" si="8"/>
        <v>2710.15</v>
      </c>
      <c r="AW24" s="19">
        <f t="shared" ca="1" si="8"/>
        <v>2870.85</v>
      </c>
      <c r="AX24" s="19">
        <f t="shared" ca="1" si="8"/>
        <v>3057.05</v>
      </c>
      <c r="AY24" s="19">
        <f t="shared" ca="1" si="8"/>
        <v>3227.1</v>
      </c>
      <c r="AZ24" s="19">
        <f t="shared" ca="1" si="8"/>
        <v>3357.4</v>
      </c>
      <c r="BA24" s="19">
        <f t="shared" ca="1" si="8"/>
        <v>3490.9</v>
      </c>
      <c r="BB24" s="19">
        <f t="shared" ref="BB24:BC25" ca="1" si="15">IF(COLUMN(BB24)&gt;$B$34+1,(INDIRECT(ADDRESS(ROW(BB24),COLUMN(BB24)-$B$34,,,"KtConfirmed"))-INDIRECT(ADDRESS(ROW(BB24),COLUMN(BB24)-$B$34,,,"KtDeath")))*$C$34,0)+IF(COLUMN(BB24)&gt;$B$35+1,(INDIRECT(ADDRESS(ROW(BB24),COLUMN(BB24)-$B$35,,,"KtConfirmed"))-INDIRECT(ADDRESS(ROW(BB24),COLUMN(BB24)-$B$35,,,"KtDeath")))*$C$35,0)+IF(COLUMN(BB24)&gt;$B$36+1,(INDIRECT(ADDRESS(ROW(BB24),COLUMN(BB24)-$B$36,,,"KtConfirmed"))-INDIRECT(ADDRESS(ROW(BB24),COLUMN(BB24)-$B$36,,,"KtDeath")))*$C$36,0)</f>
        <v>3600.55</v>
      </c>
      <c r="BC24" s="19">
        <f t="shared" ca="1" si="15"/>
        <v>3654.6</v>
      </c>
      <c r="BD24" s="19">
        <f t="shared" ca="1" si="13"/>
        <v>3744.25</v>
      </c>
      <c r="BE24" s="19">
        <f t="shared" ca="1" si="13"/>
        <v>3850.05</v>
      </c>
      <c r="BF24" s="19">
        <f t="shared" ca="1" si="13"/>
        <v>3949.15</v>
      </c>
      <c r="BG24" s="19">
        <f t="shared" ca="1" si="13"/>
        <v>4049.1000000000004</v>
      </c>
      <c r="BH24" s="19">
        <f t="shared" ca="1" si="13"/>
        <v>4115.3999999999996</v>
      </c>
      <c r="BI24" s="19">
        <f t="shared" ca="1" si="13"/>
        <v>4178.3499999999995</v>
      </c>
      <c r="BJ24" s="19">
        <f t="shared" ca="1" si="13"/>
        <v>4219.9500000000007</v>
      </c>
      <c r="BK24" s="19">
        <f t="shared" ca="1" si="13"/>
        <v>4264.5999999999995</v>
      </c>
      <c r="BL24" s="19">
        <f t="shared" ca="1" si="13"/>
        <v>4344.1500000000005</v>
      </c>
      <c r="BM24" s="19">
        <f t="shared" ca="1" si="13"/>
        <v>4397.2</v>
      </c>
      <c r="BN24" s="19">
        <f t="shared" ca="1" si="13"/>
        <v>4443.55</v>
      </c>
      <c r="BO24" s="19">
        <f t="shared" ca="1" si="13"/>
        <v>4498.55</v>
      </c>
      <c r="BP24" s="19">
        <f t="shared" ca="1" si="13"/>
        <v>4527.3500000000004</v>
      </c>
    </row>
    <row r="25" spans="1:68" x14ac:dyDescent="0.4">
      <c r="A25" t="str">
        <f>KtAbk!A28</f>
        <v>VS</v>
      </c>
      <c r="B25" s="5">
        <f>KtAbk!B28</f>
        <v>343.95499999999998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19">
        <f t="shared" ca="1" si="10"/>
        <v>0</v>
      </c>
      <c r="O25" s="19">
        <f t="shared" ca="1" si="10"/>
        <v>0</v>
      </c>
      <c r="P25" s="19">
        <f t="shared" ca="1" si="10"/>
        <v>0</v>
      </c>
      <c r="Q25" s="19">
        <f t="shared" ca="1" si="10"/>
        <v>0</v>
      </c>
      <c r="R25" s="19">
        <f t="shared" ca="1" si="10"/>
        <v>0.65</v>
      </c>
      <c r="S25" s="19">
        <f t="shared" ca="1" si="10"/>
        <v>0.65</v>
      </c>
      <c r="T25" s="19">
        <f t="shared" ca="1" si="10"/>
        <v>1.3</v>
      </c>
      <c r="U25" s="19">
        <f t="shared" ca="1" si="10"/>
        <v>1.9500000000000002</v>
      </c>
      <c r="V25" s="19">
        <f t="shared" ca="1" si="10"/>
        <v>1.9500000000000002</v>
      </c>
      <c r="W25" s="19">
        <f t="shared" ca="1" si="10"/>
        <v>2.6</v>
      </c>
      <c r="X25" s="19">
        <f t="shared" ca="1" si="10"/>
        <v>3.25</v>
      </c>
      <c r="Y25" s="19">
        <f t="shared" ca="1" si="10"/>
        <v>3.9000000000000004</v>
      </c>
      <c r="Z25" s="19">
        <f t="shared" ca="1" si="10"/>
        <v>6.15</v>
      </c>
      <c r="AA25" s="19">
        <f t="shared" ca="1" si="10"/>
        <v>8.1000000000000014</v>
      </c>
      <c r="AB25" s="19">
        <f t="shared" ca="1" si="10"/>
        <v>11.65</v>
      </c>
      <c r="AC25" s="19">
        <f t="shared" ca="1" si="9"/>
        <v>15.200000000000001</v>
      </c>
      <c r="AD25" s="19">
        <f t="shared" ca="1" si="9"/>
        <v>20.399999999999999</v>
      </c>
      <c r="AE25" s="19">
        <f t="shared" ca="1" si="9"/>
        <v>35.650000000000006</v>
      </c>
      <c r="AF25" s="19">
        <f t="shared" ca="1" si="9"/>
        <v>50.9</v>
      </c>
      <c r="AG25" s="19">
        <f t="shared" ca="1" si="9"/>
        <v>64.850000000000009</v>
      </c>
      <c r="AH25" s="19">
        <f t="shared" ca="1" si="9"/>
        <v>76.150000000000006</v>
      </c>
      <c r="AI25" s="19">
        <f t="shared" ca="1" si="9"/>
        <v>113.45</v>
      </c>
      <c r="AJ25" s="19">
        <f t="shared" ca="1" si="9"/>
        <v>149.4</v>
      </c>
      <c r="AK25" s="19">
        <f t="shared" ca="1" si="9"/>
        <v>206.8</v>
      </c>
      <c r="AL25" s="19">
        <f t="shared" ca="1" si="8"/>
        <v>231.95000000000002</v>
      </c>
      <c r="AM25" s="19">
        <f t="shared" ca="1" si="8"/>
        <v>294.75</v>
      </c>
      <c r="AN25" s="19">
        <f t="shared" ca="1" si="8"/>
        <v>340</v>
      </c>
      <c r="AO25" s="19">
        <f t="shared" ca="1" si="8"/>
        <v>369.70000000000005</v>
      </c>
      <c r="AP25" s="19">
        <f t="shared" ca="1" si="8"/>
        <v>433.65</v>
      </c>
      <c r="AQ25" s="19">
        <f t="shared" ca="1" si="8"/>
        <v>514.80000000000007</v>
      </c>
      <c r="AR25" s="19">
        <f t="shared" ca="1" si="8"/>
        <v>572.95000000000005</v>
      </c>
      <c r="AS25" s="19">
        <f t="shared" ca="1" si="8"/>
        <v>650.1</v>
      </c>
      <c r="AT25" s="19">
        <f t="shared" ca="1" si="8"/>
        <v>719.15</v>
      </c>
      <c r="AU25" s="19">
        <f t="shared" ca="1" si="8"/>
        <v>774.2</v>
      </c>
      <c r="AV25" s="19">
        <f t="shared" ca="1" si="8"/>
        <v>812.75</v>
      </c>
      <c r="AW25" s="19">
        <f t="shared" ca="1" si="8"/>
        <v>878.85</v>
      </c>
      <c r="AX25" s="19">
        <f t="shared" ca="1" si="8"/>
        <v>948.4</v>
      </c>
      <c r="AY25" s="19">
        <f t="shared" ca="1" si="8"/>
        <v>1021.7</v>
      </c>
      <c r="AZ25" s="19">
        <f t="shared" ca="1" si="8"/>
        <v>1070.5</v>
      </c>
      <c r="BA25" s="19">
        <f t="shared" ca="1" si="8"/>
        <v>1123.5</v>
      </c>
      <c r="BB25" s="19">
        <f t="shared" ca="1" si="15"/>
        <v>1170.8</v>
      </c>
      <c r="BC25" s="19">
        <f t="shared" ca="1" si="15"/>
        <v>1191.5999999999999</v>
      </c>
      <c r="BD25" s="19">
        <f t="shared" ca="1" si="13"/>
        <v>1242.4000000000001</v>
      </c>
      <c r="BE25" s="19">
        <f t="shared" ca="1" si="13"/>
        <v>1288.3</v>
      </c>
      <c r="BF25" s="19">
        <f t="shared" ca="1" si="13"/>
        <v>1328.35</v>
      </c>
      <c r="BG25" s="19">
        <f t="shared" ca="1" si="13"/>
        <v>1363.9</v>
      </c>
      <c r="BH25" s="19">
        <f t="shared" ca="1" si="13"/>
        <v>1393.5</v>
      </c>
      <c r="BI25" s="19">
        <f t="shared" ca="1" si="13"/>
        <v>1423.6499999999999</v>
      </c>
      <c r="BJ25" s="19">
        <f t="shared" ca="1" si="13"/>
        <v>1438.3000000000002</v>
      </c>
      <c r="BK25" s="19">
        <f t="shared" ca="1" si="13"/>
        <v>1452.2</v>
      </c>
      <c r="BL25" s="19">
        <f t="shared" ca="1" si="13"/>
        <v>1490.6499999999999</v>
      </c>
      <c r="BM25" s="19">
        <f t="shared" ca="1" si="13"/>
        <v>1514.65</v>
      </c>
      <c r="BN25" s="19">
        <f t="shared" ca="1" si="13"/>
        <v>1536.1000000000001</v>
      </c>
      <c r="BO25" s="19">
        <f t="shared" ca="1" si="13"/>
        <v>1556.1000000000001</v>
      </c>
      <c r="BP25" s="19">
        <f t="shared" ca="1" si="13"/>
        <v>1568.5500000000002</v>
      </c>
    </row>
    <row r="26" spans="1:68" x14ac:dyDescent="0.4">
      <c r="A26" t="str">
        <f>KtAbk!A29</f>
        <v>ZG</v>
      </c>
      <c r="B26" s="5">
        <f>KtAbk!B29</f>
        <v>126.837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19">
        <f t="shared" ca="1" si="10"/>
        <v>0</v>
      </c>
      <c r="O26" s="19">
        <f t="shared" ca="1" si="10"/>
        <v>0</v>
      </c>
      <c r="P26" s="19">
        <f t="shared" ca="1" si="10"/>
        <v>0</v>
      </c>
      <c r="Q26" s="19">
        <f t="shared" ca="1" si="10"/>
        <v>0</v>
      </c>
      <c r="R26" s="19">
        <f t="shared" ca="1" si="10"/>
        <v>0</v>
      </c>
      <c r="S26" s="19">
        <f t="shared" ca="1" si="10"/>
        <v>0</v>
      </c>
      <c r="T26" s="19">
        <f t="shared" ca="1" si="10"/>
        <v>0</v>
      </c>
      <c r="U26" s="19">
        <f t="shared" ca="1" si="10"/>
        <v>0</v>
      </c>
      <c r="V26" s="19">
        <f t="shared" ca="1" si="10"/>
        <v>0.65</v>
      </c>
      <c r="W26" s="19">
        <f t="shared" ca="1" si="10"/>
        <v>1.3</v>
      </c>
      <c r="X26" s="20">
        <f ca="1">INT(W26+(AA26-W26)/4+0.5)</f>
        <v>2</v>
      </c>
      <c r="Y26" s="20">
        <f ca="1">INT(W26+2*(AA26-W26)/4+0.5)</f>
        <v>3</v>
      </c>
      <c r="Z26" s="20">
        <f ca="1">INT(W26+3*(AA26-W26)/4+0.5)</f>
        <v>4</v>
      </c>
      <c r="AA26" s="6">
        <f t="shared" ref="AA26:BP26" ca="1" si="16">INDIRECT(ADDRESS(ROW(AA26)+(COLUMN(AA26)-3)*27,10,,,"COVID19_Fallzahlen_CH_Cleaned"))</f>
        <v>5</v>
      </c>
      <c r="AB26" s="20">
        <f ca="1">INT(AA26+(AD26-AA26)/3+0.5)</f>
        <v>5</v>
      </c>
      <c r="AC26" s="20">
        <f ca="1">INT(AA26+2*(AD26-AA26)/3+0.5)</f>
        <v>5</v>
      </c>
      <c r="AD26" s="6">
        <f t="shared" ca="1" si="16"/>
        <v>5</v>
      </c>
      <c r="AE26" s="6">
        <f t="shared" ca="1" si="16"/>
        <v>12</v>
      </c>
      <c r="AF26" s="20">
        <f ca="1">INT((AE26+AG26)/2+0.5)</f>
        <v>14</v>
      </c>
      <c r="AG26" s="6">
        <f t="shared" ca="1" si="16"/>
        <v>15</v>
      </c>
      <c r="AH26" s="6">
        <f t="shared" ca="1" si="16"/>
        <v>18</v>
      </c>
      <c r="AI26" s="6">
        <f t="shared" ca="1" si="16"/>
        <v>21</v>
      </c>
      <c r="AJ26" s="6">
        <f t="shared" ca="1" si="16"/>
        <v>21</v>
      </c>
      <c r="AK26" s="6">
        <f t="shared" ca="1" si="16"/>
        <v>29</v>
      </c>
      <c r="AL26" s="6">
        <f t="shared" ca="1" si="16"/>
        <v>39</v>
      </c>
      <c r="AM26" s="6">
        <f t="shared" ca="1" si="16"/>
        <v>40</v>
      </c>
      <c r="AN26" s="6">
        <f t="shared" ca="1" si="16"/>
        <v>41</v>
      </c>
      <c r="AO26" s="6">
        <f t="shared" ca="1" si="16"/>
        <v>44</v>
      </c>
      <c r="AP26" s="6">
        <f t="shared" ca="1" si="16"/>
        <v>46</v>
      </c>
      <c r="AQ26" s="6">
        <f t="shared" ca="1" si="16"/>
        <v>46</v>
      </c>
      <c r="AR26" s="6">
        <f t="shared" ca="1" si="16"/>
        <v>52</v>
      </c>
      <c r="AS26" s="6">
        <f t="shared" ca="1" si="16"/>
        <v>54</v>
      </c>
      <c r="AT26" s="6">
        <f t="shared" ca="1" si="16"/>
        <v>61</v>
      </c>
      <c r="AU26" s="6">
        <f t="shared" ca="1" si="16"/>
        <v>69</v>
      </c>
      <c r="AV26" s="6">
        <f t="shared" ca="1" si="16"/>
        <v>76</v>
      </c>
      <c r="AW26" s="6">
        <f t="shared" ca="1" si="16"/>
        <v>79</v>
      </c>
      <c r="AX26" s="6">
        <f t="shared" ca="1" si="16"/>
        <v>80</v>
      </c>
      <c r="AY26" s="6">
        <f t="shared" ca="1" si="16"/>
        <v>84</v>
      </c>
      <c r="AZ26" s="6">
        <f t="shared" ca="1" si="16"/>
        <v>88</v>
      </c>
      <c r="BA26" s="6">
        <f t="shared" ca="1" si="16"/>
        <v>92</v>
      </c>
      <c r="BB26" s="6">
        <f t="shared" ca="1" si="16"/>
        <v>94</v>
      </c>
      <c r="BC26" s="6">
        <f t="shared" ca="1" si="16"/>
        <v>96</v>
      </c>
      <c r="BD26" s="6">
        <f t="shared" ca="1" si="16"/>
        <v>99</v>
      </c>
      <c r="BE26" s="6">
        <f t="shared" ca="1" si="16"/>
        <v>99</v>
      </c>
      <c r="BF26" s="6">
        <f t="shared" ca="1" si="16"/>
        <v>99</v>
      </c>
      <c r="BG26" s="6">
        <f t="shared" ca="1" si="16"/>
        <v>99</v>
      </c>
      <c r="BH26" s="6">
        <f t="shared" ca="1" si="16"/>
        <v>131</v>
      </c>
      <c r="BI26" s="6">
        <f t="shared" ca="1" si="16"/>
        <v>133</v>
      </c>
      <c r="BJ26" s="6">
        <f t="shared" ca="1" si="16"/>
        <v>133</v>
      </c>
      <c r="BK26" s="6">
        <f t="shared" ca="1" si="16"/>
        <v>0</v>
      </c>
      <c r="BL26" s="6">
        <f t="shared" ca="1" si="16"/>
        <v>0</v>
      </c>
      <c r="BM26" s="6">
        <f t="shared" ca="1" si="16"/>
        <v>0</v>
      </c>
      <c r="BN26" s="6">
        <f t="shared" ca="1" si="16"/>
        <v>0</v>
      </c>
      <c r="BO26" s="6">
        <f t="shared" ca="1" si="16"/>
        <v>0</v>
      </c>
      <c r="BP26" s="6">
        <f t="shared" ca="1" si="16"/>
        <v>0</v>
      </c>
    </row>
    <row r="27" spans="1:68" x14ac:dyDescent="0.4">
      <c r="A27" t="str">
        <f>KtAbk!A30</f>
        <v>ZH</v>
      </c>
      <c r="B27" s="5">
        <f>KtAbk!B30</f>
        <v>1520.9680000000001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19">
        <f t="shared" ca="1" si="10"/>
        <v>0</v>
      </c>
      <c r="O27" s="19">
        <f t="shared" ca="1" si="10"/>
        <v>0</v>
      </c>
      <c r="P27" s="19">
        <f t="shared" ca="1" si="10"/>
        <v>0</v>
      </c>
      <c r="Q27" s="19">
        <f t="shared" ca="1" si="10"/>
        <v>1.3</v>
      </c>
      <c r="R27" s="19">
        <f t="shared" ca="1" si="10"/>
        <v>2.6</v>
      </c>
      <c r="S27" s="19">
        <f t="shared" ca="1" si="10"/>
        <v>4.55</v>
      </c>
      <c r="T27" s="19">
        <f t="shared" ca="1" si="10"/>
        <v>5.8500000000000005</v>
      </c>
      <c r="U27" s="19">
        <f t="shared" ca="1" si="10"/>
        <v>7.15</v>
      </c>
      <c r="V27" s="19">
        <f t="shared" ca="1" si="10"/>
        <v>9.1</v>
      </c>
      <c r="W27" s="19">
        <f t="shared" ca="1" si="10"/>
        <v>12.35</v>
      </c>
      <c r="X27" s="19">
        <f t="shared" ca="1" si="10"/>
        <v>15.600000000000001</v>
      </c>
      <c r="Y27" s="19">
        <f t="shared" ca="1" si="10"/>
        <v>20.100000000000001</v>
      </c>
      <c r="Z27" s="19">
        <f t="shared" ca="1" si="10"/>
        <v>23.95</v>
      </c>
      <c r="AA27" s="19">
        <f t="shared" ca="1" si="10"/>
        <v>28.750000000000004</v>
      </c>
      <c r="AB27" s="19">
        <f t="shared" ca="1" si="10"/>
        <v>35.200000000000003</v>
      </c>
      <c r="AC27" s="19">
        <f t="shared" ca="1" si="10"/>
        <v>44.25</v>
      </c>
      <c r="AD27" s="19">
        <f t="shared" ref="AD27:AK28" ca="1" si="17">IF(COLUMN(AD27)&gt;$B$34+1,(INDIRECT(ADDRESS(ROW(AD27),COLUMN(AD27)-$B$34,,,"KtConfirmed"))-INDIRECT(ADDRESS(ROW(AD27),COLUMN(AD27)-$B$34,,,"KtDeath")))*$C$34,0)+IF(COLUMN(AD27)&gt;$B$35+1,(INDIRECT(ADDRESS(ROW(AD27),COLUMN(AD27)-$B$35,,,"KtConfirmed"))-INDIRECT(ADDRESS(ROW(AD27),COLUMN(AD27)-$B$35,,,"KtDeath")))*$C$35,0)+IF(COLUMN(AD27)&gt;$B$36+1,(INDIRECT(ADDRESS(ROW(AD27),COLUMN(AD27)-$B$36,,,"KtConfirmed"))-INDIRECT(ADDRESS(ROW(AD27),COLUMN(AD27)-$B$36,,,"KtDeath")))*$C$36,0)</f>
        <v>70.5</v>
      </c>
      <c r="AE27" s="19">
        <f t="shared" ca="1" si="17"/>
        <v>97.350000000000009</v>
      </c>
      <c r="AF27" s="19">
        <f t="shared" ca="1" si="17"/>
        <v>113.80000000000001</v>
      </c>
      <c r="AG27" s="19">
        <f t="shared" ca="1" si="17"/>
        <v>150.70000000000002</v>
      </c>
      <c r="AH27" s="19">
        <f t="shared" ca="1" si="9"/>
        <v>187.95000000000002</v>
      </c>
      <c r="AI27" s="19">
        <f t="shared" ca="1" si="9"/>
        <v>224.20000000000002</v>
      </c>
      <c r="AJ27" s="19">
        <f t="shared" ca="1" si="9"/>
        <v>293.85000000000002</v>
      </c>
      <c r="AK27" s="19">
        <f t="shared" ca="1" si="9"/>
        <v>388.09999999999997</v>
      </c>
      <c r="AL27" s="19">
        <f t="shared" ca="1" si="8"/>
        <v>470.65000000000003</v>
      </c>
      <c r="AM27" s="19">
        <f t="shared" ca="1" si="8"/>
        <v>502.5</v>
      </c>
      <c r="AN27" s="19">
        <f t="shared" ca="1" si="8"/>
        <v>588.05000000000007</v>
      </c>
      <c r="AO27" s="19">
        <f t="shared" ca="1" si="8"/>
        <v>682.9</v>
      </c>
      <c r="AP27" s="19">
        <f t="shared" ca="1" si="8"/>
        <v>777.4</v>
      </c>
      <c r="AQ27" s="19">
        <f t="shared" ca="1" si="8"/>
        <v>888.19999999999993</v>
      </c>
      <c r="AR27" s="19">
        <f t="shared" ca="1" si="8"/>
        <v>1013.3499999999999</v>
      </c>
      <c r="AS27" s="19">
        <f t="shared" ca="1" si="8"/>
        <v>1139</v>
      </c>
      <c r="AT27" s="19">
        <f t="shared" ca="1" si="8"/>
        <v>1253.05</v>
      </c>
      <c r="AU27" s="19">
        <f t="shared" ca="1" si="8"/>
        <v>1308</v>
      </c>
      <c r="AV27" s="19">
        <f t="shared" ca="1" si="8"/>
        <v>1363.2500000000002</v>
      </c>
      <c r="AW27" s="19">
        <f t="shared" ca="1" si="8"/>
        <v>1480.25</v>
      </c>
      <c r="AX27" s="19">
        <f t="shared" ca="1" si="8"/>
        <v>1573.6000000000001</v>
      </c>
      <c r="AY27" s="19">
        <f t="shared" ca="1" si="8"/>
        <v>1734.65</v>
      </c>
      <c r="AZ27" s="19">
        <f t="shared" ca="1" si="8"/>
        <v>1883.05</v>
      </c>
      <c r="BA27" s="19">
        <f t="shared" ca="1" si="8"/>
        <v>2003.95</v>
      </c>
      <c r="BB27" s="19">
        <f t="shared" ref="BB27:BC28" ca="1" si="18">IF(COLUMN(BB27)&gt;$B$34+1,(INDIRECT(ADDRESS(ROW(BB27),COLUMN(BB27)-$B$34,,,"KtConfirmed"))-INDIRECT(ADDRESS(ROW(BB27),COLUMN(BB27)-$B$34,,,"KtDeath")))*$C$34,0)+IF(COLUMN(BB27)&gt;$B$35+1,(INDIRECT(ADDRESS(ROW(BB27),COLUMN(BB27)-$B$35,,,"KtConfirmed"))-INDIRECT(ADDRESS(ROW(BB27),COLUMN(BB27)-$B$35,,,"KtDeath")))*$C$35,0)+IF(COLUMN(BB27)&gt;$B$36+1,(INDIRECT(ADDRESS(ROW(BB27),COLUMN(BB27)-$B$36,,,"KtConfirmed"))-INDIRECT(ADDRESS(ROW(BB27),COLUMN(BB27)-$B$36,,,"KtDeath")))*$C$36,0)</f>
        <v>2057.9499999999998</v>
      </c>
      <c r="BC27" s="19">
        <f t="shared" ca="1" si="18"/>
        <v>2096.1500000000005</v>
      </c>
      <c r="BD27" s="19">
        <f t="shared" ca="1" si="13"/>
        <v>2178.1</v>
      </c>
      <c r="BE27" s="19">
        <f t="shared" ca="1" si="13"/>
        <v>2269.25</v>
      </c>
      <c r="BF27" s="19">
        <f t="shared" ca="1" si="13"/>
        <v>2354.15</v>
      </c>
      <c r="BG27" s="19">
        <f t="shared" ca="1" si="13"/>
        <v>2472.5</v>
      </c>
      <c r="BH27" s="19">
        <f t="shared" ca="1" si="13"/>
        <v>2544.6999999999998</v>
      </c>
      <c r="BI27" s="19">
        <f t="shared" ca="1" si="13"/>
        <v>2619</v>
      </c>
      <c r="BJ27" s="19">
        <f t="shared" ca="1" si="13"/>
        <v>2639</v>
      </c>
      <c r="BK27" s="19">
        <f t="shared" ca="1" si="13"/>
        <v>2657.9</v>
      </c>
      <c r="BL27" s="19">
        <f t="shared" ca="1" si="13"/>
        <v>2724.6</v>
      </c>
      <c r="BM27" s="19">
        <f t="shared" ca="1" si="13"/>
        <v>2784.1</v>
      </c>
      <c r="BN27" s="19">
        <f t="shared" ca="1" si="13"/>
        <v>2835.7999999999997</v>
      </c>
      <c r="BO27" s="19">
        <f t="shared" ca="1" si="13"/>
        <v>2878.5000000000005</v>
      </c>
      <c r="BP27" s="19">
        <f t="shared" ca="1" si="13"/>
        <v>2917.1499999999996</v>
      </c>
    </row>
    <row r="28" spans="1:68" x14ac:dyDescent="0.4">
      <c r="A28" t="str">
        <f>KtAbk!A31</f>
        <v>FL</v>
      </c>
      <c r="B28" s="5">
        <f>KtAbk!B31</f>
        <v>38.557000000000002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19">
        <f t="shared" ca="1" si="10"/>
        <v>0</v>
      </c>
      <c r="O28" s="19">
        <f t="shared" ca="1" si="10"/>
        <v>0</v>
      </c>
      <c r="P28" s="19">
        <f t="shared" ca="1" si="10"/>
        <v>0</v>
      </c>
      <c r="Q28" s="19">
        <f t="shared" ca="1" si="10"/>
        <v>0</v>
      </c>
      <c r="R28" s="19">
        <f t="shared" ca="1" si="10"/>
        <v>0</v>
      </c>
      <c r="S28" s="19">
        <f t="shared" ca="1" si="10"/>
        <v>0</v>
      </c>
      <c r="T28" s="19">
        <f t="shared" ca="1" si="10"/>
        <v>0</v>
      </c>
      <c r="U28" s="19">
        <f t="shared" ca="1" si="10"/>
        <v>0</v>
      </c>
      <c r="V28" s="19">
        <f t="shared" ca="1" si="10"/>
        <v>0</v>
      </c>
      <c r="W28" s="19">
        <f t="shared" ca="1" si="10"/>
        <v>0.65</v>
      </c>
      <c r="X28" s="19">
        <f t="shared" ca="1" si="10"/>
        <v>0.65</v>
      </c>
      <c r="Y28" s="19">
        <f t="shared" ca="1" si="10"/>
        <v>0.65</v>
      </c>
      <c r="Z28" s="19">
        <f t="shared" ca="1" si="10"/>
        <v>0.65</v>
      </c>
      <c r="AA28" s="19">
        <f t="shared" ca="1" si="10"/>
        <v>0.65</v>
      </c>
      <c r="AB28" s="19">
        <f t="shared" ca="1" si="10"/>
        <v>0.65</v>
      </c>
      <c r="AC28" s="19">
        <f t="shared" ca="1" si="10"/>
        <v>0.65</v>
      </c>
      <c r="AD28" s="19">
        <f t="shared" ca="1" si="17"/>
        <v>1.9500000000000002</v>
      </c>
      <c r="AE28" s="19">
        <f t="shared" ca="1" si="17"/>
        <v>2.25</v>
      </c>
      <c r="AF28" s="19">
        <f t="shared" ca="1" si="17"/>
        <v>2.25</v>
      </c>
      <c r="AG28" s="19">
        <f t="shared" ca="1" si="17"/>
        <v>2.25</v>
      </c>
      <c r="AH28" s="19">
        <f t="shared" ca="1" si="17"/>
        <v>4.8499999999999996</v>
      </c>
      <c r="AI28" s="19">
        <f t="shared" ca="1" si="17"/>
        <v>8.7500000000000018</v>
      </c>
      <c r="AJ28" s="19">
        <f t="shared" ca="1" si="17"/>
        <v>12.65</v>
      </c>
      <c r="AK28" s="19">
        <f t="shared" ca="1" si="17"/>
        <v>18.5</v>
      </c>
      <c r="AL28" s="19">
        <f t="shared" ca="1" si="8"/>
        <v>22.349999999999998</v>
      </c>
      <c r="AM28" s="19">
        <f t="shared" ca="1" si="8"/>
        <v>24.95</v>
      </c>
      <c r="AN28" s="19">
        <f t="shared" ca="1" si="8"/>
        <v>29.5</v>
      </c>
      <c r="AO28" s="19">
        <f t="shared" ca="1" si="8"/>
        <v>30.8</v>
      </c>
      <c r="AP28" s="19">
        <f t="shared" ca="1" si="8"/>
        <v>35.25</v>
      </c>
      <c r="AQ28" s="19">
        <f t="shared" ca="1" si="8"/>
        <v>37.049999999999997</v>
      </c>
      <c r="AR28" s="19">
        <f t="shared" ca="1" si="8"/>
        <v>40.150000000000006</v>
      </c>
      <c r="AS28" s="19">
        <f t="shared" ca="1" si="8"/>
        <v>44.8</v>
      </c>
      <c r="AT28" s="19">
        <f t="shared" ca="1" si="8"/>
        <v>48.9</v>
      </c>
      <c r="AU28" s="19">
        <f t="shared" ca="1" si="8"/>
        <v>50.75</v>
      </c>
      <c r="AV28" s="19">
        <f t="shared" ca="1" si="8"/>
        <v>53.5</v>
      </c>
      <c r="AW28" s="19">
        <f t="shared" ca="1" si="8"/>
        <v>55.4</v>
      </c>
      <c r="AX28" s="19">
        <f t="shared" ca="1" si="8"/>
        <v>59.5</v>
      </c>
      <c r="AY28" s="19">
        <f t="shared" ca="1" si="8"/>
        <v>62.15</v>
      </c>
      <c r="AZ28" s="19">
        <f t="shared" ca="1" si="8"/>
        <v>64.7</v>
      </c>
      <c r="BA28" s="19">
        <f t="shared" ca="1" si="8"/>
        <v>66.25</v>
      </c>
      <c r="BB28" s="19">
        <f t="shared" ca="1" si="18"/>
        <v>67.45</v>
      </c>
      <c r="BC28" s="19">
        <f t="shared" ca="1" si="18"/>
        <v>67.75</v>
      </c>
      <c r="BD28" s="19">
        <f t="shared" ca="1" si="13"/>
        <v>68.05</v>
      </c>
      <c r="BE28" s="19">
        <f t="shared" ca="1" si="13"/>
        <v>69.3</v>
      </c>
      <c r="BF28" s="19">
        <f t="shared" ca="1" si="13"/>
        <v>70.600000000000009</v>
      </c>
      <c r="BG28" s="19">
        <f t="shared" ca="1" si="13"/>
        <v>72.45</v>
      </c>
      <c r="BH28" s="19">
        <f t="shared" ca="1" si="13"/>
        <v>73.350000000000009</v>
      </c>
      <c r="BI28" s="19">
        <f t="shared" ca="1" si="13"/>
        <v>73.650000000000006</v>
      </c>
      <c r="BJ28" s="19">
        <f t="shared" ca="1" si="13"/>
        <v>74.5</v>
      </c>
      <c r="BK28" s="19">
        <f t="shared" ca="1" si="13"/>
        <v>74.800000000000011</v>
      </c>
      <c r="BL28" s="19">
        <f t="shared" ca="1" si="13"/>
        <v>75.100000000000009</v>
      </c>
      <c r="BM28" s="19">
        <f t="shared" ca="1" si="13"/>
        <v>75.850000000000009</v>
      </c>
      <c r="BN28" s="19">
        <f t="shared" ca="1" si="13"/>
        <v>76.100000000000009</v>
      </c>
      <c r="BO28" s="19">
        <f t="shared" ca="1" si="13"/>
        <v>77.25</v>
      </c>
      <c r="BP28" s="19">
        <f t="shared" ca="1" si="13"/>
        <v>77.600000000000009</v>
      </c>
    </row>
    <row r="29" spans="1:68" x14ac:dyDescent="0.4">
      <c r="A29" t="s">
        <v>481</v>
      </c>
      <c r="C29" s="6">
        <f>SUM(C2:C28)</f>
        <v>0</v>
      </c>
      <c r="D29" s="6">
        <f t="shared" ref="D29:BB29" si="19">SUM(D2:D28)</f>
        <v>0</v>
      </c>
      <c r="E29" s="6">
        <f t="shared" si="19"/>
        <v>0</v>
      </c>
      <c r="F29" s="6">
        <f t="shared" si="19"/>
        <v>0</v>
      </c>
      <c r="G29" s="6">
        <f t="shared" si="19"/>
        <v>0</v>
      </c>
      <c r="H29" s="6">
        <f t="shared" si="19"/>
        <v>0</v>
      </c>
      <c r="I29" s="6">
        <f t="shared" si="19"/>
        <v>0</v>
      </c>
      <c r="J29" s="6">
        <f t="shared" si="19"/>
        <v>0</v>
      </c>
      <c r="K29" s="6">
        <f t="shared" si="19"/>
        <v>0</v>
      </c>
      <c r="L29" s="6">
        <f t="shared" si="19"/>
        <v>0</v>
      </c>
      <c r="M29" s="6">
        <f t="shared" si="19"/>
        <v>0</v>
      </c>
      <c r="N29" s="6">
        <f t="shared" ca="1" si="19"/>
        <v>0</v>
      </c>
      <c r="O29" s="6">
        <f t="shared" ca="1" si="19"/>
        <v>0.65</v>
      </c>
      <c r="P29" s="6">
        <f t="shared" ca="1" si="19"/>
        <v>2.2999999999999998</v>
      </c>
      <c r="Q29" s="6">
        <f t="shared" ca="1" si="19"/>
        <v>5.6</v>
      </c>
      <c r="R29" s="6">
        <f t="shared" ca="1" si="19"/>
        <v>14.750000000000002</v>
      </c>
      <c r="S29" s="6">
        <f t="shared" ca="1" si="19"/>
        <v>22.25</v>
      </c>
      <c r="T29" s="6">
        <f t="shared" ca="1" si="19"/>
        <v>28.1</v>
      </c>
      <c r="U29" s="6">
        <f t="shared" ca="1" si="19"/>
        <v>37.200000000000003</v>
      </c>
      <c r="V29" s="6">
        <f t="shared" ca="1" si="19"/>
        <v>62.15</v>
      </c>
      <c r="W29" s="6">
        <f t="shared" ca="1" si="19"/>
        <v>82.449999999999989</v>
      </c>
      <c r="X29" s="6">
        <f t="shared" ca="1" si="19"/>
        <v>129.65</v>
      </c>
      <c r="Y29" s="6">
        <f t="shared" ca="1" si="19"/>
        <v>179.70000000000005</v>
      </c>
      <c r="Z29" s="6">
        <f t="shared" ca="1" si="19"/>
        <v>228.40000000000003</v>
      </c>
      <c r="AA29" s="6">
        <f t="shared" ca="1" si="19"/>
        <v>274.10000000000002</v>
      </c>
      <c r="AB29" s="6">
        <f t="shared" ca="1" si="19"/>
        <v>334.34999999999997</v>
      </c>
      <c r="AC29" s="6">
        <f t="shared" ca="1" si="19"/>
        <v>478.05</v>
      </c>
      <c r="AD29" s="6">
        <f t="shared" ca="1" si="19"/>
        <v>643.4</v>
      </c>
      <c r="AE29" s="6">
        <f t="shared" ca="1" si="19"/>
        <v>864.6</v>
      </c>
      <c r="AF29" s="6">
        <f t="shared" ca="1" si="19"/>
        <v>1142.2500000000002</v>
      </c>
      <c r="AG29" s="6">
        <f t="shared" ca="1" si="19"/>
        <v>1449.6999999999998</v>
      </c>
      <c r="AH29" s="6">
        <f t="shared" ca="1" si="19"/>
        <v>1748.55</v>
      </c>
      <c r="AI29" s="6">
        <f t="shared" ca="1" si="19"/>
        <v>2182.85</v>
      </c>
      <c r="AJ29" s="6">
        <f t="shared" ca="1" si="19"/>
        <v>2743.25</v>
      </c>
      <c r="AK29" s="6">
        <f t="shared" ca="1" si="19"/>
        <v>3539.0000000000005</v>
      </c>
      <c r="AL29" s="6">
        <f t="shared" ca="1" si="19"/>
        <v>4397.75</v>
      </c>
      <c r="AM29" s="6">
        <f t="shared" ca="1" si="19"/>
        <v>5171.9499999999989</v>
      </c>
      <c r="AN29" s="6">
        <f t="shared" ca="1" si="19"/>
        <v>5805.15</v>
      </c>
      <c r="AO29" s="6">
        <f t="shared" ca="1" si="19"/>
        <v>6424.45</v>
      </c>
      <c r="AP29" s="6">
        <f t="shared" ca="1" si="19"/>
        <v>7325.9499999999989</v>
      </c>
      <c r="AQ29" s="6">
        <f t="shared" ca="1" si="19"/>
        <v>8170.9500000000016</v>
      </c>
      <c r="AR29" s="6">
        <f t="shared" ca="1" si="19"/>
        <v>9113.4499999999989</v>
      </c>
      <c r="AS29" s="6">
        <f t="shared" ca="1" si="19"/>
        <v>10116.599999999999</v>
      </c>
      <c r="AT29" s="6">
        <f t="shared" ca="1" si="19"/>
        <v>11240.999999999998</v>
      </c>
      <c r="AU29" s="6">
        <f t="shared" ca="1" si="19"/>
        <v>12077.6</v>
      </c>
      <c r="AV29" s="6">
        <f t="shared" ca="1" si="19"/>
        <v>12708.7</v>
      </c>
      <c r="AW29" s="6">
        <f t="shared" ca="1" si="19"/>
        <v>13557.2</v>
      </c>
      <c r="AX29" s="6">
        <f t="shared" ca="1" si="19"/>
        <v>14459.599999999999</v>
      </c>
      <c r="AY29" s="6">
        <f t="shared" ca="1" si="19"/>
        <v>15358.7</v>
      </c>
      <c r="AZ29" s="6">
        <f t="shared" ca="1" si="19"/>
        <v>16293.399999999998</v>
      </c>
      <c r="BA29" s="6">
        <f t="shared" ca="1" si="19"/>
        <v>17157.45</v>
      </c>
      <c r="BB29" s="6">
        <f t="shared" ca="1" si="19"/>
        <v>17889.95</v>
      </c>
      <c r="BC29" s="6">
        <f t="shared" ref="BC29:BG29" ca="1" si="20">SUM(BC2:BC28)</f>
        <v>18350.550000000003</v>
      </c>
      <c r="BD29" s="6">
        <f t="shared" ca="1" si="20"/>
        <v>18955.099999999999</v>
      </c>
      <c r="BE29" s="6">
        <f t="shared" ca="1" si="20"/>
        <v>19641.05</v>
      </c>
      <c r="BF29" s="6">
        <f t="shared" ca="1" si="20"/>
        <v>20278.100000000002</v>
      </c>
      <c r="BG29" s="6">
        <f t="shared" ca="1" si="20"/>
        <v>20969.05</v>
      </c>
      <c r="BH29" s="6">
        <f t="shared" ref="BH29:BP29" ca="1" si="21">SUM(BH2:BH28)</f>
        <v>21547.999999999996</v>
      </c>
      <c r="BI29" s="6">
        <f t="shared" ca="1" si="21"/>
        <v>22069.300000000003</v>
      </c>
      <c r="BJ29" s="6">
        <f t="shared" ca="1" si="21"/>
        <v>22382.899999999998</v>
      </c>
      <c r="BK29" s="6">
        <f t="shared" ca="1" si="21"/>
        <v>20733.400000000001</v>
      </c>
      <c r="BL29" s="6">
        <f t="shared" ca="1" si="21"/>
        <v>21120.550000000003</v>
      </c>
      <c r="BM29" s="6">
        <f t="shared" ca="1" si="21"/>
        <v>21497.75</v>
      </c>
      <c r="BN29" s="6">
        <f t="shared" ca="1" si="21"/>
        <v>21870.349999999995</v>
      </c>
      <c r="BO29" s="6">
        <f t="shared" ca="1" si="21"/>
        <v>22246.599999999995</v>
      </c>
      <c r="BP29" s="6">
        <f t="shared" ca="1" si="21"/>
        <v>22554.9</v>
      </c>
    </row>
    <row r="30" spans="1:68" x14ac:dyDescent="0.4">
      <c r="A30" t="s">
        <v>248</v>
      </c>
      <c r="C30" s="6">
        <v>0</v>
      </c>
      <c r="D30" s="6">
        <f>D29-C29</f>
        <v>0</v>
      </c>
      <c r="E30" s="6">
        <f t="shared" ref="E30:BB30" si="22">E29-D29</f>
        <v>0</v>
      </c>
      <c r="F30" s="6">
        <f t="shared" si="22"/>
        <v>0</v>
      </c>
      <c r="G30" s="6">
        <f t="shared" si="22"/>
        <v>0</v>
      </c>
      <c r="H30" s="6">
        <f t="shared" si="22"/>
        <v>0</v>
      </c>
      <c r="I30" s="6">
        <f t="shared" si="22"/>
        <v>0</v>
      </c>
      <c r="J30" s="6">
        <f t="shared" si="22"/>
        <v>0</v>
      </c>
      <c r="K30" s="6">
        <f t="shared" si="22"/>
        <v>0</v>
      </c>
      <c r="L30" s="6">
        <f t="shared" si="22"/>
        <v>0</v>
      </c>
      <c r="M30" s="6">
        <f t="shared" si="22"/>
        <v>0</v>
      </c>
      <c r="N30" s="6">
        <f t="shared" ca="1" si="22"/>
        <v>0</v>
      </c>
      <c r="O30" s="6">
        <f t="shared" ca="1" si="22"/>
        <v>0.65</v>
      </c>
      <c r="P30" s="6">
        <f t="shared" ca="1" si="22"/>
        <v>1.65</v>
      </c>
      <c r="Q30" s="6">
        <f t="shared" ca="1" si="22"/>
        <v>3.3</v>
      </c>
      <c r="R30" s="6">
        <f t="shared" ca="1" si="22"/>
        <v>9.1500000000000021</v>
      </c>
      <c r="S30" s="6">
        <f t="shared" ca="1" si="22"/>
        <v>7.4999999999999982</v>
      </c>
      <c r="T30" s="6">
        <f t="shared" ca="1" si="22"/>
        <v>5.8500000000000014</v>
      </c>
      <c r="U30" s="6">
        <f t="shared" ca="1" si="22"/>
        <v>9.1000000000000014</v>
      </c>
      <c r="V30" s="6">
        <f t="shared" ca="1" si="22"/>
        <v>24.949999999999996</v>
      </c>
      <c r="W30" s="6">
        <f t="shared" ca="1" si="22"/>
        <v>20.29999999999999</v>
      </c>
      <c r="X30" s="6">
        <f t="shared" ca="1" si="22"/>
        <v>47.200000000000017</v>
      </c>
      <c r="Y30" s="6">
        <f t="shared" ca="1" si="22"/>
        <v>50.05000000000004</v>
      </c>
      <c r="Z30" s="6">
        <f t="shared" ca="1" si="22"/>
        <v>48.699999999999989</v>
      </c>
      <c r="AA30" s="6">
        <f t="shared" ca="1" si="22"/>
        <v>45.699999999999989</v>
      </c>
      <c r="AB30" s="6">
        <f t="shared" ca="1" si="22"/>
        <v>60.249999999999943</v>
      </c>
      <c r="AC30" s="6">
        <f t="shared" ca="1" si="22"/>
        <v>143.70000000000005</v>
      </c>
      <c r="AD30" s="6">
        <f t="shared" ca="1" si="22"/>
        <v>165.34999999999997</v>
      </c>
      <c r="AE30" s="6">
        <f t="shared" ca="1" si="22"/>
        <v>221.20000000000005</v>
      </c>
      <c r="AF30" s="6">
        <f t="shared" ca="1" si="22"/>
        <v>277.6500000000002</v>
      </c>
      <c r="AG30" s="6">
        <f t="shared" ca="1" si="22"/>
        <v>307.44999999999959</v>
      </c>
      <c r="AH30" s="6">
        <f t="shared" ca="1" si="22"/>
        <v>298.85000000000014</v>
      </c>
      <c r="AI30" s="6">
        <f t="shared" ca="1" si="22"/>
        <v>434.29999999999995</v>
      </c>
      <c r="AJ30" s="6">
        <f t="shared" ca="1" si="22"/>
        <v>560.40000000000009</v>
      </c>
      <c r="AK30" s="6">
        <f t="shared" ca="1" si="22"/>
        <v>795.75000000000045</v>
      </c>
      <c r="AL30" s="6">
        <f t="shared" ca="1" si="22"/>
        <v>858.74999999999955</v>
      </c>
      <c r="AM30" s="6">
        <f t="shared" ca="1" si="22"/>
        <v>774.19999999999891</v>
      </c>
      <c r="AN30" s="6">
        <f t="shared" ca="1" si="22"/>
        <v>633.20000000000073</v>
      </c>
      <c r="AO30" s="6">
        <f t="shared" ca="1" si="22"/>
        <v>619.30000000000018</v>
      </c>
      <c r="AP30" s="6">
        <f t="shared" ca="1" si="22"/>
        <v>901.49999999999909</v>
      </c>
      <c r="AQ30" s="6">
        <f t="shared" ca="1" si="22"/>
        <v>845.00000000000273</v>
      </c>
      <c r="AR30" s="6">
        <f t="shared" ca="1" si="22"/>
        <v>942.49999999999727</v>
      </c>
      <c r="AS30" s="6">
        <f t="shared" ca="1" si="22"/>
        <v>1003.1499999999996</v>
      </c>
      <c r="AT30" s="6">
        <f t="shared" ca="1" si="22"/>
        <v>1124.3999999999996</v>
      </c>
      <c r="AU30" s="6">
        <f t="shared" ca="1" si="22"/>
        <v>836.60000000000218</v>
      </c>
      <c r="AV30" s="6">
        <f t="shared" ca="1" si="22"/>
        <v>631.10000000000036</v>
      </c>
      <c r="AW30" s="6">
        <f t="shared" ca="1" si="22"/>
        <v>848.5</v>
      </c>
      <c r="AX30" s="6">
        <f t="shared" ca="1" si="22"/>
        <v>902.39999999999782</v>
      </c>
      <c r="AY30" s="6">
        <f t="shared" ca="1" si="22"/>
        <v>899.10000000000218</v>
      </c>
      <c r="AZ30" s="6">
        <f t="shared" ca="1" si="22"/>
        <v>934.69999999999709</v>
      </c>
      <c r="BA30" s="6">
        <f t="shared" ca="1" si="22"/>
        <v>864.05000000000291</v>
      </c>
      <c r="BB30" s="6">
        <f t="shared" ca="1" si="22"/>
        <v>732.5</v>
      </c>
      <c r="BC30" s="6">
        <f t="shared" ref="BC30" ca="1" si="23">BC29-BB29</f>
        <v>460.60000000000218</v>
      </c>
      <c r="BD30" s="6">
        <f t="shared" ref="BD30" ca="1" si="24">BD29-BC29</f>
        <v>604.54999999999563</v>
      </c>
      <c r="BE30" s="6">
        <f t="shared" ref="BE30" ca="1" si="25">BE29-BD29</f>
        <v>685.95000000000073</v>
      </c>
      <c r="BF30" s="6">
        <f t="shared" ref="BF30" ca="1" si="26">BF29-BE29</f>
        <v>637.05000000000291</v>
      </c>
      <c r="BG30" s="6">
        <f t="shared" ref="BG30:BH30" ca="1" si="27">BG29-BF29</f>
        <v>690.94999999999709</v>
      </c>
      <c r="BH30" s="6">
        <f t="shared" ca="1" si="27"/>
        <v>578.94999999999709</v>
      </c>
      <c r="BI30" s="6">
        <f t="shared" ref="BI30" ca="1" si="28">BI29-BH29</f>
        <v>521.30000000000655</v>
      </c>
      <c r="BJ30" s="6">
        <f t="shared" ref="BJ30" ca="1" si="29">BJ29-BI29</f>
        <v>313.59999999999491</v>
      </c>
      <c r="BK30" s="6">
        <f t="shared" ref="BK30" ca="1" si="30">BK29-BJ29</f>
        <v>-1649.4999999999964</v>
      </c>
      <c r="BL30" s="6">
        <f t="shared" ref="BL30" ca="1" si="31">BL29-BK29</f>
        <v>387.15000000000146</v>
      </c>
      <c r="BM30" s="6">
        <f t="shared" ref="BM30" ca="1" si="32">BM29-BL29</f>
        <v>377.19999999999709</v>
      </c>
      <c r="BN30" s="6">
        <f t="shared" ref="BN30" ca="1" si="33">BN29-BM29</f>
        <v>372.59999999999491</v>
      </c>
      <c r="BO30" s="6">
        <f t="shared" ref="BO30" ca="1" si="34">BO29-BN29</f>
        <v>376.25</v>
      </c>
      <c r="BP30" s="6">
        <f t="shared" ref="BP30" ca="1" si="35">BP29-BO29</f>
        <v>308.30000000000655</v>
      </c>
    </row>
    <row r="31" spans="1:68" x14ac:dyDescent="0.4">
      <c r="A31" t="s">
        <v>249</v>
      </c>
      <c r="C31" s="6">
        <f>C29/$B$33</f>
        <v>0</v>
      </c>
      <c r="D31" s="6">
        <f t="shared" ref="D31:BB32" si="36">D29/$B$33</f>
        <v>0</v>
      </c>
      <c r="E31" s="6">
        <f t="shared" si="36"/>
        <v>0</v>
      </c>
      <c r="F31" s="6">
        <f t="shared" si="36"/>
        <v>0</v>
      </c>
      <c r="G31" s="6">
        <f t="shared" si="36"/>
        <v>0</v>
      </c>
      <c r="H31" s="6">
        <f t="shared" si="36"/>
        <v>0</v>
      </c>
      <c r="I31" s="6">
        <f t="shared" si="36"/>
        <v>0</v>
      </c>
      <c r="J31" s="6">
        <f t="shared" si="36"/>
        <v>0</v>
      </c>
      <c r="K31" s="6">
        <f t="shared" si="36"/>
        <v>0</v>
      </c>
      <c r="L31" s="6">
        <f t="shared" si="36"/>
        <v>0</v>
      </c>
      <c r="M31" s="6">
        <f t="shared" si="36"/>
        <v>0</v>
      </c>
      <c r="N31" s="6">
        <f t="shared" ca="1" si="36"/>
        <v>0</v>
      </c>
      <c r="O31" s="6">
        <f t="shared" ca="1" si="36"/>
        <v>7.5730355196337348E-2</v>
      </c>
      <c r="P31" s="6">
        <f t="shared" ca="1" si="36"/>
        <v>0.26796894915627056</v>
      </c>
      <c r="Q31" s="6">
        <f t="shared" ca="1" si="36"/>
        <v>0.65244613707613708</v>
      </c>
      <c r="R31" s="6">
        <f t="shared" ca="1" si="36"/>
        <v>1.7184965217630399</v>
      </c>
      <c r="S31" s="6">
        <f t="shared" ca="1" si="36"/>
        <v>2.592308312490009</v>
      </c>
      <c r="T31" s="6">
        <f t="shared" ca="1" si="36"/>
        <v>3.2738815092570452</v>
      </c>
      <c r="U31" s="6">
        <f t="shared" ca="1" si="36"/>
        <v>4.334106482005768</v>
      </c>
      <c r="V31" s="6">
        <f t="shared" ca="1" si="36"/>
        <v>7.2409870391574858</v>
      </c>
      <c r="W31" s="6">
        <f t="shared" ca="1" si="36"/>
        <v>9.606104286058482</v>
      </c>
      <c r="X31" s="6">
        <f t="shared" ca="1" si="36"/>
        <v>15.105293155700211</v>
      </c>
      <c r="Y31" s="6">
        <f t="shared" ca="1" si="36"/>
        <v>20.93653050581819</v>
      </c>
      <c r="Z31" s="6">
        <f t="shared" ca="1" si="36"/>
        <v>26.610481733605312</v>
      </c>
      <c r="AA31" s="6">
        <f t="shared" ca="1" si="36"/>
        <v>31.934908245101642</v>
      </c>
      <c r="AB31" s="6">
        <f t="shared" ca="1" si="36"/>
        <v>38.954529630608292</v>
      </c>
      <c r="AC31" s="6">
        <f t="shared" ca="1" si="36"/>
        <v>55.696763540937027</v>
      </c>
      <c r="AD31" s="6">
        <f t="shared" ca="1" si="36"/>
        <v>74.961400820497602</v>
      </c>
      <c r="AE31" s="6">
        <f t="shared" ca="1" si="36"/>
        <v>100.73302323500502</v>
      </c>
      <c r="AF31" s="6">
        <f t="shared" ca="1" si="36"/>
        <v>133.08153572771747</v>
      </c>
      <c r="AG31" s="6">
        <f t="shared" ca="1" si="36"/>
        <v>168.90199373558497</v>
      </c>
      <c r="AH31" s="6">
        <f t="shared" ca="1" si="36"/>
        <v>203.72048089008564</v>
      </c>
      <c r="AI31" s="6">
        <f t="shared" ca="1" si="36"/>
        <v>254.32000898511532</v>
      </c>
      <c r="AJ31" s="6">
        <f t="shared" ca="1" si="36"/>
        <v>319.61122598823448</v>
      </c>
      <c r="AK31" s="6">
        <f t="shared" ca="1" si="36"/>
        <v>412.32265698436601</v>
      </c>
      <c r="AL31" s="6">
        <f t="shared" ca="1" si="36"/>
        <v>512.37410702260388</v>
      </c>
      <c r="AM31" s="6">
        <f t="shared" ca="1" si="36"/>
        <v>602.57478547337973</v>
      </c>
      <c r="AN31" s="6">
        <f t="shared" ca="1" si="36"/>
        <v>676.34780225848874</v>
      </c>
      <c r="AO31" s="6">
        <f t="shared" ca="1" si="36"/>
        <v>748.50135452478378</v>
      </c>
      <c r="AP31" s="6">
        <f t="shared" ca="1" si="36"/>
        <v>853.53353177016538</v>
      </c>
      <c r="AQ31" s="6">
        <f t="shared" ca="1" si="36"/>
        <v>951.98299352540425</v>
      </c>
      <c r="AR31" s="6">
        <f t="shared" ca="1" si="36"/>
        <v>1061.7920085600931</v>
      </c>
      <c r="AS31" s="6">
        <f t="shared" ca="1" si="36"/>
        <v>1178.6672482757942</v>
      </c>
      <c r="AT31" s="6">
        <f t="shared" ca="1" si="36"/>
        <v>1309.6691119415814</v>
      </c>
      <c r="AU31" s="6">
        <f t="shared" ca="1" si="36"/>
        <v>1407.1399044912059</v>
      </c>
      <c r="AV31" s="6">
        <f t="shared" ca="1" si="36"/>
        <v>1480.6682539749115</v>
      </c>
      <c r="AW31" s="4">
        <f t="shared" ca="1" si="36"/>
        <v>1579.5254945658226</v>
      </c>
      <c r="AX31" s="4">
        <f t="shared" ca="1" si="36"/>
        <v>1684.6625292260912</v>
      </c>
      <c r="AY31" s="4">
        <f t="shared" ca="1" si="36"/>
        <v>1789.4150866984405</v>
      </c>
      <c r="AZ31" s="4">
        <f t="shared" ca="1" si="36"/>
        <v>1898.3153374707733</v>
      </c>
      <c r="BA31" s="4">
        <f t="shared" ca="1" si="36"/>
        <v>1998.9842811744588</v>
      </c>
      <c r="BB31" s="4">
        <f t="shared" ca="1" si="36"/>
        <v>2084.3265660687925</v>
      </c>
      <c r="BC31" s="4">
        <f t="shared" ref="BC31:BG31" ca="1" si="37">BC29/$B$33</f>
        <v>2137.9902608433054</v>
      </c>
      <c r="BD31" s="4">
        <f t="shared" ca="1" si="37"/>
        <v>2208.4253165878367</v>
      </c>
      <c r="BE31" s="4">
        <f t="shared" ca="1" si="37"/>
        <v>2288.3441429677255</v>
      </c>
      <c r="BF31" s="4">
        <f t="shared" ca="1" si="37"/>
        <v>2362.5657164720747</v>
      </c>
      <c r="BG31" s="4">
        <f t="shared" ca="1" si="37"/>
        <v>2443.0670840457806</v>
      </c>
      <c r="BH31" s="4">
        <f t="shared" ref="BH31:BP31" ca="1" si="38">BH29/$B$33</f>
        <v>2510.5195288779641</v>
      </c>
      <c r="BI31" s="4">
        <f t="shared" ca="1" si="38"/>
        <v>2571.2552737454275</v>
      </c>
      <c r="BJ31" s="4">
        <f t="shared" ca="1" si="38"/>
        <v>2607.7922574216905</v>
      </c>
      <c r="BK31" s="4">
        <f t="shared" ca="1" si="38"/>
        <v>2415.6119175811396</v>
      </c>
      <c r="BL31" s="4">
        <f t="shared" ca="1" si="38"/>
        <v>2460.718082218466</v>
      </c>
      <c r="BM31" s="4">
        <f t="shared" ca="1" si="38"/>
        <v>2504.6649898800938</v>
      </c>
      <c r="BN31" s="4">
        <f t="shared" ca="1" si="38"/>
        <v>2548.0759596434091</v>
      </c>
      <c r="BO31" s="4">
        <f t="shared" ca="1" si="38"/>
        <v>2591.9121844782121</v>
      </c>
      <c r="BP31" s="4">
        <f t="shared" ca="1" si="38"/>
        <v>2627.8316744890294</v>
      </c>
    </row>
    <row r="32" spans="1:68" x14ac:dyDescent="0.4">
      <c r="A32" t="s">
        <v>250</v>
      </c>
      <c r="C32" s="6">
        <f>C30/$B$33</f>
        <v>0</v>
      </c>
      <c r="D32" s="6">
        <f t="shared" si="36"/>
        <v>0</v>
      </c>
      <c r="E32" s="6">
        <f t="shared" si="36"/>
        <v>0</v>
      </c>
      <c r="F32" s="6">
        <f t="shared" si="36"/>
        <v>0</v>
      </c>
      <c r="G32" s="6">
        <f t="shared" si="36"/>
        <v>0</v>
      </c>
      <c r="H32" s="6">
        <f t="shared" si="36"/>
        <v>0</v>
      </c>
      <c r="I32" s="6">
        <f t="shared" si="36"/>
        <v>0</v>
      </c>
      <c r="J32" s="6">
        <f t="shared" si="36"/>
        <v>0</v>
      </c>
      <c r="K32" s="6">
        <f t="shared" si="36"/>
        <v>0</v>
      </c>
      <c r="L32" s="6">
        <f t="shared" si="36"/>
        <v>0</v>
      </c>
      <c r="M32" s="6">
        <f t="shared" si="36"/>
        <v>0</v>
      </c>
      <c r="N32" s="6">
        <f t="shared" ca="1" si="36"/>
        <v>0</v>
      </c>
      <c r="O32" s="6">
        <f t="shared" ca="1" si="36"/>
        <v>7.5730355196337348E-2</v>
      </c>
      <c r="P32" s="6">
        <f t="shared" ca="1" si="36"/>
        <v>0.19223859395993326</v>
      </c>
      <c r="Q32" s="6">
        <f t="shared" ca="1" si="36"/>
        <v>0.38447718791986651</v>
      </c>
      <c r="R32" s="6">
        <f t="shared" ca="1" si="36"/>
        <v>1.0660503846869029</v>
      </c>
      <c r="S32" s="6">
        <f t="shared" ca="1" si="36"/>
        <v>0.87381179072696913</v>
      </c>
      <c r="T32" s="6">
        <f t="shared" ca="1" si="36"/>
        <v>0.6815731967670362</v>
      </c>
      <c r="U32" s="6">
        <f t="shared" ca="1" si="36"/>
        <v>1.060224972748723</v>
      </c>
      <c r="V32" s="6">
        <f t="shared" ca="1" si="36"/>
        <v>2.9068805571517173</v>
      </c>
      <c r="W32" s="6">
        <f t="shared" ca="1" si="36"/>
        <v>2.3651172469009958</v>
      </c>
      <c r="X32" s="6">
        <f t="shared" ca="1" si="36"/>
        <v>5.4991888696417286</v>
      </c>
      <c r="Y32" s="6">
        <f t="shared" ca="1" si="36"/>
        <v>5.8312373501179797</v>
      </c>
      <c r="Z32" s="6">
        <f t="shared" ca="1" si="36"/>
        <v>5.6739512277871196</v>
      </c>
      <c r="AA32" s="6">
        <f t="shared" ca="1" si="36"/>
        <v>5.3244265114963323</v>
      </c>
      <c r="AB32" s="6">
        <f t="shared" ca="1" si="36"/>
        <v>7.0196213855066469</v>
      </c>
      <c r="AC32" s="6">
        <f t="shared" ca="1" si="36"/>
        <v>16.742233910328739</v>
      </c>
      <c r="AD32" s="6">
        <f t="shared" ca="1" si="36"/>
        <v>19.264637279560581</v>
      </c>
      <c r="AE32" s="6">
        <f t="shared" ca="1" si="36"/>
        <v>25.771622414507419</v>
      </c>
      <c r="AF32" s="6">
        <f t="shared" ca="1" si="36"/>
        <v>32.34851249271243</v>
      </c>
      <c r="AG32" s="6">
        <f t="shared" ca="1" si="36"/>
        <v>35.820458007867515</v>
      </c>
      <c r="AH32" s="6">
        <f t="shared" ca="1" si="36"/>
        <v>34.818487154500652</v>
      </c>
      <c r="AI32" s="6">
        <f t="shared" ca="1" si="36"/>
        <v>50.599528095029697</v>
      </c>
      <c r="AJ32" s="6">
        <f t="shared" ca="1" si="36"/>
        <v>65.291217003119158</v>
      </c>
      <c r="AK32" s="6">
        <f t="shared" ca="1" si="36"/>
        <v>92.711430996131497</v>
      </c>
      <c r="AL32" s="6">
        <f t="shared" ca="1" si="36"/>
        <v>100.05145003823793</v>
      </c>
      <c r="AM32" s="6">
        <f t="shared" ca="1" si="36"/>
        <v>90.200678450775825</v>
      </c>
      <c r="AN32" s="6">
        <f t="shared" ca="1" si="36"/>
        <v>73.773016785109021</v>
      </c>
      <c r="AO32" s="6">
        <f t="shared" ca="1" si="36"/>
        <v>72.153552266294966</v>
      </c>
      <c r="AP32" s="6">
        <f t="shared" ca="1" si="36"/>
        <v>105.0321772453816</v>
      </c>
      <c r="AQ32" s="6">
        <f t="shared" ca="1" si="36"/>
        <v>98.449461755238858</v>
      </c>
      <c r="AR32" s="6">
        <f t="shared" ca="1" si="36"/>
        <v>109.80901503468883</v>
      </c>
      <c r="AS32" s="6">
        <f t="shared" ca="1" si="36"/>
        <v>116.8752397157012</v>
      </c>
      <c r="AT32" s="6">
        <f t="shared" ca="1" si="36"/>
        <v>131.0018636657872</v>
      </c>
      <c r="AU32" s="6">
        <f t="shared" ca="1" si="36"/>
        <v>97.470792549624591</v>
      </c>
      <c r="AV32" s="6">
        <f t="shared" ca="1" si="36"/>
        <v>73.528349483705426</v>
      </c>
      <c r="AW32" s="4">
        <f t="shared" ca="1" si="36"/>
        <v>98.857240590911132</v>
      </c>
      <c r="AX32" s="4">
        <f t="shared" ca="1" si="36"/>
        <v>105.1370346602687</v>
      </c>
      <c r="AY32" s="4">
        <f t="shared" ca="1" si="36"/>
        <v>104.75255747234934</v>
      </c>
      <c r="AZ32" s="4">
        <f t="shared" ca="1" si="36"/>
        <v>108.90025077233275</v>
      </c>
      <c r="BA32" s="4">
        <f t="shared" ca="1" si="36"/>
        <v>100.66894370368539</v>
      </c>
      <c r="BB32" s="4">
        <f t="shared" ca="1" si="36"/>
        <v>85.342284894334</v>
      </c>
      <c r="BC32" s="4">
        <f t="shared" ref="BC32:BG32" ca="1" si="39">BC30/$B$33</f>
        <v>53.663694774512528</v>
      </c>
      <c r="BD32" s="4">
        <f t="shared" ca="1" si="39"/>
        <v>70.435055744531397</v>
      </c>
      <c r="BE32" s="4">
        <f t="shared" ca="1" si="39"/>
        <v>79.918826379888699</v>
      </c>
      <c r="BF32" s="4">
        <f t="shared" ca="1" si="39"/>
        <v>74.221573504349109</v>
      </c>
      <c r="BG32" s="4">
        <f t="shared" ca="1" si="39"/>
        <v>80.501367573706261</v>
      </c>
      <c r="BH32" s="4">
        <f t="shared" ref="BH32:BP32" ca="1" si="40">BH30/$B$33</f>
        <v>67.452444832183517</v>
      </c>
      <c r="BI32" s="4">
        <f t="shared" ca="1" si="40"/>
        <v>60.73574486746331</v>
      </c>
      <c r="BJ32" s="4">
        <f t="shared" ca="1" si="40"/>
        <v>36.536983676263084</v>
      </c>
      <c r="BK32" s="4">
        <f t="shared" ca="1" si="40"/>
        <v>-192.18033984055103</v>
      </c>
      <c r="BL32" s="4">
        <f t="shared" ca="1" si="40"/>
        <v>45.10616463732633</v>
      </c>
      <c r="BM32" s="4">
        <f t="shared" ca="1" si="40"/>
        <v>43.946907661628039</v>
      </c>
      <c r="BN32" s="4">
        <f t="shared" ca="1" si="40"/>
        <v>43.410969763315244</v>
      </c>
      <c r="BO32" s="4">
        <f t="shared" ca="1" si="40"/>
        <v>43.836224834802962</v>
      </c>
      <c r="BP32" s="4">
        <f t="shared" ca="1" si="40"/>
        <v>35.919490010817384</v>
      </c>
    </row>
    <row r="33" spans="1:3" x14ac:dyDescent="0.4">
      <c r="A33" t="s">
        <v>251</v>
      </c>
      <c r="B33">
        <f>SUM(B2:B28)/1000</f>
        <v>8.5830840000000013</v>
      </c>
      <c r="C33" s="21" t="s">
        <v>482</v>
      </c>
    </row>
    <row r="34" spans="1:3" x14ac:dyDescent="0.4">
      <c r="A34" t="s">
        <v>483</v>
      </c>
      <c r="B34">
        <v>12</v>
      </c>
      <c r="C34">
        <v>0.65</v>
      </c>
    </row>
    <row r="35" spans="1:3" x14ac:dyDescent="0.4">
      <c r="A35" t="s">
        <v>484</v>
      </c>
      <c r="B35">
        <v>20</v>
      </c>
      <c r="C35">
        <v>0.3</v>
      </c>
    </row>
    <row r="36" spans="1:3" x14ac:dyDescent="0.4">
      <c r="A36" t="s">
        <v>485</v>
      </c>
      <c r="B36">
        <v>40</v>
      </c>
      <c r="C36">
        <v>0.05</v>
      </c>
    </row>
  </sheetData>
  <hyperlinks>
    <hyperlink ref="C33" r:id="rId1" xr:uid="{42D6895B-B61A-4810-AB64-F7692469A1E9}"/>
  </hyperlink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F9385-1E39-4CF8-9835-64F2BFFC35B9}">
  <dimension ref="A1:J133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D10" sqref="D10"/>
    </sheetView>
  </sheetViews>
  <sheetFormatPr baseColWidth="10" defaultRowHeight="14.6" x14ac:dyDescent="0.4"/>
  <sheetData>
    <row r="1" spans="1:10" x14ac:dyDescent="0.4">
      <c r="A1" t="s">
        <v>253</v>
      </c>
      <c r="B1" t="s">
        <v>1</v>
      </c>
      <c r="C1" t="s">
        <v>426</v>
      </c>
      <c r="D1" t="s">
        <v>425</v>
      </c>
      <c r="E1" t="s">
        <v>427</v>
      </c>
      <c r="F1" t="s">
        <v>428</v>
      </c>
      <c r="G1" t="s">
        <v>429</v>
      </c>
      <c r="H1" t="s">
        <v>430</v>
      </c>
      <c r="I1" t="s">
        <v>431</v>
      </c>
      <c r="J1" t="s">
        <v>432</v>
      </c>
    </row>
    <row r="2" spans="1:10" x14ac:dyDescent="0.4">
      <c r="A2" s="4">
        <v>1</v>
      </c>
      <c r="B2" s="1">
        <f>Schweiz!B2</f>
        <v>43886</v>
      </c>
      <c r="C2">
        <f ca="1">Schweiz!F2</f>
        <v>1</v>
      </c>
      <c r="D2">
        <f ca="1">C2</f>
        <v>1</v>
      </c>
      <c r="E2">
        <f ca="1">Schweiz!M2</f>
        <v>0</v>
      </c>
      <c r="F2">
        <f ca="1">E2</f>
        <v>0</v>
      </c>
      <c r="G2">
        <f>IF($B2&lt;&gt;"",_xlfn.NUMBERVALUE(BAG_Situationsbericht!C10),"")</f>
        <v>2</v>
      </c>
      <c r="H2">
        <f>IF($B2&lt;&gt;"",_xlfn.NUMBERVALUE(BAG_Situationsbericht!B10),"")</f>
        <v>1</v>
      </c>
      <c r="I2">
        <f>IF($B2&lt;&gt;"",_xlfn.NUMBERVALUE(BAG_Situationsbericht!G10),"")</f>
        <v>0</v>
      </c>
      <c r="J2">
        <f>IF($B2&lt;&gt;"",_xlfn.NUMBERVALUE(BAG_Situationsbericht!F10),"")</f>
        <v>0</v>
      </c>
    </row>
    <row r="3" spans="1:10" x14ac:dyDescent="0.4">
      <c r="A3">
        <f>IF($B3&lt;&gt;"",A2+1,"")</f>
        <v>2</v>
      </c>
      <c r="B3" s="1">
        <f>Schweiz!B3</f>
        <v>43887</v>
      </c>
      <c r="C3">
        <f ca="1">Schweiz!F3</f>
        <v>2</v>
      </c>
      <c r="D3">
        <f ca="1">IF($B3&lt;&gt;"",C3-C2,"")</f>
        <v>1</v>
      </c>
      <c r="E3">
        <f ca="1">Schweiz!M3</f>
        <v>0</v>
      </c>
      <c r="F3">
        <f ca="1">IF($B3&lt;&gt;"",E3-E2,"")</f>
        <v>0</v>
      </c>
      <c r="G3">
        <f>IF($B3&lt;&gt;"",_xlfn.NUMBERVALUE(BAG_Situationsbericht!C11),"")</f>
        <v>12</v>
      </c>
      <c r="H3">
        <f>IF($B3&lt;&gt;"",_xlfn.NUMBERVALUE(BAG_Situationsbericht!B11),"")</f>
        <v>10</v>
      </c>
      <c r="I3">
        <f>IF($B3&lt;&gt;"",_xlfn.NUMBERVALUE(BAG_Situationsbericht!G11),"")</f>
        <v>0</v>
      </c>
      <c r="J3">
        <f>IF($B3&lt;&gt;"",_xlfn.NUMBERVALUE(BAG_Situationsbericht!F11),"")</f>
        <v>0</v>
      </c>
    </row>
    <row r="4" spans="1:10" x14ac:dyDescent="0.4">
      <c r="A4">
        <f t="shared" ref="A4:A67" si="0">IF($B4&lt;&gt;"",A3+1,"")</f>
        <v>3</v>
      </c>
      <c r="B4" s="1">
        <f>Schweiz!B4</f>
        <v>43888</v>
      </c>
      <c r="C4">
        <f ca="1">Schweiz!F4</f>
        <v>5</v>
      </c>
      <c r="D4">
        <f t="shared" ref="D4:D55" ca="1" si="1">IF($B4&lt;&gt;"",C4-C3,"")</f>
        <v>3</v>
      </c>
      <c r="E4">
        <f ca="1">Schweiz!M4</f>
        <v>0</v>
      </c>
      <c r="F4">
        <f t="shared" ref="F4:F55" ca="1" si="2">IF($B4&lt;&gt;"",E4-E3,"")</f>
        <v>0</v>
      </c>
      <c r="G4">
        <f>IF($B4&lt;&gt;"",_xlfn.NUMBERVALUE(BAG_Situationsbericht!C12),"")</f>
        <v>19</v>
      </c>
      <c r="H4">
        <f>IF($B4&lt;&gt;"",_xlfn.NUMBERVALUE(BAG_Situationsbericht!B12),"")</f>
        <v>7</v>
      </c>
      <c r="I4">
        <f>IF($B4&lt;&gt;"",_xlfn.NUMBERVALUE(BAG_Situationsbericht!G12),"")</f>
        <v>0</v>
      </c>
      <c r="J4">
        <f>IF($B4&lt;&gt;"",_xlfn.NUMBERVALUE(BAG_Situationsbericht!F12),"")</f>
        <v>0</v>
      </c>
    </row>
    <row r="5" spans="1:10" x14ac:dyDescent="0.4">
      <c r="A5">
        <f t="shared" si="0"/>
        <v>4</v>
      </c>
      <c r="B5" s="1">
        <f>Schweiz!B5</f>
        <v>43889</v>
      </c>
      <c r="C5">
        <f ca="1">Schweiz!F5</f>
        <v>17</v>
      </c>
      <c r="D5">
        <f t="shared" ca="1" si="1"/>
        <v>12</v>
      </c>
      <c r="E5">
        <f ca="1">Schweiz!M5</f>
        <v>0</v>
      </c>
      <c r="F5">
        <f t="shared" ca="1" si="2"/>
        <v>0</v>
      </c>
      <c r="G5">
        <f>IF($B5&lt;&gt;"",_xlfn.NUMBERVALUE(BAG_Situationsbericht!C13),"")</f>
        <v>29</v>
      </c>
      <c r="H5">
        <f>IF($B5&lt;&gt;"",_xlfn.NUMBERVALUE(BAG_Situationsbericht!B13),"")</f>
        <v>10</v>
      </c>
      <c r="I5">
        <f>IF($B5&lt;&gt;"",_xlfn.NUMBERVALUE(BAG_Situationsbericht!G13),"")</f>
        <v>0</v>
      </c>
      <c r="J5">
        <f>IF($B5&lt;&gt;"",_xlfn.NUMBERVALUE(BAG_Situationsbericht!F13),"")</f>
        <v>0</v>
      </c>
    </row>
    <row r="6" spans="1:10" x14ac:dyDescent="0.4">
      <c r="A6">
        <f t="shared" si="0"/>
        <v>5</v>
      </c>
      <c r="B6" s="1">
        <f>Schweiz!B6</f>
        <v>43890</v>
      </c>
      <c r="C6">
        <f ca="1">Schweiz!F6</f>
        <v>28</v>
      </c>
      <c r="D6">
        <f t="shared" ca="1" si="1"/>
        <v>11</v>
      </c>
      <c r="E6">
        <f ca="1">Schweiz!M6</f>
        <v>0</v>
      </c>
      <c r="F6">
        <f t="shared" ca="1" si="2"/>
        <v>0</v>
      </c>
      <c r="G6">
        <f>IF($B6&lt;&gt;"",_xlfn.NUMBERVALUE(BAG_Situationsbericht!C14),"")</f>
        <v>42</v>
      </c>
      <c r="H6">
        <f>IF($B6&lt;&gt;"",_xlfn.NUMBERVALUE(BAG_Situationsbericht!B14),"")</f>
        <v>13</v>
      </c>
      <c r="I6">
        <f>IF($B6&lt;&gt;"",_xlfn.NUMBERVALUE(BAG_Situationsbericht!G14),"")</f>
        <v>0</v>
      </c>
      <c r="J6">
        <f>IF($B6&lt;&gt;"",_xlfn.NUMBERVALUE(BAG_Situationsbericht!F14),"")</f>
        <v>0</v>
      </c>
    </row>
    <row r="7" spans="1:10" x14ac:dyDescent="0.4">
      <c r="A7">
        <f t="shared" si="0"/>
        <v>6</v>
      </c>
      <c r="B7" s="1">
        <f>Schweiz!B7</f>
        <v>43891</v>
      </c>
      <c r="C7">
        <f ca="1">Schweiz!F7</f>
        <v>37</v>
      </c>
      <c r="D7">
        <f t="shared" ca="1" si="1"/>
        <v>9</v>
      </c>
      <c r="E7">
        <f ca="1">Schweiz!M7</f>
        <v>0</v>
      </c>
      <c r="F7">
        <f t="shared" ca="1" si="2"/>
        <v>0</v>
      </c>
      <c r="G7">
        <f>IF($B7&lt;&gt;"",_xlfn.NUMBERVALUE(BAG_Situationsbericht!C15),"")</f>
        <v>53</v>
      </c>
      <c r="H7">
        <f>IF($B7&lt;&gt;"",_xlfn.NUMBERVALUE(BAG_Situationsbericht!B15),"")</f>
        <v>11</v>
      </c>
      <c r="I7">
        <f>IF($B7&lt;&gt;"",_xlfn.NUMBERVALUE(BAG_Situationsbericht!G15),"")</f>
        <v>0</v>
      </c>
      <c r="J7">
        <f>IF($B7&lt;&gt;"",_xlfn.NUMBERVALUE(BAG_Situationsbericht!F15),"")</f>
        <v>0</v>
      </c>
    </row>
    <row r="8" spans="1:10" x14ac:dyDescent="0.4">
      <c r="A8">
        <f t="shared" si="0"/>
        <v>7</v>
      </c>
      <c r="B8" s="1">
        <f>Schweiz!B8</f>
        <v>43892</v>
      </c>
      <c r="C8">
        <f ca="1">Schweiz!F8</f>
        <v>51</v>
      </c>
      <c r="D8">
        <f t="shared" ca="1" si="1"/>
        <v>14</v>
      </c>
      <c r="E8">
        <f ca="1">Schweiz!M8</f>
        <v>0</v>
      </c>
      <c r="F8">
        <f t="shared" ca="1" si="2"/>
        <v>0</v>
      </c>
      <c r="G8">
        <f>IF($B8&lt;&gt;"",_xlfn.NUMBERVALUE(BAG_Situationsbericht!C16),"")</f>
        <v>84</v>
      </c>
      <c r="H8">
        <f>IF($B8&lt;&gt;"",_xlfn.NUMBERVALUE(BAG_Situationsbericht!B16),"")</f>
        <v>31</v>
      </c>
      <c r="I8">
        <f>IF($B8&lt;&gt;"",_xlfn.NUMBERVALUE(BAG_Situationsbericht!G16),"")</f>
        <v>0</v>
      </c>
      <c r="J8">
        <f>IF($B8&lt;&gt;"",_xlfn.NUMBERVALUE(BAG_Situationsbericht!F16),"")</f>
        <v>0</v>
      </c>
    </row>
    <row r="9" spans="1:10" x14ac:dyDescent="0.4">
      <c r="A9">
        <f t="shared" si="0"/>
        <v>8</v>
      </c>
      <c r="B9" s="1">
        <f>Schweiz!B9</f>
        <v>43893</v>
      </c>
      <c r="C9">
        <f ca="1">Schweiz!F9</f>
        <v>76</v>
      </c>
      <c r="D9">
        <f t="shared" ca="1" si="1"/>
        <v>25</v>
      </c>
      <c r="E9">
        <f ca="1">Schweiz!M9</f>
        <v>0</v>
      </c>
      <c r="F9">
        <f t="shared" ca="1" si="2"/>
        <v>0</v>
      </c>
      <c r="G9">
        <f>IF($B9&lt;&gt;"",_xlfn.NUMBERVALUE(BAG_Situationsbericht!C17),"")</f>
        <v>117</v>
      </c>
      <c r="H9">
        <f>IF($B9&lt;&gt;"",_xlfn.NUMBERVALUE(BAG_Situationsbericht!B17),"")</f>
        <v>33</v>
      </c>
      <c r="I9">
        <f>IF($B9&lt;&gt;"",_xlfn.NUMBERVALUE(BAG_Situationsbericht!G17),"")</f>
        <v>0</v>
      </c>
      <c r="J9">
        <f>IF($B9&lt;&gt;"",_xlfn.NUMBERVALUE(BAG_Situationsbericht!F17),"")</f>
        <v>0</v>
      </c>
    </row>
    <row r="10" spans="1:10" x14ac:dyDescent="0.4">
      <c r="A10">
        <f t="shared" si="0"/>
        <v>9</v>
      </c>
      <c r="B10" s="1">
        <f>Schweiz!B10</f>
        <v>43894</v>
      </c>
      <c r="C10">
        <f ca="1">Schweiz!F10</f>
        <v>96</v>
      </c>
      <c r="D10">
        <f t="shared" ca="1" si="1"/>
        <v>20</v>
      </c>
      <c r="E10">
        <f ca="1">Schweiz!M10</f>
        <v>0</v>
      </c>
      <c r="F10">
        <f t="shared" ca="1" si="2"/>
        <v>0</v>
      </c>
      <c r="G10">
        <f>IF($B10&lt;&gt;"",_xlfn.NUMBERVALUE(BAG_Situationsbericht!C18),"")</f>
        <v>177</v>
      </c>
      <c r="H10">
        <f>IF($B10&lt;&gt;"",_xlfn.NUMBERVALUE(BAG_Situationsbericht!B18),"")</f>
        <v>60</v>
      </c>
      <c r="I10">
        <f>IF($B10&lt;&gt;"",_xlfn.NUMBERVALUE(BAG_Situationsbericht!G18),"")</f>
        <v>0</v>
      </c>
      <c r="J10">
        <f>IF($B10&lt;&gt;"",_xlfn.NUMBERVALUE(BAG_Situationsbericht!F18),"")</f>
        <v>0</v>
      </c>
    </row>
    <row r="11" spans="1:10" x14ac:dyDescent="0.4">
      <c r="A11">
        <f t="shared" si="0"/>
        <v>10</v>
      </c>
      <c r="B11" s="1">
        <f>Schweiz!B11</f>
        <v>43895</v>
      </c>
      <c r="C11">
        <f ca="1">Schweiz!F11</f>
        <v>155</v>
      </c>
      <c r="D11">
        <f t="shared" ca="1" si="1"/>
        <v>59</v>
      </c>
      <c r="E11">
        <f ca="1">Schweiz!M11</f>
        <v>1</v>
      </c>
      <c r="F11">
        <f t="shared" ca="1" si="2"/>
        <v>1</v>
      </c>
      <c r="G11">
        <f>IF($B11&lt;&gt;"",_xlfn.NUMBERVALUE(BAG_Situationsbericht!C19),"")</f>
        <v>238</v>
      </c>
      <c r="H11">
        <f>IF($B11&lt;&gt;"",_xlfn.NUMBERVALUE(BAG_Situationsbericht!B19),"")</f>
        <v>61</v>
      </c>
      <c r="I11">
        <f>IF($B11&lt;&gt;"",_xlfn.NUMBERVALUE(BAG_Situationsbericht!G19),"")</f>
        <v>1</v>
      </c>
      <c r="J11">
        <f>IF($B11&lt;&gt;"",_xlfn.NUMBERVALUE(BAG_Situationsbericht!F19),"")</f>
        <v>1</v>
      </c>
    </row>
    <row r="12" spans="1:10" x14ac:dyDescent="0.4">
      <c r="A12">
        <f t="shared" si="0"/>
        <v>11</v>
      </c>
      <c r="B12" s="1">
        <f>Schweiz!B12</f>
        <v>43896</v>
      </c>
      <c r="C12">
        <f ca="1">Schweiz!F12</f>
        <v>215</v>
      </c>
      <c r="D12">
        <f t="shared" ca="1" si="1"/>
        <v>60</v>
      </c>
      <c r="E12">
        <f ca="1">Schweiz!M12</f>
        <v>1</v>
      </c>
      <c r="F12">
        <f t="shared" ca="1" si="2"/>
        <v>0</v>
      </c>
      <c r="G12">
        <f>IF($B12&lt;&gt;"",_xlfn.NUMBERVALUE(BAG_Situationsbericht!C20),"")</f>
        <v>311</v>
      </c>
      <c r="H12">
        <f>IF($B12&lt;&gt;"",_xlfn.NUMBERVALUE(BAG_Situationsbericht!B20),"")</f>
        <v>73</v>
      </c>
      <c r="I12">
        <f>IF($B12&lt;&gt;"",_xlfn.NUMBERVALUE(BAG_Situationsbericht!G20),"")</f>
        <v>1</v>
      </c>
      <c r="J12">
        <f>IF($B12&lt;&gt;"",_xlfn.NUMBERVALUE(BAG_Situationsbericht!F20),"")</f>
        <v>0</v>
      </c>
    </row>
    <row r="13" spans="1:10" x14ac:dyDescent="0.4">
      <c r="A13">
        <f t="shared" si="0"/>
        <v>12</v>
      </c>
      <c r="B13" s="1">
        <f>Schweiz!B13</f>
        <v>43897</v>
      </c>
      <c r="C13">
        <f ca="1">Schweiz!F13</f>
        <v>287</v>
      </c>
      <c r="D13">
        <f t="shared" ca="1" si="1"/>
        <v>72</v>
      </c>
      <c r="E13">
        <f ca="1">Schweiz!M13</f>
        <v>1</v>
      </c>
      <c r="F13">
        <f t="shared" ca="1" si="2"/>
        <v>0</v>
      </c>
      <c r="G13">
        <f>IF($B13&lt;&gt;"",_xlfn.NUMBERVALUE(BAG_Situationsbericht!C21),"")</f>
        <v>360</v>
      </c>
      <c r="H13">
        <f>IF($B13&lt;&gt;"",_xlfn.NUMBERVALUE(BAG_Situationsbericht!B21),"")</f>
        <v>49</v>
      </c>
      <c r="I13">
        <f>IF($B13&lt;&gt;"",_xlfn.NUMBERVALUE(BAG_Situationsbericht!G21),"")</f>
        <v>1</v>
      </c>
      <c r="J13">
        <f>IF($B13&lt;&gt;"",_xlfn.NUMBERVALUE(BAG_Situationsbericht!F21),"")</f>
        <v>0</v>
      </c>
    </row>
    <row r="14" spans="1:10" x14ac:dyDescent="0.4">
      <c r="A14">
        <f t="shared" si="0"/>
        <v>13</v>
      </c>
      <c r="B14" s="1">
        <f>Schweiz!B14</f>
        <v>43898</v>
      </c>
      <c r="C14">
        <f ca="1">Schweiz!F14</f>
        <v>354</v>
      </c>
      <c r="D14">
        <f t="shared" ca="1" si="1"/>
        <v>67</v>
      </c>
      <c r="E14">
        <f ca="1">Schweiz!M14</f>
        <v>2</v>
      </c>
      <c r="F14">
        <f t="shared" ca="1" si="2"/>
        <v>1</v>
      </c>
      <c r="G14">
        <f>IF($B14&lt;&gt;"",_xlfn.NUMBERVALUE(BAG_Situationsbericht!C22),"")</f>
        <v>428</v>
      </c>
      <c r="H14">
        <f>IF($B14&lt;&gt;"",_xlfn.NUMBERVALUE(BAG_Situationsbericht!B22),"")</f>
        <v>68</v>
      </c>
      <c r="I14">
        <f>IF($B14&lt;&gt;"",_xlfn.NUMBERVALUE(BAG_Situationsbericht!G22),"")</f>
        <v>2</v>
      </c>
      <c r="J14">
        <f>IF($B14&lt;&gt;"",_xlfn.NUMBERVALUE(BAG_Situationsbericht!F22),"")</f>
        <v>1</v>
      </c>
    </row>
    <row r="15" spans="1:10" x14ac:dyDescent="0.4">
      <c r="A15">
        <f t="shared" si="0"/>
        <v>14</v>
      </c>
      <c r="B15" s="1">
        <f>Schweiz!B15</f>
        <v>43899</v>
      </c>
      <c r="C15">
        <f ca="1">Schweiz!F15</f>
        <v>427</v>
      </c>
      <c r="D15">
        <f t="shared" ca="1" si="1"/>
        <v>73</v>
      </c>
      <c r="E15">
        <f ca="1">Schweiz!M15</f>
        <v>2</v>
      </c>
      <c r="F15">
        <f t="shared" ca="1" si="2"/>
        <v>0</v>
      </c>
      <c r="G15">
        <f>IF($B15&lt;&gt;"",_xlfn.NUMBERVALUE(BAG_Situationsbericht!C23),"")</f>
        <v>621</v>
      </c>
      <c r="H15">
        <f>IF($B15&lt;&gt;"",_xlfn.NUMBERVALUE(BAG_Situationsbericht!B23),"")</f>
        <v>193</v>
      </c>
      <c r="I15">
        <f>IF($B15&lt;&gt;"",_xlfn.NUMBERVALUE(BAG_Situationsbericht!G23),"")</f>
        <v>2</v>
      </c>
      <c r="J15">
        <f>IF($B15&lt;&gt;"",_xlfn.NUMBERVALUE(BAG_Situationsbericht!F23),"")</f>
        <v>0</v>
      </c>
    </row>
    <row r="16" spans="1:10" x14ac:dyDescent="0.4">
      <c r="A16">
        <f t="shared" si="0"/>
        <v>15</v>
      </c>
      <c r="B16" s="1">
        <f>Schweiz!B16</f>
        <v>43900</v>
      </c>
      <c r="C16">
        <f ca="1">Schweiz!F16</f>
        <v>628</v>
      </c>
      <c r="D16">
        <f t="shared" ca="1" si="1"/>
        <v>201</v>
      </c>
      <c r="E16">
        <f ca="1">Schweiz!M16</f>
        <v>4</v>
      </c>
      <c r="F16">
        <f t="shared" ca="1" si="2"/>
        <v>2</v>
      </c>
      <c r="G16">
        <f>IF($B16&lt;&gt;"",_xlfn.NUMBERVALUE(BAG_Situationsbericht!C24),"")</f>
        <v>832</v>
      </c>
      <c r="H16">
        <f>IF($B16&lt;&gt;"",_xlfn.NUMBERVALUE(BAG_Situationsbericht!B24),"")</f>
        <v>211</v>
      </c>
      <c r="I16">
        <f>IF($B16&lt;&gt;"",_xlfn.NUMBERVALUE(BAG_Situationsbericht!G24),"")</f>
        <v>4</v>
      </c>
      <c r="J16">
        <f>IF($B16&lt;&gt;"",_xlfn.NUMBERVALUE(BAG_Situationsbericht!F24),"")</f>
        <v>2</v>
      </c>
    </row>
    <row r="17" spans="1:10" x14ac:dyDescent="0.4">
      <c r="A17">
        <f t="shared" si="0"/>
        <v>16</v>
      </c>
      <c r="B17" s="1">
        <f>Schweiz!B17</f>
        <v>43901</v>
      </c>
      <c r="C17">
        <f ca="1">Schweiz!F17</f>
        <v>864</v>
      </c>
      <c r="D17">
        <f t="shared" ca="1" si="1"/>
        <v>236</v>
      </c>
      <c r="E17">
        <f ca="1">Schweiz!M17</f>
        <v>5</v>
      </c>
      <c r="F17">
        <f t="shared" ca="1" si="2"/>
        <v>1</v>
      </c>
      <c r="G17">
        <f>IF($B17&lt;&gt;"",_xlfn.NUMBERVALUE(BAG_Situationsbericht!C25),"")</f>
        <v>1166</v>
      </c>
      <c r="H17">
        <f>IF($B17&lt;&gt;"",_xlfn.NUMBERVALUE(BAG_Situationsbericht!B25),"")</f>
        <v>334</v>
      </c>
      <c r="I17">
        <f>IF($B17&lt;&gt;"",_xlfn.NUMBERVALUE(BAG_Situationsbericht!G25),"")</f>
        <v>7</v>
      </c>
      <c r="J17">
        <f>IF($B17&lt;&gt;"",_xlfn.NUMBERVALUE(BAG_Situationsbericht!F25),"")</f>
        <v>3</v>
      </c>
    </row>
    <row r="18" spans="1:10" x14ac:dyDescent="0.4">
      <c r="A18">
        <f t="shared" si="0"/>
        <v>17</v>
      </c>
      <c r="B18" s="1">
        <f>Schweiz!B18</f>
        <v>43902</v>
      </c>
      <c r="C18">
        <f ca="1">Schweiz!F18</f>
        <v>1158</v>
      </c>
      <c r="D18">
        <f t="shared" ca="1" si="1"/>
        <v>294</v>
      </c>
      <c r="E18">
        <f ca="1">Schweiz!M18</f>
        <v>7</v>
      </c>
      <c r="F18">
        <f t="shared" ca="1" si="2"/>
        <v>2</v>
      </c>
      <c r="G18">
        <f>IF($B18&lt;&gt;"",_xlfn.NUMBERVALUE(BAG_Situationsbericht!C26),"")</f>
        <v>1524</v>
      </c>
      <c r="H18">
        <f>IF($B18&lt;&gt;"",_xlfn.NUMBERVALUE(BAG_Situationsbericht!B26),"")</f>
        <v>358</v>
      </c>
      <c r="I18">
        <f>IF($B18&lt;&gt;"",_xlfn.NUMBERVALUE(BAG_Situationsbericht!G26),"")</f>
        <v>11</v>
      </c>
      <c r="J18">
        <f>IF($B18&lt;&gt;"",_xlfn.NUMBERVALUE(BAG_Situationsbericht!F26),"")</f>
        <v>4</v>
      </c>
    </row>
    <row r="19" spans="1:10" x14ac:dyDescent="0.4">
      <c r="A19">
        <f t="shared" si="0"/>
        <v>18</v>
      </c>
      <c r="B19" s="1">
        <f>Schweiz!B19</f>
        <v>43903</v>
      </c>
      <c r="C19">
        <f ca="1">Schweiz!F19</f>
        <v>1547</v>
      </c>
      <c r="D19">
        <f t="shared" ca="1" si="1"/>
        <v>389</v>
      </c>
      <c r="E19">
        <f ca="1">Schweiz!M19</f>
        <v>10</v>
      </c>
      <c r="F19">
        <f t="shared" ca="1" si="2"/>
        <v>3</v>
      </c>
      <c r="G19">
        <f>IF($B19&lt;&gt;"",_xlfn.NUMBERVALUE(BAG_Situationsbericht!C27),"")</f>
        <v>1956</v>
      </c>
      <c r="H19">
        <f>IF($B19&lt;&gt;"",_xlfn.NUMBERVALUE(BAG_Situationsbericht!B27),"")</f>
        <v>432</v>
      </c>
      <c r="I19">
        <f>IF($B19&lt;&gt;"",_xlfn.NUMBERVALUE(BAG_Situationsbericht!G27),"")</f>
        <v>14</v>
      </c>
      <c r="J19">
        <f>IF($B19&lt;&gt;"",_xlfn.NUMBERVALUE(BAG_Situationsbericht!F27),"")</f>
        <v>3</v>
      </c>
    </row>
    <row r="20" spans="1:10" x14ac:dyDescent="0.4">
      <c r="A20">
        <f t="shared" si="0"/>
        <v>19</v>
      </c>
      <c r="B20" s="1">
        <f>Schweiz!B20</f>
        <v>43904</v>
      </c>
      <c r="C20">
        <f ca="1">Schweiz!F20</f>
        <v>1934</v>
      </c>
      <c r="D20">
        <f t="shared" ca="1" si="1"/>
        <v>387</v>
      </c>
      <c r="E20">
        <f ca="1">Schweiz!M20</f>
        <v>12</v>
      </c>
      <c r="F20">
        <f t="shared" ca="1" si="2"/>
        <v>2</v>
      </c>
      <c r="G20">
        <f>IF($B20&lt;&gt;"",_xlfn.NUMBERVALUE(BAG_Situationsbericht!C28),"")</f>
        <v>2378</v>
      </c>
      <c r="H20">
        <f>IF($B20&lt;&gt;"",_xlfn.NUMBERVALUE(BAG_Situationsbericht!B28),"")</f>
        <v>422</v>
      </c>
      <c r="I20">
        <f>IF($B20&lt;&gt;"",_xlfn.NUMBERVALUE(BAG_Situationsbericht!G28),"")</f>
        <v>19</v>
      </c>
      <c r="J20">
        <f>IF($B20&lt;&gt;"",_xlfn.NUMBERVALUE(BAG_Situationsbericht!F28),"")</f>
        <v>5</v>
      </c>
    </row>
    <row r="21" spans="1:10" x14ac:dyDescent="0.4">
      <c r="A21">
        <f t="shared" si="0"/>
        <v>20</v>
      </c>
      <c r="B21" s="1">
        <f>Schweiz!B21</f>
        <v>43905</v>
      </c>
      <c r="C21">
        <f ca="1">Schweiz!F21</f>
        <v>2316</v>
      </c>
      <c r="D21">
        <f t="shared" ca="1" si="1"/>
        <v>382</v>
      </c>
      <c r="E21">
        <f ca="1">Schweiz!M21</f>
        <v>20</v>
      </c>
      <c r="F21">
        <f t="shared" ca="1" si="2"/>
        <v>8</v>
      </c>
      <c r="G21">
        <f>IF($B21&lt;&gt;"",_xlfn.NUMBERVALUE(BAG_Situationsbericht!C29),"")</f>
        <v>2697</v>
      </c>
      <c r="H21">
        <f>IF($B21&lt;&gt;"",_xlfn.NUMBERVALUE(BAG_Situationsbericht!B29),"")</f>
        <v>319</v>
      </c>
      <c r="I21">
        <f>IF($B21&lt;&gt;"",_xlfn.NUMBERVALUE(BAG_Situationsbericht!G29),"")</f>
        <v>27</v>
      </c>
      <c r="J21">
        <f>IF($B21&lt;&gt;"",_xlfn.NUMBERVALUE(BAG_Situationsbericht!F29),"")</f>
        <v>8</v>
      </c>
    </row>
    <row r="22" spans="1:10" x14ac:dyDescent="0.4">
      <c r="A22">
        <f t="shared" si="0"/>
        <v>21</v>
      </c>
      <c r="B22" s="1">
        <f>Schweiz!B22</f>
        <v>43906</v>
      </c>
      <c r="C22">
        <f ca="1">Schweiz!F22</f>
        <v>2946</v>
      </c>
      <c r="D22">
        <f t="shared" ca="1" si="1"/>
        <v>630</v>
      </c>
      <c r="E22">
        <f ca="1">Schweiz!M22</f>
        <v>25</v>
      </c>
      <c r="F22">
        <f t="shared" ca="1" si="2"/>
        <v>5</v>
      </c>
      <c r="G22">
        <f>IF($B22&lt;&gt;"",_xlfn.NUMBERVALUE(BAG_Situationsbericht!C30),"")</f>
        <v>3769</v>
      </c>
      <c r="H22">
        <f>IF($B22&lt;&gt;"",_xlfn.NUMBERVALUE(BAG_Situationsbericht!B30),"")</f>
        <v>1072</v>
      </c>
      <c r="I22">
        <f>IF($B22&lt;&gt;"",_xlfn.NUMBERVALUE(BAG_Situationsbericht!G30),"")</f>
        <v>34</v>
      </c>
      <c r="J22">
        <f>IF($B22&lt;&gt;"",_xlfn.NUMBERVALUE(BAG_Situationsbericht!F30),"")</f>
        <v>7</v>
      </c>
    </row>
    <row r="23" spans="1:10" x14ac:dyDescent="0.4">
      <c r="A23">
        <f t="shared" si="0"/>
        <v>22</v>
      </c>
      <c r="B23" s="1">
        <f>Schweiz!B23</f>
        <v>43907</v>
      </c>
      <c r="C23">
        <f ca="1">Schweiz!F23</f>
        <v>3785</v>
      </c>
      <c r="D23">
        <f t="shared" ca="1" si="1"/>
        <v>839</v>
      </c>
      <c r="E23">
        <f ca="1">Schweiz!M23</f>
        <v>34</v>
      </c>
      <c r="F23">
        <f t="shared" ca="1" si="2"/>
        <v>9</v>
      </c>
      <c r="G23">
        <f>IF($B23&lt;&gt;"",_xlfn.NUMBERVALUE(BAG_Situationsbericht!C31),"")</f>
        <v>4850</v>
      </c>
      <c r="H23">
        <f>IF($B23&lt;&gt;"",_xlfn.NUMBERVALUE(BAG_Situationsbericht!B31),"")</f>
        <v>1081</v>
      </c>
      <c r="I23">
        <f>IF($B23&lt;&gt;"",_xlfn.NUMBERVALUE(BAG_Situationsbericht!G31),"")</f>
        <v>44</v>
      </c>
      <c r="J23">
        <f>IF($B23&lt;&gt;"",_xlfn.NUMBERVALUE(BAG_Situationsbericht!F31),"")</f>
        <v>10</v>
      </c>
    </row>
    <row r="24" spans="1:10" x14ac:dyDescent="0.4">
      <c r="A24">
        <f t="shared" si="0"/>
        <v>23</v>
      </c>
      <c r="B24" s="1">
        <f>Schweiz!B24</f>
        <v>43908</v>
      </c>
      <c r="C24">
        <f ca="1">Schweiz!F24</f>
        <v>4849</v>
      </c>
      <c r="D24">
        <f t="shared" ca="1" si="1"/>
        <v>1064</v>
      </c>
      <c r="E24">
        <f ca="1">Schweiz!M24</f>
        <v>45</v>
      </c>
      <c r="F24">
        <f t="shared" ca="1" si="2"/>
        <v>11</v>
      </c>
      <c r="G24">
        <f>IF($B24&lt;&gt;"",_xlfn.NUMBERVALUE(BAG_Situationsbericht!C32),"")</f>
        <v>6066</v>
      </c>
      <c r="H24">
        <f>IF($B24&lt;&gt;"",_xlfn.NUMBERVALUE(BAG_Situationsbericht!B32),"")</f>
        <v>1216</v>
      </c>
      <c r="I24">
        <f>IF($B24&lt;&gt;"",_xlfn.NUMBERVALUE(BAG_Situationsbericht!G32),"")</f>
        <v>52</v>
      </c>
      <c r="J24">
        <f>IF($B24&lt;&gt;"",_xlfn.NUMBERVALUE(BAG_Situationsbericht!F32),"")</f>
        <v>8</v>
      </c>
    </row>
    <row r="25" spans="1:10" x14ac:dyDescent="0.4">
      <c r="A25">
        <f t="shared" si="0"/>
        <v>24</v>
      </c>
      <c r="B25" s="1">
        <f>Schweiz!B25</f>
        <v>43909</v>
      </c>
      <c r="C25">
        <f ca="1">Schweiz!F25</f>
        <v>5943</v>
      </c>
      <c r="D25">
        <f t="shared" ca="1" si="1"/>
        <v>1094</v>
      </c>
      <c r="E25">
        <f ca="1">Schweiz!M25</f>
        <v>58</v>
      </c>
      <c r="F25">
        <f t="shared" ca="1" si="2"/>
        <v>13</v>
      </c>
      <c r="G25">
        <f>IF($B25&lt;&gt;"",_xlfn.NUMBERVALUE(BAG_Situationsbericht!C33),"")</f>
        <v>6903</v>
      </c>
      <c r="H25">
        <f>IF($B25&lt;&gt;"",_xlfn.NUMBERVALUE(BAG_Situationsbericht!B33),"")</f>
        <v>837</v>
      </c>
      <c r="I25">
        <f>IF($B25&lt;&gt;"",_xlfn.NUMBERVALUE(BAG_Situationsbericht!G33),"")</f>
        <v>63</v>
      </c>
      <c r="J25">
        <f>IF($B25&lt;&gt;"",_xlfn.NUMBERVALUE(BAG_Situationsbericht!F33),"")</f>
        <v>11</v>
      </c>
    </row>
    <row r="26" spans="1:10" x14ac:dyDescent="0.4">
      <c r="A26">
        <f t="shared" si="0"/>
        <v>25</v>
      </c>
      <c r="B26" s="1">
        <f>Schweiz!B26</f>
        <v>43910</v>
      </c>
      <c r="C26">
        <f ca="1">Schweiz!F26</f>
        <v>7056</v>
      </c>
      <c r="D26">
        <f t="shared" ca="1" si="1"/>
        <v>1113</v>
      </c>
      <c r="E26">
        <f ca="1">Schweiz!M26</f>
        <v>78</v>
      </c>
      <c r="F26">
        <f t="shared" ca="1" si="2"/>
        <v>20</v>
      </c>
      <c r="G26">
        <f>IF($B26&lt;&gt;"",_xlfn.NUMBERVALUE(BAG_Situationsbericht!C34),"")</f>
        <v>8049</v>
      </c>
      <c r="H26">
        <f>IF($B26&lt;&gt;"",_xlfn.NUMBERVALUE(BAG_Situationsbericht!B34),"")</f>
        <v>1146</v>
      </c>
      <c r="I26">
        <f>IF($B26&lt;&gt;"",_xlfn.NUMBERVALUE(BAG_Situationsbericht!G34),"")</f>
        <v>84</v>
      </c>
      <c r="J26">
        <f>IF($B26&lt;&gt;"",_xlfn.NUMBERVALUE(BAG_Situationsbericht!F34),"")</f>
        <v>21</v>
      </c>
    </row>
    <row r="27" spans="1:10" x14ac:dyDescent="0.4">
      <c r="A27">
        <f t="shared" si="0"/>
        <v>26</v>
      </c>
      <c r="B27" s="1">
        <f>Schweiz!B27</f>
        <v>43911</v>
      </c>
      <c r="C27">
        <f ca="1">Schweiz!F27</f>
        <v>7968</v>
      </c>
      <c r="D27">
        <f t="shared" ca="1" si="1"/>
        <v>912</v>
      </c>
      <c r="E27">
        <f ca="1">Schweiz!M27</f>
        <v>97</v>
      </c>
      <c r="F27">
        <f t="shared" ca="1" si="2"/>
        <v>19</v>
      </c>
      <c r="G27">
        <f>IF($B27&lt;&gt;"",_xlfn.NUMBERVALUE(BAG_Situationsbericht!C35),"")</f>
        <v>8744</v>
      </c>
      <c r="H27">
        <f>IF($B27&lt;&gt;"",_xlfn.NUMBERVALUE(BAG_Situationsbericht!B35),"")</f>
        <v>695</v>
      </c>
      <c r="I27">
        <f>IF($B27&lt;&gt;"",_xlfn.NUMBERVALUE(BAG_Situationsbericht!G35),"")</f>
        <v>101</v>
      </c>
      <c r="J27">
        <f>IF($B27&lt;&gt;"",_xlfn.NUMBERVALUE(BAG_Situationsbericht!F35),"")</f>
        <v>17</v>
      </c>
    </row>
    <row r="28" spans="1:10" x14ac:dyDescent="0.4">
      <c r="A28">
        <f t="shared" si="0"/>
        <v>27</v>
      </c>
      <c r="B28" s="1">
        <f>Schweiz!B28</f>
        <v>43912</v>
      </c>
      <c r="C28">
        <f ca="1">Schweiz!F28</f>
        <v>8735</v>
      </c>
      <c r="D28">
        <f t="shared" ca="1" si="1"/>
        <v>767</v>
      </c>
      <c r="E28">
        <f ca="1">Schweiz!M28</f>
        <v>113</v>
      </c>
      <c r="F28">
        <f t="shared" ca="1" si="2"/>
        <v>16</v>
      </c>
      <c r="G28">
        <f>IF($B28&lt;&gt;"",_xlfn.NUMBERVALUE(BAG_Situationsbericht!C36),"")</f>
        <v>9293</v>
      </c>
      <c r="H28">
        <f>IF($B28&lt;&gt;"",_xlfn.NUMBERVALUE(BAG_Situationsbericht!B36),"")</f>
        <v>549</v>
      </c>
      <c r="I28">
        <f>IF($B28&lt;&gt;"",_xlfn.NUMBERVALUE(BAG_Situationsbericht!G36),"")</f>
        <v>117</v>
      </c>
      <c r="J28">
        <f>IF($B28&lt;&gt;"",_xlfn.NUMBERVALUE(BAG_Situationsbericht!F36),"")</f>
        <v>16</v>
      </c>
    </row>
    <row r="29" spans="1:10" x14ac:dyDescent="0.4">
      <c r="A29">
        <f t="shared" si="0"/>
        <v>28</v>
      </c>
      <c r="B29" s="1">
        <f>Schweiz!B29</f>
        <v>43913</v>
      </c>
      <c r="C29">
        <f ca="1">Schweiz!F29</f>
        <v>9910</v>
      </c>
      <c r="D29">
        <f t="shared" ca="1" si="1"/>
        <v>1175</v>
      </c>
      <c r="E29">
        <f ca="1">Schweiz!M29</f>
        <v>142</v>
      </c>
      <c r="F29">
        <f t="shared" ca="1" si="2"/>
        <v>29</v>
      </c>
      <c r="G29">
        <f>IF($B29&lt;&gt;"",_xlfn.NUMBERVALUE(BAG_Situationsbericht!C37),"")</f>
        <v>10757</v>
      </c>
      <c r="H29">
        <f>IF($B29&lt;&gt;"",_xlfn.NUMBERVALUE(BAG_Situationsbericht!B37),"")</f>
        <v>1464</v>
      </c>
      <c r="I29">
        <f>IF($B29&lt;&gt;"",_xlfn.NUMBERVALUE(BAG_Situationsbericht!G37),"")</f>
        <v>139</v>
      </c>
      <c r="J29">
        <f>IF($B29&lt;&gt;"",_xlfn.NUMBERVALUE(BAG_Situationsbericht!F37),"")</f>
        <v>22</v>
      </c>
    </row>
    <row r="30" spans="1:10" x14ac:dyDescent="0.4">
      <c r="A30">
        <f t="shared" si="0"/>
        <v>29</v>
      </c>
      <c r="B30" s="1">
        <f>Schweiz!B30</f>
        <v>43914</v>
      </c>
      <c r="C30">
        <f ca="1">Schweiz!F30</f>
        <v>10832</v>
      </c>
      <c r="D30">
        <f t="shared" ca="1" si="1"/>
        <v>922</v>
      </c>
      <c r="E30">
        <f ca="1">Schweiz!M30</f>
        <v>165</v>
      </c>
      <c r="F30">
        <f t="shared" ca="1" si="2"/>
        <v>23</v>
      </c>
      <c r="G30">
        <f>IF($B30&lt;&gt;"",_xlfn.NUMBERVALUE(BAG_Situationsbericht!C38),"")</f>
        <v>11997</v>
      </c>
      <c r="H30">
        <f>IF($B30&lt;&gt;"",_xlfn.NUMBERVALUE(BAG_Situationsbericht!B38),"")</f>
        <v>1240</v>
      </c>
      <c r="I30">
        <f>IF($B30&lt;&gt;"",_xlfn.NUMBERVALUE(BAG_Situationsbericht!G38),"")</f>
        <v>156</v>
      </c>
      <c r="J30">
        <f>IF($B30&lt;&gt;"",_xlfn.NUMBERVALUE(BAG_Situationsbericht!F38),"")</f>
        <v>17</v>
      </c>
    </row>
    <row r="31" spans="1:10" x14ac:dyDescent="0.4">
      <c r="A31">
        <f t="shared" si="0"/>
        <v>30</v>
      </c>
      <c r="B31" s="1">
        <f>Schweiz!B31</f>
        <v>43915</v>
      </c>
      <c r="C31">
        <f ca="1">Schweiz!F31</f>
        <v>11894</v>
      </c>
      <c r="D31">
        <f t="shared" ca="1" si="1"/>
        <v>1062</v>
      </c>
      <c r="E31">
        <f ca="1">Schweiz!M31</f>
        <v>200</v>
      </c>
      <c r="F31">
        <f t="shared" ca="1" si="2"/>
        <v>35</v>
      </c>
      <c r="G31">
        <f>IF($B31&lt;&gt;"",_xlfn.NUMBERVALUE(BAG_Situationsbericht!C39),"")</f>
        <v>13070</v>
      </c>
      <c r="H31">
        <f>IF($B31&lt;&gt;"",_xlfn.NUMBERVALUE(BAG_Situationsbericht!B39),"")</f>
        <v>1073</v>
      </c>
      <c r="I31">
        <f>IF($B31&lt;&gt;"",_xlfn.NUMBERVALUE(BAG_Situationsbericht!G39),"")</f>
        <v>193</v>
      </c>
      <c r="J31">
        <f>IF($B31&lt;&gt;"",_xlfn.NUMBERVALUE(BAG_Situationsbericht!F39),"")</f>
        <v>37</v>
      </c>
    </row>
    <row r="32" spans="1:10" x14ac:dyDescent="0.4">
      <c r="A32">
        <f t="shared" si="0"/>
        <v>31</v>
      </c>
      <c r="B32" s="1">
        <f>Schweiz!B32</f>
        <v>43916</v>
      </c>
      <c r="C32">
        <f ca="1">Schweiz!F32</f>
        <v>13123</v>
      </c>
      <c r="D32">
        <f t="shared" ca="1" si="1"/>
        <v>1229</v>
      </c>
      <c r="E32">
        <f ca="1">Schweiz!M32</f>
        <v>246</v>
      </c>
      <c r="F32">
        <f t="shared" ca="1" si="2"/>
        <v>46</v>
      </c>
      <c r="G32">
        <f>IF($B32&lt;&gt;"",_xlfn.NUMBERVALUE(BAG_Situationsbericht!C40),"")</f>
        <v>14185</v>
      </c>
      <c r="H32">
        <f>IF($B32&lt;&gt;"",_xlfn.NUMBERVALUE(BAG_Situationsbericht!B40),"")</f>
        <v>1115</v>
      </c>
      <c r="I32">
        <f>IF($B32&lt;&gt;"",_xlfn.NUMBERVALUE(BAG_Situationsbericht!G40),"")</f>
        <v>230</v>
      </c>
      <c r="J32">
        <f>IF($B32&lt;&gt;"",_xlfn.NUMBERVALUE(BAG_Situationsbericht!F40),"")</f>
        <v>37</v>
      </c>
    </row>
    <row r="33" spans="1:10" x14ac:dyDescent="0.4">
      <c r="A33">
        <f t="shared" si="0"/>
        <v>32</v>
      </c>
      <c r="B33" s="1">
        <f>Schweiz!B33</f>
        <v>43917</v>
      </c>
      <c r="C33">
        <f ca="1">Schweiz!F33</f>
        <v>14448</v>
      </c>
      <c r="D33">
        <f t="shared" ca="1" si="1"/>
        <v>1325</v>
      </c>
      <c r="E33">
        <f ca="1">Schweiz!M33</f>
        <v>285</v>
      </c>
      <c r="F33">
        <f t="shared" ca="1" si="2"/>
        <v>39</v>
      </c>
      <c r="G33">
        <f>IF($B33&lt;&gt;"",_xlfn.NUMBERVALUE(BAG_Situationsbericht!C41),"")</f>
        <v>15494</v>
      </c>
      <c r="H33">
        <f>IF($B33&lt;&gt;"",_xlfn.NUMBERVALUE(BAG_Situationsbericht!B41),"")</f>
        <v>1309</v>
      </c>
      <c r="I33">
        <f>IF($B33&lt;&gt;"",_xlfn.NUMBERVALUE(BAG_Situationsbericht!G41),"")</f>
        <v>261</v>
      </c>
      <c r="J33">
        <f>IF($B33&lt;&gt;"",_xlfn.NUMBERVALUE(BAG_Situationsbericht!F41),"")</f>
        <v>31</v>
      </c>
    </row>
    <row r="34" spans="1:10" x14ac:dyDescent="0.4">
      <c r="A34">
        <f t="shared" si="0"/>
        <v>33</v>
      </c>
      <c r="B34" s="1">
        <f>Schweiz!B34</f>
        <v>43918</v>
      </c>
      <c r="C34">
        <f ca="1">Schweiz!F34</f>
        <v>15302</v>
      </c>
      <c r="D34">
        <f t="shared" ca="1" si="1"/>
        <v>854</v>
      </c>
      <c r="E34">
        <f ca="1">Schweiz!M34</f>
        <v>336</v>
      </c>
      <c r="F34">
        <f t="shared" ca="1" si="2"/>
        <v>51</v>
      </c>
      <c r="G34">
        <f>IF($B34&lt;&gt;"",_xlfn.NUMBERVALUE(BAG_Situationsbericht!C42),"")</f>
        <v>16216</v>
      </c>
      <c r="H34">
        <f>IF($B34&lt;&gt;"",_xlfn.NUMBERVALUE(BAG_Situationsbericht!B42),"")</f>
        <v>722</v>
      </c>
      <c r="I34">
        <f>IF($B34&lt;&gt;"",_xlfn.NUMBERVALUE(BAG_Situationsbericht!G42),"")</f>
        <v>315</v>
      </c>
      <c r="J34">
        <f>IF($B34&lt;&gt;"",_xlfn.NUMBERVALUE(BAG_Situationsbericht!F42),"")</f>
        <v>54</v>
      </c>
    </row>
    <row r="35" spans="1:10" x14ac:dyDescent="0.4">
      <c r="A35">
        <f t="shared" si="0"/>
        <v>34</v>
      </c>
      <c r="B35" s="1">
        <f>Schweiz!B35</f>
        <v>43919</v>
      </c>
      <c r="C35">
        <f ca="1">Schweiz!F35</f>
        <v>15944</v>
      </c>
      <c r="D35">
        <f t="shared" ca="1" si="1"/>
        <v>642</v>
      </c>
      <c r="E35">
        <f ca="1">Schweiz!M35</f>
        <v>382</v>
      </c>
      <c r="F35">
        <f t="shared" ca="1" si="2"/>
        <v>46</v>
      </c>
      <c r="G35">
        <f>IF($B35&lt;&gt;"",_xlfn.NUMBERVALUE(BAG_Situationsbericht!C43),"")</f>
        <v>16651</v>
      </c>
      <c r="H35">
        <f>IF($B35&lt;&gt;"",_xlfn.NUMBERVALUE(BAG_Situationsbericht!B43),"")</f>
        <v>435</v>
      </c>
      <c r="I35">
        <f>IF($B35&lt;&gt;"",_xlfn.NUMBERVALUE(BAG_Situationsbericht!G43),"")</f>
        <v>359</v>
      </c>
      <c r="J35">
        <f>IF($B35&lt;&gt;"",_xlfn.NUMBERVALUE(BAG_Situationsbericht!F43),"")</f>
        <v>44</v>
      </c>
    </row>
    <row r="36" spans="1:10" x14ac:dyDescent="0.4">
      <c r="A36">
        <f t="shared" si="0"/>
        <v>35</v>
      </c>
      <c r="B36" s="1">
        <f>Schweiz!B36</f>
        <v>43920</v>
      </c>
      <c r="C36">
        <f ca="1">Schweiz!F36</f>
        <v>16975</v>
      </c>
      <c r="D36">
        <f t="shared" ca="1" si="1"/>
        <v>1031</v>
      </c>
      <c r="E36">
        <f ca="1">Schweiz!M36</f>
        <v>436</v>
      </c>
      <c r="F36">
        <f t="shared" ca="1" si="2"/>
        <v>54</v>
      </c>
      <c r="G36">
        <f>IF($B36&lt;&gt;"",_xlfn.NUMBERVALUE(BAG_Situationsbericht!C44),"")</f>
        <v>17959</v>
      </c>
      <c r="H36">
        <f>IF($B36&lt;&gt;"",_xlfn.NUMBERVALUE(BAG_Situationsbericht!B44),"")</f>
        <v>1308</v>
      </c>
      <c r="I36">
        <f>IF($B36&lt;&gt;"",_xlfn.NUMBERVALUE(BAG_Situationsbericht!G44),"")</f>
        <v>415</v>
      </c>
      <c r="J36">
        <f>IF($B36&lt;&gt;"",_xlfn.NUMBERVALUE(BAG_Situationsbericht!F44),"")</f>
        <v>56</v>
      </c>
    </row>
    <row r="37" spans="1:10" x14ac:dyDescent="0.4">
      <c r="A37">
        <f t="shared" si="0"/>
        <v>36</v>
      </c>
      <c r="B37" s="1">
        <f>Schweiz!B37</f>
        <v>43921</v>
      </c>
      <c r="C37">
        <f ca="1">Schweiz!F37</f>
        <v>17919</v>
      </c>
      <c r="D37">
        <f t="shared" ca="1" si="1"/>
        <v>944</v>
      </c>
      <c r="E37">
        <f ca="1">Schweiz!M37</f>
        <v>501</v>
      </c>
      <c r="F37">
        <f t="shared" ca="1" si="2"/>
        <v>65</v>
      </c>
      <c r="G37">
        <f>IF($B37&lt;&gt;"",_xlfn.NUMBERVALUE(BAG_Situationsbericht!C45),"")</f>
        <v>19098</v>
      </c>
      <c r="H37">
        <f>IF($B37&lt;&gt;"",_xlfn.NUMBERVALUE(BAG_Situationsbericht!B45),"")</f>
        <v>1139</v>
      </c>
      <c r="I37">
        <f>IF($B37&lt;&gt;"",_xlfn.NUMBERVALUE(BAG_Situationsbericht!G45),"")</f>
        <v>454</v>
      </c>
      <c r="J37">
        <f>IF($B37&lt;&gt;"",_xlfn.NUMBERVALUE(BAG_Situationsbericht!F45),"")</f>
        <v>39</v>
      </c>
    </row>
    <row r="38" spans="1:10" x14ac:dyDescent="0.4">
      <c r="A38">
        <f t="shared" si="0"/>
        <v>37</v>
      </c>
      <c r="B38" s="1">
        <f>Schweiz!B38</f>
        <v>43922</v>
      </c>
      <c r="C38">
        <f ca="1">Schweiz!F38</f>
        <v>18944</v>
      </c>
      <c r="D38">
        <f t="shared" ca="1" si="1"/>
        <v>1025</v>
      </c>
      <c r="E38">
        <f ca="1">Schweiz!M38</f>
        <v>564</v>
      </c>
      <c r="F38">
        <f t="shared" ca="1" si="2"/>
        <v>63</v>
      </c>
      <c r="G38">
        <f>IF($B38&lt;&gt;"",_xlfn.NUMBERVALUE(BAG_Situationsbericht!C46),"")</f>
        <v>20112</v>
      </c>
      <c r="H38">
        <f>IF($B38&lt;&gt;"",_xlfn.NUMBERVALUE(BAG_Situationsbericht!B46),"")</f>
        <v>1014</v>
      </c>
      <c r="I38">
        <f>IF($B38&lt;&gt;"",_xlfn.NUMBERVALUE(BAG_Situationsbericht!G46),"")</f>
        <v>507</v>
      </c>
      <c r="J38">
        <f>IF($B38&lt;&gt;"",_xlfn.NUMBERVALUE(BAG_Situationsbericht!F46),"")</f>
        <v>53</v>
      </c>
    </row>
    <row r="39" spans="1:10" x14ac:dyDescent="0.4">
      <c r="A39">
        <f t="shared" si="0"/>
        <v>38</v>
      </c>
      <c r="B39" s="1">
        <f>Schweiz!B39</f>
        <v>43923</v>
      </c>
      <c r="C39">
        <f ca="1">Schweiz!F39</f>
        <v>19987</v>
      </c>
      <c r="D39">
        <f t="shared" ca="1" si="1"/>
        <v>1043</v>
      </c>
      <c r="E39">
        <f ca="1">Schweiz!M39</f>
        <v>625</v>
      </c>
      <c r="F39">
        <f t="shared" ca="1" si="2"/>
        <v>61</v>
      </c>
      <c r="G39">
        <f>IF($B39&lt;&gt;"",_xlfn.NUMBERVALUE(BAG_Situationsbericht!C47),"")</f>
        <v>20989</v>
      </c>
      <c r="H39">
        <f>IF($B39&lt;&gt;"",_xlfn.NUMBERVALUE(BAG_Situationsbericht!B47),"")</f>
        <v>877</v>
      </c>
      <c r="I39">
        <f>IF($B39&lt;&gt;"",_xlfn.NUMBERVALUE(BAG_Situationsbericht!G47),"")</f>
        <v>564</v>
      </c>
      <c r="J39">
        <f>IF($B39&lt;&gt;"",_xlfn.NUMBERVALUE(BAG_Situationsbericht!F47),"")</f>
        <v>57</v>
      </c>
    </row>
    <row r="40" spans="1:10" x14ac:dyDescent="0.4">
      <c r="A40">
        <f t="shared" si="0"/>
        <v>39</v>
      </c>
      <c r="B40" s="1">
        <f>Schweiz!B40</f>
        <v>43924</v>
      </c>
      <c r="C40">
        <f ca="1">Schweiz!F40</f>
        <v>20917</v>
      </c>
      <c r="D40">
        <f t="shared" ca="1" si="1"/>
        <v>930</v>
      </c>
      <c r="E40">
        <f ca="1">Schweiz!M40</f>
        <v>686</v>
      </c>
      <c r="F40">
        <f t="shared" ca="1" si="2"/>
        <v>61</v>
      </c>
      <c r="G40">
        <f>IF($B40&lt;&gt;"",_xlfn.NUMBERVALUE(BAG_Situationsbericht!C48),"")</f>
        <v>21916</v>
      </c>
      <c r="H40">
        <f>IF($B40&lt;&gt;"",_xlfn.NUMBERVALUE(BAG_Situationsbericht!B48),"")</f>
        <v>927</v>
      </c>
      <c r="I40">
        <f>IF($B40&lt;&gt;"",_xlfn.NUMBERVALUE(BAG_Situationsbericht!G48),"")</f>
        <v>614</v>
      </c>
      <c r="J40">
        <f>IF($B40&lt;&gt;"",_xlfn.NUMBERVALUE(BAG_Situationsbericht!F48),"")</f>
        <v>50</v>
      </c>
    </row>
    <row r="41" spans="1:10" x14ac:dyDescent="0.4">
      <c r="A41">
        <f t="shared" si="0"/>
        <v>40</v>
      </c>
      <c r="B41" s="1">
        <f>Schweiz!B41</f>
        <v>43925</v>
      </c>
      <c r="C41">
        <f ca="1">Schweiz!F41</f>
        <v>21513</v>
      </c>
      <c r="D41">
        <f t="shared" ca="1" si="1"/>
        <v>596</v>
      </c>
      <c r="E41">
        <f ca="1">Schweiz!M41</f>
        <v>752</v>
      </c>
      <c r="F41">
        <f t="shared" ca="1" si="2"/>
        <v>66</v>
      </c>
      <c r="G41">
        <f>IF($B41&lt;&gt;"",_xlfn.NUMBERVALUE(BAG_Situationsbericht!C49),"")</f>
        <v>22401</v>
      </c>
      <c r="H41">
        <f>IF($B41&lt;&gt;"",_xlfn.NUMBERVALUE(BAG_Situationsbericht!B49),"")</f>
        <v>485</v>
      </c>
      <c r="I41">
        <f>IF($B41&lt;&gt;"",_xlfn.NUMBERVALUE(BAG_Situationsbericht!G49),"")</f>
        <v>661</v>
      </c>
      <c r="J41">
        <f>IF($B41&lt;&gt;"",_xlfn.NUMBERVALUE(BAG_Situationsbericht!F49),"")</f>
        <v>47</v>
      </c>
    </row>
    <row r="42" spans="1:10" x14ac:dyDescent="0.4">
      <c r="A42">
        <f t="shared" si="0"/>
        <v>41</v>
      </c>
      <c r="B42" s="1">
        <f>Schweiz!B42</f>
        <v>43926</v>
      </c>
      <c r="C42">
        <f ca="1">Schweiz!F42</f>
        <v>21933</v>
      </c>
      <c r="D42">
        <f t="shared" ca="1" si="1"/>
        <v>420</v>
      </c>
      <c r="E42">
        <f ca="1">Schweiz!M42</f>
        <v>803</v>
      </c>
      <c r="F42">
        <f t="shared" ca="1" si="2"/>
        <v>51</v>
      </c>
      <c r="G42">
        <f>IF($B42&lt;&gt;"",_xlfn.NUMBERVALUE(BAG_Situationsbericht!C50),"")</f>
        <v>22680</v>
      </c>
      <c r="H42">
        <f>IF($B42&lt;&gt;"",_xlfn.NUMBERVALUE(BAG_Situationsbericht!B50),"")</f>
        <v>279</v>
      </c>
      <c r="I42">
        <f>IF($B42&lt;&gt;"",_xlfn.NUMBERVALUE(BAG_Situationsbericht!G50),"")</f>
        <v>706</v>
      </c>
      <c r="J42">
        <f>IF($B42&lt;&gt;"",_xlfn.NUMBERVALUE(BAG_Situationsbericht!F50),"")</f>
        <v>45</v>
      </c>
    </row>
    <row r="43" spans="1:10" x14ac:dyDescent="0.4">
      <c r="A43">
        <f t="shared" si="0"/>
        <v>42</v>
      </c>
      <c r="B43" s="1">
        <f>Schweiz!B43</f>
        <v>43927</v>
      </c>
      <c r="C43">
        <f ca="1">Schweiz!F43</f>
        <v>22607</v>
      </c>
      <c r="D43">
        <f t="shared" ca="1" si="1"/>
        <v>674</v>
      </c>
      <c r="E43">
        <f ca="1">Schweiz!M43</f>
        <v>859</v>
      </c>
      <c r="F43">
        <f t="shared" ca="1" si="2"/>
        <v>56</v>
      </c>
      <c r="G43">
        <f>IF($B43&lt;&gt;"",_xlfn.NUMBERVALUE(BAG_Situationsbericht!C51),"")</f>
        <v>23603</v>
      </c>
      <c r="H43">
        <f>IF($B43&lt;&gt;"",_xlfn.NUMBERVALUE(BAG_Situationsbericht!B51),"")</f>
        <v>923</v>
      </c>
      <c r="I43">
        <f>IF($B43&lt;&gt;"",_xlfn.NUMBERVALUE(BAG_Situationsbericht!G51),"")</f>
        <v>750</v>
      </c>
      <c r="J43">
        <f>IF($B43&lt;&gt;"",_xlfn.NUMBERVALUE(BAG_Situationsbericht!F51),"")</f>
        <v>44</v>
      </c>
    </row>
    <row r="44" spans="1:10" x14ac:dyDescent="0.4">
      <c r="A44">
        <f t="shared" si="0"/>
        <v>43</v>
      </c>
      <c r="B44" s="1">
        <f>Schweiz!B44</f>
        <v>43928</v>
      </c>
      <c r="C44">
        <f ca="1">Schweiz!F44</f>
        <v>23259</v>
      </c>
      <c r="D44">
        <f t="shared" ca="1" si="1"/>
        <v>652</v>
      </c>
      <c r="E44">
        <f ca="1">Schweiz!M44</f>
        <v>918</v>
      </c>
      <c r="F44">
        <f t="shared" ca="1" si="2"/>
        <v>59</v>
      </c>
      <c r="G44">
        <f>IF($B44&lt;&gt;"",_xlfn.NUMBERVALUE(BAG_Situationsbericht!C52),"")</f>
        <v>24320</v>
      </c>
      <c r="H44">
        <f>IF($B44&lt;&gt;"",_xlfn.NUMBERVALUE(BAG_Situationsbericht!B52),"")</f>
        <v>717</v>
      </c>
      <c r="I44">
        <f>IF($B44&lt;&gt;"",_xlfn.NUMBERVALUE(BAG_Situationsbericht!G52),"")</f>
        <v>802</v>
      </c>
      <c r="J44">
        <f>IF($B44&lt;&gt;"",_xlfn.NUMBERVALUE(BAG_Situationsbericht!F52),"")</f>
        <v>52</v>
      </c>
    </row>
    <row r="45" spans="1:10" x14ac:dyDescent="0.4">
      <c r="A45">
        <f t="shared" si="0"/>
        <v>44</v>
      </c>
      <c r="B45" s="1">
        <f>Schweiz!B45</f>
        <v>43929</v>
      </c>
      <c r="C45">
        <f ca="1">Schweiz!F45</f>
        <v>23927</v>
      </c>
      <c r="D45">
        <f t="shared" ca="1" si="1"/>
        <v>668</v>
      </c>
      <c r="E45">
        <f ca="1">Schweiz!M45</f>
        <v>985</v>
      </c>
      <c r="F45">
        <f t="shared" ca="1" si="2"/>
        <v>67</v>
      </c>
      <c r="G45">
        <f>IF($B45&lt;&gt;"",_xlfn.NUMBERVALUE(BAG_Situationsbericht!C53),"")</f>
        <v>24931</v>
      </c>
      <c r="H45">
        <f>IF($B45&lt;&gt;"",_xlfn.NUMBERVALUE(BAG_Situationsbericht!B53),"")</f>
        <v>611</v>
      </c>
      <c r="I45">
        <f>IF($B45&lt;&gt;"",_xlfn.NUMBERVALUE(BAG_Situationsbericht!G53),"")</f>
        <v>854</v>
      </c>
      <c r="J45">
        <f>IF($B45&lt;&gt;"",_xlfn.NUMBERVALUE(BAG_Situationsbericht!F53),"")</f>
        <v>52</v>
      </c>
    </row>
    <row r="46" spans="1:10" x14ac:dyDescent="0.4">
      <c r="A46">
        <f t="shared" si="0"/>
        <v>45</v>
      </c>
      <c r="B46" s="1">
        <f>Schweiz!B46</f>
        <v>43930</v>
      </c>
      <c r="C46">
        <f ca="1">Schweiz!F46</f>
        <v>24596</v>
      </c>
      <c r="D46">
        <f t="shared" ca="1" si="1"/>
        <v>669</v>
      </c>
      <c r="E46">
        <f ca="1">Schweiz!M46</f>
        <v>1036</v>
      </c>
      <c r="F46">
        <f t="shared" ca="1" si="2"/>
        <v>51</v>
      </c>
      <c r="G46">
        <f>IF($B46&lt;&gt;"",_xlfn.NUMBERVALUE(BAG_Situationsbericht!C54),"")</f>
        <v>25491</v>
      </c>
      <c r="H46">
        <f>IF($B46&lt;&gt;"",_xlfn.NUMBERVALUE(BAG_Situationsbericht!B54),"")</f>
        <v>560</v>
      </c>
      <c r="I46">
        <f>IF($B46&lt;&gt;"",_xlfn.NUMBERVALUE(BAG_Situationsbericht!G54),"")</f>
        <v>896</v>
      </c>
      <c r="J46">
        <f>IF($B46&lt;&gt;"",_xlfn.NUMBERVALUE(BAG_Situationsbericht!F54),"")</f>
        <v>42</v>
      </c>
    </row>
    <row r="47" spans="1:10" x14ac:dyDescent="0.4">
      <c r="A47">
        <f t="shared" si="0"/>
        <v>46</v>
      </c>
      <c r="B47" s="1">
        <f>Schweiz!B47</f>
        <v>43931</v>
      </c>
      <c r="C47">
        <f ca="1">Schweiz!F47</f>
        <v>25045</v>
      </c>
      <c r="D47">
        <f t="shared" ca="1" si="1"/>
        <v>449</v>
      </c>
      <c r="E47">
        <f ca="1">Schweiz!M47</f>
        <v>1086</v>
      </c>
      <c r="F47">
        <f t="shared" ca="1" si="2"/>
        <v>50</v>
      </c>
      <c r="G47">
        <f>IF($B47&lt;&gt;"",_xlfn.NUMBERVALUE(BAG_Situationsbericht!C55),"")</f>
        <v>25802</v>
      </c>
      <c r="H47">
        <f>IF($B47&lt;&gt;"",_xlfn.NUMBERVALUE(BAG_Situationsbericht!B55),"")</f>
        <v>311</v>
      </c>
      <c r="I47">
        <f>IF($B47&lt;&gt;"",_xlfn.NUMBERVALUE(BAG_Situationsbericht!G55),"")</f>
        <v>942</v>
      </c>
      <c r="J47">
        <f>IF($B47&lt;&gt;"",_xlfn.NUMBERVALUE(BAG_Situationsbericht!F55),"")</f>
        <v>46</v>
      </c>
    </row>
    <row r="48" spans="1:10" x14ac:dyDescent="0.4">
      <c r="A48">
        <f t="shared" si="0"/>
        <v>47</v>
      </c>
      <c r="B48" s="1">
        <f>Schweiz!B48</f>
        <v>43932</v>
      </c>
      <c r="C48">
        <f ca="1">Schweiz!F48</f>
        <v>25506</v>
      </c>
      <c r="D48">
        <f t="shared" ca="1" si="1"/>
        <v>461</v>
      </c>
      <c r="E48">
        <f ca="1">Schweiz!M48</f>
        <v>1121</v>
      </c>
      <c r="F48">
        <f t="shared" ca="1" si="2"/>
        <v>35</v>
      </c>
      <c r="G48">
        <f>IF($B48&lt;&gt;"",_xlfn.NUMBERVALUE(BAG_Situationsbericht!C56),"")</f>
        <v>26062</v>
      </c>
      <c r="H48">
        <f>IF($B48&lt;&gt;"",_xlfn.NUMBERVALUE(BAG_Situationsbericht!B56),"")</f>
        <v>260</v>
      </c>
      <c r="I48">
        <f>IF($B48&lt;&gt;"",_xlfn.NUMBERVALUE(BAG_Situationsbericht!G56),"")</f>
        <v>984</v>
      </c>
      <c r="J48">
        <f>IF($B48&lt;&gt;"",_xlfn.NUMBERVALUE(BAG_Situationsbericht!F56),"")</f>
        <v>42</v>
      </c>
    </row>
    <row r="49" spans="1:10" x14ac:dyDescent="0.4">
      <c r="A49">
        <f t="shared" si="0"/>
        <v>48</v>
      </c>
      <c r="B49" s="1">
        <f>Schweiz!B49</f>
        <v>43933</v>
      </c>
      <c r="C49">
        <f ca="1">Schweiz!F49</f>
        <v>25783</v>
      </c>
      <c r="D49">
        <f t="shared" ca="1" si="1"/>
        <v>277</v>
      </c>
      <c r="E49">
        <f ca="1">Schweiz!M49</f>
        <v>1175</v>
      </c>
      <c r="F49">
        <f t="shared" ca="1" si="2"/>
        <v>54</v>
      </c>
      <c r="G49">
        <f>IF($B49&lt;&gt;"",_xlfn.NUMBERVALUE(BAG_Situationsbericht!C57),"")</f>
        <v>26282</v>
      </c>
      <c r="H49">
        <f>IF($B49&lt;&gt;"",_xlfn.NUMBERVALUE(BAG_Situationsbericht!B57),"")</f>
        <v>220</v>
      </c>
      <c r="I49">
        <f>IF($B49&lt;&gt;"",_xlfn.NUMBERVALUE(BAG_Situationsbericht!G57),"")</f>
        <v>1015</v>
      </c>
      <c r="J49">
        <f>IF($B49&lt;&gt;"",_xlfn.NUMBERVALUE(BAG_Situationsbericht!F57),"")</f>
        <v>31</v>
      </c>
    </row>
    <row r="50" spans="1:10" x14ac:dyDescent="0.4">
      <c r="A50">
        <f t="shared" si="0"/>
        <v>49</v>
      </c>
      <c r="B50" s="1">
        <f>Schweiz!B50</f>
        <v>43934</v>
      </c>
      <c r="C50">
        <f ca="1">Schweiz!F50</f>
        <v>26032</v>
      </c>
      <c r="D50">
        <f t="shared" ca="1" si="1"/>
        <v>249</v>
      </c>
      <c r="E50">
        <f ca="1">Schweiz!M50</f>
        <v>1205</v>
      </c>
      <c r="F50">
        <f t="shared" ca="1" si="2"/>
        <v>30</v>
      </c>
      <c r="G50">
        <f>IF($B50&lt;&gt;"",_xlfn.NUMBERVALUE(BAG_Situationsbericht!C58),"")</f>
        <v>26529</v>
      </c>
      <c r="H50">
        <f>IF($B50&lt;&gt;"",_xlfn.NUMBERVALUE(BAG_Situationsbericht!B58),"")</f>
        <v>247</v>
      </c>
      <c r="I50">
        <f>IF($B50&lt;&gt;"",_xlfn.NUMBERVALUE(BAG_Situationsbericht!G58),"")</f>
        <v>1046</v>
      </c>
      <c r="J50">
        <f>IF($B50&lt;&gt;"",_xlfn.NUMBERVALUE(BAG_Situationsbericht!F58),"")</f>
        <v>31</v>
      </c>
    </row>
    <row r="51" spans="1:10" x14ac:dyDescent="0.4">
      <c r="A51">
        <f t="shared" si="0"/>
        <v>50</v>
      </c>
      <c r="B51" s="1">
        <f>Schweiz!B51</f>
        <v>43935</v>
      </c>
      <c r="C51">
        <f ca="1">Schweiz!F51</f>
        <v>26351</v>
      </c>
      <c r="D51">
        <f t="shared" ca="1" si="1"/>
        <v>319</v>
      </c>
      <c r="E51">
        <f ca="1">Schweiz!M51</f>
        <v>1242</v>
      </c>
      <c r="F51">
        <f t="shared" ca="1" si="2"/>
        <v>37</v>
      </c>
      <c r="G51">
        <f>IF($B51&lt;&gt;"",_xlfn.NUMBERVALUE(BAG_Situationsbericht!C59),"")</f>
        <v>26955</v>
      </c>
      <c r="H51">
        <f>IF($B51&lt;&gt;"",_xlfn.NUMBERVALUE(BAG_Situationsbericht!B59),"")</f>
        <v>426</v>
      </c>
      <c r="I51">
        <f>IF($B51&lt;&gt;"",_xlfn.NUMBERVALUE(BAG_Situationsbericht!G59),"")</f>
        <v>1080</v>
      </c>
      <c r="J51">
        <f>IF($B51&lt;&gt;"",_xlfn.NUMBERVALUE(BAG_Situationsbericht!F59),"")</f>
        <v>34</v>
      </c>
    </row>
    <row r="52" spans="1:10" x14ac:dyDescent="0.4">
      <c r="A52">
        <f t="shared" si="0"/>
        <v>51</v>
      </c>
      <c r="B52" s="1">
        <f>Schweiz!B52</f>
        <v>43936</v>
      </c>
      <c r="C52">
        <f ca="1">Schweiz!F52</f>
        <v>26671</v>
      </c>
      <c r="D52">
        <f t="shared" ca="1" si="1"/>
        <v>320</v>
      </c>
      <c r="E52">
        <f ca="1">Schweiz!M52</f>
        <v>1296</v>
      </c>
      <c r="F52">
        <f t="shared" ca="1" si="2"/>
        <v>54</v>
      </c>
      <c r="G52">
        <f>IF($B52&lt;&gt;"",_xlfn.NUMBERVALUE(BAG_Situationsbericht!C60),"")</f>
        <v>27283</v>
      </c>
      <c r="H52">
        <f>IF($B52&lt;&gt;"",_xlfn.NUMBERVALUE(BAG_Situationsbericht!B60),"")</f>
        <v>328</v>
      </c>
      <c r="I52">
        <f>IF($B52&lt;&gt;"",_xlfn.NUMBERVALUE(BAG_Situationsbericht!G60),"")</f>
        <v>1112</v>
      </c>
      <c r="J52">
        <f>IF($B52&lt;&gt;"",_xlfn.NUMBERVALUE(BAG_Situationsbericht!F60),"")</f>
        <v>32</v>
      </c>
    </row>
    <row r="53" spans="1:10" x14ac:dyDescent="0.4">
      <c r="A53">
        <f t="shared" si="0"/>
        <v>52</v>
      </c>
      <c r="B53" s="1">
        <f>Schweiz!B53</f>
        <v>43937</v>
      </c>
      <c r="C53">
        <f ca="1">Schweiz!F53</f>
        <v>26970</v>
      </c>
      <c r="D53">
        <f t="shared" ca="1" si="1"/>
        <v>299</v>
      </c>
      <c r="E53">
        <f ca="1">Schweiz!M53</f>
        <v>1337</v>
      </c>
      <c r="F53">
        <f t="shared" ca="1" si="2"/>
        <v>41</v>
      </c>
      <c r="G53">
        <f>IF($B53&lt;&gt;"",_xlfn.NUMBERVALUE(BAG_Situationsbericht!C61),"")</f>
        <v>27598</v>
      </c>
      <c r="H53">
        <f>IF($B53&lt;&gt;"",_xlfn.NUMBERVALUE(BAG_Situationsbericht!B61),"")</f>
        <v>315</v>
      </c>
      <c r="I53">
        <f>IF($B53&lt;&gt;"",_xlfn.NUMBERVALUE(BAG_Situationsbericht!G61),"")</f>
        <v>1146</v>
      </c>
      <c r="J53">
        <f>IF($B53&lt;&gt;"",_xlfn.NUMBERVALUE(BAG_Situationsbericht!F61),"")</f>
        <v>34</v>
      </c>
    </row>
    <row r="54" spans="1:10" x14ac:dyDescent="0.4">
      <c r="A54">
        <f t="shared" si="0"/>
        <v>53</v>
      </c>
      <c r="B54" s="1">
        <f>Schweiz!B54</f>
        <v>43938</v>
      </c>
      <c r="C54">
        <f ca="1">Schweiz!F54</f>
        <v>27275</v>
      </c>
      <c r="D54">
        <f t="shared" ca="1" si="1"/>
        <v>305</v>
      </c>
      <c r="E54">
        <f ca="1">Schweiz!M54</f>
        <v>1382</v>
      </c>
      <c r="F54">
        <f t="shared" ca="1" si="2"/>
        <v>45</v>
      </c>
      <c r="G54">
        <f>IF($B54&lt;&gt;"",_xlfn.NUMBERVALUE(BAG_Situationsbericht!C62),"")</f>
        <v>27888</v>
      </c>
      <c r="H54">
        <f>IF($B54&lt;&gt;"",_xlfn.NUMBERVALUE(BAG_Situationsbericht!B62),"")</f>
        <v>290</v>
      </c>
      <c r="I54">
        <f>IF($B54&lt;&gt;"",_xlfn.NUMBERVALUE(BAG_Situationsbericht!G62),"")</f>
        <v>1180</v>
      </c>
      <c r="J54">
        <f>IF($B54&lt;&gt;"",_xlfn.NUMBERVALUE(BAG_Situationsbericht!F62),"")</f>
        <v>34</v>
      </c>
    </row>
    <row r="55" spans="1:10" x14ac:dyDescent="0.4">
      <c r="A55">
        <f t="shared" si="0"/>
        <v>54</v>
      </c>
      <c r="B55" s="1">
        <f>Schweiz!B55</f>
        <v>43939</v>
      </c>
      <c r="C55">
        <f ca="1">Schweiz!F55</f>
        <v>27566</v>
      </c>
      <c r="D55">
        <f t="shared" ca="1" si="1"/>
        <v>291</v>
      </c>
      <c r="E55">
        <f ca="1">Schweiz!M55</f>
        <v>1421</v>
      </c>
      <c r="F55">
        <f t="shared" ca="1" si="2"/>
        <v>39</v>
      </c>
      <c r="G55">
        <f>IF($B55&lt;&gt;"",_xlfn.NUMBERVALUE(BAG_Situationsbericht!C63),"")</f>
        <v>28037</v>
      </c>
      <c r="H55">
        <f>IF($B55&lt;&gt;"",_xlfn.NUMBERVALUE(BAG_Situationsbericht!B63),"")</f>
        <v>149</v>
      </c>
      <c r="I55">
        <f>IF($B55&lt;&gt;"",_xlfn.NUMBERVALUE(BAG_Situationsbericht!G63),"")</f>
        <v>1204</v>
      </c>
      <c r="J55">
        <f>IF($B55&lt;&gt;"",_xlfn.NUMBERVALUE(BAG_Situationsbericht!F63),"")</f>
        <v>24</v>
      </c>
    </row>
    <row r="56" spans="1:10" x14ac:dyDescent="0.4">
      <c r="A56">
        <f t="shared" si="0"/>
        <v>55</v>
      </c>
      <c r="B56" s="1">
        <f>Schweiz!B56</f>
        <v>43940</v>
      </c>
      <c r="C56">
        <f ca="1">Schweiz!F56</f>
        <v>27756</v>
      </c>
      <c r="D56">
        <f t="shared" ref="D56:D57" ca="1" si="3">IF($B56&lt;&gt;"",C56-C55,"")</f>
        <v>190</v>
      </c>
      <c r="E56">
        <f ca="1">Schweiz!M56</f>
        <v>1445</v>
      </c>
      <c r="F56">
        <f t="shared" ref="F56:F57" ca="1" si="4">IF($B56&lt;&gt;"",E56-E55,"")</f>
        <v>24</v>
      </c>
      <c r="G56">
        <f>IF($B56&lt;&gt;"",_xlfn.NUMBERVALUE(BAG_Situationsbericht!C64),"")</f>
        <v>28122</v>
      </c>
      <c r="H56">
        <f>IF($B56&lt;&gt;"",_xlfn.NUMBERVALUE(BAG_Situationsbericht!B64),"")</f>
        <v>85</v>
      </c>
      <c r="I56">
        <f>IF($B56&lt;&gt;"",_xlfn.NUMBERVALUE(BAG_Situationsbericht!G64),"")</f>
        <v>1220</v>
      </c>
      <c r="J56">
        <f>IF($B56&lt;&gt;"",_xlfn.NUMBERVALUE(BAG_Situationsbericht!F64),"")</f>
        <v>16</v>
      </c>
    </row>
    <row r="57" spans="1:10" x14ac:dyDescent="0.4">
      <c r="A57">
        <f t="shared" si="0"/>
        <v>56</v>
      </c>
      <c r="B57" s="1">
        <f>Schweiz!B57</f>
        <v>43941</v>
      </c>
      <c r="C57">
        <f ca="1">Schweiz!F57</f>
        <v>27956</v>
      </c>
      <c r="D57">
        <f t="shared" ca="1" si="3"/>
        <v>200</v>
      </c>
      <c r="E57">
        <f ca="1">Schweiz!M57</f>
        <v>1481</v>
      </c>
      <c r="F57">
        <f t="shared" ca="1" si="4"/>
        <v>36</v>
      </c>
      <c r="G57">
        <f>IF($B57&lt;&gt;"",_xlfn.NUMBERVALUE(BAG_Situationsbericht!C65),"")</f>
        <v>28387</v>
      </c>
      <c r="H57">
        <f>IF($B57&lt;&gt;"",_xlfn.NUMBERVALUE(BAG_Situationsbericht!B65),"")</f>
        <v>265</v>
      </c>
      <c r="I57">
        <f>IF($B57&lt;&gt;"",_xlfn.NUMBERVALUE(BAG_Situationsbericht!G65),"")</f>
        <v>1251</v>
      </c>
      <c r="J57">
        <f>IF($B57&lt;&gt;"",_xlfn.NUMBERVALUE(BAG_Situationsbericht!F65),"")</f>
        <v>31</v>
      </c>
    </row>
    <row r="58" spans="1:10" x14ac:dyDescent="0.4">
      <c r="A58">
        <f t="shared" si="0"/>
        <v>57</v>
      </c>
      <c r="B58" s="1">
        <f>Schweiz!B58</f>
        <v>43942</v>
      </c>
      <c r="C58">
        <f ca="1">Schweiz!F58</f>
        <v>28113</v>
      </c>
      <c r="D58">
        <f t="shared" ref="D58:D78" ca="1" si="5">IF($B58&lt;&gt;"",C58-C57,"")</f>
        <v>157</v>
      </c>
      <c r="E58">
        <f ca="1">Schweiz!M58</f>
        <v>1517</v>
      </c>
      <c r="F58">
        <f t="shared" ref="F58:F78" ca="1" si="6">IF($B58&lt;&gt;"",E58-E57,"")</f>
        <v>36</v>
      </c>
      <c r="G58">
        <f>IF($B58&lt;&gt;"",_xlfn.NUMBERVALUE(BAG_Situationsbericht!C66),"")</f>
        <v>28576</v>
      </c>
      <c r="H58">
        <f>IF($B58&lt;&gt;"",_xlfn.NUMBERVALUE(BAG_Situationsbericht!B66),"")</f>
        <v>189</v>
      </c>
      <c r="I58">
        <f>IF($B58&lt;&gt;"",_xlfn.NUMBERVALUE(BAG_Situationsbericht!G66),"")</f>
        <v>1278</v>
      </c>
      <c r="J58">
        <f>IF($B58&lt;&gt;"",_xlfn.NUMBERVALUE(BAG_Situationsbericht!F66),"")</f>
        <v>27</v>
      </c>
    </row>
    <row r="59" spans="1:10" x14ac:dyDescent="0.4">
      <c r="A59">
        <f t="shared" si="0"/>
        <v>58</v>
      </c>
      <c r="B59" s="1">
        <f>Schweiz!B59</f>
        <v>43943</v>
      </c>
      <c r="C59">
        <f ca="1">Schweiz!F59</f>
        <v>28305</v>
      </c>
      <c r="D59">
        <f t="shared" ca="1" si="5"/>
        <v>192</v>
      </c>
      <c r="E59">
        <f ca="1">Schweiz!M59</f>
        <v>1539</v>
      </c>
      <c r="F59">
        <f t="shared" ca="1" si="6"/>
        <v>22</v>
      </c>
      <c r="G59">
        <f>IF($B59&lt;&gt;"",_xlfn.NUMBERVALUE(BAG_Situationsbericht!C67),"")</f>
        <v>28675</v>
      </c>
      <c r="H59">
        <f>IF($B59&lt;&gt;"",_xlfn.NUMBERVALUE(BAG_Situationsbericht!B67),"")</f>
        <v>99</v>
      </c>
      <c r="I59">
        <f>IF($B59&lt;&gt;"",_xlfn.NUMBERVALUE(BAG_Situationsbericht!G67),"")</f>
        <v>1293</v>
      </c>
      <c r="J59">
        <f>IF($B59&lt;&gt;"",_xlfn.NUMBERVALUE(BAG_Situationsbericht!F67),"")</f>
        <v>15</v>
      </c>
    </row>
    <row r="60" spans="1:10" x14ac:dyDescent="0.4">
      <c r="A60">
        <f t="shared" si="0"/>
        <v>59</v>
      </c>
      <c r="B60" s="1">
        <f>Schweiz!B60</f>
        <v>43944</v>
      </c>
      <c r="C60">
        <f ca="1">Schweiz!F60</f>
        <v>28453</v>
      </c>
      <c r="D60">
        <f t="shared" ca="1" si="5"/>
        <v>148</v>
      </c>
      <c r="E60">
        <f ca="1">Schweiz!M60</f>
        <v>1568</v>
      </c>
      <c r="F60">
        <f t="shared" ca="1" si="6"/>
        <v>29</v>
      </c>
      <c r="G60">
        <f>IF($B60&lt;&gt;"",_xlfn.NUMBERVALUE(BAG_Situationsbericht!C69),"")</f>
        <v>28677</v>
      </c>
      <c r="H60">
        <f>IF($B60&lt;&gt;"",_xlfn.NUMBERVALUE(BAG_Situationsbericht!B69),"")</f>
        <v>0</v>
      </c>
      <c r="I60">
        <f>IF($B60&lt;&gt;"",_xlfn.NUMBERVALUE(BAG_Situationsbericht!G69),"")</f>
        <v>1302</v>
      </c>
      <c r="J60">
        <f>IF($B60&lt;&gt;"",_xlfn.NUMBERVALUE(BAG_Situationsbericht!F69),"")</f>
        <v>0</v>
      </c>
    </row>
    <row r="61" spans="1:10" x14ac:dyDescent="0.4">
      <c r="A61">
        <f t="shared" si="0"/>
        <v>60</v>
      </c>
      <c r="B61" s="1">
        <f>Schweiz!B61</f>
        <v>43945</v>
      </c>
      <c r="C61">
        <f ca="1">Schweiz!F61</f>
        <v>28596</v>
      </c>
      <c r="D61">
        <f t="shared" ca="1" si="5"/>
        <v>143</v>
      </c>
      <c r="E61">
        <f ca="1">Schweiz!M61</f>
        <v>1605</v>
      </c>
      <c r="F61">
        <f t="shared" ca="1" si="6"/>
        <v>37</v>
      </c>
      <c r="G61">
        <f>IF($B61&lt;&gt;"",_xlfn.NUMBERVALUE(BAG_Situationsbericht!C70),"")</f>
        <v>0</v>
      </c>
      <c r="H61">
        <f>IF($B61&lt;&gt;"",_xlfn.NUMBERVALUE(BAG_Situationsbericht!B70),"")</f>
        <v>0</v>
      </c>
      <c r="I61">
        <f>IF($B61&lt;&gt;"",_xlfn.NUMBERVALUE(BAG_Situationsbericht!G70),"")</f>
        <v>0</v>
      </c>
      <c r="J61">
        <f>IF($B61&lt;&gt;"",_xlfn.NUMBERVALUE(BAG_Situationsbericht!F70),"")</f>
        <v>0</v>
      </c>
    </row>
    <row r="62" spans="1:10" x14ac:dyDescent="0.4">
      <c r="A62" t="str">
        <f t="shared" si="0"/>
        <v/>
      </c>
      <c r="B62" s="1" t="str">
        <f>Schweiz!B62</f>
        <v/>
      </c>
      <c r="C62" t="str">
        <f ca="1">Schweiz!F62</f>
        <v/>
      </c>
      <c r="D62" t="str">
        <f t="shared" si="5"/>
        <v/>
      </c>
      <c r="E62" t="str">
        <f ca="1">Schweiz!M62</f>
        <v/>
      </c>
      <c r="F62" t="str">
        <f t="shared" si="6"/>
        <v/>
      </c>
      <c r="G62" t="str">
        <f>IF($B62&lt;&gt;"",_xlfn.NUMBERVALUE(BAG_Situationsbericht!C71),"")</f>
        <v/>
      </c>
      <c r="H62" t="str">
        <f>IF($B62&lt;&gt;"",_xlfn.NUMBERVALUE(BAG_Situationsbericht!B71),"")</f>
        <v/>
      </c>
      <c r="I62" t="str">
        <f>IF($B62&lt;&gt;"",_xlfn.NUMBERVALUE(BAG_Situationsbericht!G71),"")</f>
        <v/>
      </c>
      <c r="J62" t="str">
        <f>IF($B62&lt;&gt;"",_xlfn.NUMBERVALUE(BAG_Situationsbericht!F71),"")</f>
        <v/>
      </c>
    </row>
    <row r="63" spans="1:10" x14ac:dyDescent="0.4">
      <c r="A63" t="str">
        <f t="shared" si="0"/>
        <v/>
      </c>
      <c r="B63" s="1" t="str">
        <f>Schweiz!B63</f>
        <v/>
      </c>
      <c r="C63" t="str">
        <f ca="1">Schweiz!F63</f>
        <v/>
      </c>
      <c r="D63" t="str">
        <f t="shared" si="5"/>
        <v/>
      </c>
      <c r="E63" t="str">
        <f ca="1">Schweiz!M63</f>
        <v/>
      </c>
      <c r="F63" t="str">
        <f t="shared" si="6"/>
        <v/>
      </c>
      <c r="G63" t="str">
        <f>IF($B63&lt;&gt;"",_xlfn.NUMBERVALUE(BAG_Situationsbericht!C72),"")</f>
        <v/>
      </c>
      <c r="H63" t="str">
        <f>IF($B63&lt;&gt;"",_xlfn.NUMBERVALUE(BAG_Situationsbericht!B72),"")</f>
        <v/>
      </c>
      <c r="I63" t="str">
        <f>IF($B63&lt;&gt;"",_xlfn.NUMBERVALUE(BAG_Situationsbericht!G72),"")</f>
        <v/>
      </c>
      <c r="J63" t="str">
        <f>IF($B63&lt;&gt;"",_xlfn.NUMBERVALUE(BAG_Situationsbericht!F72),"")</f>
        <v/>
      </c>
    </row>
    <row r="64" spans="1:10" x14ac:dyDescent="0.4">
      <c r="A64" t="str">
        <f t="shared" si="0"/>
        <v/>
      </c>
      <c r="B64" s="1" t="str">
        <f>Schweiz!B64</f>
        <v/>
      </c>
      <c r="C64" t="str">
        <f ca="1">Schweiz!F64</f>
        <v/>
      </c>
      <c r="D64" t="str">
        <f t="shared" si="5"/>
        <v/>
      </c>
      <c r="E64" t="str">
        <f ca="1">Schweiz!M64</f>
        <v/>
      </c>
      <c r="F64" t="str">
        <f t="shared" si="6"/>
        <v/>
      </c>
      <c r="G64" t="str">
        <f>IF($B64&lt;&gt;"",_xlfn.NUMBERVALUE(BAG_Situationsbericht!C73),"")</f>
        <v/>
      </c>
      <c r="H64" t="str">
        <f>IF($B64&lt;&gt;"",_xlfn.NUMBERVALUE(BAG_Situationsbericht!B73),"")</f>
        <v/>
      </c>
      <c r="I64" t="str">
        <f>IF($B64&lt;&gt;"",_xlfn.NUMBERVALUE(BAG_Situationsbericht!G73),"")</f>
        <v/>
      </c>
      <c r="J64" t="str">
        <f>IF($B64&lt;&gt;"",_xlfn.NUMBERVALUE(BAG_Situationsbericht!F73),"")</f>
        <v/>
      </c>
    </row>
    <row r="65" spans="1:10" x14ac:dyDescent="0.4">
      <c r="A65" t="str">
        <f t="shared" si="0"/>
        <v/>
      </c>
      <c r="B65" s="1" t="str">
        <f>Schweiz!B65</f>
        <v/>
      </c>
      <c r="C65" t="str">
        <f ca="1">Schweiz!F65</f>
        <v/>
      </c>
      <c r="D65" t="str">
        <f t="shared" si="5"/>
        <v/>
      </c>
      <c r="E65" t="str">
        <f ca="1">Schweiz!M65</f>
        <v/>
      </c>
      <c r="F65" t="str">
        <f t="shared" si="6"/>
        <v/>
      </c>
      <c r="G65" t="str">
        <f>IF($B65&lt;&gt;"",_xlfn.NUMBERVALUE(BAG_Situationsbericht!C74),"")</f>
        <v/>
      </c>
      <c r="H65" t="str">
        <f>IF($B65&lt;&gt;"",_xlfn.NUMBERVALUE(BAG_Situationsbericht!B74),"")</f>
        <v/>
      </c>
      <c r="I65" t="str">
        <f>IF($B65&lt;&gt;"",_xlfn.NUMBERVALUE(BAG_Situationsbericht!G74),"")</f>
        <v/>
      </c>
      <c r="J65" t="str">
        <f>IF($B65&lt;&gt;"",_xlfn.NUMBERVALUE(BAG_Situationsbericht!F74),"")</f>
        <v/>
      </c>
    </row>
    <row r="66" spans="1:10" x14ac:dyDescent="0.4">
      <c r="A66" t="str">
        <f t="shared" si="0"/>
        <v/>
      </c>
      <c r="B66" s="1" t="str">
        <f>Schweiz!B66</f>
        <v/>
      </c>
      <c r="C66" t="str">
        <f ca="1">Schweiz!F66</f>
        <v/>
      </c>
      <c r="D66" t="str">
        <f t="shared" si="5"/>
        <v/>
      </c>
      <c r="E66" t="str">
        <f ca="1">Schweiz!M66</f>
        <v/>
      </c>
      <c r="F66" t="str">
        <f t="shared" si="6"/>
        <v/>
      </c>
      <c r="G66" t="str">
        <f>IF($B66&lt;&gt;"",_xlfn.NUMBERVALUE(BAG_Situationsbericht!C75),"")</f>
        <v/>
      </c>
      <c r="H66" t="str">
        <f>IF($B66&lt;&gt;"",_xlfn.NUMBERVALUE(BAG_Situationsbericht!B75),"")</f>
        <v/>
      </c>
      <c r="I66" t="str">
        <f>IF($B66&lt;&gt;"",_xlfn.NUMBERVALUE(BAG_Situationsbericht!G75),"")</f>
        <v/>
      </c>
      <c r="J66" t="str">
        <f>IF($B66&lt;&gt;"",_xlfn.NUMBERVALUE(BAG_Situationsbericht!F75),"")</f>
        <v/>
      </c>
    </row>
    <row r="67" spans="1:10" x14ac:dyDescent="0.4">
      <c r="A67" t="str">
        <f t="shared" si="0"/>
        <v/>
      </c>
      <c r="B67" s="1" t="str">
        <f>Schweiz!B67</f>
        <v/>
      </c>
      <c r="C67" t="str">
        <f ca="1">Schweiz!F67</f>
        <v/>
      </c>
      <c r="D67" t="str">
        <f t="shared" si="5"/>
        <v/>
      </c>
      <c r="E67" t="str">
        <f ca="1">Schweiz!M67</f>
        <v/>
      </c>
      <c r="F67" t="str">
        <f t="shared" si="6"/>
        <v/>
      </c>
      <c r="G67" t="str">
        <f>IF($B67&lt;&gt;"",_xlfn.NUMBERVALUE(BAG_Situationsbericht!C76),"")</f>
        <v/>
      </c>
      <c r="H67" t="str">
        <f>IF($B67&lt;&gt;"",_xlfn.NUMBERVALUE(BAG_Situationsbericht!B76),"")</f>
        <v/>
      </c>
      <c r="I67" t="str">
        <f>IF($B67&lt;&gt;"",_xlfn.NUMBERVALUE(BAG_Situationsbericht!G76),"")</f>
        <v/>
      </c>
      <c r="J67" t="str">
        <f>IF($B67&lt;&gt;"",_xlfn.NUMBERVALUE(BAG_Situationsbericht!F76),"")</f>
        <v/>
      </c>
    </row>
    <row r="68" spans="1:10" x14ac:dyDescent="0.4">
      <c r="A68" t="str">
        <f t="shared" ref="A68:A78" si="7">IF($B68&lt;&gt;"",A67+1,"")</f>
        <v/>
      </c>
      <c r="B68" s="1" t="str">
        <f>Schweiz!B68</f>
        <v/>
      </c>
      <c r="C68" t="str">
        <f ca="1">Schweiz!F68</f>
        <v/>
      </c>
      <c r="D68" t="str">
        <f t="shared" si="5"/>
        <v/>
      </c>
      <c r="E68" t="str">
        <f ca="1">Schweiz!M68</f>
        <v/>
      </c>
      <c r="F68" t="str">
        <f t="shared" si="6"/>
        <v/>
      </c>
      <c r="G68" t="str">
        <f>IF($B68&lt;&gt;"",_xlfn.NUMBERVALUE(BAG_Situationsbericht!C77),"")</f>
        <v/>
      </c>
      <c r="H68" t="str">
        <f>IF($B68&lt;&gt;"",_xlfn.NUMBERVALUE(BAG_Situationsbericht!B77),"")</f>
        <v/>
      </c>
      <c r="I68" t="str">
        <f>IF($B68&lt;&gt;"",_xlfn.NUMBERVALUE(BAG_Situationsbericht!G77),"")</f>
        <v/>
      </c>
      <c r="J68" t="str">
        <f>IF($B68&lt;&gt;"",_xlfn.NUMBERVALUE(BAG_Situationsbericht!F77),"")</f>
        <v/>
      </c>
    </row>
    <row r="69" spans="1:10" x14ac:dyDescent="0.4">
      <c r="A69" t="str">
        <f t="shared" si="7"/>
        <v/>
      </c>
      <c r="B69" s="1" t="str">
        <f>Schweiz!B69</f>
        <v/>
      </c>
      <c r="C69" t="str">
        <f ca="1">Schweiz!F69</f>
        <v/>
      </c>
      <c r="D69" t="str">
        <f t="shared" si="5"/>
        <v/>
      </c>
      <c r="E69" t="str">
        <f ca="1">Schweiz!M69</f>
        <v/>
      </c>
      <c r="F69" t="str">
        <f t="shared" si="6"/>
        <v/>
      </c>
      <c r="G69" t="str">
        <f>IF($B69&lt;&gt;"",_xlfn.NUMBERVALUE(BAG_Situationsbericht!C78),"")</f>
        <v/>
      </c>
      <c r="H69" t="str">
        <f>IF($B69&lt;&gt;"",_xlfn.NUMBERVALUE(BAG_Situationsbericht!B78),"")</f>
        <v/>
      </c>
      <c r="I69" t="str">
        <f>IF($B69&lt;&gt;"",_xlfn.NUMBERVALUE(BAG_Situationsbericht!G78),"")</f>
        <v/>
      </c>
      <c r="J69" t="str">
        <f>IF($B69&lt;&gt;"",_xlfn.NUMBERVALUE(BAG_Situationsbericht!F78),"")</f>
        <v/>
      </c>
    </row>
    <row r="70" spans="1:10" x14ac:dyDescent="0.4">
      <c r="A70" t="str">
        <f t="shared" si="7"/>
        <v/>
      </c>
      <c r="B70" s="1" t="str">
        <f>Schweiz!B70</f>
        <v/>
      </c>
      <c r="C70" t="str">
        <f ca="1">Schweiz!F70</f>
        <v/>
      </c>
      <c r="D70" t="str">
        <f t="shared" si="5"/>
        <v/>
      </c>
      <c r="E70" t="str">
        <f ca="1">Schweiz!M70</f>
        <v/>
      </c>
      <c r="F70" t="str">
        <f t="shared" si="6"/>
        <v/>
      </c>
      <c r="G70" t="str">
        <f>IF($B70&lt;&gt;"",_xlfn.NUMBERVALUE(BAG_Situationsbericht!C79),"")</f>
        <v/>
      </c>
      <c r="H70" t="str">
        <f>IF($B70&lt;&gt;"",_xlfn.NUMBERVALUE(BAG_Situationsbericht!B79),"")</f>
        <v/>
      </c>
      <c r="I70" t="str">
        <f>IF($B70&lt;&gt;"",_xlfn.NUMBERVALUE(BAG_Situationsbericht!G79),"")</f>
        <v/>
      </c>
      <c r="J70" t="str">
        <f>IF($B70&lt;&gt;"",_xlfn.NUMBERVALUE(BAG_Situationsbericht!F79),"")</f>
        <v/>
      </c>
    </row>
    <row r="71" spans="1:10" x14ac:dyDescent="0.4">
      <c r="A71" t="str">
        <f t="shared" si="7"/>
        <v/>
      </c>
      <c r="B71" s="1" t="str">
        <f>Schweiz!B71</f>
        <v/>
      </c>
      <c r="C71" t="str">
        <f ca="1">Schweiz!F71</f>
        <v/>
      </c>
      <c r="D71" t="str">
        <f t="shared" si="5"/>
        <v/>
      </c>
      <c r="E71" t="str">
        <f ca="1">Schweiz!M71</f>
        <v/>
      </c>
      <c r="F71" t="str">
        <f t="shared" si="6"/>
        <v/>
      </c>
      <c r="G71" t="str">
        <f>IF($B71&lt;&gt;"",_xlfn.NUMBERVALUE(BAG_Situationsbericht!C80),"")</f>
        <v/>
      </c>
      <c r="H71" t="str">
        <f>IF($B71&lt;&gt;"",_xlfn.NUMBERVALUE(BAG_Situationsbericht!B80),"")</f>
        <v/>
      </c>
      <c r="I71" t="str">
        <f>IF($B71&lt;&gt;"",_xlfn.NUMBERVALUE(BAG_Situationsbericht!G80),"")</f>
        <v/>
      </c>
      <c r="J71" t="str">
        <f>IF($B71&lt;&gt;"",_xlfn.NUMBERVALUE(BAG_Situationsbericht!F80),"")</f>
        <v/>
      </c>
    </row>
    <row r="72" spans="1:10" x14ac:dyDescent="0.4">
      <c r="A72" t="str">
        <f t="shared" si="7"/>
        <v/>
      </c>
      <c r="B72" s="1" t="str">
        <f>Schweiz!B72</f>
        <v/>
      </c>
      <c r="C72" t="str">
        <f ca="1">Schweiz!F72</f>
        <v/>
      </c>
      <c r="D72" t="str">
        <f t="shared" si="5"/>
        <v/>
      </c>
      <c r="E72" t="str">
        <f ca="1">Schweiz!M72</f>
        <v/>
      </c>
      <c r="F72" t="str">
        <f t="shared" si="6"/>
        <v/>
      </c>
      <c r="G72" t="str">
        <f>IF($B72&lt;&gt;"",_xlfn.NUMBERVALUE(BAG_Situationsbericht!C81),"")</f>
        <v/>
      </c>
      <c r="H72" t="str">
        <f>IF($B72&lt;&gt;"",_xlfn.NUMBERVALUE(BAG_Situationsbericht!B81),"")</f>
        <v/>
      </c>
      <c r="I72" t="str">
        <f>IF($B72&lt;&gt;"",_xlfn.NUMBERVALUE(BAG_Situationsbericht!G81),"")</f>
        <v/>
      </c>
      <c r="J72" t="str">
        <f>IF($B72&lt;&gt;"",_xlfn.NUMBERVALUE(BAG_Situationsbericht!F81),"")</f>
        <v/>
      </c>
    </row>
    <row r="73" spans="1:10" x14ac:dyDescent="0.4">
      <c r="A73" t="str">
        <f t="shared" si="7"/>
        <v/>
      </c>
      <c r="B73" s="1" t="str">
        <f>Schweiz!B73</f>
        <v/>
      </c>
      <c r="C73" t="str">
        <f ca="1">Schweiz!F73</f>
        <v/>
      </c>
      <c r="D73" t="str">
        <f t="shared" si="5"/>
        <v/>
      </c>
      <c r="E73" t="str">
        <f ca="1">Schweiz!M73</f>
        <v/>
      </c>
      <c r="F73" t="str">
        <f t="shared" si="6"/>
        <v/>
      </c>
      <c r="G73" t="str">
        <f>IF($B73&lt;&gt;"",_xlfn.NUMBERVALUE(BAG_Situationsbericht!C82),"")</f>
        <v/>
      </c>
      <c r="H73" t="str">
        <f>IF($B73&lt;&gt;"",_xlfn.NUMBERVALUE(BAG_Situationsbericht!B82),"")</f>
        <v/>
      </c>
      <c r="I73" t="str">
        <f>IF($B73&lt;&gt;"",_xlfn.NUMBERVALUE(BAG_Situationsbericht!G82),"")</f>
        <v/>
      </c>
      <c r="J73" t="str">
        <f>IF($B73&lt;&gt;"",_xlfn.NUMBERVALUE(BAG_Situationsbericht!F82),"")</f>
        <v/>
      </c>
    </row>
    <row r="74" spans="1:10" x14ac:dyDescent="0.4">
      <c r="A74" t="str">
        <f t="shared" si="7"/>
        <v/>
      </c>
      <c r="B74" s="1" t="str">
        <f>Schweiz!B74</f>
        <v/>
      </c>
      <c r="C74" t="str">
        <f ca="1">Schweiz!F74</f>
        <v/>
      </c>
      <c r="D74" t="str">
        <f t="shared" si="5"/>
        <v/>
      </c>
      <c r="E74" t="str">
        <f ca="1">Schweiz!M74</f>
        <v/>
      </c>
      <c r="F74" t="str">
        <f t="shared" si="6"/>
        <v/>
      </c>
      <c r="G74" t="str">
        <f>IF($B74&lt;&gt;"",_xlfn.NUMBERVALUE(BAG_Situationsbericht!C83),"")</f>
        <v/>
      </c>
      <c r="H74" t="str">
        <f>IF($B74&lt;&gt;"",_xlfn.NUMBERVALUE(BAG_Situationsbericht!B83),"")</f>
        <v/>
      </c>
      <c r="I74" t="str">
        <f>IF($B74&lt;&gt;"",_xlfn.NUMBERVALUE(BAG_Situationsbericht!G83),"")</f>
        <v/>
      </c>
      <c r="J74" t="str">
        <f>IF($B74&lt;&gt;"",_xlfn.NUMBERVALUE(BAG_Situationsbericht!F83),"")</f>
        <v/>
      </c>
    </row>
    <row r="75" spans="1:10" x14ac:dyDescent="0.4">
      <c r="A75" t="str">
        <f t="shared" si="7"/>
        <v/>
      </c>
      <c r="B75" s="1" t="str">
        <f>Schweiz!B75</f>
        <v/>
      </c>
      <c r="C75" t="str">
        <f ca="1">Schweiz!F75</f>
        <v/>
      </c>
      <c r="D75" t="str">
        <f t="shared" si="5"/>
        <v/>
      </c>
      <c r="E75" t="str">
        <f ca="1">Schweiz!M75</f>
        <v/>
      </c>
      <c r="F75" t="str">
        <f t="shared" si="6"/>
        <v/>
      </c>
      <c r="G75" t="str">
        <f>IF($B75&lt;&gt;"",_xlfn.NUMBERVALUE(BAG_Situationsbericht!C84),"")</f>
        <v/>
      </c>
      <c r="H75" t="str">
        <f>IF($B75&lt;&gt;"",_xlfn.NUMBERVALUE(BAG_Situationsbericht!B84),"")</f>
        <v/>
      </c>
      <c r="I75" t="str">
        <f>IF($B75&lt;&gt;"",_xlfn.NUMBERVALUE(BAG_Situationsbericht!G84),"")</f>
        <v/>
      </c>
      <c r="J75" t="str">
        <f>IF($B75&lt;&gt;"",_xlfn.NUMBERVALUE(BAG_Situationsbericht!F84),"")</f>
        <v/>
      </c>
    </row>
    <row r="76" spans="1:10" x14ac:dyDescent="0.4">
      <c r="A76" t="str">
        <f t="shared" si="7"/>
        <v/>
      </c>
      <c r="B76" s="1" t="str">
        <f>Schweiz!B76</f>
        <v/>
      </c>
      <c r="C76" t="str">
        <f ca="1">Schweiz!F76</f>
        <v/>
      </c>
      <c r="D76" t="str">
        <f t="shared" si="5"/>
        <v/>
      </c>
      <c r="E76" t="str">
        <f ca="1">Schweiz!M76</f>
        <v/>
      </c>
      <c r="F76" t="str">
        <f t="shared" si="6"/>
        <v/>
      </c>
      <c r="G76" t="str">
        <f>IF($B76&lt;&gt;"",_xlfn.NUMBERVALUE(BAG_Situationsbericht!C85),"")</f>
        <v/>
      </c>
      <c r="H76" t="str">
        <f>IF($B76&lt;&gt;"",_xlfn.NUMBERVALUE(BAG_Situationsbericht!B85),"")</f>
        <v/>
      </c>
      <c r="I76" t="str">
        <f>IF($B76&lt;&gt;"",_xlfn.NUMBERVALUE(BAG_Situationsbericht!G85),"")</f>
        <v/>
      </c>
      <c r="J76" t="str">
        <f>IF($B76&lt;&gt;"",_xlfn.NUMBERVALUE(BAG_Situationsbericht!F85),"")</f>
        <v/>
      </c>
    </row>
    <row r="77" spans="1:10" x14ac:dyDescent="0.4">
      <c r="A77" t="str">
        <f t="shared" si="7"/>
        <v/>
      </c>
      <c r="B77" s="1" t="str">
        <f>Schweiz!B77</f>
        <v/>
      </c>
      <c r="C77" t="str">
        <f ca="1">Schweiz!F77</f>
        <v/>
      </c>
      <c r="D77" t="str">
        <f t="shared" si="5"/>
        <v/>
      </c>
      <c r="E77" t="str">
        <f ca="1">Schweiz!M77</f>
        <v/>
      </c>
      <c r="F77" t="str">
        <f t="shared" si="6"/>
        <v/>
      </c>
      <c r="G77" t="str">
        <f>IF($B77&lt;&gt;"",_xlfn.NUMBERVALUE(BAG_Situationsbericht!C86),"")</f>
        <v/>
      </c>
      <c r="H77" t="str">
        <f>IF($B77&lt;&gt;"",_xlfn.NUMBERVALUE(BAG_Situationsbericht!B86),"")</f>
        <v/>
      </c>
      <c r="I77" t="str">
        <f>IF($B77&lt;&gt;"",_xlfn.NUMBERVALUE(BAG_Situationsbericht!G86),"")</f>
        <v/>
      </c>
      <c r="J77" t="str">
        <f>IF($B77&lt;&gt;"",_xlfn.NUMBERVALUE(BAG_Situationsbericht!F86),"")</f>
        <v/>
      </c>
    </row>
    <row r="78" spans="1:10" x14ac:dyDescent="0.4">
      <c r="A78" t="str">
        <f t="shared" si="7"/>
        <v/>
      </c>
      <c r="B78" s="1" t="str">
        <f>Schweiz!B78</f>
        <v/>
      </c>
      <c r="C78" t="str">
        <f ca="1">Schweiz!F78</f>
        <v/>
      </c>
      <c r="D78" t="str">
        <f t="shared" si="5"/>
        <v/>
      </c>
      <c r="E78" t="str">
        <f ca="1">Schweiz!M78</f>
        <v/>
      </c>
      <c r="F78" t="str">
        <f t="shared" si="6"/>
        <v/>
      </c>
      <c r="G78" t="str">
        <f>IF($B78&lt;&gt;"",_xlfn.NUMBERVALUE(BAG_Situationsbericht!C87),"")</f>
        <v/>
      </c>
      <c r="H78" t="str">
        <f>IF($B78&lt;&gt;"",_xlfn.NUMBERVALUE(BAG_Situationsbericht!B87),"")</f>
        <v/>
      </c>
      <c r="I78" t="str">
        <f>IF($B78&lt;&gt;"",_xlfn.NUMBERVALUE(BAG_Situationsbericht!G87),"")</f>
        <v/>
      </c>
      <c r="J78" t="str">
        <f>IF($B78&lt;&gt;"",_xlfn.NUMBERVALUE(BAG_Situationsbericht!F87),"")</f>
        <v/>
      </c>
    </row>
    <row r="79" spans="1:10" x14ac:dyDescent="0.4">
      <c r="A79" t="str">
        <f t="shared" ref="A79:A131" si="8">IF($B79&lt;&gt;"",A78+1,"")</f>
        <v/>
      </c>
      <c r="B79" s="1" t="str">
        <f>Schweiz!B79</f>
        <v/>
      </c>
      <c r="C79" t="str">
        <f ca="1">Schweiz!F79</f>
        <v/>
      </c>
      <c r="D79" t="str">
        <f t="shared" ref="D79:D122" si="9">IF($B79&lt;&gt;"",C79-C78,"")</f>
        <v/>
      </c>
      <c r="E79" t="str">
        <f ca="1">Schweiz!M79</f>
        <v/>
      </c>
      <c r="F79" t="str">
        <f t="shared" ref="F79:F122" si="10">IF($B79&lt;&gt;"",E79-E78,"")</f>
        <v/>
      </c>
      <c r="G79" t="str">
        <f>IF($B79&lt;&gt;"",_xlfn.NUMBERVALUE(BAG_Situationsbericht!C90),"")</f>
        <v/>
      </c>
      <c r="H79" t="str">
        <f>IF($B79&lt;&gt;"",_xlfn.NUMBERVALUE(BAG_Situationsbericht!B90),"")</f>
        <v/>
      </c>
      <c r="I79" t="str">
        <f>IF($B79&lt;&gt;"",_xlfn.NUMBERVALUE(BAG_Situationsbericht!G90),"")</f>
        <v/>
      </c>
      <c r="J79" t="str">
        <f>IF($B79&lt;&gt;"",_xlfn.NUMBERVALUE(BAG_Situationsbericht!F90),"")</f>
        <v/>
      </c>
    </row>
    <row r="80" spans="1:10" x14ac:dyDescent="0.4">
      <c r="A80" t="str">
        <f t="shared" si="8"/>
        <v/>
      </c>
      <c r="B80" s="1" t="str">
        <f>Schweiz!B80</f>
        <v/>
      </c>
      <c r="C80" t="str">
        <f ca="1">Schweiz!F80</f>
        <v/>
      </c>
      <c r="D80" t="str">
        <f t="shared" si="9"/>
        <v/>
      </c>
      <c r="E80" t="str">
        <f ca="1">Schweiz!M80</f>
        <v/>
      </c>
      <c r="F80" t="str">
        <f t="shared" si="10"/>
        <v/>
      </c>
      <c r="G80" t="str">
        <f>IF($B80&lt;&gt;"",_xlfn.NUMBERVALUE(BAG_Situationsbericht!C91),"")</f>
        <v/>
      </c>
      <c r="H80" t="str">
        <f>IF($B80&lt;&gt;"",_xlfn.NUMBERVALUE(BAG_Situationsbericht!B91),"")</f>
        <v/>
      </c>
      <c r="I80" t="str">
        <f>IF($B80&lt;&gt;"",_xlfn.NUMBERVALUE(BAG_Situationsbericht!G91),"")</f>
        <v/>
      </c>
      <c r="J80" t="str">
        <f>IF($B80&lt;&gt;"",_xlfn.NUMBERVALUE(BAG_Situationsbericht!F91),"")</f>
        <v/>
      </c>
    </row>
    <row r="81" spans="1:10" x14ac:dyDescent="0.4">
      <c r="A81" t="str">
        <f t="shared" si="8"/>
        <v/>
      </c>
      <c r="B81" s="1" t="str">
        <f>Schweiz!B81</f>
        <v/>
      </c>
      <c r="C81" t="str">
        <f ca="1">Schweiz!F81</f>
        <v/>
      </c>
      <c r="D81" t="str">
        <f t="shared" si="9"/>
        <v/>
      </c>
      <c r="E81" t="str">
        <f ca="1">Schweiz!M81</f>
        <v/>
      </c>
      <c r="F81" t="str">
        <f t="shared" si="10"/>
        <v/>
      </c>
      <c r="G81" t="str">
        <f>IF($B81&lt;&gt;"",_xlfn.NUMBERVALUE(BAG_Situationsbericht!C92),"")</f>
        <v/>
      </c>
      <c r="H81" t="str">
        <f>IF($B81&lt;&gt;"",_xlfn.NUMBERVALUE(BAG_Situationsbericht!B92),"")</f>
        <v/>
      </c>
      <c r="I81" t="str">
        <f>IF($B81&lt;&gt;"",_xlfn.NUMBERVALUE(BAG_Situationsbericht!G92),"")</f>
        <v/>
      </c>
      <c r="J81" t="str">
        <f>IF($B81&lt;&gt;"",_xlfn.NUMBERVALUE(BAG_Situationsbericht!F92),"")</f>
        <v/>
      </c>
    </row>
    <row r="82" spans="1:10" x14ac:dyDescent="0.4">
      <c r="A82" t="str">
        <f t="shared" si="8"/>
        <v/>
      </c>
      <c r="B82" s="1" t="str">
        <f>Schweiz!B82</f>
        <v/>
      </c>
      <c r="C82" t="str">
        <f ca="1">Schweiz!F82</f>
        <v/>
      </c>
      <c r="D82" t="str">
        <f t="shared" si="9"/>
        <v/>
      </c>
      <c r="E82" t="str">
        <f ca="1">Schweiz!M82</f>
        <v/>
      </c>
      <c r="F82" t="str">
        <f t="shared" si="10"/>
        <v/>
      </c>
      <c r="G82" t="str">
        <f>IF($B82&lt;&gt;"",_xlfn.NUMBERVALUE(BAG_Situationsbericht!C93),"")</f>
        <v/>
      </c>
      <c r="H82" t="str">
        <f>IF($B82&lt;&gt;"",_xlfn.NUMBERVALUE(BAG_Situationsbericht!B93),"")</f>
        <v/>
      </c>
      <c r="I82" t="str">
        <f>IF($B82&lt;&gt;"",_xlfn.NUMBERVALUE(BAG_Situationsbericht!G93),"")</f>
        <v/>
      </c>
      <c r="J82" t="str">
        <f>IF($B82&lt;&gt;"",_xlfn.NUMBERVALUE(BAG_Situationsbericht!F93),"")</f>
        <v/>
      </c>
    </row>
    <row r="83" spans="1:10" x14ac:dyDescent="0.4">
      <c r="A83" t="str">
        <f t="shared" si="8"/>
        <v/>
      </c>
      <c r="B83" s="1" t="str">
        <f>Schweiz!B83</f>
        <v/>
      </c>
      <c r="C83" t="str">
        <f ca="1">Schweiz!F83</f>
        <v/>
      </c>
      <c r="D83" t="str">
        <f t="shared" si="9"/>
        <v/>
      </c>
      <c r="E83" t="str">
        <f ca="1">Schweiz!M83</f>
        <v/>
      </c>
      <c r="F83" t="str">
        <f t="shared" si="10"/>
        <v/>
      </c>
      <c r="G83" t="str">
        <f>IF($B83&lt;&gt;"",_xlfn.NUMBERVALUE(BAG_Situationsbericht!C94),"")</f>
        <v/>
      </c>
      <c r="H83" t="str">
        <f>IF($B83&lt;&gt;"",_xlfn.NUMBERVALUE(BAG_Situationsbericht!B94),"")</f>
        <v/>
      </c>
      <c r="I83" t="str">
        <f>IF($B83&lt;&gt;"",_xlfn.NUMBERVALUE(BAG_Situationsbericht!G94),"")</f>
        <v/>
      </c>
      <c r="J83" t="str">
        <f>IF($B83&lt;&gt;"",_xlfn.NUMBERVALUE(BAG_Situationsbericht!F94),"")</f>
        <v/>
      </c>
    </row>
    <row r="84" spans="1:10" x14ac:dyDescent="0.4">
      <c r="A84" t="str">
        <f t="shared" si="8"/>
        <v/>
      </c>
      <c r="B84" s="1" t="str">
        <f>Schweiz!B84</f>
        <v/>
      </c>
      <c r="C84" t="str">
        <f ca="1">Schweiz!F84</f>
        <v/>
      </c>
      <c r="D84" t="str">
        <f t="shared" si="9"/>
        <v/>
      </c>
      <c r="E84" t="str">
        <f ca="1">Schweiz!M84</f>
        <v/>
      </c>
      <c r="F84" t="str">
        <f t="shared" si="10"/>
        <v/>
      </c>
      <c r="G84" t="str">
        <f>IF($B84&lt;&gt;"",_xlfn.NUMBERVALUE(BAG_Situationsbericht!C95),"")</f>
        <v/>
      </c>
      <c r="H84" t="str">
        <f>IF($B84&lt;&gt;"",_xlfn.NUMBERVALUE(BAG_Situationsbericht!B95),"")</f>
        <v/>
      </c>
      <c r="I84" t="str">
        <f>IF($B84&lt;&gt;"",_xlfn.NUMBERVALUE(BAG_Situationsbericht!G95),"")</f>
        <v/>
      </c>
      <c r="J84" t="str">
        <f>IF($B84&lt;&gt;"",_xlfn.NUMBERVALUE(BAG_Situationsbericht!F95),"")</f>
        <v/>
      </c>
    </row>
    <row r="85" spans="1:10" x14ac:dyDescent="0.4">
      <c r="A85" t="str">
        <f t="shared" si="8"/>
        <v/>
      </c>
      <c r="B85" s="1" t="str">
        <f>Schweiz!B85</f>
        <v/>
      </c>
      <c r="C85" t="str">
        <f ca="1">Schweiz!F85</f>
        <v/>
      </c>
      <c r="D85" t="str">
        <f t="shared" si="9"/>
        <v/>
      </c>
      <c r="E85" t="str">
        <f ca="1">Schweiz!M85</f>
        <v/>
      </c>
      <c r="F85" t="str">
        <f t="shared" si="10"/>
        <v/>
      </c>
      <c r="G85" t="str">
        <f>IF($B85&lt;&gt;"",_xlfn.NUMBERVALUE(BAG_Situationsbericht!C96),"")</f>
        <v/>
      </c>
      <c r="H85" t="str">
        <f>IF($B85&lt;&gt;"",_xlfn.NUMBERVALUE(BAG_Situationsbericht!B96),"")</f>
        <v/>
      </c>
      <c r="I85" t="str">
        <f>IF($B85&lt;&gt;"",_xlfn.NUMBERVALUE(BAG_Situationsbericht!G96),"")</f>
        <v/>
      </c>
      <c r="J85" t="str">
        <f>IF($B85&lt;&gt;"",_xlfn.NUMBERVALUE(BAG_Situationsbericht!F96),"")</f>
        <v/>
      </c>
    </row>
    <row r="86" spans="1:10" x14ac:dyDescent="0.4">
      <c r="A86" t="str">
        <f t="shared" si="8"/>
        <v/>
      </c>
      <c r="B86" s="1" t="str">
        <f>Schweiz!B86</f>
        <v/>
      </c>
      <c r="C86" t="str">
        <f ca="1">Schweiz!F86</f>
        <v/>
      </c>
      <c r="D86" t="str">
        <f t="shared" si="9"/>
        <v/>
      </c>
      <c r="E86" t="str">
        <f ca="1">Schweiz!M86</f>
        <v/>
      </c>
      <c r="F86" t="str">
        <f t="shared" si="10"/>
        <v/>
      </c>
      <c r="G86" t="str">
        <f>IF($B86&lt;&gt;"",_xlfn.NUMBERVALUE(BAG_Situationsbericht!C97),"")</f>
        <v/>
      </c>
      <c r="H86" t="str">
        <f>IF($B86&lt;&gt;"",_xlfn.NUMBERVALUE(BAG_Situationsbericht!B97),"")</f>
        <v/>
      </c>
      <c r="I86" t="str">
        <f>IF($B86&lt;&gt;"",_xlfn.NUMBERVALUE(BAG_Situationsbericht!G97),"")</f>
        <v/>
      </c>
      <c r="J86" t="str">
        <f>IF($B86&lt;&gt;"",_xlfn.NUMBERVALUE(BAG_Situationsbericht!F97),"")</f>
        <v/>
      </c>
    </row>
    <row r="87" spans="1:10" x14ac:dyDescent="0.4">
      <c r="A87" t="str">
        <f t="shared" si="8"/>
        <v/>
      </c>
      <c r="B87" s="1" t="str">
        <f>Schweiz!B87</f>
        <v/>
      </c>
      <c r="C87" t="str">
        <f ca="1">Schweiz!F87</f>
        <v/>
      </c>
      <c r="D87" t="str">
        <f t="shared" si="9"/>
        <v/>
      </c>
      <c r="E87" t="str">
        <f ca="1">Schweiz!M87</f>
        <v/>
      </c>
      <c r="F87" t="str">
        <f t="shared" si="10"/>
        <v/>
      </c>
      <c r="G87" t="str">
        <f>IF($B87&lt;&gt;"",_xlfn.NUMBERVALUE(BAG_Situationsbericht!C98),"")</f>
        <v/>
      </c>
      <c r="H87" t="str">
        <f>IF($B87&lt;&gt;"",_xlfn.NUMBERVALUE(BAG_Situationsbericht!B98),"")</f>
        <v/>
      </c>
      <c r="I87" t="str">
        <f>IF($B87&lt;&gt;"",_xlfn.NUMBERVALUE(BAG_Situationsbericht!G98),"")</f>
        <v/>
      </c>
      <c r="J87" t="str">
        <f>IF($B87&lt;&gt;"",_xlfn.NUMBERVALUE(BAG_Situationsbericht!F98),"")</f>
        <v/>
      </c>
    </row>
    <row r="88" spans="1:10" x14ac:dyDescent="0.4">
      <c r="A88" t="str">
        <f t="shared" si="8"/>
        <v/>
      </c>
      <c r="B88" s="1" t="str">
        <f>Schweiz!B88</f>
        <v/>
      </c>
      <c r="C88" t="str">
        <f ca="1">Schweiz!F88</f>
        <v/>
      </c>
      <c r="D88" t="str">
        <f t="shared" si="9"/>
        <v/>
      </c>
      <c r="E88" t="str">
        <f ca="1">Schweiz!M88</f>
        <v/>
      </c>
      <c r="F88" t="str">
        <f t="shared" si="10"/>
        <v/>
      </c>
      <c r="G88" t="str">
        <f>IF($B88&lt;&gt;"",_xlfn.NUMBERVALUE(BAG_Situationsbericht!C99),"")</f>
        <v/>
      </c>
      <c r="H88" t="str">
        <f>IF($B88&lt;&gt;"",_xlfn.NUMBERVALUE(BAG_Situationsbericht!B99),"")</f>
        <v/>
      </c>
      <c r="I88" t="str">
        <f>IF($B88&lt;&gt;"",_xlfn.NUMBERVALUE(BAG_Situationsbericht!G99),"")</f>
        <v/>
      </c>
      <c r="J88" t="str">
        <f>IF($B88&lt;&gt;"",_xlfn.NUMBERVALUE(BAG_Situationsbericht!F99),"")</f>
        <v/>
      </c>
    </row>
    <row r="89" spans="1:10" x14ac:dyDescent="0.4">
      <c r="A89" t="str">
        <f t="shared" si="8"/>
        <v/>
      </c>
      <c r="B89" s="1" t="str">
        <f>Schweiz!B89</f>
        <v/>
      </c>
      <c r="C89" t="str">
        <f ca="1">Schweiz!F89</f>
        <v/>
      </c>
      <c r="D89" t="str">
        <f t="shared" si="9"/>
        <v/>
      </c>
      <c r="E89" t="str">
        <f ca="1">Schweiz!M89</f>
        <v/>
      </c>
      <c r="F89" t="str">
        <f t="shared" si="10"/>
        <v/>
      </c>
      <c r="G89" t="str">
        <f>IF($B89&lt;&gt;"",_xlfn.NUMBERVALUE(BAG_Situationsbericht!C100),"")</f>
        <v/>
      </c>
      <c r="H89" t="str">
        <f>IF($B89&lt;&gt;"",_xlfn.NUMBERVALUE(BAG_Situationsbericht!B100),"")</f>
        <v/>
      </c>
      <c r="I89" t="str">
        <f>IF($B89&lt;&gt;"",_xlfn.NUMBERVALUE(BAG_Situationsbericht!G100),"")</f>
        <v/>
      </c>
      <c r="J89" t="str">
        <f>IF($B89&lt;&gt;"",_xlfn.NUMBERVALUE(BAG_Situationsbericht!F100),"")</f>
        <v/>
      </c>
    </row>
    <row r="90" spans="1:10" x14ac:dyDescent="0.4">
      <c r="A90" t="str">
        <f t="shared" si="8"/>
        <v/>
      </c>
      <c r="B90" s="1" t="str">
        <f>Schweiz!B90</f>
        <v/>
      </c>
      <c r="C90" t="str">
        <f ca="1">Schweiz!F90</f>
        <v/>
      </c>
      <c r="D90" t="str">
        <f t="shared" si="9"/>
        <v/>
      </c>
      <c r="E90" t="str">
        <f ca="1">Schweiz!M90</f>
        <v/>
      </c>
      <c r="F90" t="str">
        <f t="shared" si="10"/>
        <v/>
      </c>
      <c r="G90" t="str">
        <f>IF($B90&lt;&gt;"",_xlfn.NUMBERVALUE(BAG_Situationsbericht!C101),"")</f>
        <v/>
      </c>
      <c r="H90" t="str">
        <f>IF($B90&lt;&gt;"",_xlfn.NUMBERVALUE(BAG_Situationsbericht!B101),"")</f>
        <v/>
      </c>
      <c r="I90" t="str">
        <f>IF($B90&lt;&gt;"",_xlfn.NUMBERVALUE(BAG_Situationsbericht!G101),"")</f>
        <v/>
      </c>
      <c r="J90" t="str">
        <f>IF($B90&lt;&gt;"",_xlfn.NUMBERVALUE(BAG_Situationsbericht!F101),"")</f>
        <v/>
      </c>
    </row>
    <row r="91" spans="1:10" x14ac:dyDescent="0.4">
      <c r="A91" t="str">
        <f t="shared" si="8"/>
        <v/>
      </c>
      <c r="B91" s="1" t="str">
        <f>Schweiz!B91</f>
        <v/>
      </c>
      <c r="C91" t="str">
        <f ca="1">Schweiz!F91</f>
        <v/>
      </c>
      <c r="D91" t="str">
        <f t="shared" si="9"/>
        <v/>
      </c>
      <c r="E91" t="str">
        <f ca="1">Schweiz!M91</f>
        <v/>
      </c>
      <c r="F91" t="str">
        <f t="shared" si="10"/>
        <v/>
      </c>
      <c r="G91" t="str">
        <f>IF($B91&lt;&gt;"",_xlfn.NUMBERVALUE(BAG_Situationsbericht!C102),"")</f>
        <v/>
      </c>
      <c r="H91" t="str">
        <f>IF($B91&lt;&gt;"",_xlfn.NUMBERVALUE(BAG_Situationsbericht!B102),"")</f>
        <v/>
      </c>
      <c r="I91" t="str">
        <f>IF($B91&lt;&gt;"",_xlfn.NUMBERVALUE(BAG_Situationsbericht!G102),"")</f>
        <v/>
      </c>
      <c r="J91" t="str">
        <f>IF($B91&lt;&gt;"",_xlfn.NUMBERVALUE(BAG_Situationsbericht!F102),"")</f>
        <v/>
      </c>
    </row>
    <row r="92" spans="1:10" x14ac:dyDescent="0.4">
      <c r="A92" t="str">
        <f t="shared" si="8"/>
        <v/>
      </c>
      <c r="B92" s="1" t="str">
        <f>Schweiz!B92</f>
        <v/>
      </c>
      <c r="C92" t="str">
        <f ca="1">Schweiz!F92</f>
        <v/>
      </c>
      <c r="D92" t="str">
        <f t="shared" si="9"/>
        <v/>
      </c>
      <c r="E92" t="str">
        <f ca="1">Schweiz!M92</f>
        <v/>
      </c>
      <c r="F92" t="str">
        <f t="shared" si="10"/>
        <v/>
      </c>
      <c r="G92" t="str">
        <f>IF($B92&lt;&gt;"",_xlfn.NUMBERVALUE(BAG_Situationsbericht!C103),"")</f>
        <v/>
      </c>
      <c r="H92" t="str">
        <f>IF($B92&lt;&gt;"",_xlfn.NUMBERVALUE(BAG_Situationsbericht!B103),"")</f>
        <v/>
      </c>
      <c r="I92" t="str">
        <f>IF($B92&lt;&gt;"",_xlfn.NUMBERVALUE(BAG_Situationsbericht!G103),"")</f>
        <v/>
      </c>
      <c r="J92" t="str">
        <f>IF($B92&lt;&gt;"",_xlfn.NUMBERVALUE(BAG_Situationsbericht!F103),"")</f>
        <v/>
      </c>
    </row>
    <row r="93" spans="1:10" x14ac:dyDescent="0.4">
      <c r="A93" t="str">
        <f t="shared" si="8"/>
        <v/>
      </c>
      <c r="B93" s="1" t="str">
        <f>Schweiz!B93</f>
        <v/>
      </c>
      <c r="C93" t="str">
        <f ca="1">Schweiz!F93</f>
        <v/>
      </c>
      <c r="D93" t="str">
        <f t="shared" si="9"/>
        <v/>
      </c>
      <c r="E93" t="str">
        <f ca="1">Schweiz!M93</f>
        <v/>
      </c>
      <c r="F93" t="str">
        <f t="shared" si="10"/>
        <v/>
      </c>
      <c r="G93" t="str">
        <f>IF($B93&lt;&gt;"",_xlfn.NUMBERVALUE(BAG_Situationsbericht!C104),"")</f>
        <v/>
      </c>
      <c r="H93" t="str">
        <f>IF($B93&lt;&gt;"",_xlfn.NUMBERVALUE(BAG_Situationsbericht!B104),"")</f>
        <v/>
      </c>
      <c r="I93" t="str">
        <f>IF($B93&lt;&gt;"",_xlfn.NUMBERVALUE(BAG_Situationsbericht!G104),"")</f>
        <v/>
      </c>
      <c r="J93" t="str">
        <f>IF($B93&lt;&gt;"",_xlfn.NUMBERVALUE(BAG_Situationsbericht!F104),"")</f>
        <v/>
      </c>
    </row>
    <row r="94" spans="1:10" x14ac:dyDescent="0.4">
      <c r="A94" t="str">
        <f t="shared" si="8"/>
        <v/>
      </c>
      <c r="B94" s="1" t="str">
        <f>Schweiz!B94</f>
        <v/>
      </c>
      <c r="C94" t="str">
        <f ca="1">Schweiz!F94</f>
        <v/>
      </c>
      <c r="D94" t="str">
        <f t="shared" si="9"/>
        <v/>
      </c>
      <c r="E94" t="str">
        <f ca="1">Schweiz!M94</f>
        <v/>
      </c>
      <c r="F94" t="str">
        <f t="shared" si="10"/>
        <v/>
      </c>
      <c r="G94" t="str">
        <f>IF($B94&lt;&gt;"",_xlfn.NUMBERVALUE(BAG_Situationsbericht!C105),"")</f>
        <v/>
      </c>
      <c r="H94" t="str">
        <f>IF($B94&lt;&gt;"",_xlfn.NUMBERVALUE(BAG_Situationsbericht!B105),"")</f>
        <v/>
      </c>
      <c r="I94" t="str">
        <f>IF($B94&lt;&gt;"",_xlfn.NUMBERVALUE(BAG_Situationsbericht!G105),"")</f>
        <v/>
      </c>
      <c r="J94" t="str">
        <f>IF($B94&lt;&gt;"",_xlfn.NUMBERVALUE(BAG_Situationsbericht!F105),"")</f>
        <v/>
      </c>
    </row>
    <row r="95" spans="1:10" x14ac:dyDescent="0.4">
      <c r="A95" t="str">
        <f t="shared" si="8"/>
        <v/>
      </c>
      <c r="B95" s="1" t="str">
        <f>Schweiz!B95</f>
        <v/>
      </c>
      <c r="C95" t="str">
        <f ca="1">Schweiz!F95</f>
        <v/>
      </c>
      <c r="D95" t="str">
        <f t="shared" si="9"/>
        <v/>
      </c>
      <c r="E95" t="str">
        <f ca="1">Schweiz!M95</f>
        <v/>
      </c>
      <c r="F95" t="str">
        <f t="shared" si="10"/>
        <v/>
      </c>
      <c r="G95" t="str">
        <f>IF($B95&lt;&gt;"",_xlfn.NUMBERVALUE(BAG_Situationsbericht!C106),"")</f>
        <v/>
      </c>
      <c r="H95" t="str">
        <f>IF($B95&lt;&gt;"",_xlfn.NUMBERVALUE(BAG_Situationsbericht!B106),"")</f>
        <v/>
      </c>
      <c r="I95" t="str">
        <f>IF($B95&lt;&gt;"",_xlfn.NUMBERVALUE(BAG_Situationsbericht!G106),"")</f>
        <v/>
      </c>
      <c r="J95" t="str">
        <f>IF($B95&lt;&gt;"",_xlfn.NUMBERVALUE(BAG_Situationsbericht!F106),"")</f>
        <v/>
      </c>
    </row>
    <row r="96" spans="1:10" x14ac:dyDescent="0.4">
      <c r="A96" t="str">
        <f t="shared" si="8"/>
        <v/>
      </c>
      <c r="B96" s="1" t="str">
        <f>Schweiz!B96</f>
        <v/>
      </c>
      <c r="C96" t="str">
        <f ca="1">Schweiz!F96</f>
        <v/>
      </c>
      <c r="D96" t="str">
        <f t="shared" si="9"/>
        <v/>
      </c>
      <c r="E96" t="str">
        <f ca="1">Schweiz!M96</f>
        <v/>
      </c>
      <c r="F96" t="str">
        <f t="shared" si="10"/>
        <v/>
      </c>
      <c r="G96" t="str">
        <f>IF($B96&lt;&gt;"",_xlfn.NUMBERVALUE(BAG_Situationsbericht!C107),"")</f>
        <v/>
      </c>
      <c r="H96" t="str">
        <f>IF($B96&lt;&gt;"",_xlfn.NUMBERVALUE(BAG_Situationsbericht!B107),"")</f>
        <v/>
      </c>
      <c r="I96" t="str">
        <f>IF($B96&lt;&gt;"",_xlfn.NUMBERVALUE(BAG_Situationsbericht!G107),"")</f>
        <v/>
      </c>
      <c r="J96" t="str">
        <f>IF($B96&lt;&gt;"",_xlfn.NUMBERVALUE(BAG_Situationsbericht!F107),"")</f>
        <v/>
      </c>
    </row>
    <row r="97" spans="1:10" x14ac:dyDescent="0.4">
      <c r="A97" t="str">
        <f t="shared" si="8"/>
        <v/>
      </c>
      <c r="B97" s="1" t="str">
        <f>Schweiz!B97</f>
        <v/>
      </c>
      <c r="C97" t="str">
        <f ca="1">Schweiz!F97</f>
        <v/>
      </c>
      <c r="D97" t="str">
        <f t="shared" si="9"/>
        <v/>
      </c>
      <c r="E97" t="str">
        <f ca="1">Schweiz!M97</f>
        <v/>
      </c>
      <c r="F97" t="str">
        <f t="shared" si="10"/>
        <v/>
      </c>
      <c r="G97" t="str">
        <f>IF($B97&lt;&gt;"",_xlfn.NUMBERVALUE(BAG_Situationsbericht!C108),"")</f>
        <v/>
      </c>
      <c r="H97" t="str">
        <f>IF($B97&lt;&gt;"",_xlfn.NUMBERVALUE(BAG_Situationsbericht!B108),"")</f>
        <v/>
      </c>
      <c r="I97" t="str">
        <f>IF($B97&lt;&gt;"",_xlfn.NUMBERVALUE(BAG_Situationsbericht!G108),"")</f>
        <v/>
      </c>
      <c r="J97" t="str">
        <f>IF($B97&lt;&gt;"",_xlfn.NUMBERVALUE(BAG_Situationsbericht!F108),"")</f>
        <v/>
      </c>
    </row>
    <row r="98" spans="1:10" x14ac:dyDescent="0.4">
      <c r="A98" t="str">
        <f t="shared" si="8"/>
        <v/>
      </c>
      <c r="B98" s="1" t="str">
        <f>Schweiz!B98</f>
        <v/>
      </c>
      <c r="C98" t="str">
        <f ca="1">Schweiz!F98</f>
        <v/>
      </c>
      <c r="D98" t="str">
        <f t="shared" si="9"/>
        <v/>
      </c>
      <c r="E98" t="str">
        <f ca="1">Schweiz!M98</f>
        <v/>
      </c>
      <c r="F98" t="str">
        <f t="shared" si="10"/>
        <v/>
      </c>
      <c r="G98" t="str">
        <f>IF($B98&lt;&gt;"",_xlfn.NUMBERVALUE(BAG_Situationsbericht!C109),"")</f>
        <v/>
      </c>
      <c r="H98" t="str">
        <f>IF($B98&lt;&gt;"",_xlfn.NUMBERVALUE(BAG_Situationsbericht!B109),"")</f>
        <v/>
      </c>
      <c r="I98" t="str">
        <f>IF($B98&lt;&gt;"",_xlfn.NUMBERVALUE(BAG_Situationsbericht!G109),"")</f>
        <v/>
      </c>
      <c r="J98" t="str">
        <f>IF($B98&lt;&gt;"",_xlfn.NUMBERVALUE(BAG_Situationsbericht!F109),"")</f>
        <v/>
      </c>
    </row>
    <row r="99" spans="1:10" x14ac:dyDescent="0.4">
      <c r="A99" t="str">
        <f t="shared" si="8"/>
        <v/>
      </c>
      <c r="B99" s="1" t="str">
        <f>Schweiz!B99</f>
        <v/>
      </c>
      <c r="C99" t="str">
        <f ca="1">Schweiz!F99</f>
        <v/>
      </c>
      <c r="D99" t="str">
        <f t="shared" si="9"/>
        <v/>
      </c>
      <c r="E99" t="str">
        <f ca="1">Schweiz!M99</f>
        <v/>
      </c>
      <c r="F99" t="str">
        <f t="shared" si="10"/>
        <v/>
      </c>
      <c r="G99" t="str">
        <f>IF($B99&lt;&gt;"",_xlfn.NUMBERVALUE(BAG_Situationsbericht!C110),"")</f>
        <v/>
      </c>
      <c r="H99" t="str">
        <f>IF($B99&lt;&gt;"",_xlfn.NUMBERVALUE(BAG_Situationsbericht!B110),"")</f>
        <v/>
      </c>
      <c r="I99" t="str">
        <f>IF($B99&lt;&gt;"",_xlfn.NUMBERVALUE(BAG_Situationsbericht!G110),"")</f>
        <v/>
      </c>
      <c r="J99" t="str">
        <f>IF($B99&lt;&gt;"",_xlfn.NUMBERVALUE(BAG_Situationsbericht!F110),"")</f>
        <v/>
      </c>
    </row>
    <row r="100" spans="1:10" x14ac:dyDescent="0.4">
      <c r="A100" t="str">
        <f t="shared" si="8"/>
        <v/>
      </c>
      <c r="B100" s="1" t="str">
        <f>Schweiz!B100</f>
        <v/>
      </c>
      <c r="C100" t="str">
        <f ca="1">Schweiz!F100</f>
        <v/>
      </c>
      <c r="D100" t="str">
        <f t="shared" si="9"/>
        <v/>
      </c>
      <c r="E100" t="str">
        <f ca="1">Schweiz!M100</f>
        <v/>
      </c>
      <c r="F100" t="str">
        <f t="shared" si="10"/>
        <v/>
      </c>
      <c r="G100" t="str">
        <f>IF($B100&lt;&gt;"",_xlfn.NUMBERVALUE(BAG_Situationsbericht!C111),"")</f>
        <v/>
      </c>
      <c r="H100" t="str">
        <f>IF($B100&lt;&gt;"",_xlfn.NUMBERVALUE(BAG_Situationsbericht!B111),"")</f>
        <v/>
      </c>
      <c r="I100" t="str">
        <f>IF($B100&lt;&gt;"",_xlfn.NUMBERVALUE(BAG_Situationsbericht!G111),"")</f>
        <v/>
      </c>
      <c r="J100" t="str">
        <f>IF($B100&lt;&gt;"",_xlfn.NUMBERVALUE(BAG_Situationsbericht!F111),"")</f>
        <v/>
      </c>
    </row>
    <row r="101" spans="1:10" x14ac:dyDescent="0.4">
      <c r="A101" t="str">
        <f t="shared" si="8"/>
        <v/>
      </c>
      <c r="B101" s="1" t="str">
        <f>Schweiz!B101</f>
        <v/>
      </c>
      <c r="C101" t="str">
        <f ca="1">Schweiz!F101</f>
        <v/>
      </c>
      <c r="D101" t="str">
        <f t="shared" si="9"/>
        <v/>
      </c>
      <c r="E101" t="str">
        <f ca="1">Schweiz!M101</f>
        <v/>
      </c>
      <c r="F101" t="str">
        <f t="shared" si="10"/>
        <v/>
      </c>
      <c r="G101" t="str">
        <f>IF($B101&lt;&gt;"",_xlfn.NUMBERVALUE(BAG_Situationsbericht!C112),"")</f>
        <v/>
      </c>
      <c r="H101" t="str">
        <f>IF($B101&lt;&gt;"",_xlfn.NUMBERVALUE(BAG_Situationsbericht!B112),"")</f>
        <v/>
      </c>
      <c r="I101" t="str">
        <f>IF($B101&lt;&gt;"",_xlfn.NUMBERVALUE(BAG_Situationsbericht!G112),"")</f>
        <v/>
      </c>
      <c r="J101" t="str">
        <f>IF($B101&lt;&gt;"",_xlfn.NUMBERVALUE(BAG_Situationsbericht!F112),"")</f>
        <v/>
      </c>
    </row>
    <row r="102" spans="1:10" x14ac:dyDescent="0.4">
      <c r="A102" t="str">
        <f t="shared" si="8"/>
        <v/>
      </c>
      <c r="B102" s="1" t="str">
        <f>Schweiz!B102</f>
        <v/>
      </c>
      <c r="C102" t="str">
        <f ca="1">Schweiz!F102</f>
        <v/>
      </c>
      <c r="D102" t="str">
        <f t="shared" si="9"/>
        <v/>
      </c>
      <c r="E102" t="str">
        <f ca="1">Schweiz!M102</f>
        <v/>
      </c>
      <c r="F102" t="str">
        <f t="shared" si="10"/>
        <v/>
      </c>
      <c r="G102" t="str">
        <f>IF($B102&lt;&gt;"",_xlfn.NUMBERVALUE(BAG_Situationsbericht!C113),"")</f>
        <v/>
      </c>
      <c r="H102" t="str">
        <f>IF($B102&lt;&gt;"",_xlfn.NUMBERVALUE(BAG_Situationsbericht!B113),"")</f>
        <v/>
      </c>
      <c r="I102" t="str">
        <f>IF($B102&lt;&gt;"",_xlfn.NUMBERVALUE(BAG_Situationsbericht!G113),"")</f>
        <v/>
      </c>
      <c r="J102" t="str">
        <f>IF($B102&lt;&gt;"",_xlfn.NUMBERVALUE(BAG_Situationsbericht!F113),"")</f>
        <v/>
      </c>
    </row>
    <row r="103" spans="1:10" x14ac:dyDescent="0.4">
      <c r="A103" t="str">
        <f t="shared" si="8"/>
        <v/>
      </c>
      <c r="B103" s="1" t="str">
        <f>Schweiz!B103</f>
        <v/>
      </c>
      <c r="C103" t="str">
        <f ca="1">Schweiz!F103</f>
        <v/>
      </c>
      <c r="D103" t="str">
        <f t="shared" si="9"/>
        <v/>
      </c>
      <c r="E103" t="str">
        <f ca="1">Schweiz!M103</f>
        <v/>
      </c>
      <c r="F103" t="str">
        <f t="shared" si="10"/>
        <v/>
      </c>
      <c r="G103" t="str">
        <f>IF($B103&lt;&gt;"",_xlfn.NUMBERVALUE(BAG_Situationsbericht!C114),"")</f>
        <v/>
      </c>
      <c r="H103" t="str">
        <f>IF($B103&lt;&gt;"",_xlfn.NUMBERVALUE(BAG_Situationsbericht!B114),"")</f>
        <v/>
      </c>
      <c r="I103" t="str">
        <f>IF($B103&lt;&gt;"",_xlfn.NUMBERVALUE(BAG_Situationsbericht!G114),"")</f>
        <v/>
      </c>
      <c r="J103" t="str">
        <f>IF($B103&lt;&gt;"",_xlfn.NUMBERVALUE(BAG_Situationsbericht!F114),"")</f>
        <v/>
      </c>
    </row>
    <row r="104" spans="1:10" x14ac:dyDescent="0.4">
      <c r="A104" t="str">
        <f t="shared" si="8"/>
        <v/>
      </c>
      <c r="B104" s="1" t="str">
        <f>Schweiz!B104</f>
        <v/>
      </c>
      <c r="C104" t="str">
        <f ca="1">Schweiz!F104</f>
        <v/>
      </c>
      <c r="D104" t="str">
        <f t="shared" si="9"/>
        <v/>
      </c>
      <c r="E104" t="str">
        <f ca="1">Schweiz!M104</f>
        <v/>
      </c>
      <c r="F104" t="str">
        <f t="shared" si="10"/>
        <v/>
      </c>
      <c r="G104" t="str">
        <f>IF($B104&lt;&gt;"",_xlfn.NUMBERVALUE(BAG_Situationsbericht!C115),"")</f>
        <v/>
      </c>
      <c r="H104" t="str">
        <f>IF($B104&lt;&gt;"",_xlfn.NUMBERVALUE(BAG_Situationsbericht!B115),"")</f>
        <v/>
      </c>
      <c r="I104" t="str">
        <f>IF($B104&lt;&gt;"",_xlfn.NUMBERVALUE(BAG_Situationsbericht!G115),"")</f>
        <v/>
      </c>
      <c r="J104" t="str">
        <f>IF($B104&lt;&gt;"",_xlfn.NUMBERVALUE(BAG_Situationsbericht!F115),"")</f>
        <v/>
      </c>
    </row>
    <row r="105" spans="1:10" x14ac:dyDescent="0.4">
      <c r="A105" t="str">
        <f t="shared" si="8"/>
        <v/>
      </c>
      <c r="B105" s="1" t="str">
        <f>Schweiz!B105</f>
        <v/>
      </c>
      <c r="C105" t="str">
        <f ca="1">Schweiz!F105</f>
        <v/>
      </c>
      <c r="D105" t="str">
        <f t="shared" si="9"/>
        <v/>
      </c>
      <c r="E105" t="str">
        <f ca="1">Schweiz!M105</f>
        <v/>
      </c>
      <c r="F105" t="str">
        <f t="shared" si="10"/>
        <v/>
      </c>
      <c r="G105" t="str">
        <f>IF($B105&lt;&gt;"",_xlfn.NUMBERVALUE(BAG_Situationsbericht!C116),"")</f>
        <v/>
      </c>
      <c r="H105" t="str">
        <f>IF($B105&lt;&gt;"",_xlfn.NUMBERVALUE(BAG_Situationsbericht!B116),"")</f>
        <v/>
      </c>
      <c r="I105" t="str">
        <f>IF($B105&lt;&gt;"",_xlfn.NUMBERVALUE(BAG_Situationsbericht!G116),"")</f>
        <v/>
      </c>
      <c r="J105" t="str">
        <f>IF($B105&lt;&gt;"",_xlfn.NUMBERVALUE(BAG_Situationsbericht!F116),"")</f>
        <v/>
      </c>
    </row>
    <row r="106" spans="1:10" x14ac:dyDescent="0.4">
      <c r="A106" t="str">
        <f t="shared" si="8"/>
        <v/>
      </c>
      <c r="B106" s="1" t="str">
        <f>Schweiz!B106</f>
        <v/>
      </c>
      <c r="C106" t="str">
        <f ca="1">Schweiz!F106</f>
        <v/>
      </c>
      <c r="D106" t="str">
        <f t="shared" si="9"/>
        <v/>
      </c>
      <c r="E106" t="str">
        <f ca="1">Schweiz!M106</f>
        <v/>
      </c>
      <c r="F106" t="str">
        <f t="shared" si="10"/>
        <v/>
      </c>
      <c r="G106" t="str">
        <f>IF($B106&lt;&gt;"",_xlfn.NUMBERVALUE(BAG_Situationsbericht!C117),"")</f>
        <v/>
      </c>
      <c r="H106" t="str">
        <f>IF($B106&lt;&gt;"",_xlfn.NUMBERVALUE(BAG_Situationsbericht!B117),"")</f>
        <v/>
      </c>
      <c r="I106" t="str">
        <f>IF($B106&lt;&gt;"",_xlfn.NUMBERVALUE(BAG_Situationsbericht!G117),"")</f>
        <v/>
      </c>
      <c r="J106" t="str">
        <f>IF($B106&lt;&gt;"",_xlfn.NUMBERVALUE(BAG_Situationsbericht!F117),"")</f>
        <v/>
      </c>
    </row>
    <row r="107" spans="1:10" x14ac:dyDescent="0.4">
      <c r="A107" t="str">
        <f t="shared" si="8"/>
        <v/>
      </c>
      <c r="B107" s="1" t="str">
        <f>Schweiz!B107</f>
        <v/>
      </c>
      <c r="C107" t="str">
        <f ca="1">Schweiz!F107</f>
        <v/>
      </c>
      <c r="D107" t="str">
        <f t="shared" si="9"/>
        <v/>
      </c>
      <c r="E107" t="str">
        <f ca="1">Schweiz!M107</f>
        <v/>
      </c>
      <c r="F107" t="str">
        <f t="shared" si="10"/>
        <v/>
      </c>
      <c r="G107" t="str">
        <f>IF($B107&lt;&gt;"",_xlfn.NUMBERVALUE(BAG_Situationsbericht!C118),"")</f>
        <v/>
      </c>
      <c r="H107" t="str">
        <f>IF($B107&lt;&gt;"",_xlfn.NUMBERVALUE(BAG_Situationsbericht!B118),"")</f>
        <v/>
      </c>
      <c r="I107" t="str">
        <f>IF($B107&lt;&gt;"",_xlfn.NUMBERVALUE(BAG_Situationsbericht!G118),"")</f>
        <v/>
      </c>
      <c r="J107" t="str">
        <f>IF($B107&lt;&gt;"",_xlfn.NUMBERVALUE(BAG_Situationsbericht!F118),"")</f>
        <v/>
      </c>
    </row>
    <row r="108" spans="1:10" x14ac:dyDescent="0.4">
      <c r="A108" t="str">
        <f t="shared" si="8"/>
        <v/>
      </c>
      <c r="B108" s="1" t="str">
        <f>Schweiz!B108</f>
        <v/>
      </c>
      <c r="C108" t="str">
        <f ca="1">Schweiz!F108</f>
        <v/>
      </c>
      <c r="D108" t="str">
        <f t="shared" si="9"/>
        <v/>
      </c>
      <c r="E108" t="str">
        <f ca="1">Schweiz!M108</f>
        <v/>
      </c>
      <c r="F108" t="str">
        <f t="shared" si="10"/>
        <v/>
      </c>
      <c r="G108" t="str">
        <f>IF($B108&lt;&gt;"",_xlfn.NUMBERVALUE(BAG_Situationsbericht!C119),"")</f>
        <v/>
      </c>
      <c r="H108" t="str">
        <f>IF($B108&lt;&gt;"",_xlfn.NUMBERVALUE(BAG_Situationsbericht!B119),"")</f>
        <v/>
      </c>
      <c r="I108" t="str">
        <f>IF($B108&lt;&gt;"",_xlfn.NUMBERVALUE(BAG_Situationsbericht!G119),"")</f>
        <v/>
      </c>
      <c r="J108" t="str">
        <f>IF($B108&lt;&gt;"",_xlfn.NUMBERVALUE(BAG_Situationsbericht!F119),"")</f>
        <v/>
      </c>
    </row>
    <row r="109" spans="1:10" x14ac:dyDescent="0.4">
      <c r="A109" t="str">
        <f t="shared" si="8"/>
        <v/>
      </c>
      <c r="B109" s="1" t="str">
        <f>Schweiz!B109</f>
        <v/>
      </c>
      <c r="C109" t="str">
        <f ca="1">Schweiz!F109</f>
        <v/>
      </c>
      <c r="D109" t="str">
        <f t="shared" si="9"/>
        <v/>
      </c>
      <c r="E109" t="str">
        <f ca="1">Schweiz!M109</f>
        <v/>
      </c>
      <c r="F109" t="str">
        <f t="shared" si="10"/>
        <v/>
      </c>
      <c r="G109" t="str">
        <f>IF($B109&lt;&gt;"",_xlfn.NUMBERVALUE(BAG_Situationsbericht!C120),"")</f>
        <v/>
      </c>
      <c r="H109" t="str">
        <f>IF($B109&lt;&gt;"",_xlfn.NUMBERVALUE(BAG_Situationsbericht!B120),"")</f>
        <v/>
      </c>
      <c r="I109" t="str">
        <f>IF($B109&lt;&gt;"",_xlfn.NUMBERVALUE(BAG_Situationsbericht!G120),"")</f>
        <v/>
      </c>
      <c r="J109" t="str">
        <f>IF($B109&lt;&gt;"",_xlfn.NUMBERVALUE(BAG_Situationsbericht!F120),"")</f>
        <v/>
      </c>
    </row>
    <row r="110" spans="1:10" x14ac:dyDescent="0.4">
      <c r="A110" t="str">
        <f t="shared" si="8"/>
        <v/>
      </c>
      <c r="B110" s="1" t="str">
        <f>Schweiz!B110</f>
        <v/>
      </c>
      <c r="C110" t="str">
        <f ca="1">Schweiz!F110</f>
        <v/>
      </c>
      <c r="D110" t="str">
        <f t="shared" si="9"/>
        <v/>
      </c>
      <c r="E110" t="str">
        <f ca="1">Schweiz!M110</f>
        <v/>
      </c>
      <c r="F110" t="str">
        <f t="shared" si="10"/>
        <v/>
      </c>
      <c r="G110" t="str">
        <f>IF($B110&lt;&gt;"",_xlfn.NUMBERVALUE(BAG_Situationsbericht!C121),"")</f>
        <v/>
      </c>
      <c r="H110" t="str">
        <f>IF($B110&lt;&gt;"",_xlfn.NUMBERVALUE(BAG_Situationsbericht!B121),"")</f>
        <v/>
      </c>
      <c r="I110" t="str">
        <f>IF($B110&lt;&gt;"",_xlfn.NUMBERVALUE(BAG_Situationsbericht!G121),"")</f>
        <v/>
      </c>
      <c r="J110" t="str">
        <f>IF($B110&lt;&gt;"",_xlfn.NUMBERVALUE(BAG_Situationsbericht!F121),"")</f>
        <v/>
      </c>
    </row>
    <row r="111" spans="1:10" x14ac:dyDescent="0.4">
      <c r="A111" t="str">
        <f t="shared" si="8"/>
        <v/>
      </c>
      <c r="B111" s="1" t="str">
        <f>Schweiz!B111</f>
        <v/>
      </c>
      <c r="C111" t="str">
        <f ca="1">Schweiz!F111</f>
        <v/>
      </c>
      <c r="D111" t="str">
        <f t="shared" si="9"/>
        <v/>
      </c>
      <c r="E111" t="str">
        <f ca="1">Schweiz!M111</f>
        <v/>
      </c>
      <c r="F111" t="str">
        <f t="shared" si="10"/>
        <v/>
      </c>
      <c r="G111" t="str">
        <f>IF($B111&lt;&gt;"",_xlfn.NUMBERVALUE(BAG_Situationsbericht!C122),"")</f>
        <v/>
      </c>
      <c r="H111" t="str">
        <f>IF($B111&lt;&gt;"",_xlfn.NUMBERVALUE(BAG_Situationsbericht!B122),"")</f>
        <v/>
      </c>
      <c r="I111" t="str">
        <f>IF($B111&lt;&gt;"",_xlfn.NUMBERVALUE(BAG_Situationsbericht!G122),"")</f>
        <v/>
      </c>
      <c r="J111" t="str">
        <f>IF($B111&lt;&gt;"",_xlfn.NUMBERVALUE(BAG_Situationsbericht!F122),"")</f>
        <v/>
      </c>
    </row>
    <row r="112" spans="1:10" x14ac:dyDescent="0.4">
      <c r="A112" t="str">
        <f t="shared" si="8"/>
        <v/>
      </c>
      <c r="B112" s="1" t="str">
        <f>Schweiz!B112</f>
        <v/>
      </c>
      <c r="C112" t="str">
        <f ca="1">Schweiz!F112</f>
        <v/>
      </c>
      <c r="D112" t="str">
        <f t="shared" si="9"/>
        <v/>
      </c>
      <c r="E112" t="str">
        <f ca="1">Schweiz!M112</f>
        <v/>
      </c>
      <c r="F112" t="str">
        <f t="shared" si="10"/>
        <v/>
      </c>
      <c r="G112" t="str">
        <f>IF($B112&lt;&gt;"",_xlfn.NUMBERVALUE(BAG_Situationsbericht!C123),"")</f>
        <v/>
      </c>
      <c r="H112" t="str">
        <f>IF($B112&lt;&gt;"",_xlfn.NUMBERVALUE(BAG_Situationsbericht!B123),"")</f>
        <v/>
      </c>
      <c r="I112" t="str">
        <f>IF($B112&lt;&gt;"",_xlfn.NUMBERVALUE(BAG_Situationsbericht!G123),"")</f>
        <v/>
      </c>
      <c r="J112" t="str">
        <f>IF($B112&lt;&gt;"",_xlfn.NUMBERVALUE(BAG_Situationsbericht!F123),"")</f>
        <v/>
      </c>
    </row>
    <row r="113" spans="1:10" x14ac:dyDescent="0.4">
      <c r="A113" t="str">
        <f t="shared" si="8"/>
        <v/>
      </c>
      <c r="B113" s="1" t="str">
        <f>Schweiz!B113</f>
        <v/>
      </c>
      <c r="C113" t="str">
        <f ca="1">Schweiz!F113</f>
        <v/>
      </c>
      <c r="D113" t="str">
        <f t="shared" si="9"/>
        <v/>
      </c>
      <c r="E113" t="str">
        <f ca="1">Schweiz!M113</f>
        <v/>
      </c>
      <c r="F113" t="str">
        <f t="shared" si="10"/>
        <v/>
      </c>
      <c r="G113" t="str">
        <f>IF($B113&lt;&gt;"",_xlfn.NUMBERVALUE(BAG_Situationsbericht!C124),"")</f>
        <v/>
      </c>
      <c r="H113" t="str">
        <f>IF($B113&lt;&gt;"",_xlfn.NUMBERVALUE(BAG_Situationsbericht!B124),"")</f>
        <v/>
      </c>
      <c r="I113" t="str">
        <f>IF($B113&lt;&gt;"",_xlfn.NUMBERVALUE(BAG_Situationsbericht!G124),"")</f>
        <v/>
      </c>
      <c r="J113" t="str">
        <f>IF($B113&lt;&gt;"",_xlfn.NUMBERVALUE(BAG_Situationsbericht!F124),"")</f>
        <v/>
      </c>
    </row>
    <row r="114" spans="1:10" x14ac:dyDescent="0.4">
      <c r="A114" t="str">
        <f t="shared" si="8"/>
        <v/>
      </c>
      <c r="B114" s="1" t="str">
        <f>Schweiz!B114</f>
        <v/>
      </c>
      <c r="C114" t="str">
        <f ca="1">Schweiz!F114</f>
        <v/>
      </c>
      <c r="D114" t="str">
        <f t="shared" si="9"/>
        <v/>
      </c>
      <c r="E114" t="str">
        <f ca="1">Schweiz!M114</f>
        <v/>
      </c>
      <c r="F114" t="str">
        <f t="shared" si="10"/>
        <v/>
      </c>
      <c r="G114" t="str">
        <f>IF($B114&lt;&gt;"",_xlfn.NUMBERVALUE(BAG_Situationsbericht!C125),"")</f>
        <v/>
      </c>
      <c r="H114" t="str">
        <f>IF($B114&lt;&gt;"",_xlfn.NUMBERVALUE(BAG_Situationsbericht!B125),"")</f>
        <v/>
      </c>
      <c r="I114" t="str">
        <f>IF($B114&lt;&gt;"",_xlfn.NUMBERVALUE(BAG_Situationsbericht!G125),"")</f>
        <v/>
      </c>
      <c r="J114" t="str">
        <f>IF($B114&lt;&gt;"",_xlfn.NUMBERVALUE(BAG_Situationsbericht!F125),"")</f>
        <v/>
      </c>
    </row>
    <row r="115" spans="1:10" x14ac:dyDescent="0.4">
      <c r="A115" t="str">
        <f t="shared" si="8"/>
        <v/>
      </c>
      <c r="B115" s="1" t="str">
        <f>Schweiz!B115</f>
        <v/>
      </c>
      <c r="C115" t="str">
        <f ca="1">Schweiz!F115</f>
        <v/>
      </c>
      <c r="D115" t="str">
        <f t="shared" si="9"/>
        <v/>
      </c>
      <c r="E115" t="str">
        <f ca="1">Schweiz!M115</f>
        <v/>
      </c>
      <c r="F115" t="str">
        <f t="shared" si="10"/>
        <v/>
      </c>
      <c r="G115" t="str">
        <f>IF($B115&lt;&gt;"",_xlfn.NUMBERVALUE(BAG_Situationsbericht!C126),"")</f>
        <v/>
      </c>
      <c r="H115" t="str">
        <f>IF($B115&lt;&gt;"",_xlfn.NUMBERVALUE(BAG_Situationsbericht!B126),"")</f>
        <v/>
      </c>
      <c r="I115" t="str">
        <f>IF($B115&lt;&gt;"",_xlfn.NUMBERVALUE(BAG_Situationsbericht!G126),"")</f>
        <v/>
      </c>
      <c r="J115" t="str">
        <f>IF($B115&lt;&gt;"",_xlfn.NUMBERVALUE(BAG_Situationsbericht!F126),"")</f>
        <v/>
      </c>
    </row>
    <row r="116" spans="1:10" x14ac:dyDescent="0.4">
      <c r="A116" t="str">
        <f t="shared" si="8"/>
        <v/>
      </c>
      <c r="B116" s="1" t="str">
        <f>Schweiz!B116</f>
        <v/>
      </c>
      <c r="C116" t="str">
        <f ca="1">Schweiz!F116</f>
        <v/>
      </c>
      <c r="D116" t="str">
        <f t="shared" si="9"/>
        <v/>
      </c>
      <c r="E116" t="str">
        <f ca="1">Schweiz!M116</f>
        <v/>
      </c>
      <c r="F116" t="str">
        <f t="shared" si="10"/>
        <v/>
      </c>
      <c r="G116" t="str">
        <f>IF($B116&lt;&gt;"",_xlfn.NUMBERVALUE(BAG_Situationsbericht!C127),"")</f>
        <v/>
      </c>
      <c r="H116" t="str">
        <f>IF($B116&lt;&gt;"",_xlfn.NUMBERVALUE(BAG_Situationsbericht!B127),"")</f>
        <v/>
      </c>
      <c r="I116" t="str">
        <f>IF($B116&lt;&gt;"",_xlfn.NUMBERVALUE(BAG_Situationsbericht!G127),"")</f>
        <v/>
      </c>
      <c r="J116" t="str">
        <f>IF($B116&lt;&gt;"",_xlfn.NUMBERVALUE(BAG_Situationsbericht!F127),"")</f>
        <v/>
      </c>
    </row>
    <row r="117" spans="1:10" x14ac:dyDescent="0.4">
      <c r="A117" t="str">
        <f t="shared" si="8"/>
        <v/>
      </c>
      <c r="B117" s="1" t="str">
        <f>Schweiz!B117</f>
        <v/>
      </c>
      <c r="C117" t="str">
        <f ca="1">Schweiz!F117</f>
        <v/>
      </c>
      <c r="D117" t="str">
        <f t="shared" si="9"/>
        <v/>
      </c>
      <c r="E117" t="str">
        <f ca="1">Schweiz!M117</f>
        <v/>
      </c>
      <c r="F117" t="str">
        <f t="shared" si="10"/>
        <v/>
      </c>
      <c r="G117" t="str">
        <f>IF($B117&lt;&gt;"",_xlfn.NUMBERVALUE(BAG_Situationsbericht!C128),"")</f>
        <v/>
      </c>
      <c r="H117" t="str">
        <f>IF($B117&lt;&gt;"",_xlfn.NUMBERVALUE(BAG_Situationsbericht!B128),"")</f>
        <v/>
      </c>
      <c r="I117" t="str">
        <f>IF($B117&lt;&gt;"",_xlfn.NUMBERVALUE(BAG_Situationsbericht!G128),"")</f>
        <v/>
      </c>
      <c r="J117" t="str">
        <f>IF($B117&lt;&gt;"",_xlfn.NUMBERVALUE(BAG_Situationsbericht!F128),"")</f>
        <v/>
      </c>
    </row>
    <row r="118" spans="1:10" x14ac:dyDescent="0.4">
      <c r="A118" t="str">
        <f t="shared" si="8"/>
        <v/>
      </c>
      <c r="B118" s="1" t="str">
        <f>Schweiz!B118</f>
        <v/>
      </c>
      <c r="C118" t="str">
        <f ca="1">Schweiz!F118</f>
        <v/>
      </c>
      <c r="D118" t="str">
        <f t="shared" si="9"/>
        <v/>
      </c>
      <c r="E118" t="str">
        <f ca="1">Schweiz!M118</f>
        <v/>
      </c>
      <c r="F118" t="str">
        <f t="shared" si="10"/>
        <v/>
      </c>
      <c r="G118" t="str">
        <f>IF($B118&lt;&gt;"",_xlfn.NUMBERVALUE(BAG_Situationsbericht!C129),"")</f>
        <v/>
      </c>
      <c r="H118" t="str">
        <f>IF($B118&lt;&gt;"",_xlfn.NUMBERVALUE(BAG_Situationsbericht!B129),"")</f>
        <v/>
      </c>
      <c r="I118" t="str">
        <f>IF($B118&lt;&gt;"",_xlfn.NUMBERVALUE(BAG_Situationsbericht!G129),"")</f>
        <v/>
      </c>
      <c r="J118" t="str">
        <f>IF($B118&lt;&gt;"",_xlfn.NUMBERVALUE(BAG_Situationsbericht!F129),"")</f>
        <v/>
      </c>
    </row>
    <row r="119" spans="1:10" x14ac:dyDescent="0.4">
      <c r="A119" t="str">
        <f t="shared" si="8"/>
        <v/>
      </c>
      <c r="B119" s="1" t="str">
        <f>Schweiz!B119</f>
        <v/>
      </c>
      <c r="C119" t="str">
        <f ca="1">Schweiz!F119</f>
        <v/>
      </c>
      <c r="D119" t="str">
        <f t="shared" si="9"/>
        <v/>
      </c>
      <c r="E119" t="str">
        <f ca="1">Schweiz!M119</f>
        <v/>
      </c>
      <c r="F119" t="str">
        <f t="shared" si="10"/>
        <v/>
      </c>
      <c r="G119" t="str">
        <f>IF($B119&lt;&gt;"",_xlfn.NUMBERVALUE(BAG_Situationsbericht!C130),"")</f>
        <v/>
      </c>
      <c r="H119" t="str">
        <f>IF($B119&lt;&gt;"",_xlfn.NUMBERVALUE(BAG_Situationsbericht!B130),"")</f>
        <v/>
      </c>
      <c r="I119" t="str">
        <f>IF($B119&lt;&gt;"",_xlfn.NUMBERVALUE(BAG_Situationsbericht!G130),"")</f>
        <v/>
      </c>
      <c r="J119" t="str">
        <f>IF($B119&lt;&gt;"",_xlfn.NUMBERVALUE(BAG_Situationsbericht!F130),"")</f>
        <v/>
      </c>
    </row>
    <row r="120" spans="1:10" x14ac:dyDescent="0.4">
      <c r="A120" t="str">
        <f t="shared" si="8"/>
        <v/>
      </c>
      <c r="B120" s="1" t="str">
        <f>Schweiz!B120</f>
        <v/>
      </c>
      <c r="C120" t="str">
        <f ca="1">Schweiz!F120</f>
        <v/>
      </c>
      <c r="D120" t="str">
        <f t="shared" si="9"/>
        <v/>
      </c>
      <c r="E120" t="str">
        <f ca="1">Schweiz!M120</f>
        <v/>
      </c>
      <c r="F120" t="str">
        <f t="shared" si="10"/>
        <v/>
      </c>
      <c r="G120" t="str">
        <f>IF($B120&lt;&gt;"",_xlfn.NUMBERVALUE(BAG_Situationsbericht!C131),"")</f>
        <v/>
      </c>
      <c r="H120" t="str">
        <f>IF($B120&lt;&gt;"",_xlfn.NUMBERVALUE(BAG_Situationsbericht!B131),"")</f>
        <v/>
      </c>
      <c r="I120" t="str">
        <f>IF($B120&lt;&gt;"",_xlfn.NUMBERVALUE(BAG_Situationsbericht!G131),"")</f>
        <v/>
      </c>
      <c r="J120" t="str">
        <f>IF($B120&lt;&gt;"",_xlfn.NUMBERVALUE(BAG_Situationsbericht!F131),"")</f>
        <v/>
      </c>
    </row>
    <row r="121" spans="1:10" x14ac:dyDescent="0.4">
      <c r="A121" t="str">
        <f t="shared" si="8"/>
        <v/>
      </c>
      <c r="B121" s="1" t="str">
        <f>Schweiz!B121</f>
        <v/>
      </c>
      <c r="C121" t="str">
        <f ca="1">Schweiz!F121</f>
        <v/>
      </c>
      <c r="D121" t="str">
        <f t="shared" si="9"/>
        <v/>
      </c>
      <c r="E121" t="str">
        <f ca="1">Schweiz!M121</f>
        <v/>
      </c>
      <c r="F121" t="str">
        <f t="shared" si="10"/>
        <v/>
      </c>
      <c r="G121" t="str">
        <f>IF($B121&lt;&gt;"",_xlfn.NUMBERVALUE(BAG_Situationsbericht!C132),"")</f>
        <v/>
      </c>
      <c r="H121" t="str">
        <f>IF($B121&lt;&gt;"",_xlfn.NUMBERVALUE(BAG_Situationsbericht!B132),"")</f>
        <v/>
      </c>
      <c r="I121" t="str">
        <f>IF($B121&lt;&gt;"",_xlfn.NUMBERVALUE(BAG_Situationsbericht!G132),"")</f>
        <v/>
      </c>
      <c r="J121" t="str">
        <f>IF($B121&lt;&gt;"",_xlfn.NUMBERVALUE(BAG_Situationsbericht!F132),"")</f>
        <v/>
      </c>
    </row>
    <row r="122" spans="1:10" x14ac:dyDescent="0.4">
      <c r="A122" t="str">
        <f t="shared" si="8"/>
        <v/>
      </c>
      <c r="B122" s="1" t="str">
        <f>Schweiz!B122</f>
        <v/>
      </c>
      <c r="C122" t="str">
        <f ca="1">Schweiz!F122</f>
        <v/>
      </c>
      <c r="D122" t="str">
        <f t="shared" si="9"/>
        <v/>
      </c>
      <c r="E122" t="str">
        <f ca="1">Schweiz!M122</f>
        <v/>
      </c>
      <c r="F122" t="str">
        <f t="shared" si="10"/>
        <v/>
      </c>
      <c r="G122" t="str">
        <f>IF($B122&lt;&gt;"",_xlfn.NUMBERVALUE(BAG_Situationsbericht!C133),"")</f>
        <v/>
      </c>
      <c r="H122" t="str">
        <f>IF($B122&lt;&gt;"",_xlfn.NUMBERVALUE(BAG_Situationsbericht!B133),"")</f>
        <v/>
      </c>
      <c r="I122" t="str">
        <f>IF($B122&lt;&gt;"",_xlfn.NUMBERVALUE(BAG_Situationsbericht!G133),"")</f>
        <v/>
      </c>
      <c r="J122" t="str">
        <f>IF($B122&lt;&gt;"",_xlfn.NUMBERVALUE(BAG_Situationsbericht!F133),"")</f>
        <v/>
      </c>
    </row>
    <row r="123" spans="1:10" x14ac:dyDescent="0.4">
      <c r="A123" t="str">
        <f t="shared" si="8"/>
        <v/>
      </c>
      <c r="B123" s="1" t="str">
        <f>Schweiz!B123</f>
        <v/>
      </c>
      <c r="C123" t="str">
        <f ca="1">Schweiz!F123</f>
        <v/>
      </c>
      <c r="D123" t="str">
        <f t="shared" ref="D123:D133" si="11">IF($B123&lt;&gt;"",C123-C122,"")</f>
        <v/>
      </c>
      <c r="E123" t="str">
        <f ca="1">Schweiz!M123</f>
        <v/>
      </c>
      <c r="F123" t="str">
        <f t="shared" ref="F123:F133" si="12">IF($B123&lt;&gt;"",E123-E122,"")</f>
        <v/>
      </c>
      <c r="G123" t="str">
        <f>IF($B123&lt;&gt;"",_xlfn.NUMBERVALUE(BAG_Situationsbericht!C134),"")</f>
        <v/>
      </c>
      <c r="H123" t="str">
        <f>IF($B123&lt;&gt;"",_xlfn.NUMBERVALUE(BAG_Situationsbericht!B134),"")</f>
        <v/>
      </c>
      <c r="I123" t="str">
        <f>IF($B123&lt;&gt;"",_xlfn.NUMBERVALUE(BAG_Situationsbericht!G134),"")</f>
        <v/>
      </c>
      <c r="J123" t="str">
        <f>IF($B123&lt;&gt;"",_xlfn.NUMBERVALUE(BAG_Situationsbericht!F134),"")</f>
        <v/>
      </c>
    </row>
    <row r="124" spans="1:10" x14ac:dyDescent="0.4">
      <c r="A124" t="str">
        <f t="shared" si="8"/>
        <v/>
      </c>
      <c r="B124" s="1" t="str">
        <f>Schweiz!B124</f>
        <v/>
      </c>
      <c r="C124" t="str">
        <f ca="1">Schweiz!F124</f>
        <v/>
      </c>
      <c r="D124" t="str">
        <f t="shared" si="11"/>
        <v/>
      </c>
      <c r="E124" t="str">
        <f ca="1">Schweiz!M124</f>
        <v/>
      </c>
      <c r="F124" t="str">
        <f t="shared" si="12"/>
        <v/>
      </c>
      <c r="G124" t="str">
        <f>IF($B124&lt;&gt;"",_xlfn.NUMBERVALUE(BAG_Situationsbericht!C135),"")</f>
        <v/>
      </c>
      <c r="H124" t="str">
        <f>IF($B124&lt;&gt;"",_xlfn.NUMBERVALUE(BAG_Situationsbericht!B135),"")</f>
        <v/>
      </c>
      <c r="I124" t="str">
        <f>IF($B124&lt;&gt;"",_xlfn.NUMBERVALUE(BAG_Situationsbericht!G135),"")</f>
        <v/>
      </c>
      <c r="J124" t="str">
        <f>IF($B124&lt;&gt;"",_xlfn.NUMBERVALUE(BAG_Situationsbericht!F135),"")</f>
        <v/>
      </c>
    </row>
    <row r="125" spans="1:10" x14ac:dyDescent="0.4">
      <c r="A125" t="str">
        <f t="shared" si="8"/>
        <v/>
      </c>
      <c r="B125" s="1" t="str">
        <f>Schweiz!B125</f>
        <v/>
      </c>
      <c r="C125" t="str">
        <f ca="1">Schweiz!F125</f>
        <v/>
      </c>
      <c r="D125" t="str">
        <f t="shared" si="11"/>
        <v/>
      </c>
      <c r="E125" t="str">
        <f ca="1">Schweiz!M125</f>
        <v/>
      </c>
      <c r="F125" t="str">
        <f t="shared" si="12"/>
        <v/>
      </c>
      <c r="G125" t="str">
        <f>IF($B125&lt;&gt;"",_xlfn.NUMBERVALUE(BAG_Situationsbericht!C136),"")</f>
        <v/>
      </c>
      <c r="H125" t="str">
        <f>IF($B125&lt;&gt;"",_xlfn.NUMBERVALUE(BAG_Situationsbericht!B136),"")</f>
        <v/>
      </c>
      <c r="I125" t="str">
        <f>IF($B125&lt;&gt;"",_xlfn.NUMBERVALUE(BAG_Situationsbericht!G136),"")</f>
        <v/>
      </c>
      <c r="J125" t="str">
        <f>IF($B125&lt;&gt;"",_xlfn.NUMBERVALUE(BAG_Situationsbericht!F136),"")</f>
        <v/>
      </c>
    </row>
    <row r="126" spans="1:10" x14ac:dyDescent="0.4">
      <c r="A126" t="str">
        <f t="shared" si="8"/>
        <v/>
      </c>
      <c r="B126" s="1" t="str">
        <f>Schweiz!B126</f>
        <v/>
      </c>
      <c r="C126" t="str">
        <f ca="1">Schweiz!F126</f>
        <v/>
      </c>
      <c r="D126" t="str">
        <f t="shared" si="11"/>
        <v/>
      </c>
      <c r="E126" t="str">
        <f ca="1">Schweiz!M126</f>
        <v/>
      </c>
      <c r="F126" t="str">
        <f t="shared" si="12"/>
        <v/>
      </c>
      <c r="G126" t="str">
        <f>IF($B126&lt;&gt;"",_xlfn.NUMBERVALUE(BAG_Situationsbericht!C137),"")</f>
        <v/>
      </c>
      <c r="H126" t="str">
        <f>IF($B126&lt;&gt;"",_xlfn.NUMBERVALUE(BAG_Situationsbericht!B137),"")</f>
        <v/>
      </c>
      <c r="I126" t="str">
        <f>IF($B126&lt;&gt;"",_xlfn.NUMBERVALUE(BAG_Situationsbericht!G137),"")</f>
        <v/>
      </c>
      <c r="J126" t="str">
        <f>IF($B126&lt;&gt;"",_xlfn.NUMBERVALUE(BAG_Situationsbericht!F137),"")</f>
        <v/>
      </c>
    </row>
    <row r="127" spans="1:10" x14ac:dyDescent="0.4">
      <c r="A127" t="str">
        <f t="shared" si="8"/>
        <v/>
      </c>
      <c r="B127" s="1" t="str">
        <f>Schweiz!B127</f>
        <v/>
      </c>
      <c r="C127" t="str">
        <f ca="1">Schweiz!F127</f>
        <v/>
      </c>
      <c r="D127" t="str">
        <f t="shared" si="11"/>
        <v/>
      </c>
      <c r="E127" t="str">
        <f ca="1">Schweiz!M127</f>
        <v/>
      </c>
      <c r="F127" t="str">
        <f t="shared" si="12"/>
        <v/>
      </c>
      <c r="G127" t="str">
        <f>IF($B127&lt;&gt;"",_xlfn.NUMBERVALUE(BAG_Situationsbericht!C138),"")</f>
        <v/>
      </c>
      <c r="H127" t="str">
        <f>IF($B127&lt;&gt;"",_xlfn.NUMBERVALUE(BAG_Situationsbericht!B138),"")</f>
        <v/>
      </c>
      <c r="I127" t="str">
        <f>IF($B127&lt;&gt;"",_xlfn.NUMBERVALUE(BAG_Situationsbericht!G138),"")</f>
        <v/>
      </c>
      <c r="J127" t="str">
        <f>IF($B127&lt;&gt;"",_xlfn.NUMBERVALUE(BAG_Situationsbericht!F138),"")</f>
        <v/>
      </c>
    </row>
    <row r="128" spans="1:10" x14ac:dyDescent="0.4">
      <c r="A128" t="str">
        <f t="shared" si="8"/>
        <v/>
      </c>
      <c r="B128" s="1" t="str">
        <f>Schweiz!B128</f>
        <v/>
      </c>
      <c r="C128" t="str">
        <f ca="1">Schweiz!F128</f>
        <v/>
      </c>
      <c r="D128" t="str">
        <f t="shared" si="11"/>
        <v/>
      </c>
      <c r="E128" t="str">
        <f ca="1">Schweiz!M128</f>
        <v/>
      </c>
      <c r="F128" t="str">
        <f t="shared" si="12"/>
        <v/>
      </c>
      <c r="G128" t="str">
        <f>IF($B128&lt;&gt;"",_xlfn.NUMBERVALUE(BAG_Situationsbericht!C139),"")</f>
        <v/>
      </c>
      <c r="H128" t="str">
        <f>IF($B128&lt;&gt;"",_xlfn.NUMBERVALUE(BAG_Situationsbericht!B139),"")</f>
        <v/>
      </c>
      <c r="I128" t="str">
        <f>IF($B128&lt;&gt;"",_xlfn.NUMBERVALUE(BAG_Situationsbericht!G139),"")</f>
        <v/>
      </c>
      <c r="J128" t="str">
        <f>IF($B128&lt;&gt;"",_xlfn.NUMBERVALUE(BAG_Situationsbericht!F139),"")</f>
        <v/>
      </c>
    </row>
    <row r="129" spans="1:10" x14ac:dyDescent="0.4">
      <c r="A129" t="str">
        <f t="shared" si="8"/>
        <v/>
      </c>
      <c r="B129" s="1" t="str">
        <f>Schweiz!B129</f>
        <v/>
      </c>
      <c r="C129" t="str">
        <f ca="1">Schweiz!F129</f>
        <v/>
      </c>
      <c r="D129" t="str">
        <f t="shared" si="11"/>
        <v/>
      </c>
      <c r="E129" t="str">
        <f ca="1">Schweiz!M129</f>
        <v/>
      </c>
      <c r="F129" t="str">
        <f t="shared" si="12"/>
        <v/>
      </c>
      <c r="G129" t="str">
        <f>IF($B129&lt;&gt;"",_xlfn.NUMBERVALUE(BAG_Situationsbericht!C140),"")</f>
        <v/>
      </c>
      <c r="H129" t="str">
        <f>IF($B129&lt;&gt;"",_xlfn.NUMBERVALUE(BAG_Situationsbericht!B140),"")</f>
        <v/>
      </c>
      <c r="I129" t="str">
        <f>IF($B129&lt;&gt;"",_xlfn.NUMBERVALUE(BAG_Situationsbericht!G140),"")</f>
        <v/>
      </c>
      <c r="J129" t="str">
        <f>IF($B129&lt;&gt;"",_xlfn.NUMBERVALUE(BAG_Situationsbericht!F140),"")</f>
        <v/>
      </c>
    </row>
    <row r="130" spans="1:10" x14ac:dyDescent="0.4">
      <c r="A130" t="str">
        <f t="shared" si="8"/>
        <v/>
      </c>
      <c r="B130" s="1" t="str">
        <f>Schweiz!B130</f>
        <v/>
      </c>
      <c r="C130" t="str">
        <f ca="1">Schweiz!F130</f>
        <v/>
      </c>
      <c r="D130" t="str">
        <f t="shared" si="11"/>
        <v/>
      </c>
      <c r="E130" t="str">
        <f ca="1">Schweiz!M130</f>
        <v/>
      </c>
      <c r="F130" t="str">
        <f t="shared" si="12"/>
        <v/>
      </c>
      <c r="G130" t="str">
        <f>IF($B130&lt;&gt;"",_xlfn.NUMBERVALUE(BAG_Situationsbericht!C141),"")</f>
        <v/>
      </c>
      <c r="H130" t="str">
        <f>IF($B130&lt;&gt;"",_xlfn.NUMBERVALUE(BAG_Situationsbericht!B141),"")</f>
        <v/>
      </c>
      <c r="I130" t="str">
        <f>IF($B130&lt;&gt;"",_xlfn.NUMBERVALUE(BAG_Situationsbericht!G141),"")</f>
        <v/>
      </c>
      <c r="J130" t="str">
        <f>IF($B130&lt;&gt;"",_xlfn.NUMBERVALUE(BAG_Situationsbericht!F141),"")</f>
        <v/>
      </c>
    </row>
    <row r="131" spans="1:10" x14ac:dyDescent="0.4">
      <c r="A131" t="str">
        <f t="shared" si="8"/>
        <v/>
      </c>
      <c r="B131" s="1" t="str">
        <f>Schweiz!B131</f>
        <v/>
      </c>
      <c r="C131" t="str">
        <f ca="1">Schweiz!F131</f>
        <v/>
      </c>
      <c r="D131" t="str">
        <f t="shared" si="11"/>
        <v/>
      </c>
      <c r="E131" t="str">
        <f ca="1">Schweiz!M131</f>
        <v/>
      </c>
      <c r="F131" t="str">
        <f t="shared" si="12"/>
        <v/>
      </c>
      <c r="G131" t="str">
        <f>IF($B131&lt;&gt;"",_xlfn.NUMBERVALUE(BAG_Situationsbericht!C142),"")</f>
        <v/>
      </c>
      <c r="H131" t="str">
        <f>IF($B131&lt;&gt;"",_xlfn.NUMBERVALUE(BAG_Situationsbericht!B142),"")</f>
        <v/>
      </c>
      <c r="I131" t="str">
        <f>IF($B131&lt;&gt;"",_xlfn.NUMBERVALUE(BAG_Situationsbericht!G142),"")</f>
        <v/>
      </c>
      <c r="J131" t="str">
        <f>IF($B131&lt;&gt;"",_xlfn.NUMBERVALUE(BAG_Situationsbericht!F142),"")</f>
        <v/>
      </c>
    </row>
    <row r="132" spans="1:10" x14ac:dyDescent="0.4">
      <c r="A132" t="str">
        <f t="shared" ref="A132:A133" si="13">IF($B132&lt;&gt;"",A131+1,"")</f>
        <v/>
      </c>
      <c r="B132" s="1" t="str">
        <f>Schweiz!B132</f>
        <v/>
      </c>
      <c r="C132" t="str">
        <f ca="1">Schweiz!F132</f>
        <v/>
      </c>
      <c r="D132" t="str">
        <f t="shared" si="11"/>
        <v/>
      </c>
      <c r="E132" t="str">
        <f ca="1">Schweiz!M132</f>
        <v/>
      </c>
      <c r="F132" t="str">
        <f t="shared" si="12"/>
        <v/>
      </c>
      <c r="G132" t="str">
        <f>IF($B132&lt;&gt;"",_xlfn.NUMBERVALUE(BAG_Situationsbericht!C143),"")</f>
        <v/>
      </c>
      <c r="H132" t="str">
        <f>IF($B132&lt;&gt;"",_xlfn.NUMBERVALUE(BAG_Situationsbericht!B143),"")</f>
        <v/>
      </c>
      <c r="I132" t="str">
        <f>IF($B132&lt;&gt;"",_xlfn.NUMBERVALUE(BAG_Situationsbericht!G143),"")</f>
        <v/>
      </c>
      <c r="J132" t="str">
        <f>IF($B132&lt;&gt;"",_xlfn.NUMBERVALUE(BAG_Situationsbericht!F143),"")</f>
        <v/>
      </c>
    </row>
    <row r="133" spans="1:10" x14ac:dyDescent="0.4">
      <c r="A133" t="str">
        <f t="shared" si="13"/>
        <v/>
      </c>
      <c r="B133" s="1" t="str">
        <f>Schweiz!B133</f>
        <v/>
      </c>
      <c r="C133" t="str">
        <f ca="1">Schweiz!F133</f>
        <v/>
      </c>
      <c r="D133" t="str">
        <f t="shared" si="11"/>
        <v/>
      </c>
      <c r="E133" t="str">
        <f ca="1">Schweiz!M133</f>
        <v/>
      </c>
      <c r="F133" t="str">
        <f t="shared" si="12"/>
        <v/>
      </c>
      <c r="G133" t="str">
        <f>IF($B133&lt;&gt;"",_xlfn.NUMBERVALUE(BAG_Situationsbericht!C144),"")</f>
        <v/>
      </c>
      <c r="H133" t="str">
        <f>IF($B133&lt;&gt;"",_xlfn.NUMBERVALUE(BAG_Situationsbericht!B144),"")</f>
        <v/>
      </c>
      <c r="I133" t="str">
        <f>IF($B133&lt;&gt;"",_xlfn.NUMBERVALUE(BAG_Situationsbericht!G144),"")</f>
        <v/>
      </c>
      <c r="J133" t="str">
        <f>IF($B133&lt;&gt;"",_xlfn.NUMBERVALUE(BAG_Situationsbericht!F144),"")</f>
        <v/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B910A-30DA-4775-8363-FD1C774A61B6}">
  <dimension ref="A1:N163"/>
  <sheetViews>
    <sheetView workbookViewId="0">
      <pane xSplit="2" ySplit="1" topLeftCell="F8" activePane="bottomRight" state="frozen"/>
      <selection pane="topRight" activeCell="C1" sqref="C1"/>
      <selection pane="bottomLeft" activeCell="A2" sqref="A2"/>
      <selection pane="bottomRight" activeCell="M8" sqref="M8"/>
    </sheetView>
  </sheetViews>
  <sheetFormatPr baseColWidth="10" defaultRowHeight="14.6" x14ac:dyDescent="0.4"/>
  <cols>
    <col min="1" max="1" width="6.3828125" customWidth="1"/>
    <col min="2" max="2" width="11.07421875" style="1"/>
    <col min="3" max="3" width="3.61328125" customWidth="1"/>
    <col min="4" max="4" width="6.3046875" customWidth="1"/>
    <col min="5" max="5" width="9.921875" customWidth="1"/>
    <col min="6" max="6" width="11.53515625" customWidth="1"/>
    <col min="7" max="7" width="11.53515625" style="4" customWidth="1"/>
    <col min="8" max="8" width="10.921875" customWidth="1"/>
    <col min="9" max="9" width="11.3046875" customWidth="1"/>
    <col min="10" max="10" width="10.07421875" customWidth="1"/>
    <col min="11" max="11" width="9.53515625" customWidth="1"/>
    <col min="12" max="12" width="16.15234375" style="4" customWidth="1"/>
    <col min="13" max="13" width="13.4609375" customWidth="1"/>
  </cols>
  <sheetData>
    <row r="1" spans="1:14" x14ac:dyDescent="0.4">
      <c r="A1" t="s">
        <v>489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s="4" t="s">
        <v>488</v>
      </c>
      <c r="H1" t="s">
        <v>255</v>
      </c>
      <c r="I1" t="s">
        <v>256</v>
      </c>
      <c r="J1" t="s">
        <v>258</v>
      </c>
      <c r="K1" t="s">
        <v>277</v>
      </c>
      <c r="L1" s="4" t="s">
        <v>486</v>
      </c>
      <c r="M1" t="s">
        <v>278</v>
      </c>
      <c r="N1" t="s">
        <v>487</v>
      </c>
    </row>
    <row r="2" spans="1:14" x14ac:dyDescent="0.4">
      <c r="A2" s="4">
        <v>1</v>
      </c>
      <c r="B2" s="1">
        <v>43886</v>
      </c>
      <c r="D2" t="str">
        <f>IF($B2&lt;&gt;"",KtAbk!$A$32,"")</f>
        <v>CH</v>
      </c>
      <c r="F2">
        <f ca="1">IF($B2&lt;&gt;"",INDIRECT(ADDRESS(29,ROW(F2)+1,,,"KtConfirmed")),"")</f>
        <v>1</v>
      </c>
      <c r="G2" s="4">
        <f ca="1">IF($B2&lt;&gt;"",F2-N2,"")</f>
        <v>1</v>
      </c>
      <c r="L2" s="4">
        <f ca="1">IF($B2&lt;&gt;"",INDIRECT(ADDRESS(29,ROW(F2)+1,,,"KtRecovered")),"")</f>
        <v>0</v>
      </c>
      <c r="M2">
        <f ca="1">IF($B2&lt;&gt;"",INDIRECT(ADDRESS(29,ROW(M2)+1,,,"KtDeath")),"")</f>
        <v>0</v>
      </c>
      <c r="N2" s="4">
        <f ca="1">IF($B2&lt;&gt;"",L2+M2,"")</f>
        <v>0</v>
      </c>
    </row>
    <row r="3" spans="1:14" x14ac:dyDescent="0.4">
      <c r="A3">
        <f>IF($B3&lt;&gt;"",A2+1,"")</f>
        <v>2</v>
      </c>
      <c r="B3" s="1">
        <f>IF(B2&lt;MAX(COVID19_Fallzahlen_CH_cleaned!A2:A5189),B2+1,"")</f>
        <v>43887</v>
      </c>
      <c r="D3" t="str">
        <f>IF($B3&lt;&gt;"",KtAbk!$A$32,"")</f>
        <v>CH</v>
      </c>
      <c r="F3">
        <f t="shared" ref="F3:F66" ca="1" si="0">IF($B3&lt;&gt;"",INDIRECT(ADDRESS(29,ROW(F3)+1,,,"KtConfirmed")),"")</f>
        <v>2</v>
      </c>
      <c r="G3" s="4">
        <f t="shared" ref="G3:G58" ca="1" si="1">IF($B3&lt;&gt;"",F3-N3,"")</f>
        <v>2</v>
      </c>
      <c r="L3" s="4">
        <f t="shared" ref="L3:L58" ca="1" si="2">IF($B3&lt;&gt;"",INDIRECT(ADDRESS(29,ROW(F3)+1,,,"KtRecovered")),"")</f>
        <v>0</v>
      </c>
      <c r="M3">
        <f t="shared" ref="M3:M66" ca="1" si="3">IF($B3&lt;&gt;"",INDIRECT(ADDRESS(29,ROW(M3)+1,,,"KtDeath")),"")</f>
        <v>0</v>
      </c>
      <c r="N3" s="4">
        <f t="shared" ref="N3:N58" ca="1" si="4">IF($B3&lt;&gt;"",L3+M3,"")</f>
        <v>0</v>
      </c>
    </row>
    <row r="4" spans="1:14" x14ac:dyDescent="0.4">
      <c r="A4">
        <f t="shared" ref="A4:A67" si="5">IF($B4&lt;&gt;"",A3+1,"")</f>
        <v>3</v>
      </c>
      <c r="B4" s="1">
        <f>IF(B3&lt;MAX(COVID19_Fallzahlen_CH_cleaned!A3:A5190),B3+1,"")</f>
        <v>43888</v>
      </c>
      <c r="D4" t="str">
        <f>IF($B4&lt;&gt;"",KtAbk!$A$32,"")</f>
        <v>CH</v>
      </c>
      <c r="F4">
        <f t="shared" ca="1" si="0"/>
        <v>5</v>
      </c>
      <c r="G4" s="4">
        <f t="shared" ca="1" si="1"/>
        <v>5</v>
      </c>
      <c r="L4" s="4">
        <f t="shared" ca="1" si="2"/>
        <v>0</v>
      </c>
      <c r="M4">
        <f t="shared" ca="1" si="3"/>
        <v>0</v>
      </c>
      <c r="N4" s="4">
        <f t="shared" ca="1" si="4"/>
        <v>0</v>
      </c>
    </row>
    <row r="5" spans="1:14" x14ac:dyDescent="0.4">
      <c r="A5">
        <f t="shared" si="5"/>
        <v>4</v>
      </c>
      <c r="B5" s="1">
        <f>IF(B4&lt;MAX(COVID19_Fallzahlen_CH_cleaned!A4:A5191),B4+1,"")</f>
        <v>43889</v>
      </c>
      <c r="D5" t="str">
        <f>IF($B5&lt;&gt;"",KtAbk!$A$32,"")</f>
        <v>CH</v>
      </c>
      <c r="F5">
        <f t="shared" ca="1" si="0"/>
        <v>17</v>
      </c>
      <c r="G5" s="4">
        <f t="shared" ca="1" si="1"/>
        <v>17</v>
      </c>
      <c r="L5" s="4">
        <f t="shared" ca="1" si="2"/>
        <v>0</v>
      </c>
      <c r="M5">
        <f t="shared" ca="1" si="3"/>
        <v>0</v>
      </c>
      <c r="N5" s="4">
        <f t="shared" ca="1" si="4"/>
        <v>0</v>
      </c>
    </row>
    <row r="6" spans="1:14" x14ac:dyDescent="0.4">
      <c r="A6">
        <f t="shared" si="5"/>
        <v>5</v>
      </c>
      <c r="B6" s="1">
        <f>IF(B5&lt;MAX(COVID19_Fallzahlen_CH_cleaned!A5:A5192),B5+1,"")</f>
        <v>43890</v>
      </c>
      <c r="D6" t="str">
        <f>IF($B6&lt;&gt;"",KtAbk!$A$32,"")</f>
        <v>CH</v>
      </c>
      <c r="F6">
        <f t="shared" ca="1" si="0"/>
        <v>28</v>
      </c>
      <c r="G6" s="4">
        <f t="shared" ca="1" si="1"/>
        <v>28</v>
      </c>
      <c r="L6" s="4">
        <f t="shared" ca="1" si="2"/>
        <v>0</v>
      </c>
      <c r="M6">
        <f t="shared" ca="1" si="3"/>
        <v>0</v>
      </c>
      <c r="N6" s="4">
        <f t="shared" ca="1" si="4"/>
        <v>0</v>
      </c>
    </row>
    <row r="7" spans="1:14" x14ac:dyDescent="0.4">
      <c r="A7">
        <f t="shared" si="5"/>
        <v>6</v>
      </c>
      <c r="B7" s="1">
        <f>IF(B6&lt;MAX(COVID19_Fallzahlen_CH_cleaned!A6:A5193),B6+1,"")</f>
        <v>43891</v>
      </c>
      <c r="D7" t="str">
        <f>IF($B7&lt;&gt;"",KtAbk!$A$32,"")</f>
        <v>CH</v>
      </c>
      <c r="F7">
        <f t="shared" ca="1" si="0"/>
        <v>37</v>
      </c>
      <c r="G7" s="4">
        <f t="shared" ca="1" si="1"/>
        <v>37</v>
      </c>
      <c r="L7" s="4">
        <f t="shared" ca="1" si="2"/>
        <v>0</v>
      </c>
      <c r="M7">
        <f t="shared" ca="1" si="3"/>
        <v>0</v>
      </c>
      <c r="N7" s="4">
        <f t="shared" ca="1" si="4"/>
        <v>0</v>
      </c>
    </row>
    <row r="8" spans="1:14" x14ac:dyDescent="0.4">
      <c r="A8">
        <f t="shared" si="5"/>
        <v>7</v>
      </c>
      <c r="B8" s="1">
        <f>IF(B7&lt;MAX(COVID19_Fallzahlen_CH_cleaned!A7:A5194),B7+1,"")</f>
        <v>43892</v>
      </c>
      <c r="D8" t="str">
        <f>IF($B8&lt;&gt;"",KtAbk!$A$32,"")</f>
        <v>CH</v>
      </c>
      <c r="F8">
        <f t="shared" ca="1" si="0"/>
        <v>51</v>
      </c>
      <c r="G8" s="4">
        <f t="shared" ca="1" si="1"/>
        <v>51</v>
      </c>
      <c r="L8" s="4">
        <f t="shared" ca="1" si="2"/>
        <v>0</v>
      </c>
      <c r="M8">
        <f t="shared" ca="1" si="3"/>
        <v>0</v>
      </c>
      <c r="N8" s="4">
        <f t="shared" ca="1" si="4"/>
        <v>0</v>
      </c>
    </row>
    <row r="9" spans="1:14" x14ac:dyDescent="0.4">
      <c r="A9">
        <f t="shared" si="5"/>
        <v>8</v>
      </c>
      <c r="B9" s="1">
        <f>IF(B8&lt;MAX(COVID19_Fallzahlen_CH_cleaned!A8:A5195),B8+1,"")</f>
        <v>43893</v>
      </c>
      <c r="D9" t="str">
        <f>IF($B9&lt;&gt;"",KtAbk!$A$32,"")</f>
        <v>CH</v>
      </c>
      <c r="F9">
        <f t="shared" ca="1" si="0"/>
        <v>76</v>
      </c>
      <c r="G9" s="4">
        <f t="shared" ca="1" si="1"/>
        <v>76</v>
      </c>
      <c r="L9" s="4">
        <f t="shared" ca="1" si="2"/>
        <v>0</v>
      </c>
      <c r="M9">
        <f t="shared" ca="1" si="3"/>
        <v>0</v>
      </c>
      <c r="N9" s="4">
        <f t="shared" ca="1" si="4"/>
        <v>0</v>
      </c>
    </row>
    <row r="10" spans="1:14" x14ac:dyDescent="0.4">
      <c r="A10">
        <f t="shared" si="5"/>
        <v>9</v>
      </c>
      <c r="B10" s="1">
        <f>IF(B9&lt;MAX(COVID19_Fallzahlen_CH_cleaned!A9:A5196),B9+1,"")</f>
        <v>43894</v>
      </c>
      <c r="D10" t="str">
        <f>IF($B10&lt;&gt;"",KtAbk!$A$32,"")</f>
        <v>CH</v>
      </c>
      <c r="F10">
        <f t="shared" ca="1" si="0"/>
        <v>96</v>
      </c>
      <c r="G10" s="4">
        <f t="shared" ca="1" si="1"/>
        <v>96</v>
      </c>
      <c r="L10" s="4">
        <f t="shared" ca="1" si="2"/>
        <v>0</v>
      </c>
      <c r="M10">
        <f t="shared" ca="1" si="3"/>
        <v>0</v>
      </c>
      <c r="N10" s="4">
        <f t="shared" ca="1" si="4"/>
        <v>0</v>
      </c>
    </row>
    <row r="11" spans="1:14" x14ac:dyDescent="0.4">
      <c r="A11">
        <f t="shared" si="5"/>
        <v>10</v>
      </c>
      <c r="B11" s="1">
        <f>IF(B10&lt;MAX(COVID19_Fallzahlen_CH_cleaned!A10:A5197),B10+1,"")</f>
        <v>43895</v>
      </c>
      <c r="D11" t="str">
        <f>IF($B11&lt;&gt;"",KtAbk!$A$32,"")</f>
        <v>CH</v>
      </c>
      <c r="F11">
        <f t="shared" ca="1" si="0"/>
        <v>155</v>
      </c>
      <c r="G11" s="4">
        <f t="shared" ca="1" si="1"/>
        <v>154</v>
      </c>
      <c r="L11" s="4">
        <f t="shared" ca="1" si="2"/>
        <v>0</v>
      </c>
      <c r="M11">
        <f t="shared" ca="1" si="3"/>
        <v>1</v>
      </c>
      <c r="N11" s="4">
        <f t="shared" ca="1" si="4"/>
        <v>1</v>
      </c>
    </row>
    <row r="12" spans="1:14" x14ac:dyDescent="0.4">
      <c r="A12">
        <f t="shared" si="5"/>
        <v>11</v>
      </c>
      <c r="B12" s="1">
        <f>IF(B11&lt;MAX(COVID19_Fallzahlen_CH_cleaned!A11:A5198),B11+1,"")</f>
        <v>43896</v>
      </c>
      <c r="D12" t="str">
        <f>IF($B12&lt;&gt;"",KtAbk!$A$32,"")</f>
        <v>CH</v>
      </c>
      <c r="F12">
        <f t="shared" ca="1" si="0"/>
        <v>215</v>
      </c>
      <c r="G12" s="4">
        <f t="shared" ca="1" si="1"/>
        <v>214</v>
      </c>
      <c r="L12" s="4">
        <f t="shared" ca="1" si="2"/>
        <v>0</v>
      </c>
      <c r="M12">
        <f t="shared" ca="1" si="3"/>
        <v>1</v>
      </c>
      <c r="N12" s="4">
        <f t="shared" ca="1" si="4"/>
        <v>1</v>
      </c>
    </row>
    <row r="13" spans="1:14" x14ac:dyDescent="0.4">
      <c r="A13">
        <f t="shared" si="5"/>
        <v>12</v>
      </c>
      <c r="B13" s="1">
        <f>IF(B12&lt;MAX(COVID19_Fallzahlen_CH_cleaned!A12:A5199),B12+1,"")</f>
        <v>43897</v>
      </c>
      <c r="D13" t="str">
        <f>IF($B13&lt;&gt;"",KtAbk!$A$32,"")</f>
        <v>CH</v>
      </c>
      <c r="F13">
        <f t="shared" ca="1" si="0"/>
        <v>287</v>
      </c>
      <c r="G13" s="4">
        <f t="shared" ca="1" si="1"/>
        <v>286</v>
      </c>
      <c r="L13" s="4">
        <f t="shared" ca="1" si="2"/>
        <v>0</v>
      </c>
      <c r="M13">
        <f t="shared" ca="1" si="3"/>
        <v>1</v>
      </c>
      <c r="N13" s="4">
        <f t="shared" ca="1" si="4"/>
        <v>1</v>
      </c>
    </row>
    <row r="14" spans="1:14" x14ac:dyDescent="0.4">
      <c r="A14">
        <f t="shared" si="5"/>
        <v>13</v>
      </c>
      <c r="B14" s="1">
        <f>IF(B13&lt;MAX(COVID19_Fallzahlen_CH_cleaned!A13:A5200),B13+1,"")</f>
        <v>43898</v>
      </c>
      <c r="D14" t="str">
        <f>IF($B14&lt;&gt;"",KtAbk!$A$32,"")</f>
        <v>CH</v>
      </c>
      <c r="F14">
        <f t="shared" ca="1" si="0"/>
        <v>354</v>
      </c>
      <c r="G14" s="4">
        <f t="shared" ca="1" si="1"/>
        <v>351.35</v>
      </c>
      <c r="L14" s="4">
        <f t="shared" ca="1" si="2"/>
        <v>0.65</v>
      </c>
      <c r="M14">
        <f t="shared" ca="1" si="3"/>
        <v>2</v>
      </c>
      <c r="N14" s="4">
        <f t="shared" ca="1" si="4"/>
        <v>2.65</v>
      </c>
    </row>
    <row r="15" spans="1:14" x14ac:dyDescent="0.4">
      <c r="A15">
        <f t="shared" si="5"/>
        <v>14</v>
      </c>
      <c r="B15" s="1">
        <f>IF(B14&lt;MAX(COVID19_Fallzahlen_CH_cleaned!A14:A5201),B14+1,"")</f>
        <v>43899</v>
      </c>
      <c r="D15" t="str">
        <f>IF($B15&lt;&gt;"",KtAbk!$A$32,"")</f>
        <v>CH</v>
      </c>
      <c r="F15">
        <f t="shared" ca="1" si="0"/>
        <v>427</v>
      </c>
      <c r="G15" s="4">
        <f t="shared" ca="1" si="1"/>
        <v>422.7</v>
      </c>
      <c r="L15" s="4">
        <f t="shared" ca="1" si="2"/>
        <v>2.2999999999999998</v>
      </c>
      <c r="M15">
        <f t="shared" ca="1" si="3"/>
        <v>2</v>
      </c>
      <c r="N15" s="4">
        <f t="shared" ca="1" si="4"/>
        <v>4.3</v>
      </c>
    </row>
    <row r="16" spans="1:14" x14ac:dyDescent="0.4">
      <c r="A16">
        <f t="shared" si="5"/>
        <v>15</v>
      </c>
      <c r="B16" s="1">
        <f>IF(B15&lt;MAX(COVID19_Fallzahlen_CH_cleaned!A15:A5202),B15+1,"")</f>
        <v>43900</v>
      </c>
      <c r="D16" t="str">
        <f>IF($B16&lt;&gt;"",KtAbk!$A$32,"")</f>
        <v>CH</v>
      </c>
      <c r="F16">
        <f t="shared" ca="1" si="0"/>
        <v>628</v>
      </c>
      <c r="G16" s="4">
        <f t="shared" ca="1" si="1"/>
        <v>618.4</v>
      </c>
      <c r="L16" s="4">
        <f t="shared" ca="1" si="2"/>
        <v>5.6</v>
      </c>
      <c r="M16">
        <f t="shared" ca="1" si="3"/>
        <v>4</v>
      </c>
      <c r="N16" s="4">
        <f t="shared" ca="1" si="4"/>
        <v>9.6</v>
      </c>
    </row>
    <row r="17" spans="1:14" x14ac:dyDescent="0.4">
      <c r="A17">
        <f t="shared" si="5"/>
        <v>16</v>
      </c>
      <c r="B17" s="1">
        <f>IF(B16&lt;MAX(COVID19_Fallzahlen_CH_cleaned!A16:A5203),B16+1,"")</f>
        <v>43901</v>
      </c>
      <c r="D17" t="str">
        <f>IF($B17&lt;&gt;"",KtAbk!$A$32,"")</f>
        <v>CH</v>
      </c>
      <c r="F17">
        <f t="shared" ca="1" si="0"/>
        <v>864</v>
      </c>
      <c r="G17" s="4">
        <f t="shared" ca="1" si="1"/>
        <v>844.25</v>
      </c>
      <c r="L17" s="4">
        <f t="shared" ca="1" si="2"/>
        <v>14.750000000000002</v>
      </c>
      <c r="M17">
        <f t="shared" ca="1" si="3"/>
        <v>5</v>
      </c>
      <c r="N17" s="4">
        <f t="shared" ca="1" si="4"/>
        <v>19.75</v>
      </c>
    </row>
    <row r="18" spans="1:14" x14ac:dyDescent="0.4">
      <c r="A18">
        <f t="shared" si="5"/>
        <v>17</v>
      </c>
      <c r="B18" s="1">
        <f>IF(B17&lt;MAX(COVID19_Fallzahlen_CH_cleaned!A17:A5204),B17+1,"")</f>
        <v>43902</v>
      </c>
      <c r="D18" t="str">
        <f>IF($B18&lt;&gt;"",KtAbk!$A$32,"")</f>
        <v>CH</v>
      </c>
      <c r="F18">
        <f t="shared" ca="1" si="0"/>
        <v>1158</v>
      </c>
      <c r="G18" s="4">
        <f t="shared" ca="1" si="1"/>
        <v>1128.75</v>
      </c>
      <c r="L18" s="4">
        <f t="shared" ca="1" si="2"/>
        <v>22.25</v>
      </c>
      <c r="M18">
        <f t="shared" ca="1" si="3"/>
        <v>7</v>
      </c>
      <c r="N18" s="4">
        <f t="shared" ca="1" si="4"/>
        <v>29.25</v>
      </c>
    </row>
    <row r="19" spans="1:14" x14ac:dyDescent="0.4">
      <c r="A19">
        <f t="shared" si="5"/>
        <v>18</v>
      </c>
      <c r="B19" s="1">
        <f>IF(B18&lt;MAX(COVID19_Fallzahlen_CH_cleaned!A18:A5205),B18+1,"")</f>
        <v>43903</v>
      </c>
      <c r="D19" t="str">
        <f>IF($B19&lt;&gt;"",KtAbk!$A$32,"")</f>
        <v>CH</v>
      </c>
      <c r="F19">
        <f t="shared" ca="1" si="0"/>
        <v>1547</v>
      </c>
      <c r="G19" s="4">
        <f t="shared" ca="1" si="1"/>
        <v>1508.9</v>
      </c>
      <c r="L19" s="4">
        <f t="shared" ca="1" si="2"/>
        <v>28.1</v>
      </c>
      <c r="M19">
        <f t="shared" ca="1" si="3"/>
        <v>10</v>
      </c>
      <c r="N19" s="4">
        <f t="shared" ca="1" si="4"/>
        <v>38.1</v>
      </c>
    </row>
    <row r="20" spans="1:14" x14ac:dyDescent="0.4">
      <c r="A20">
        <f t="shared" si="5"/>
        <v>19</v>
      </c>
      <c r="B20" s="1">
        <f>IF(B19&lt;MAX(COVID19_Fallzahlen_CH_cleaned!A19:A5206),B19+1,"")</f>
        <v>43904</v>
      </c>
      <c r="D20" t="str">
        <f>IF($B20&lt;&gt;"",KtAbk!$A$32,"")</f>
        <v>CH</v>
      </c>
      <c r="F20">
        <f t="shared" ca="1" si="0"/>
        <v>1934</v>
      </c>
      <c r="G20" s="4">
        <f t="shared" ca="1" si="1"/>
        <v>1884.8</v>
      </c>
      <c r="L20" s="4">
        <f t="shared" ca="1" si="2"/>
        <v>37.200000000000003</v>
      </c>
      <c r="M20">
        <f t="shared" ca="1" si="3"/>
        <v>12</v>
      </c>
      <c r="N20" s="4">
        <f t="shared" ca="1" si="4"/>
        <v>49.2</v>
      </c>
    </row>
    <row r="21" spans="1:14" x14ac:dyDescent="0.4">
      <c r="A21">
        <f t="shared" si="5"/>
        <v>20</v>
      </c>
      <c r="B21" s="1">
        <f>IF(B20&lt;MAX(COVID19_Fallzahlen_CH_cleaned!A20:A5207),B20+1,"")</f>
        <v>43905</v>
      </c>
      <c r="D21" t="str">
        <f>IF($B21&lt;&gt;"",KtAbk!$A$32,"")</f>
        <v>CH</v>
      </c>
      <c r="F21">
        <f t="shared" ca="1" si="0"/>
        <v>2316</v>
      </c>
      <c r="G21" s="4">
        <f t="shared" ca="1" si="1"/>
        <v>2233.85</v>
      </c>
      <c r="L21" s="4">
        <f t="shared" ca="1" si="2"/>
        <v>62.15</v>
      </c>
      <c r="M21">
        <f t="shared" ca="1" si="3"/>
        <v>20</v>
      </c>
      <c r="N21" s="4">
        <f t="shared" ca="1" si="4"/>
        <v>82.15</v>
      </c>
    </row>
    <row r="22" spans="1:14" x14ac:dyDescent="0.4">
      <c r="A22">
        <f t="shared" si="5"/>
        <v>21</v>
      </c>
      <c r="B22" s="1">
        <f>IF(B21&lt;MAX(COVID19_Fallzahlen_CH_cleaned!A21:A5208),B21+1,"")</f>
        <v>43906</v>
      </c>
      <c r="D22" t="str">
        <f>IF($B22&lt;&gt;"",KtAbk!$A$32,"")</f>
        <v>CH</v>
      </c>
      <c r="F22">
        <f t="shared" ca="1" si="0"/>
        <v>2946</v>
      </c>
      <c r="G22" s="4">
        <f t="shared" ca="1" si="1"/>
        <v>2838.55</v>
      </c>
      <c r="L22" s="4">
        <f t="shared" ca="1" si="2"/>
        <v>82.449999999999989</v>
      </c>
      <c r="M22">
        <f t="shared" ca="1" si="3"/>
        <v>25</v>
      </c>
      <c r="N22" s="4">
        <f t="shared" ca="1" si="4"/>
        <v>107.44999999999999</v>
      </c>
    </row>
    <row r="23" spans="1:14" x14ac:dyDescent="0.4">
      <c r="A23">
        <f t="shared" si="5"/>
        <v>22</v>
      </c>
      <c r="B23" s="1">
        <f>IF(B22&lt;MAX(COVID19_Fallzahlen_CH_cleaned!A22:A5209),B22+1,"")</f>
        <v>43907</v>
      </c>
      <c r="D23" t="str">
        <f>IF($B23&lt;&gt;"",KtAbk!$A$32,"")</f>
        <v>CH</v>
      </c>
      <c r="F23">
        <f t="shared" ca="1" si="0"/>
        <v>3785</v>
      </c>
      <c r="G23" s="4">
        <f t="shared" ca="1" si="1"/>
        <v>3621.35</v>
      </c>
      <c r="L23" s="4">
        <f t="shared" ca="1" si="2"/>
        <v>129.65</v>
      </c>
      <c r="M23">
        <f t="shared" ca="1" si="3"/>
        <v>34</v>
      </c>
      <c r="N23" s="4">
        <f t="shared" ca="1" si="4"/>
        <v>163.65</v>
      </c>
    </row>
    <row r="24" spans="1:14" x14ac:dyDescent="0.4">
      <c r="A24">
        <f t="shared" si="5"/>
        <v>23</v>
      </c>
      <c r="B24" s="1">
        <f>IF(B23&lt;MAX(COVID19_Fallzahlen_CH_cleaned!A23:A5210),B23+1,"")</f>
        <v>43908</v>
      </c>
      <c r="D24" t="str">
        <f>IF($B24&lt;&gt;"",KtAbk!$A$32,"")</f>
        <v>CH</v>
      </c>
      <c r="F24">
        <f t="shared" ca="1" si="0"/>
        <v>4849</v>
      </c>
      <c r="G24" s="4">
        <f t="shared" ca="1" si="1"/>
        <v>4624.3</v>
      </c>
      <c r="L24" s="4">
        <f t="shared" ca="1" si="2"/>
        <v>179.70000000000005</v>
      </c>
      <c r="M24">
        <f t="shared" ca="1" si="3"/>
        <v>45</v>
      </c>
      <c r="N24" s="4">
        <f t="shared" ca="1" si="4"/>
        <v>224.70000000000005</v>
      </c>
    </row>
    <row r="25" spans="1:14" x14ac:dyDescent="0.4">
      <c r="A25">
        <f t="shared" si="5"/>
        <v>24</v>
      </c>
      <c r="B25" s="1">
        <f>IF(B24&lt;MAX(COVID19_Fallzahlen_CH_cleaned!A24:A5211),B24+1,"")</f>
        <v>43909</v>
      </c>
      <c r="D25" t="str">
        <f>IF($B25&lt;&gt;"",KtAbk!$A$32,"")</f>
        <v>CH</v>
      </c>
      <c r="F25">
        <f t="shared" ca="1" si="0"/>
        <v>5943</v>
      </c>
      <c r="G25" s="4">
        <f t="shared" ca="1" si="1"/>
        <v>5656.6</v>
      </c>
      <c r="L25" s="4">
        <f t="shared" ca="1" si="2"/>
        <v>228.40000000000003</v>
      </c>
      <c r="M25">
        <f t="shared" ca="1" si="3"/>
        <v>58</v>
      </c>
      <c r="N25" s="4">
        <f t="shared" ca="1" si="4"/>
        <v>286.40000000000003</v>
      </c>
    </row>
    <row r="26" spans="1:14" x14ac:dyDescent="0.4">
      <c r="A26">
        <f t="shared" si="5"/>
        <v>25</v>
      </c>
      <c r="B26" s="1">
        <f>IF(B25&lt;MAX(COVID19_Fallzahlen_CH_cleaned!A25:A5212),B25+1,"")</f>
        <v>43910</v>
      </c>
      <c r="D26" t="str">
        <f>IF($B26&lt;&gt;"",KtAbk!$A$32,"")</f>
        <v>CH</v>
      </c>
      <c r="F26">
        <f t="shared" ca="1" si="0"/>
        <v>7056</v>
      </c>
      <c r="G26" s="4">
        <f t="shared" ca="1" si="1"/>
        <v>6703.9</v>
      </c>
      <c r="L26" s="4">
        <f t="shared" ca="1" si="2"/>
        <v>274.10000000000002</v>
      </c>
      <c r="M26">
        <f t="shared" ca="1" si="3"/>
        <v>78</v>
      </c>
      <c r="N26" s="4">
        <f t="shared" ca="1" si="4"/>
        <v>352.1</v>
      </c>
    </row>
    <row r="27" spans="1:14" x14ac:dyDescent="0.4">
      <c r="A27">
        <f t="shared" si="5"/>
        <v>26</v>
      </c>
      <c r="B27" s="1">
        <f>IF(B26&lt;MAX(COVID19_Fallzahlen_CH_cleaned!A26:A5213),B26+1,"")</f>
        <v>43911</v>
      </c>
      <c r="D27" t="str">
        <f>IF($B27&lt;&gt;"",KtAbk!$A$32,"")</f>
        <v>CH</v>
      </c>
      <c r="F27">
        <f t="shared" ca="1" si="0"/>
        <v>7968</v>
      </c>
      <c r="G27" s="4">
        <f t="shared" ca="1" si="1"/>
        <v>7536.65</v>
      </c>
      <c r="L27" s="4">
        <f t="shared" ca="1" si="2"/>
        <v>334.34999999999997</v>
      </c>
      <c r="M27">
        <f t="shared" ca="1" si="3"/>
        <v>97</v>
      </c>
      <c r="N27" s="4">
        <f t="shared" ca="1" si="4"/>
        <v>431.34999999999997</v>
      </c>
    </row>
    <row r="28" spans="1:14" x14ac:dyDescent="0.4">
      <c r="A28">
        <f t="shared" si="5"/>
        <v>27</v>
      </c>
      <c r="B28" s="1">
        <f>IF(B27&lt;MAX(COVID19_Fallzahlen_CH_cleaned!A27:A5214),B27+1,"")</f>
        <v>43912</v>
      </c>
      <c r="D28" t="str">
        <f>IF($B28&lt;&gt;"",KtAbk!$A$32,"")</f>
        <v>CH</v>
      </c>
      <c r="F28">
        <f t="shared" ca="1" si="0"/>
        <v>8735</v>
      </c>
      <c r="G28" s="4">
        <f t="shared" ca="1" si="1"/>
        <v>8143.95</v>
      </c>
      <c r="L28" s="4">
        <f t="shared" ca="1" si="2"/>
        <v>478.05</v>
      </c>
      <c r="M28">
        <f t="shared" ca="1" si="3"/>
        <v>113</v>
      </c>
      <c r="N28" s="4">
        <f t="shared" ca="1" si="4"/>
        <v>591.04999999999995</v>
      </c>
    </row>
    <row r="29" spans="1:14" x14ac:dyDescent="0.4">
      <c r="A29">
        <f t="shared" si="5"/>
        <v>28</v>
      </c>
      <c r="B29" s="1">
        <f>IF(B28&lt;MAX(COVID19_Fallzahlen_CH_cleaned!A28:A5215),B28+1,"")</f>
        <v>43913</v>
      </c>
      <c r="D29" t="str">
        <f>IF($B29&lt;&gt;"",KtAbk!$A$32,"")</f>
        <v>CH</v>
      </c>
      <c r="F29">
        <f t="shared" ca="1" si="0"/>
        <v>9910</v>
      </c>
      <c r="G29" s="4">
        <f t="shared" ca="1" si="1"/>
        <v>9124.6</v>
      </c>
      <c r="L29" s="4">
        <f t="shared" ca="1" si="2"/>
        <v>643.4</v>
      </c>
      <c r="M29">
        <f t="shared" ca="1" si="3"/>
        <v>142</v>
      </c>
      <c r="N29" s="4">
        <f t="shared" ca="1" si="4"/>
        <v>785.4</v>
      </c>
    </row>
    <row r="30" spans="1:14" x14ac:dyDescent="0.4">
      <c r="A30">
        <f t="shared" si="5"/>
        <v>29</v>
      </c>
      <c r="B30" s="1">
        <f>IF(B29&lt;MAX(COVID19_Fallzahlen_CH_cleaned!A29:A5216),B29+1,"")</f>
        <v>43914</v>
      </c>
      <c r="D30" t="str">
        <f>IF($B30&lt;&gt;"",KtAbk!$A$32,"")</f>
        <v>CH</v>
      </c>
      <c r="F30">
        <f t="shared" ca="1" si="0"/>
        <v>10832</v>
      </c>
      <c r="G30" s="4">
        <f t="shared" ca="1" si="1"/>
        <v>9802.4</v>
      </c>
      <c r="L30" s="4">
        <f t="shared" ca="1" si="2"/>
        <v>864.6</v>
      </c>
      <c r="M30">
        <f t="shared" ca="1" si="3"/>
        <v>165</v>
      </c>
      <c r="N30" s="4">
        <f t="shared" ca="1" si="4"/>
        <v>1029.5999999999999</v>
      </c>
    </row>
    <row r="31" spans="1:14" x14ac:dyDescent="0.4">
      <c r="A31">
        <f t="shared" si="5"/>
        <v>30</v>
      </c>
      <c r="B31" s="1">
        <f>IF(B30&lt;MAX(COVID19_Fallzahlen_CH_cleaned!A30:A5217),B30+1,"")</f>
        <v>43915</v>
      </c>
      <c r="D31" t="str">
        <f>IF($B31&lt;&gt;"",KtAbk!$A$32,"")</f>
        <v>CH</v>
      </c>
      <c r="F31">
        <f t="shared" ca="1" si="0"/>
        <v>11894</v>
      </c>
      <c r="G31" s="4">
        <f t="shared" ca="1" si="1"/>
        <v>10551.75</v>
      </c>
      <c r="L31" s="4">
        <f t="shared" ca="1" si="2"/>
        <v>1142.2500000000002</v>
      </c>
      <c r="M31">
        <f t="shared" ca="1" si="3"/>
        <v>200</v>
      </c>
      <c r="N31" s="4">
        <f t="shared" ca="1" si="4"/>
        <v>1342.2500000000002</v>
      </c>
    </row>
    <row r="32" spans="1:14" x14ac:dyDescent="0.4">
      <c r="A32">
        <f t="shared" si="5"/>
        <v>31</v>
      </c>
      <c r="B32" s="1">
        <f>IF(B31&lt;MAX(COVID19_Fallzahlen_CH_cleaned!A31:A5218),B31+1,"")</f>
        <v>43916</v>
      </c>
      <c r="D32" t="str">
        <f>IF($B32&lt;&gt;"",KtAbk!$A$32,"")</f>
        <v>CH</v>
      </c>
      <c r="F32">
        <f t="shared" ca="1" si="0"/>
        <v>13123</v>
      </c>
      <c r="G32" s="4">
        <f t="shared" ca="1" si="1"/>
        <v>11427.3</v>
      </c>
      <c r="L32" s="4">
        <f t="shared" ca="1" si="2"/>
        <v>1449.6999999999998</v>
      </c>
      <c r="M32">
        <f t="shared" ca="1" si="3"/>
        <v>246</v>
      </c>
      <c r="N32" s="4">
        <f t="shared" ca="1" si="4"/>
        <v>1695.6999999999998</v>
      </c>
    </row>
    <row r="33" spans="1:14" x14ac:dyDescent="0.4">
      <c r="A33">
        <f t="shared" si="5"/>
        <v>32</v>
      </c>
      <c r="B33" s="1">
        <f>IF(B32&lt;MAX(COVID19_Fallzahlen_CH_cleaned!A32:A5219),B32+1,"")</f>
        <v>43917</v>
      </c>
      <c r="D33" t="str">
        <f>IF($B33&lt;&gt;"",KtAbk!$A$32,"")</f>
        <v>CH</v>
      </c>
      <c r="F33">
        <f t="shared" ca="1" si="0"/>
        <v>14448</v>
      </c>
      <c r="G33" s="4">
        <f t="shared" ca="1" si="1"/>
        <v>12414.45</v>
      </c>
      <c r="L33" s="4">
        <f t="shared" ca="1" si="2"/>
        <v>1748.55</v>
      </c>
      <c r="M33">
        <f t="shared" ca="1" si="3"/>
        <v>285</v>
      </c>
      <c r="N33" s="4">
        <f t="shared" ca="1" si="4"/>
        <v>2033.55</v>
      </c>
    </row>
    <row r="34" spans="1:14" x14ac:dyDescent="0.4">
      <c r="A34">
        <f t="shared" si="5"/>
        <v>33</v>
      </c>
      <c r="B34" s="1">
        <f>IF(B33&lt;MAX(COVID19_Fallzahlen_CH_cleaned!A33:A5220),B33+1,"")</f>
        <v>43918</v>
      </c>
      <c r="D34" t="str">
        <f>IF($B34&lt;&gt;"",KtAbk!$A$32,"")</f>
        <v>CH</v>
      </c>
      <c r="F34">
        <f t="shared" ca="1" si="0"/>
        <v>15302</v>
      </c>
      <c r="G34" s="4">
        <f t="shared" ca="1" si="1"/>
        <v>12783.15</v>
      </c>
      <c r="L34" s="4">
        <f t="shared" ca="1" si="2"/>
        <v>2182.85</v>
      </c>
      <c r="M34">
        <f t="shared" ca="1" si="3"/>
        <v>336</v>
      </c>
      <c r="N34" s="4">
        <f t="shared" ca="1" si="4"/>
        <v>2518.85</v>
      </c>
    </row>
    <row r="35" spans="1:14" x14ac:dyDescent="0.4">
      <c r="A35">
        <f t="shared" si="5"/>
        <v>34</v>
      </c>
      <c r="B35" s="1">
        <f>IF(B34&lt;MAX(COVID19_Fallzahlen_CH_cleaned!A34:A5221),B34+1,"")</f>
        <v>43919</v>
      </c>
      <c r="D35" t="str">
        <f>IF($B35&lt;&gt;"",KtAbk!$A$32,"")</f>
        <v>CH</v>
      </c>
      <c r="F35">
        <f t="shared" ca="1" si="0"/>
        <v>15944</v>
      </c>
      <c r="G35" s="4">
        <f t="shared" ca="1" si="1"/>
        <v>12818.75</v>
      </c>
      <c r="L35" s="4">
        <f t="shared" ca="1" si="2"/>
        <v>2743.25</v>
      </c>
      <c r="M35">
        <f t="shared" ca="1" si="3"/>
        <v>382</v>
      </c>
      <c r="N35" s="4">
        <f t="shared" ca="1" si="4"/>
        <v>3125.25</v>
      </c>
    </row>
    <row r="36" spans="1:14" x14ac:dyDescent="0.4">
      <c r="A36">
        <f t="shared" si="5"/>
        <v>35</v>
      </c>
      <c r="B36" s="1">
        <f>IF(B35&lt;MAX(COVID19_Fallzahlen_CH_cleaned!A35:A5222),B35+1,"")</f>
        <v>43920</v>
      </c>
      <c r="D36" t="str">
        <f>IF($B36&lt;&gt;"",KtAbk!$A$32,"")</f>
        <v>CH</v>
      </c>
      <c r="F36">
        <f t="shared" ca="1" si="0"/>
        <v>16975</v>
      </c>
      <c r="G36" s="4">
        <f t="shared" ca="1" si="1"/>
        <v>13000</v>
      </c>
      <c r="L36" s="4">
        <f t="shared" ca="1" si="2"/>
        <v>3539.0000000000005</v>
      </c>
      <c r="M36">
        <f t="shared" ca="1" si="3"/>
        <v>436</v>
      </c>
      <c r="N36" s="4">
        <f t="shared" ca="1" si="4"/>
        <v>3975.0000000000005</v>
      </c>
    </row>
    <row r="37" spans="1:14" x14ac:dyDescent="0.4">
      <c r="A37">
        <f t="shared" si="5"/>
        <v>36</v>
      </c>
      <c r="B37" s="1">
        <f>IF(B36&lt;MAX(COVID19_Fallzahlen_CH_cleaned!A36:A5223),B36+1,"")</f>
        <v>43921</v>
      </c>
      <c r="D37" t="str">
        <f>IF($B37&lt;&gt;"",KtAbk!$A$32,"")</f>
        <v>CH</v>
      </c>
      <c r="F37">
        <f t="shared" ca="1" si="0"/>
        <v>17919</v>
      </c>
      <c r="G37" s="4">
        <f t="shared" ca="1" si="1"/>
        <v>13020.25</v>
      </c>
      <c r="L37" s="4">
        <f t="shared" ca="1" si="2"/>
        <v>4397.75</v>
      </c>
      <c r="M37">
        <f t="shared" ca="1" si="3"/>
        <v>501</v>
      </c>
      <c r="N37" s="4">
        <f t="shared" ca="1" si="4"/>
        <v>4898.75</v>
      </c>
    </row>
    <row r="38" spans="1:14" x14ac:dyDescent="0.4">
      <c r="A38">
        <f t="shared" si="5"/>
        <v>37</v>
      </c>
      <c r="B38" s="1">
        <f>IF(B37&lt;MAX(COVID19_Fallzahlen_CH_cleaned!A37:A5224),B37+1,"")</f>
        <v>43922</v>
      </c>
      <c r="D38" t="str">
        <f>IF($B38&lt;&gt;"",KtAbk!$A$32,"")</f>
        <v>CH</v>
      </c>
      <c r="F38">
        <f t="shared" ca="1" si="0"/>
        <v>18944</v>
      </c>
      <c r="G38" s="4">
        <f t="shared" ca="1" si="1"/>
        <v>13208.050000000001</v>
      </c>
      <c r="L38" s="4">
        <f t="shared" ca="1" si="2"/>
        <v>5171.9499999999989</v>
      </c>
      <c r="M38">
        <f t="shared" ca="1" si="3"/>
        <v>564</v>
      </c>
      <c r="N38" s="4">
        <f t="shared" ca="1" si="4"/>
        <v>5735.9499999999989</v>
      </c>
    </row>
    <row r="39" spans="1:14" x14ac:dyDescent="0.4">
      <c r="A39">
        <f t="shared" si="5"/>
        <v>38</v>
      </c>
      <c r="B39" s="1">
        <f>IF(B38&lt;MAX(COVID19_Fallzahlen_CH_cleaned!A38:A5225),B38+1,"")</f>
        <v>43923</v>
      </c>
      <c r="D39" t="str">
        <f>IF($B39&lt;&gt;"",KtAbk!$A$32,"")</f>
        <v>CH</v>
      </c>
      <c r="F39">
        <f t="shared" ca="1" si="0"/>
        <v>19987</v>
      </c>
      <c r="G39" s="4">
        <f t="shared" ca="1" si="1"/>
        <v>13556.85</v>
      </c>
      <c r="L39" s="4">
        <f t="shared" ca="1" si="2"/>
        <v>5805.15</v>
      </c>
      <c r="M39">
        <f t="shared" ca="1" si="3"/>
        <v>625</v>
      </c>
      <c r="N39" s="4">
        <f t="shared" ca="1" si="4"/>
        <v>6430.15</v>
      </c>
    </row>
    <row r="40" spans="1:14" x14ac:dyDescent="0.4">
      <c r="A40">
        <f t="shared" si="5"/>
        <v>39</v>
      </c>
      <c r="B40" s="1">
        <f>IF(B39&lt;MAX(COVID19_Fallzahlen_CH_cleaned!A39:A5226),B39+1,"")</f>
        <v>43924</v>
      </c>
      <c r="D40" t="str">
        <f>IF($B40&lt;&gt;"",KtAbk!$A$32,"")</f>
        <v>CH</v>
      </c>
      <c r="F40">
        <f t="shared" ca="1" si="0"/>
        <v>20917</v>
      </c>
      <c r="G40" s="4">
        <f t="shared" ca="1" si="1"/>
        <v>13806.55</v>
      </c>
      <c r="L40" s="4">
        <f t="shared" ca="1" si="2"/>
        <v>6424.45</v>
      </c>
      <c r="M40">
        <f t="shared" ca="1" si="3"/>
        <v>686</v>
      </c>
      <c r="N40" s="4">
        <f t="shared" ca="1" si="4"/>
        <v>7110.45</v>
      </c>
    </row>
    <row r="41" spans="1:14" x14ac:dyDescent="0.4">
      <c r="A41">
        <f t="shared" si="5"/>
        <v>40</v>
      </c>
      <c r="B41" s="1">
        <f>IF(B40&lt;MAX(COVID19_Fallzahlen_CH_cleaned!A40:A5227),B40+1,"")</f>
        <v>43925</v>
      </c>
      <c r="D41" t="str">
        <f>IF($B41&lt;&gt;"",KtAbk!$A$32,"")</f>
        <v>CH</v>
      </c>
      <c r="F41">
        <f t="shared" ca="1" si="0"/>
        <v>21513</v>
      </c>
      <c r="G41" s="4">
        <f t="shared" ca="1" si="1"/>
        <v>13435.050000000001</v>
      </c>
      <c r="L41" s="4">
        <f t="shared" ca="1" si="2"/>
        <v>7325.9499999999989</v>
      </c>
      <c r="M41">
        <f t="shared" ca="1" si="3"/>
        <v>752</v>
      </c>
      <c r="N41" s="4">
        <f t="shared" ca="1" si="4"/>
        <v>8077.9499999999989</v>
      </c>
    </row>
    <row r="42" spans="1:14" x14ac:dyDescent="0.4">
      <c r="A42">
        <f t="shared" si="5"/>
        <v>41</v>
      </c>
      <c r="B42" s="1">
        <f>IF(B41&lt;MAX(COVID19_Fallzahlen_CH_cleaned!A41:A5228),B41+1,"")</f>
        <v>43926</v>
      </c>
      <c r="D42" t="str">
        <f>IF($B42&lt;&gt;"",KtAbk!$A$32,"")</f>
        <v>CH</v>
      </c>
      <c r="F42">
        <f t="shared" ca="1" si="0"/>
        <v>21933</v>
      </c>
      <c r="G42" s="4">
        <f t="shared" ca="1" si="1"/>
        <v>12959.05</v>
      </c>
      <c r="L42" s="4">
        <f t="shared" ca="1" si="2"/>
        <v>8170.9500000000016</v>
      </c>
      <c r="M42">
        <f t="shared" ca="1" si="3"/>
        <v>803</v>
      </c>
      <c r="N42" s="4">
        <f t="shared" ca="1" si="4"/>
        <v>8973.9500000000007</v>
      </c>
    </row>
    <row r="43" spans="1:14" x14ac:dyDescent="0.4">
      <c r="A43">
        <f t="shared" si="5"/>
        <v>42</v>
      </c>
      <c r="B43" s="1">
        <f>IF(B42&lt;MAX(COVID19_Fallzahlen_CH_cleaned!A42:A5229),B42+1,"")</f>
        <v>43927</v>
      </c>
      <c r="D43" t="str">
        <f>IF($B43&lt;&gt;"",KtAbk!$A$32,"")</f>
        <v>CH</v>
      </c>
      <c r="F43">
        <f t="shared" ca="1" si="0"/>
        <v>22607</v>
      </c>
      <c r="G43" s="4">
        <f t="shared" ca="1" si="1"/>
        <v>12634.550000000001</v>
      </c>
      <c r="L43" s="4">
        <f t="shared" ca="1" si="2"/>
        <v>9113.4499999999989</v>
      </c>
      <c r="M43">
        <f t="shared" ca="1" si="3"/>
        <v>859</v>
      </c>
      <c r="N43" s="4">
        <f t="shared" ca="1" si="4"/>
        <v>9972.4499999999989</v>
      </c>
    </row>
    <row r="44" spans="1:14" x14ac:dyDescent="0.4">
      <c r="A44">
        <f t="shared" si="5"/>
        <v>43</v>
      </c>
      <c r="B44" s="1">
        <f>IF(B43&lt;MAX(COVID19_Fallzahlen_CH_cleaned!A43:A5230),B43+1,"")</f>
        <v>43928</v>
      </c>
      <c r="D44" t="str">
        <f>IF($B44&lt;&gt;"",KtAbk!$A$32,"")</f>
        <v>CH</v>
      </c>
      <c r="F44">
        <f t="shared" ca="1" si="0"/>
        <v>23259</v>
      </c>
      <c r="G44" s="4">
        <f t="shared" ca="1" si="1"/>
        <v>12224.400000000001</v>
      </c>
      <c r="L44" s="4">
        <f t="shared" ca="1" si="2"/>
        <v>10116.599999999999</v>
      </c>
      <c r="M44">
        <f t="shared" ca="1" si="3"/>
        <v>918</v>
      </c>
      <c r="N44" s="4">
        <f t="shared" ca="1" si="4"/>
        <v>11034.599999999999</v>
      </c>
    </row>
    <row r="45" spans="1:14" x14ac:dyDescent="0.4">
      <c r="A45">
        <f t="shared" si="5"/>
        <v>44</v>
      </c>
      <c r="B45" s="1">
        <f>IF(B44&lt;MAX(COVID19_Fallzahlen_CH_cleaned!A44:A5231),B44+1,"")</f>
        <v>43929</v>
      </c>
      <c r="D45" t="str">
        <f>IF($B45&lt;&gt;"",KtAbk!$A$32,"")</f>
        <v>CH</v>
      </c>
      <c r="F45">
        <f t="shared" ca="1" si="0"/>
        <v>23927</v>
      </c>
      <c r="G45" s="4">
        <f t="shared" ca="1" si="1"/>
        <v>11701.000000000002</v>
      </c>
      <c r="L45" s="4">
        <f t="shared" ca="1" si="2"/>
        <v>11240.999999999998</v>
      </c>
      <c r="M45">
        <f t="shared" ca="1" si="3"/>
        <v>985</v>
      </c>
      <c r="N45" s="4">
        <f t="shared" ca="1" si="4"/>
        <v>12225.999999999998</v>
      </c>
    </row>
    <row r="46" spans="1:14" x14ac:dyDescent="0.4">
      <c r="A46">
        <f t="shared" si="5"/>
        <v>45</v>
      </c>
      <c r="B46" s="1">
        <f>IF(B45&lt;MAX(COVID19_Fallzahlen_CH_cleaned!A45:A5232),B45+1,"")</f>
        <v>43930</v>
      </c>
      <c r="D46" t="str">
        <f>IF($B46&lt;&gt;"",KtAbk!$A$32,"")</f>
        <v>CH</v>
      </c>
      <c r="F46">
        <f t="shared" ca="1" si="0"/>
        <v>24596</v>
      </c>
      <c r="G46" s="4">
        <f t="shared" ca="1" si="1"/>
        <v>11482.4</v>
      </c>
      <c r="L46" s="4">
        <f t="shared" ca="1" si="2"/>
        <v>12077.6</v>
      </c>
      <c r="M46">
        <f t="shared" ca="1" si="3"/>
        <v>1036</v>
      </c>
      <c r="N46" s="4">
        <f t="shared" ca="1" si="4"/>
        <v>13113.6</v>
      </c>
    </row>
    <row r="47" spans="1:14" x14ac:dyDescent="0.4">
      <c r="A47">
        <f t="shared" si="5"/>
        <v>46</v>
      </c>
      <c r="B47" s="1">
        <f>IF(B46&lt;MAX(COVID19_Fallzahlen_CH_cleaned!A46:A5233),B46+1,"")</f>
        <v>43931</v>
      </c>
      <c r="D47" t="str">
        <f>IF($B47&lt;&gt;"",KtAbk!$A$32,"")</f>
        <v>CH</v>
      </c>
      <c r="F47">
        <f t="shared" ca="1" si="0"/>
        <v>25045</v>
      </c>
      <c r="G47" s="4">
        <f t="shared" ca="1" si="1"/>
        <v>11250.3</v>
      </c>
      <c r="L47" s="4">
        <f t="shared" ca="1" si="2"/>
        <v>12708.7</v>
      </c>
      <c r="M47">
        <f t="shared" ca="1" si="3"/>
        <v>1086</v>
      </c>
      <c r="N47" s="4">
        <f t="shared" ca="1" si="4"/>
        <v>13794.7</v>
      </c>
    </row>
    <row r="48" spans="1:14" x14ac:dyDescent="0.4">
      <c r="A48">
        <f t="shared" si="5"/>
        <v>47</v>
      </c>
      <c r="B48" s="1">
        <f>IF(B47&lt;MAX(COVID19_Fallzahlen_CH_cleaned!A47:A5234),B47+1,"")</f>
        <v>43932</v>
      </c>
      <c r="D48" t="str">
        <f>IF($B48&lt;&gt;"",KtAbk!$A$32,"")</f>
        <v>CH</v>
      </c>
      <c r="F48">
        <f t="shared" ca="1" si="0"/>
        <v>25506</v>
      </c>
      <c r="G48" s="4">
        <f t="shared" ca="1" si="1"/>
        <v>10827.8</v>
      </c>
      <c r="L48" s="4">
        <f t="shared" ca="1" si="2"/>
        <v>13557.2</v>
      </c>
      <c r="M48">
        <f t="shared" ca="1" si="3"/>
        <v>1121</v>
      </c>
      <c r="N48" s="4">
        <f t="shared" ca="1" si="4"/>
        <v>14678.2</v>
      </c>
    </row>
    <row r="49" spans="1:14" x14ac:dyDescent="0.4">
      <c r="A49">
        <f t="shared" si="5"/>
        <v>48</v>
      </c>
      <c r="B49" s="1">
        <f>IF(B48&lt;MAX(COVID19_Fallzahlen_CH_cleaned!A48:A5235),B48+1,"")</f>
        <v>43933</v>
      </c>
      <c r="D49" t="str">
        <f>IF($B49&lt;&gt;"",KtAbk!$A$32,"")</f>
        <v>CH</v>
      </c>
      <c r="F49">
        <f t="shared" ca="1" si="0"/>
        <v>25783</v>
      </c>
      <c r="G49" s="4">
        <f t="shared" ca="1" si="1"/>
        <v>10148.400000000001</v>
      </c>
      <c r="L49" s="4">
        <f t="shared" ca="1" si="2"/>
        <v>14459.599999999999</v>
      </c>
      <c r="M49">
        <f t="shared" ca="1" si="3"/>
        <v>1175</v>
      </c>
      <c r="N49" s="4">
        <f t="shared" ca="1" si="4"/>
        <v>15634.599999999999</v>
      </c>
    </row>
    <row r="50" spans="1:14" x14ac:dyDescent="0.4">
      <c r="A50">
        <f t="shared" si="5"/>
        <v>49</v>
      </c>
      <c r="B50" s="1">
        <f>IF(B49&lt;MAX(COVID19_Fallzahlen_CH_cleaned!A49:A5236),B49+1,"")</f>
        <v>43934</v>
      </c>
      <c r="D50" t="str">
        <f>IF($B50&lt;&gt;"",KtAbk!$A$32,"")</f>
        <v>CH</v>
      </c>
      <c r="F50">
        <f t="shared" ca="1" si="0"/>
        <v>26032</v>
      </c>
      <c r="G50" s="4">
        <f t="shared" ca="1" si="1"/>
        <v>9468.2999999999993</v>
      </c>
      <c r="L50" s="4">
        <f t="shared" ca="1" si="2"/>
        <v>15358.7</v>
      </c>
      <c r="M50">
        <f t="shared" ca="1" si="3"/>
        <v>1205</v>
      </c>
      <c r="N50" s="4">
        <f t="shared" ca="1" si="4"/>
        <v>16563.7</v>
      </c>
    </row>
    <row r="51" spans="1:14" x14ac:dyDescent="0.4">
      <c r="A51">
        <f t="shared" si="5"/>
        <v>50</v>
      </c>
      <c r="B51" s="1">
        <f>IF(B50&lt;MAX(COVID19_Fallzahlen_CH_cleaned!A50:A5237),B50+1,"")</f>
        <v>43935</v>
      </c>
      <c r="D51" t="str">
        <f>IF($B51&lt;&gt;"",KtAbk!$A$32,"")</f>
        <v>CH</v>
      </c>
      <c r="F51">
        <f t="shared" ca="1" si="0"/>
        <v>26351</v>
      </c>
      <c r="G51" s="4">
        <f t="shared" ca="1" si="1"/>
        <v>8815.6000000000022</v>
      </c>
      <c r="L51" s="4">
        <f t="shared" ca="1" si="2"/>
        <v>16293.399999999998</v>
      </c>
      <c r="M51">
        <f t="shared" ca="1" si="3"/>
        <v>1242</v>
      </c>
      <c r="N51" s="4">
        <f t="shared" ca="1" si="4"/>
        <v>17535.399999999998</v>
      </c>
    </row>
    <row r="52" spans="1:14" x14ac:dyDescent="0.4">
      <c r="A52">
        <f t="shared" si="5"/>
        <v>51</v>
      </c>
      <c r="B52" s="1">
        <f>IF(B51&lt;MAX(COVID19_Fallzahlen_CH_cleaned!A51:A5238),B51+1,"")</f>
        <v>43936</v>
      </c>
      <c r="D52" t="str">
        <f>IF($B52&lt;&gt;"",KtAbk!$A$32,"")</f>
        <v>CH</v>
      </c>
      <c r="F52">
        <f t="shared" ca="1" si="0"/>
        <v>26671</v>
      </c>
      <c r="G52" s="4">
        <f t="shared" ca="1" si="1"/>
        <v>8217.5499999999993</v>
      </c>
      <c r="L52" s="4">
        <f t="shared" ca="1" si="2"/>
        <v>17157.45</v>
      </c>
      <c r="M52">
        <f t="shared" ca="1" si="3"/>
        <v>1296</v>
      </c>
      <c r="N52" s="4">
        <f t="shared" ca="1" si="4"/>
        <v>18453.45</v>
      </c>
    </row>
    <row r="53" spans="1:14" x14ac:dyDescent="0.4">
      <c r="A53">
        <f t="shared" si="5"/>
        <v>52</v>
      </c>
      <c r="B53" s="1">
        <f>IF(B52&lt;MAX(COVID19_Fallzahlen_CH_cleaned!A52:A5239),B52+1,"")</f>
        <v>43937</v>
      </c>
      <c r="D53" t="str">
        <f>IF($B53&lt;&gt;"",KtAbk!$A$32,"")</f>
        <v>CH</v>
      </c>
      <c r="F53">
        <f t="shared" ca="1" si="0"/>
        <v>26970</v>
      </c>
      <c r="G53" s="4">
        <f t="shared" ca="1" si="1"/>
        <v>7743.0499999999993</v>
      </c>
      <c r="L53" s="4">
        <f t="shared" ca="1" si="2"/>
        <v>17889.95</v>
      </c>
      <c r="M53">
        <f t="shared" ca="1" si="3"/>
        <v>1337</v>
      </c>
      <c r="N53" s="4">
        <f t="shared" ca="1" si="4"/>
        <v>19226.95</v>
      </c>
    </row>
    <row r="54" spans="1:14" x14ac:dyDescent="0.4">
      <c r="A54">
        <f t="shared" si="5"/>
        <v>53</v>
      </c>
      <c r="B54" s="1">
        <f>IF(B53&lt;MAX(COVID19_Fallzahlen_CH_cleaned!A53:A5240),B53+1,"")</f>
        <v>43938</v>
      </c>
      <c r="D54" t="str">
        <f>IF($B54&lt;&gt;"",KtAbk!$A$32,"")</f>
        <v>CH</v>
      </c>
      <c r="F54">
        <f t="shared" ca="1" si="0"/>
        <v>27275</v>
      </c>
      <c r="G54" s="4">
        <f t="shared" ca="1" si="1"/>
        <v>7542.4499999999971</v>
      </c>
      <c r="L54" s="4">
        <f t="shared" ca="1" si="2"/>
        <v>18350.550000000003</v>
      </c>
      <c r="M54">
        <f t="shared" ca="1" si="3"/>
        <v>1382</v>
      </c>
      <c r="N54" s="4">
        <f t="shared" ca="1" si="4"/>
        <v>19732.550000000003</v>
      </c>
    </row>
    <row r="55" spans="1:14" x14ac:dyDescent="0.4">
      <c r="A55">
        <f t="shared" si="5"/>
        <v>54</v>
      </c>
      <c r="B55" s="1">
        <f>IF(B54&lt;MAX(COVID19_Fallzahlen_CH_cleaned!A54:A5241),B54+1,"")</f>
        <v>43939</v>
      </c>
      <c r="D55" t="str">
        <f>IF($B55&lt;&gt;"",KtAbk!$A$32,"")</f>
        <v>CH</v>
      </c>
      <c r="F55">
        <f t="shared" ca="1" si="0"/>
        <v>27566</v>
      </c>
      <c r="G55" s="4">
        <f t="shared" ca="1" si="1"/>
        <v>7189.9000000000015</v>
      </c>
      <c r="L55" s="4">
        <f t="shared" ca="1" si="2"/>
        <v>18955.099999999999</v>
      </c>
      <c r="M55">
        <f t="shared" ca="1" si="3"/>
        <v>1421</v>
      </c>
      <c r="N55" s="4">
        <f t="shared" ca="1" si="4"/>
        <v>20376.099999999999</v>
      </c>
    </row>
    <row r="56" spans="1:14" x14ac:dyDescent="0.4">
      <c r="A56">
        <f t="shared" si="5"/>
        <v>55</v>
      </c>
      <c r="B56" s="1">
        <f>IF(B55&lt;MAX(COVID19_Fallzahlen_CH_cleaned!A55:A5242),B55+1,"")</f>
        <v>43940</v>
      </c>
      <c r="D56" t="str">
        <f>IF($B56&lt;&gt;"",KtAbk!$A$32,"")</f>
        <v>CH</v>
      </c>
      <c r="F56">
        <f t="shared" ca="1" si="0"/>
        <v>27756</v>
      </c>
      <c r="G56" s="4">
        <f t="shared" ca="1" si="1"/>
        <v>6669.9500000000007</v>
      </c>
      <c r="L56" s="4">
        <f t="shared" ca="1" si="2"/>
        <v>19641.05</v>
      </c>
      <c r="M56">
        <f t="shared" ca="1" si="3"/>
        <v>1445</v>
      </c>
      <c r="N56" s="4">
        <f t="shared" ca="1" si="4"/>
        <v>21086.05</v>
      </c>
    </row>
    <row r="57" spans="1:14" x14ac:dyDescent="0.4">
      <c r="A57">
        <f t="shared" si="5"/>
        <v>56</v>
      </c>
      <c r="B57" s="1">
        <f>IF(B56&lt;MAX(COVID19_Fallzahlen_CH_cleaned!A56:A5243),B56+1,"")</f>
        <v>43941</v>
      </c>
      <c r="D57" t="str">
        <f>IF($B57&lt;&gt;"",KtAbk!$A$32,"")</f>
        <v>CH</v>
      </c>
      <c r="F57">
        <f t="shared" ca="1" si="0"/>
        <v>27956</v>
      </c>
      <c r="G57" s="4">
        <f t="shared" ca="1" si="1"/>
        <v>6196.8999999999978</v>
      </c>
      <c r="L57" s="4">
        <f t="shared" ca="1" si="2"/>
        <v>20278.100000000002</v>
      </c>
      <c r="M57">
        <f t="shared" ca="1" si="3"/>
        <v>1481</v>
      </c>
      <c r="N57" s="4">
        <f t="shared" ca="1" si="4"/>
        <v>21759.100000000002</v>
      </c>
    </row>
    <row r="58" spans="1:14" x14ac:dyDescent="0.4">
      <c r="A58">
        <f t="shared" si="5"/>
        <v>57</v>
      </c>
      <c r="B58" s="1">
        <f>IF(B57&lt;MAX(COVID19_Fallzahlen_CH_cleaned!A57:A5244),B57+1,"")</f>
        <v>43942</v>
      </c>
      <c r="D58" t="str">
        <f>IF($B58&lt;&gt;"",KtAbk!$A$32,"")</f>
        <v>CH</v>
      </c>
      <c r="F58">
        <f t="shared" ca="1" si="0"/>
        <v>28113</v>
      </c>
      <c r="G58" s="4">
        <f t="shared" ca="1" si="1"/>
        <v>5626.9500000000007</v>
      </c>
      <c r="L58" s="4">
        <f t="shared" ca="1" si="2"/>
        <v>20969.05</v>
      </c>
      <c r="M58">
        <f t="shared" ca="1" si="3"/>
        <v>1517</v>
      </c>
      <c r="N58" s="4">
        <f t="shared" ca="1" si="4"/>
        <v>22486.05</v>
      </c>
    </row>
    <row r="59" spans="1:14" x14ac:dyDescent="0.4">
      <c r="A59">
        <f t="shared" si="5"/>
        <v>58</v>
      </c>
      <c r="B59" s="1">
        <f>IF(B58&lt;MAX(COVID19_Fallzahlen_CH_cleaned!A58:A5245),B58+1,"")</f>
        <v>43943</v>
      </c>
      <c r="D59" t="str">
        <f>IF($B59&lt;&gt;"",KtAbk!$A$32,"")</f>
        <v>CH</v>
      </c>
      <c r="F59">
        <f t="shared" ca="1" si="0"/>
        <v>28305</v>
      </c>
      <c r="G59" s="4">
        <f t="shared" ref="G59:G122" ca="1" si="6">IF($B59&lt;&gt;"",F59-N59,"")</f>
        <v>5218.0000000000036</v>
      </c>
      <c r="L59" s="4">
        <f t="shared" ref="L59:L122" ca="1" si="7">IF($B59&lt;&gt;"",INDIRECT(ADDRESS(29,ROW(F59)+1,,,"KtRecovered")),"")</f>
        <v>21547.999999999996</v>
      </c>
      <c r="M59">
        <f t="shared" ca="1" si="3"/>
        <v>1539</v>
      </c>
      <c r="N59" s="4">
        <f t="shared" ref="N59:N122" ca="1" si="8">IF($B59&lt;&gt;"",L59+M59,"")</f>
        <v>23086.999999999996</v>
      </c>
    </row>
    <row r="60" spans="1:14" x14ac:dyDescent="0.4">
      <c r="A60">
        <f t="shared" si="5"/>
        <v>59</v>
      </c>
      <c r="B60" s="1">
        <f>IF(B59&lt;MAX(COVID19_Fallzahlen_CH_cleaned!A59:A5246),B59+1,"")</f>
        <v>43944</v>
      </c>
      <c r="D60" t="str">
        <f>IF($B60&lt;&gt;"",KtAbk!$A$32,"")</f>
        <v>CH</v>
      </c>
      <c r="F60">
        <f t="shared" ca="1" si="0"/>
        <v>28453</v>
      </c>
      <c r="G60" s="4">
        <f t="shared" ca="1" si="6"/>
        <v>4815.6999999999971</v>
      </c>
      <c r="L60" s="4">
        <f t="shared" ca="1" si="7"/>
        <v>22069.300000000003</v>
      </c>
      <c r="M60">
        <f t="shared" ca="1" si="3"/>
        <v>1568</v>
      </c>
      <c r="N60" s="4">
        <f t="shared" ca="1" si="8"/>
        <v>23637.300000000003</v>
      </c>
    </row>
    <row r="61" spans="1:14" x14ac:dyDescent="0.4">
      <c r="A61">
        <f t="shared" si="5"/>
        <v>60</v>
      </c>
      <c r="B61" s="1">
        <f>IF(B60&lt;MAX(COVID19_Fallzahlen_CH_cleaned!A60:A5247),B60+1,"")</f>
        <v>43945</v>
      </c>
      <c r="D61" t="str">
        <f>IF($B61&lt;&gt;"",KtAbk!$A$32,"")</f>
        <v>CH</v>
      </c>
      <c r="F61">
        <f t="shared" ca="1" si="0"/>
        <v>28596</v>
      </c>
      <c r="G61" s="4">
        <f t="shared" ca="1" si="6"/>
        <v>4608.1000000000022</v>
      </c>
      <c r="L61" s="4">
        <f t="shared" ca="1" si="7"/>
        <v>22382.899999999998</v>
      </c>
      <c r="M61">
        <f t="shared" ca="1" si="3"/>
        <v>1605</v>
      </c>
      <c r="N61" s="4">
        <f t="shared" ca="1" si="8"/>
        <v>23987.899999999998</v>
      </c>
    </row>
    <row r="62" spans="1:14" x14ac:dyDescent="0.4">
      <c r="A62" t="str">
        <f t="shared" si="5"/>
        <v/>
      </c>
      <c r="B62" s="1" t="str">
        <f>IF(B61&lt;MAX(COVID19_Fallzahlen_CH_cleaned!A61:A5248),B61+1,"")</f>
        <v/>
      </c>
      <c r="D62" t="str">
        <f>IF($B62&lt;&gt;"",KtAbk!$A$32,"")</f>
        <v/>
      </c>
      <c r="F62" t="str">
        <f t="shared" ca="1" si="0"/>
        <v/>
      </c>
      <c r="G62" s="4" t="str">
        <f t="shared" si="6"/>
        <v/>
      </c>
      <c r="L62" s="4" t="str">
        <f t="shared" ca="1" si="7"/>
        <v/>
      </c>
      <c r="M62" t="str">
        <f t="shared" ca="1" si="3"/>
        <v/>
      </c>
      <c r="N62" s="4" t="str">
        <f t="shared" si="8"/>
        <v/>
      </c>
    </row>
    <row r="63" spans="1:14" x14ac:dyDescent="0.4">
      <c r="A63" t="str">
        <f t="shared" si="5"/>
        <v/>
      </c>
      <c r="B63" s="1" t="str">
        <f>IF(B62&lt;MAX(COVID19_Fallzahlen_CH_cleaned!A62:A5249),B62+1,"")</f>
        <v/>
      </c>
      <c r="D63" t="str">
        <f>IF($B63&lt;&gt;"",KtAbk!$A$32,"")</f>
        <v/>
      </c>
      <c r="F63" t="str">
        <f t="shared" ca="1" si="0"/>
        <v/>
      </c>
      <c r="G63" s="4" t="str">
        <f t="shared" si="6"/>
        <v/>
      </c>
      <c r="L63" s="4" t="str">
        <f t="shared" ca="1" si="7"/>
        <v/>
      </c>
      <c r="M63" t="str">
        <f t="shared" ca="1" si="3"/>
        <v/>
      </c>
      <c r="N63" s="4" t="str">
        <f t="shared" si="8"/>
        <v/>
      </c>
    </row>
    <row r="64" spans="1:14" x14ac:dyDescent="0.4">
      <c r="A64" t="str">
        <f t="shared" si="5"/>
        <v/>
      </c>
      <c r="B64" s="1" t="str">
        <f>IF(B63&lt;MAX(COVID19_Fallzahlen_CH_cleaned!A63:A5250),B63+1,"")</f>
        <v/>
      </c>
      <c r="D64" t="str">
        <f>IF($B64&lt;&gt;"",KtAbk!$A$32,"")</f>
        <v/>
      </c>
      <c r="F64" t="str">
        <f t="shared" ca="1" si="0"/>
        <v/>
      </c>
      <c r="G64" s="4" t="str">
        <f t="shared" si="6"/>
        <v/>
      </c>
      <c r="L64" s="4" t="str">
        <f t="shared" ca="1" si="7"/>
        <v/>
      </c>
      <c r="M64" t="str">
        <f t="shared" ca="1" si="3"/>
        <v/>
      </c>
      <c r="N64" s="4" t="str">
        <f t="shared" si="8"/>
        <v/>
      </c>
    </row>
    <row r="65" spans="1:14" x14ac:dyDescent="0.4">
      <c r="A65" t="str">
        <f t="shared" si="5"/>
        <v/>
      </c>
      <c r="B65" s="1" t="str">
        <f>IF(B64&lt;MAX(COVID19_Fallzahlen_CH_cleaned!A64:A5251),B64+1,"")</f>
        <v/>
      </c>
      <c r="D65" t="str">
        <f>IF($B65&lt;&gt;"",KtAbk!$A$32,"")</f>
        <v/>
      </c>
      <c r="F65" t="str">
        <f t="shared" ca="1" si="0"/>
        <v/>
      </c>
      <c r="G65" s="4" t="str">
        <f t="shared" si="6"/>
        <v/>
      </c>
      <c r="L65" s="4" t="str">
        <f t="shared" ca="1" si="7"/>
        <v/>
      </c>
      <c r="M65" t="str">
        <f t="shared" ca="1" si="3"/>
        <v/>
      </c>
      <c r="N65" s="4" t="str">
        <f t="shared" si="8"/>
        <v/>
      </c>
    </row>
    <row r="66" spans="1:14" x14ac:dyDescent="0.4">
      <c r="A66" t="str">
        <f t="shared" si="5"/>
        <v/>
      </c>
      <c r="B66" s="1" t="str">
        <f>IF(B65&lt;MAX(COVID19_Fallzahlen_CH_cleaned!A65:A5252),B65+1,"")</f>
        <v/>
      </c>
      <c r="D66" t="str">
        <f>IF($B66&lt;&gt;"",KtAbk!$A$32,"")</f>
        <v/>
      </c>
      <c r="F66" t="str">
        <f t="shared" ca="1" si="0"/>
        <v/>
      </c>
      <c r="G66" s="4" t="str">
        <f t="shared" si="6"/>
        <v/>
      </c>
      <c r="L66" s="4" t="str">
        <f t="shared" ca="1" si="7"/>
        <v/>
      </c>
      <c r="M66" t="str">
        <f t="shared" ca="1" si="3"/>
        <v/>
      </c>
      <c r="N66" s="4" t="str">
        <f t="shared" si="8"/>
        <v/>
      </c>
    </row>
    <row r="67" spans="1:14" x14ac:dyDescent="0.4">
      <c r="A67" t="str">
        <f t="shared" si="5"/>
        <v/>
      </c>
      <c r="B67" s="1" t="str">
        <f>IF(B66&lt;MAX(COVID19_Fallzahlen_CH_cleaned!A66:A5253),B66+1,"")</f>
        <v/>
      </c>
      <c r="D67" t="str">
        <f>IF($B67&lt;&gt;"",KtAbk!$A$32,"")</f>
        <v/>
      </c>
      <c r="F67" t="str">
        <f t="shared" ref="F67:F130" ca="1" si="9">IF($B67&lt;&gt;"",INDIRECT(ADDRESS(29,ROW(F67)+1,,,"KtConfirmed")),"")</f>
        <v/>
      </c>
      <c r="G67" s="4" t="str">
        <f t="shared" si="6"/>
        <v/>
      </c>
      <c r="L67" s="4" t="str">
        <f t="shared" ca="1" si="7"/>
        <v/>
      </c>
      <c r="M67" t="str">
        <f t="shared" ref="M67:M130" ca="1" si="10">IF($B67&lt;&gt;"",INDIRECT(ADDRESS(29,ROW(M67)+1,,,"KtDeath")),"")</f>
        <v/>
      </c>
      <c r="N67" s="4" t="str">
        <f t="shared" si="8"/>
        <v/>
      </c>
    </row>
    <row r="68" spans="1:14" x14ac:dyDescent="0.4">
      <c r="A68" t="str">
        <f t="shared" ref="A68:A131" si="11">IF($B68&lt;&gt;"",A67+1,"")</f>
        <v/>
      </c>
      <c r="B68" s="1" t="str">
        <f>IF(B67&lt;MAX(COVID19_Fallzahlen_CH_cleaned!A67:A5254),B67+1,"")</f>
        <v/>
      </c>
      <c r="D68" t="str">
        <f>IF($B68&lt;&gt;"",KtAbk!$A$32,"")</f>
        <v/>
      </c>
      <c r="F68" t="str">
        <f t="shared" ca="1" si="9"/>
        <v/>
      </c>
      <c r="G68" s="4" t="str">
        <f t="shared" si="6"/>
        <v/>
      </c>
      <c r="L68" s="4" t="str">
        <f t="shared" ca="1" si="7"/>
        <v/>
      </c>
      <c r="M68" t="str">
        <f t="shared" ca="1" si="10"/>
        <v/>
      </c>
      <c r="N68" s="4" t="str">
        <f t="shared" si="8"/>
        <v/>
      </c>
    </row>
    <row r="69" spans="1:14" x14ac:dyDescent="0.4">
      <c r="A69" t="str">
        <f t="shared" si="11"/>
        <v/>
      </c>
      <c r="B69" s="1" t="str">
        <f>IF(B68&lt;MAX(COVID19_Fallzahlen_CH_cleaned!A68:A5255),B68+1,"")</f>
        <v/>
      </c>
      <c r="D69" t="str">
        <f>IF($B69&lt;&gt;"",KtAbk!$A$32,"")</f>
        <v/>
      </c>
      <c r="F69" t="str">
        <f t="shared" ca="1" si="9"/>
        <v/>
      </c>
      <c r="G69" s="4" t="str">
        <f t="shared" si="6"/>
        <v/>
      </c>
      <c r="L69" s="4" t="str">
        <f t="shared" ca="1" si="7"/>
        <v/>
      </c>
      <c r="M69" t="str">
        <f t="shared" ca="1" si="10"/>
        <v/>
      </c>
      <c r="N69" s="4" t="str">
        <f t="shared" si="8"/>
        <v/>
      </c>
    </row>
    <row r="70" spans="1:14" x14ac:dyDescent="0.4">
      <c r="A70" t="str">
        <f t="shared" si="11"/>
        <v/>
      </c>
      <c r="B70" s="1" t="str">
        <f>IF(B69&lt;MAX(COVID19_Fallzahlen_CH_cleaned!A69:A5256),B69+1,"")</f>
        <v/>
      </c>
      <c r="D70" t="str">
        <f>IF($B70&lt;&gt;"",KtAbk!$A$32,"")</f>
        <v/>
      </c>
      <c r="F70" t="str">
        <f t="shared" ca="1" si="9"/>
        <v/>
      </c>
      <c r="G70" s="4" t="str">
        <f t="shared" si="6"/>
        <v/>
      </c>
      <c r="L70" s="4" t="str">
        <f t="shared" ca="1" si="7"/>
        <v/>
      </c>
      <c r="M70" t="str">
        <f t="shared" ca="1" si="10"/>
        <v/>
      </c>
      <c r="N70" s="4" t="str">
        <f t="shared" si="8"/>
        <v/>
      </c>
    </row>
    <row r="71" spans="1:14" x14ac:dyDescent="0.4">
      <c r="A71" t="str">
        <f t="shared" si="11"/>
        <v/>
      </c>
      <c r="B71" s="1" t="str">
        <f>IF(B70&lt;MAX(COVID19_Fallzahlen_CH_cleaned!A70:A5257),B70+1,"")</f>
        <v/>
      </c>
      <c r="D71" t="str">
        <f>IF($B71&lt;&gt;"",KtAbk!$A$32,"")</f>
        <v/>
      </c>
      <c r="F71" t="str">
        <f t="shared" ca="1" si="9"/>
        <v/>
      </c>
      <c r="G71" s="4" t="str">
        <f t="shared" si="6"/>
        <v/>
      </c>
      <c r="L71" s="4" t="str">
        <f t="shared" ca="1" si="7"/>
        <v/>
      </c>
      <c r="M71" t="str">
        <f t="shared" ca="1" si="10"/>
        <v/>
      </c>
      <c r="N71" s="4" t="str">
        <f t="shared" si="8"/>
        <v/>
      </c>
    </row>
    <row r="72" spans="1:14" x14ac:dyDescent="0.4">
      <c r="A72" t="str">
        <f t="shared" si="11"/>
        <v/>
      </c>
      <c r="B72" s="1" t="str">
        <f>IF(B71&lt;MAX(COVID19_Fallzahlen_CH_cleaned!A71:A5258),B71+1,"")</f>
        <v/>
      </c>
      <c r="D72" t="str">
        <f>IF($B72&lt;&gt;"",KtAbk!$A$32,"")</f>
        <v/>
      </c>
      <c r="F72" t="str">
        <f t="shared" ca="1" si="9"/>
        <v/>
      </c>
      <c r="G72" s="4" t="str">
        <f t="shared" si="6"/>
        <v/>
      </c>
      <c r="L72" s="4" t="str">
        <f t="shared" ca="1" si="7"/>
        <v/>
      </c>
      <c r="M72" t="str">
        <f t="shared" ca="1" si="10"/>
        <v/>
      </c>
      <c r="N72" s="4" t="str">
        <f t="shared" si="8"/>
        <v/>
      </c>
    </row>
    <row r="73" spans="1:14" x14ac:dyDescent="0.4">
      <c r="A73" t="str">
        <f t="shared" si="11"/>
        <v/>
      </c>
      <c r="B73" s="1" t="str">
        <f>IF(B72&lt;MAX(COVID19_Fallzahlen_CH_cleaned!A72:A5259),B72+1,"")</f>
        <v/>
      </c>
      <c r="D73" t="str">
        <f>IF($B73&lt;&gt;"",KtAbk!$A$32,"")</f>
        <v/>
      </c>
      <c r="F73" t="str">
        <f t="shared" ca="1" si="9"/>
        <v/>
      </c>
      <c r="G73" s="4" t="str">
        <f t="shared" si="6"/>
        <v/>
      </c>
      <c r="L73" s="4" t="str">
        <f t="shared" ca="1" si="7"/>
        <v/>
      </c>
      <c r="M73" t="str">
        <f t="shared" ca="1" si="10"/>
        <v/>
      </c>
      <c r="N73" s="4" t="str">
        <f t="shared" si="8"/>
        <v/>
      </c>
    </row>
    <row r="74" spans="1:14" x14ac:dyDescent="0.4">
      <c r="A74" t="str">
        <f t="shared" si="11"/>
        <v/>
      </c>
      <c r="B74" s="1" t="str">
        <f>IF(B73&lt;MAX(COVID19_Fallzahlen_CH_cleaned!A73:A5260),B73+1,"")</f>
        <v/>
      </c>
      <c r="D74" t="str">
        <f>IF($B74&lt;&gt;"",KtAbk!$A$32,"")</f>
        <v/>
      </c>
      <c r="F74" t="str">
        <f t="shared" ca="1" si="9"/>
        <v/>
      </c>
      <c r="G74" s="4" t="str">
        <f t="shared" si="6"/>
        <v/>
      </c>
      <c r="L74" s="4" t="str">
        <f t="shared" ca="1" si="7"/>
        <v/>
      </c>
      <c r="M74" t="str">
        <f t="shared" ca="1" si="10"/>
        <v/>
      </c>
      <c r="N74" s="4" t="str">
        <f t="shared" si="8"/>
        <v/>
      </c>
    </row>
    <row r="75" spans="1:14" x14ac:dyDescent="0.4">
      <c r="A75" t="str">
        <f t="shared" si="11"/>
        <v/>
      </c>
      <c r="B75" s="1" t="str">
        <f>IF(B74&lt;MAX(COVID19_Fallzahlen_CH_cleaned!A74:A5261),B74+1,"")</f>
        <v/>
      </c>
      <c r="D75" t="str">
        <f>IF($B75&lt;&gt;"",KtAbk!$A$32,"")</f>
        <v/>
      </c>
      <c r="F75" t="str">
        <f t="shared" ca="1" si="9"/>
        <v/>
      </c>
      <c r="G75" s="4" t="str">
        <f t="shared" si="6"/>
        <v/>
      </c>
      <c r="L75" s="4" t="str">
        <f t="shared" ca="1" si="7"/>
        <v/>
      </c>
      <c r="M75" t="str">
        <f t="shared" ca="1" si="10"/>
        <v/>
      </c>
      <c r="N75" s="4" t="str">
        <f t="shared" si="8"/>
        <v/>
      </c>
    </row>
    <row r="76" spans="1:14" x14ac:dyDescent="0.4">
      <c r="A76" t="str">
        <f t="shared" si="11"/>
        <v/>
      </c>
      <c r="B76" s="1" t="str">
        <f>IF(B75&lt;MAX(COVID19_Fallzahlen_CH_cleaned!A75:A5262),B75+1,"")</f>
        <v/>
      </c>
      <c r="D76" t="str">
        <f>IF($B76&lt;&gt;"",KtAbk!$A$32,"")</f>
        <v/>
      </c>
      <c r="F76" t="str">
        <f t="shared" ca="1" si="9"/>
        <v/>
      </c>
      <c r="G76" s="4" t="str">
        <f t="shared" si="6"/>
        <v/>
      </c>
      <c r="L76" s="4" t="str">
        <f t="shared" ca="1" si="7"/>
        <v/>
      </c>
      <c r="M76" t="str">
        <f t="shared" ca="1" si="10"/>
        <v/>
      </c>
      <c r="N76" s="4" t="str">
        <f t="shared" si="8"/>
        <v/>
      </c>
    </row>
    <row r="77" spans="1:14" x14ac:dyDescent="0.4">
      <c r="A77" t="str">
        <f t="shared" si="11"/>
        <v/>
      </c>
      <c r="B77" s="1" t="str">
        <f>IF(B76&lt;MAX(COVID19_Fallzahlen_CH_cleaned!A76:A5263),B76+1,"")</f>
        <v/>
      </c>
      <c r="D77" t="str">
        <f>IF($B77&lt;&gt;"",KtAbk!$A$32,"")</f>
        <v/>
      </c>
      <c r="F77" t="str">
        <f t="shared" ca="1" si="9"/>
        <v/>
      </c>
      <c r="G77" s="4" t="str">
        <f t="shared" si="6"/>
        <v/>
      </c>
      <c r="L77" s="4" t="str">
        <f t="shared" ca="1" si="7"/>
        <v/>
      </c>
      <c r="M77" t="str">
        <f t="shared" ca="1" si="10"/>
        <v/>
      </c>
      <c r="N77" s="4" t="str">
        <f t="shared" si="8"/>
        <v/>
      </c>
    </row>
    <row r="78" spans="1:14" x14ac:dyDescent="0.4">
      <c r="A78" t="str">
        <f t="shared" si="11"/>
        <v/>
      </c>
      <c r="B78" s="1" t="str">
        <f>IF(B77&lt;MAX(COVID19_Fallzahlen_CH_cleaned!A77:A5264),B77+1,"")</f>
        <v/>
      </c>
      <c r="D78" t="str">
        <f>IF($B78&lt;&gt;"",KtAbk!$A$32,"")</f>
        <v/>
      </c>
      <c r="F78" t="str">
        <f t="shared" ca="1" si="9"/>
        <v/>
      </c>
      <c r="G78" s="4" t="str">
        <f t="shared" si="6"/>
        <v/>
      </c>
      <c r="L78" s="4" t="str">
        <f t="shared" ca="1" si="7"/>
        <v/>
      </c>
      <c r="M78" t="str">
        <f t="shared" ca="1" si="10"/>
        <v/>
      </c>
      <c r="N78" s="4" t="str">
        <f t="shared" si="8"/>
        <v/>
      </c>
    </row>
    <row r="79" spans="1:14" x14ac:dyDescent="0.4">
      <c r="A79" t="str">
        <f t="shared" si="11"/>
        <v/>
      </c>
      <c r="B79" s="1" t="str">
        <f>IF(B78&lt;MAX(COVID19_Fallzahlen_CH_cleaned!A78:A5265),B78+1,"")</f>
        <v/>
      </c>
      <c r="D79" t="str">
        <f>IF($B79&lt;&gt;"",KtAbk!$A$32,"")</f>
        <v/>
      </c>
      <c r="F79" t="str">
        <f t="shared" ca="1" si="9"/>
        <v/>
      </c>
      <c r="G79" s="4" t="str">
        <f t="shared" si="6"/>
        <v/>
      </c>
      <c r="L79" s="4" t="str">
        <f t="shared" ca="1" si="7"/>
        <v/>
      </c>
      <c r="M79" t="str">
        <f t="shared" ca="1" si="10"/>
        <v/>
      </c>
      <c r="N79" s="4" t="str">
        <f t="shared" si="8"/>
        <v/>
      </c>
    </row>
    <row r="80" spans="1:14" x14ac:dyDescent="0.4">
      <c r="A80" t="str">
        <f t="shared" si="11"/>
        <v/>
      </c>
      <c r="B80" s="1" t="str">
        <f>IF(B79&lt;MAX(COVID19_Fallzahlen_CH_cleaned!A79:A5266),B79+1,"")</f>
        <v/>
      </c>
      <c r="D80" t="str">
        <f>IF($B80&lt;&gt;"",KtAbk!$A$32,"")</f>
        <v/>
      </c>
      <c r="F80" t="str">
        <f t="shared" ca="1" si="9"/>
        <v/>
      </c>
      <c r="G80" s="4" t="str">
        <f t="shared" si="6"/>
        <v/>
      </c>
      <c r="L80" s="4" t="str">
        <f t="shared" ca="1" si="7"/>
        <v/>
      </c>
      <c r="M80" t="str">
        <f t="shared" ca="1" si="10"/>
        <v/>
      </c>
      <c r="N80" s="4" t="str">
        <f t="shared" si="8"/>
        <v/>
      </c>
    </row>
    <row r="81" spans="1:14" x14ac:dyDescent="0.4">
      <c r="A81" t="str">
        <f t="shared" si="11"/>
        <v/>
      </c>
      <c r="B81" s="1" t="str">
        <f>IF(B80&lt;MAX(COVID19_Fallzahlen_CH_cleaned!A80:A5267),B80+1,"")</f>
        <v/>
      </c>
      <c r="D81" t="str">
        <f>IF($B81&lt;&gt;"",KtAbk!$A$32,"")</f>
        <v/>
      </c>
      <c r="F81" t="str">
        <f t="shared" ca="1" si="9"/>
        <v/>
      </c>
      <c r="G81" s="4" t="str">
        <f t="shared" si="6"/>
        <v/>
      </c>
      <c r="L81" s="4" t="str">
        <f t="shared" ca="1" si="7"/>
        <v/>
      </c>
      <c r="M81" t="str">
        <f t="shared" ca="1" si="10"/>
        <v/>
      </c>
      <c r="N81" s="4" t="str">
        <f t="shared" si="8"/>
        <v/>
      </c>
    </row>
    <row r="82" spans="1:14" x14ac:dyDescent="0.4">
      <c r="A82" t="str">
        <f t="shared" si="11"/>
        <v/>
      </c>
      <c r="B82" s="1" t="str">
        <f>IF(B81&lt;MAX(COVID19_Fallzahlen_CH_cleaned!A81:A5268),B81+1,"")</f>
        <v/>
      </c>
      <c r="D82" t="str">
        <f>IF($B82&lt;&gt;"",KtAbk!$A$32,"")</f>
        <v/>
      </c>
      <c r="F82" t="str">
        <f t="shared" ca="1" si="9"/>
        <v/>
      </c>
      <c r="G82" s="4" t="str">
        <f t="shared" si="6"/>
        <v/>
      </c>
      <c r="L82" s="4" t="str">
        <f t="shared" ca="1" si="7"/>
        <v/>
      </c>
      <c r="M82" t="str">
        <f t="shared" ca="1" si="10"/>
        <v/>
      </c>
      <c r="N82" s="4" t="str">
        <f t="shared" si="8"/>
        <v/>
      </c>
    </row>
    <row r="83" spans="1:14" x14ac:dyDescent="0.4">
      <c r="A83" t="str">
        <f t="shared" si="11"/>
        <v/>
      </c>
      <c r="B83" s="1" t="str">
        <f>IF(B82&lt;MAX(COVID19_Fallzahlen_CH_cleaned!A82:A5269),B82+1,"")</f>
        <v/>
      </c>
      <c r="D83" t="str">
        <f>IF($B83&lt;&gt;"",KtAbk!$A$32,"")</f>
        <v/>
      </c>
      <c r="F83" t="str">
        <f t="shared" ca="1" si="9"/>
        <v/>
      </c>
      <c r="G83" s="4" t="str">
        <f t="shared" si="6"/>
        <v/>
      </c>
      <c r="L83" s="4" t="str">
        <f t="shared" ca="1" si="7"/>
        <v/>
      </c>
      <c r="M83" t="str">
        <f t="shared" ca="1" si="10"/>
        <v/>
      </c>
      <c r="N83" s="4" t="str">
        <f t="shared" si="8"/>
        <v/>
      </c>
    </row>
    <row r="84" spans="1:14" x14ac:dyDescent="0.4">
      <c r="A84" t="str">
        <f t="shared" si="11"/>
        <v/>
      </c>
      <c r="B84" s="1" t="str">
        <f>IF(B83&lt;MAX(COVID19_Fallzahlen_CH_cleaned!A83:A5270),B83+1,"")</f>
        <v/>
      </c>
      <c r="D84" t="str">
        <f>IF($B84&lt;&gt;"",KtAbk!$A$32,"")</f>
        <v/>
      </c>
      <c r="F84" t="str">
        <f t="shared" ca="1" si="9"/>
        <v/>
      </c>
      <c r="G84" s="4" t="str">
        <f t="shared" si="6"/>
        <v/>
      </c>
      <c r="L84" s="4" t="str">
        <f t="shared" ca="1" si="7"/>
        <v/>
      </c>
      <c r="M84" t="str">
        <f t="shared" ca="1" si="10"/>
        <v/>
      </c>
      <c r="N84" s="4" t="str">
        <f t="shared" si="8"/>
        <v/>
      </c>
    </row>
    <row r="85" spans="1:14" x14ac:dyDescent="0.4">
      <c r="A85" t="str">
        <f t="shared" si="11"/>
        <v/>
      </c>
      <c r="B85" s="1" t="str">
        <f>IF(B84&lt;MAX(COVID19_Fallzahlen_CH_cleaned!A84:A5271),B84+1,"")</f>
        <v/>
      </c>
      <c r="D85" t="str">
        <f>IF($B85&lt;&gt;"",KtAbk!$A$32,"")</f>
        <v/>
      </c>
      <c r="F85" t="str">
        <f t="shared" ca="1" si="9"/>
        <v/>
      </c>
      <c r="G85" s="4" t="str">
        <f t="shared" si="6"/>
        <v/>
      </c>
      <c r="L85" s="4" t="str">
        <f t="shared" ca="1" si="7"/>
        <v/>
      </c>
      <c r="M85" t="str">
        <f t="shared" ca="1" si="10"/>
        <v/>
      </c>
      <c r="N85" s="4" t="str">
        <f t="shared" si="8"/>
        <v/>
      </c>
    </row>
    <row r="86" spans="1:14" x14ac:dyDescent="0.4">
      <c r="A86" t="str">
        <f t="shared" si="11"/>
        <v/>
      </c>
      <c r="B86" s="1" t="str">
        <f>IF(B85&lt;MAX(COVID19_Fallzahlen_CH_cleaned!A85:A5272),B85+1,"")</f>
        <v/>
      </c>
      <c r="D86" t="str">
        <f>IF($B86&lt;&gt;"",KtAbk!$A$32,"")</f>
        <v/>
      </c>
      <c r="F86" t="str">
        <f t="shared" ca="1" si="9"/>
        <v/>
      </c>
      <c r="G86" s="4" t="str">
        <f t="shared" si="6"/>
        <v/>
      </c>
      <c r="L86" s="4" t="str">
        <f t="shared" ca="1" si="7"/>
        <v/>
      </c>
      <c r="M86" t="str">
        <f t="shared" ca="1" si="10"/>
        <v/>
      </c>
      <c r="N86" s="4" t="str">
        <f t="shared" si="8"/>
        <v/>
      </c>
    </row>
    <row r="87" spans="1:14" x14ac:dyDescent="0.4">
      <c r="A87" t="str">
        <f t="shared" si="11"/>
        <v/>
      </c>
      <c r="B87" s="1" t="str">
        <f>IF(B86&lt;MAX(COVID19_Fallzahlen_CH_cleaned!A86:A5273),B86+1,"")</f>
        <v/>
      </c>
      <c r="D87" t="str">
        <f>IF($B87&lt;&gt;"",KtAbk!$A$32,"")</f>
        <v/>
      </c>
      <c r="F87" t="str">
        <f t="shared" ca="1" si="9"/>
        <v/>
      </c>
      <c r="G87" s="4" t="str">
        <f t="shared" si="6"/>
        <v/>
      </c>
      <c r="L87" s="4" t="str">
        <f t="shared" ca="1" si="7"/>
        <v/>
      </c>
      <c r="M87" t="str">
        <f t="shared" ca="1" si="10"/>
        <v/>
      </c>
      <c r="N87" s="4" t="str">
        <f t="shared" si="8"/>
        <v/>
      </c>
    </row>
    <row r="88" spans="1:14" x14ac:dyDescent="0.4">
      <c r="A88" t="str">
        <f t="shared" si="11"/>
        <v/>
      </c>
      <c r="B88" s="1" t="str">
        <f>IF(B87&lt;MAX(COVID19_Fallzahlen_CH_cleaned!A87:A5274),B87+1,"")</f>
        <v/>
      </c>
      <c r="D88" t="str">
        <f>IF($B88&lt;&gt;"",KtAbk!$A$32,"")</f>
        <v/>
      </c>
      <c r="F88" t="str">
        <f t="shared" ca="1" si="9"/>
        <v/>
      </c>
      <c r="G88" s="4" t="str">
        <f t="shared" si="6"/>
        <v/>
      </c>
      <c r="L88" s="4" t="str">
        <f t="shared" ca="1" si="7"/>
        <v/>
      </c>
      <c r="M88" t="str">
        <f t="shared" ca="1" si="10"/>
        <v/>
      </c>
      <c r="N88" s="4" t="str">
        <f t="shared" si="8"/>
        <v/>
      </c>
    </row>
    <row r="89" spans="1:14" x14ac:dyDescent="0.4">
      <c r="A89" t="str">
        <f t="shared" si="11"/>
        <v/>
      </c>
      <c r="B89" s="1" t="str">
        <f>IF(B88&lt;MAX(COVID19_Fallzahlen_CH_cleaned!A88:A5275),B88+1,"")</f>
        <v/>
      </c>
      <c r="D89" t="str">
        <f>IF($B89&lt;&gt;"",KtAbk!$A$32,"")</f>
        <v/>
      </c>
      <c r="F89" t="str">
        <f t="shared" ca="1" si="9"/>
        <v/>
      </c>
      <c r="G89" s="4" t="str">
        <f t="shared" si="6"/>
        <v/>
      </c>
      <c r="L89" s="4" t="str">
        <f t="shared" ca="1" si="7"/>
        <v/>
      </c>
      <c r="M89" t="str">
        <f t="shared" ca="1" si="10"/>
        <v/>
      </c>
      <c r="N89" s="4" t="str">
        <f t="shared" si="8"/>
        <v/>
      </c>
    </row>
    <row r="90" spans="1:14" x14ac:dyDescent="0.4">
      <c r="A90" t="str">
        <f t="shared" si="11"/>
        <v/>
      </c>
      <c r="B90" s="1" t="str">
        <f>IF(B89&lt;MAX(COVID19_Fallzahlen_CH_cleaned!A89:A5276),B89+1,"")</f>
        <v/>
      </c>
      <c r="D90" t="str">
        <f>IF($B90&lt;&gt;"",KtAbk!$A$32,"")</f>
        <v/>
      </c>
      <c r="F90" t="str">
        <f t="shared" ca="1" si="9"/>
        <v/>
      </c>
      <c r="G90" s="4" t="str">
        <f t="shared" si="6"/>
        <v/>
      </c>
      <c r="L90" s="4" t="str">
        <f t="shared" ca="1" si="7"/>
        <v/>
      </c>
      <c r="M90" t="str">
        <f t="shared" ca="1" si="10"/>
        <v/>
      </c>
      <c r="N90" s="4" t="str">
        <f t="shared" si="8"/>
        <v/>
      </c>
    </row>
    <row r="91" spans="1:14" x14ac:dyDescent="0.4">
      <c r="A91" t="str">
        <f t="shared" si="11"/>
        <v/>
      </c>
      <c r="B91" s="1" t="str">
        <f>IF(B90&lt;MAX(COVID19_Fallzahlen_CH_cleaned!A90:A5277),B90+1,"")</f>
        <v/>
      </c>
      <c r="D91" t="str">
        <f>IF($B91&lt;&gt;"",KtAbk!$A$32,"")</f>
        <v/>
      </c>
      <c r="F91" t="str">
        <f t="shared" ca="1" si="9"/>
        <v/>
      </c>
      <c r="G91" s="4" t="str">
        <f t="shared" si="6"/>
        <v/>
      </c>
      <c r="L91" s="4" t="str">
        <f t="shared" ca="1" si="7"/>
        <v/>
      </c>
      <c r="M91" t="str">
        <f t="shared" ca="1" si="10"/>
        <v/>
      </c>
      <c r="N91" s="4" t="str">
        <f t="shared" si="8"/>
        <v/>
      </c>
    </row>
    <row r="92" spans="1:14" x14ac:dyDescent="0.4">
      <c r="A92" t="str">
        <f t="shared" si="11"/>
        <v/>
      </c>
      <c r="B92" s="1" t="str">
        <f>IF(B91&lt;MAX(COVID19_Fallzahlen_CH_cleaned!A91:A5278),B91+1,"")</f>
        <v/>
      </c>
      <c r="D92" t="str">
        <f>IF($B92&lt;&gt;"",KtAbk!$A$32,"")</f>
        <v/>
      </c>
      <c r="F92" t="str">
        <f t="shared" ca="1" si="9"/>
        <v/>
      </c>
      <c r="G92" s="4" t="str">
        <f t="shared" si="6"/>
        <v/>
      </c>
      <c r="L92" s="4" t="str">
        <f t="shared" ca="1" si="7"/>
        <v/>
      </c>
      <c r="M92" t="str">
        <f t="shared" ca="1" si="10"/>
        <v/>
      </c>
      <c r="N92" s="4" t="str">
        <f t="shared" si="8"/>
        <v/>
      </c>
    </row>
    <row r="93" spans="1:14" x14ac:dyDescent="0.4">
      <c r="A93" t="str">
        <f t="shared" si="11"/>
        <v/>
      </c>
      <c r="B93" s="1" t="str">
        <f>IF(B92&lt;MAX(COVID19_Fallzahlen_CH_cleaned!A92:A5279),B92+1,"")</f>
        <v/>
      </c>
      <c r="D93" t="str">
        <f>IF($B93&lt;&gt;"",KtAbk!$A$32,"")</f>
        <v/>
      </c>
      <c r="F93" t="str">
        <f t="shared" ca="1" si="9"/>
        <v/>
      </c>
      <c r="G93" s="4" t="str">
        <f t="shared" si="6"/>
        <v/>
      </c>
      <c r="L93" s="4" t="str">
        <f t="shared" ca="1" si="7"/>
        <v/>
      </c>
      <c r="M93" t="str">
        <f t="shared" ca="1" si="10"/>
        <v/>
      </c>
      <c r="N93" s="4" t="str">
        <f t="shared" si="8"/>
        <v/>
      </c>
    </row>
    <row r="94" spans="1:14" x14ac:dyDescent="0.4">
      <c r="A94" t="str">
        <f t="shared" si="11"/>
        <v/>
      </c>
      <c r="B94" s="1" t="str">
        <f>IF(B93&lt;MAX(COVID19_Fallzahlen_CH_cleaned!A93:A5280),B93+1,"")</f>
        <v/>
      </c>
      <c r="D94" t="str">
        <f>IF($B94&lt;&gt;"",KtAbk!$A$32,"")</f>
        <v/>
      </c>
      <c r="F94" t="str">
        <f t="shared" ca="1" si="9"/>
        <v/>
      </c>
      <c r="G94" s="4" t="str">
        <f t="shared" si="6"/>
        <v/>
      </c>
      <c r="L94" s="4" t="str">
        <f t="shared" ca="1" si="7"/>
        <v/>
      </c>
      <c r="M94" t="str">
        <f t="shared" ca="1" si="10"/>
        <v/>
      </c>
      <c r="N94" s="4" t="str">
        <f t="shared" si="8"/>
        <v/>
      </c>
    </row>
    <row r="95" spans="1:14" x14ac:dyDescent="0.4">
      <c r="A95" t="str">
        <f t="shared" si="11"/>
        <v/>
      </c>
      <c r="B95" s="1" t="str">
        <f>IF(B94&lt;MAX(COVID19_Fallzahlen_CH_cleaned!A94:A5281),B94+1,"")</f>
        <v/>
      </c>
      <c r="D95" t="str">
        <f>IF($B95&lt;&gt;"",KtAbk!$A$32,"")</f>
        <v/>
      </c>
      <c r="F95" t="str">
        <f t="shared" ca="1" si="9"/>
        <v/>
      </c>
      <c r="G95" s="4" t="str">
        <f t="shared" si="6"/>
        <v/>
      </c>
      <c r="L95" s="4" t="str">
        <f t="shared" ca="1" si="7"/>
        <v/>
      </c>
      <c r="M95" t="str">
        <f t="shared" ca="1" si="10"/>
        <v/>
      </c>
      <c r="N95" s="4" t="str">
        <f t="shared" si="8"/>
        <v/>
      </c>
    </row>
    <row r="96" spans="1:14" x14ac:dyDescent="0.4">
      <c r="A96" t="str">
        <f t="shared" si="11"/>
        <v/>
      </c>
      <c r="B96" s="1" t="str">
        <f>IF(B95&lt;MAX(COVID19_Fallzahlen_CH_cleaned!A95:A5282),B95+1,"")</f>
        <v/>
      </c>
      <c r="D96" t="str">
        <f>IF($B96&lt;&gt;"",KtAbk!$A$32,"")</f>
        <v/>
      </c>
      <c r="F96" t="str">
        <f t="shared" ca="1" si="9"/>
        <v/>
      </c>
      <c r="G96" s="4" t="str">
        <f t="shared" si="6"/>
        <v/>
      </c>
      <c r="L96" s="4" t="str">
        <f t="shared" ca="1" si="7"/>
        <v/>
      </c>
      <c r="M96" t="str">
        <f t="shared" ca="1" si="10"/>
        <v/>
      </c>
      <c r="N96" s="4" t="str">
        <f t="shared" si="8"/>
        <v/>
      </c>
    </row>
    <row r="97" spans="1:14" x14ac:dyDescent="0.4">
      <c r="A97" t="str">
        <f t="shared" si="11"/>
        <v/>
      </c>
      <c r="B97" s="1" t="str">
        <f>IF(B96&lt;MAX(COVID19_Fallzahlen_CH_cleaned!A96:A5283),B96+1,"")</f>
        <v/>
      </c>
      <c r="D97" t="str">
        <f>IF($B97&lt;&gt;"",KtAbk!$A$32,"")</f>
        <v/>
      </c>
      <c r="F97" t="str">
        <f t="shared" ca="1" si="9"/>
        <v/>
      </c>
      <c r="G97" s="4" t="str">
        <f t="shared" si="6"/>
        <v/>
      </c>
      <c r="L97" s="4" t="str">
        <f t="shared" ca="1" si="7"/>
        <v/>
      </c>
      <c r="M97" t="str">
        <f t="shared" ca="1" si="10"/>
        <v/>
      </c>
      <c r="N97" s="4" t="str">
        <f t="shared" si="8"/>
        <v/>
      </c>
    </row>
    <row r="98" spans="1:14" x14ac:dyDescent="0.4">
      <c r="A98" t="str">
        <f t="shared" si="11"/>
        <v/>
      </c>
      <c r="B98" s="1" t="str">
        <f>IF(B97&lt;MAX(COVID19_Fallzahlen_CH_cleaned!A97:A5284),B97+1,"")</f>
        <v/>
      </c>
      <c r="D98" t="str">
        <f>IF($B98&lt;&gt;"",KtAbk!$A$32,"")</f>
        <v/>
      </c>
      <c r="F98" t="str">
        <f t="shared" ca="1" si="9"/>
        <v/>
      </c>
      <c r="G98" s="4" t="str">
        <f t="shared" si="6"/>
        <v/>
      </c>
      <c r="L98" s="4" t="str">
        <f t="shared" ca="1" si="7"/>
        <v/>
      </c>
      <c r="M98" t="str">
        <f t="shared" ca="1" si="10"/>
        <v/>
      </c>
      <c r="N98" s="4" t="str">
        <f t="shared" si="8"/>
        <v/>
      </c>
    </row>
    <row r="99" spans="1:14" x14ac:dyDescent="0.4">
      <c r="A99" t="str">
        <f t="shared" si="11"/>
        <v/>
      </c>
      <c r="B99" s="1" t="str">
        <f>IF(B98&lt;MAX(COVID19_Fallzahlen_CH_cleaned!A98:A5285),B98+1,"")</f>
        <v/>
      </c>
      <c r="D99" t="str">
        <f>IF($B99&lt;&gt;"",KtAbk!$A$32,"")</f>
        <v/>
      </c>
      <c r="F99" t="str">
        <f t="shared" ca="1" si="9"/>
        <v/>
      </c>
      <c r="G99" s="4" t="str">
        <f t="shared" si="6"/>
        <v/>
      </c>
      <c r="L99" s="4" t="str">
        <f t="shared" ca="1" si="7"/>
        <v/>
      </c>
      <c r="M99" t="str">
        <f t="shared" ca="1" si="10"/>
        <v/>
      </c>
      <c r="N99" s="4" t="str">
        <f t="shared" si="8"/>
        <v/>
      </c>
    </row>
    <row r="100" spans="1:14" x14ac:dyDescent="0.4">
      <c r="A100" t="str">
        <f t="shared" si="11"/>
        <v/>
      </c>
      <c r="B100" s="1" t="str">
        <f>IF(B99&lt;MAX(COVID19_Fallzahlen_CH_cleaned!A99:A5286),B99+1,"")</f>
        <v/>
      </c>
      <c r="D100" t="str">
        <f>IF($B100&lt;&gt;"",KtAbk!$A$32,"")</f>
        <v/>
      </c>
      <c r="F100" t="str">
        <f t="shared" ca="1" si="9"/>
        <v/>
      </c>
      <c r="G100" s="4" t="str">
        <f t="shared" si="6"/>
        <v/>
      </c>
      <c r="L100" s="4" t="str">
        <f t="shared" ca="1" si="7"/>
        <v/>
      </c>
      <c r="M100" t="str">
        <f t="shared" ca="1" si="10"/>
        <v/>
      </c>
      <c r="N100" s="4" t="str">
        <f t="shared" si="8"/>
        <v/>
      </c>
    </row>
    <row r="101" spans="1:14" x14ac:dyDescent="0.4">
      <c r="A101" t="str">
        <f t="shared" si="11"/>
        <v/>
      </c>
      <c r="B101" s="1" t="str">
        <f>IF(B100&lt;MAX(COVID19_Fallzahlen_CH_cleaned!A100:A5287),B100+1,"")</f>
        <v/>
      </c>
      <c r="D101" t="str">
        <f>IF($B101&lt;&gt;"",KtAbk!$A$32,"")</f>
        <v/>
      </c>
      <c r="F101" t="str">
        <f t="shared" ca="1" si="9"/>
        <v/>
      </c>
      <c r="G101" s="4" t="str">
        <f t="shared" si="6"/>
        <v/>
      </c>
      <c r="L101" s="4" t="str">
        <f t="shared" ca="1" si="7"/>
        <v/>
      </c>
      <c r="M101" t="str">
        <f t="shared" ca="1" si="10"/>
        <v/>
      </c>
      <c r="N101" s="4" t="str">
        <f t="shared" si="8"/>
        <v/>
      </c>
    </row>
    <row r="102" spans="1:14" x14ac:dyDescent="0.4">
      <c r="A102" t="str">
        <f t="shared" si="11"/>
        <v/>
      </c>
      <c r="B102" s="1" t="str">
        <f>IF(B101&lt;MAX(COVID19_Fallzahlen_CH_cleaned!A101:A5288),B101+1,"")</f>
        <v/>
      </c>
      <c r="D102" t="str">
        <f>IF($B102&lt;&gt;"",KtAbk!$A$32,"")</f>
        <v/>
      </c>
      <c r="F102" t="str">
        <f t="shared" ca="1" si="9"/>
        <v/>
      </c>
      <c r="G102" s="4" t="str">
        <f t="shared" si="6"/>
        <v/>
      </c>
      <c r="L102" s="4" t="str">
        <f t="shared" ca="1" si="7"/>
        <v/>
      </c>
      <c r="M102" t="str">
        <f t="shared" ca="1" si="10"/>
        <v/>
      </c>
      <c r="N102" s="4" t="str">
        <f t="shared" si="8"/>
        <v/>
      </c>
    </row>
    <row r="103" spans="1:14" x14ac:dyDescent="0.4">
      <c r="A103" t="str">
        <f t="shared" si="11"/>
        <v/>
      </c>
      <c r="B103" s="1" t="str">
        <f>IF(B102&lt;MAX(COVID19_Fallzahlen_CH_cleaned!A102:A5289),B102+1,"")</f>
        <v/>
      </c>
      <c r="D103" t="str">
        <f>IF($B103&lt;&gt;"",KtAbk!$A$32,"")</f>
        <v/>
      </c>
      <c r="F103" t="str">
        <f t="shared" ca="1" si="9"/>
        <v/>
      </c>
      <c r="G103" s="4" t="str">
        <f t="shared" si="6"/>
        <v/>
      </c>
      <c r="L103" s="4" t="str">
        <f t="shared" ca="1" si="7"/>
        <v/>
      </c>
      <c r="M103" t="str">
        <f t="shared" ca="1" si="10"/>
        <v/>
      </c>
      <c r="N103" s="4" t="str">
        <f t="shared" si="8"/>
        <v/>
      </c>
    </row>
    <row r="104" spans="1:14" x14ac:dyDescent="0.4">
      <c r="A104" t="str">
        <f t="shared" si="11"/>
        <v/>
      </c>
      <c r="B104" s="1" t="str">
        <f>IF(B103&lt;MAX(COVID19_Fallzahlen_CH_cleaned!A103:A5290),B103+1,"")</f>
        <v/>
      </c>
      <c r="D104" t="str">
        <f>IF($B104&lt;&gt;"",KtAbk!$A$32,"")</f>
        <v/>
      </c>
      <c r="F104" t="str">
        <f t="shared" ca="1" si="9"/>
        <v/>
      </c>
      <c r="G104" s="4" t="str">
        <f t="shared" si="6"/>
        <v/>
      </c>
      <c r="L104" s="4" t="str">
        <f t="shared" ca="1" si="7"/>
        <v/>
      </c>
      <c r="M104" t="str">
        <f t="shared" ca="1" si="10"/>
        <v/>
      </c>
      <c r="N104" s="4" t="str">
        <f t="shared" si="8"/>
        <v/>
      </c>
    </row>
    <row r="105" spans="1:14" x14ac:dyDescent="0.4">
      <c r="A105" t="str">
        <f t="shared" si="11"/>
        <v/>
      </c>
      <c r="B105" s="1" t="str">
        <f>IF(B104&lt;MAX(COVID19_Fallzahlen_CH_cleaned!A104:A5291),B104+1,"")</f>
        <v/>
      </c>
      <c r="D105" t="str">
        <f>IF($B105&lt;&gt;"",KtAbk!$A$32,"")</f>
        <v/>
      </c>
      <c r="F105" t="str">
        <f t="shared" ca="1" si="9"/>
        <v/>
      </c>
      <c r="G105" s="4" t="str">
        <f t="shared" si="6"/>
        <v/>
      </c>
      <c r="L105" s="4" t="str">
        <f t="shared" ca="1" si="7"/>
        <v/>
      </c>
      <c r="M105" t="str">
        <f t="shared" ca="1" si="10"/>
        <v/>
      </c>
      <c r="N105" s="4" t="str">
        <f t="shared" si="8"/>
        <v/>
      </c>
    </row>
    <row r="106" spans="1:14" x14ac:dyDescent="0.4">
      <c r="A106" t="str">
        <f t="shared" si="11"/>
        <v/>
      </c>
      <c r="B106" s="1" t="str">
        <f>IF(B105&lt;MAX(COVID19_Fallzahlen_CH_cleaned!A105:A5292),B105+1,"")</f>
        <v/>
      </c>
      <c r="D106" t="str">
        <f>IF($B106&lt;&gt;"",KtAbk!$A$32,"")</f>
        <v/>
      </c>
      <c r="F106" t="str">
        <f t="shared" ca="1" si="9"/>
        <v/>
      </c>
      <c r="G106" s="4" t="str">
        <f t="shared" si="6"/>
        <v/>
      </c>
      <c r="L106" s="4" t="str">
        <f t="shared" ca="1" si="7"/>
        <v/>
      </c>
      <c r="M106" t="str">
        <f t="shared" ca="1" si="10"/>
        <v/>
      </c>
      <c r="N106" s="4" t="str">
        <f t="shared" si="8"/>
        <v/>
      </c>
    </row>
    <row r="107" spans="1:14" x14ac:dyDescent="0.4">
      <c r="A107" t="str">
        <f t="shared" si="11"/>
        <v/>
      </c>
      <c r="B107" s="1" t="str">
        <f>IF(B106&lt;MAX(COVID19_Fallzahlen_CH_cleaned!A106:A5293),B106+1,"")</f>
        <v/>
      </c>
      <c r="D107" t="str">
        <f>IF($B107&lt;&gt;"",KtAbk!$A$32,"")</f>
        <v/>
      </c>
      <c r="F107" t="str">
        <f t="shared" ca="1" si="9"/>
        <v/>
      </c>
      <c r="G107" s="4" t="str">
        <f t="shared" si="6"/>
        <v/>
      </c>
      <c r="L107" s="4" t="str">
        <f t="shared" ca="1" si="7"/>
        <v/>
      </c>
      <c r="M107" t="str">
        <f t="shared" ca="1" si="10"/>
        <v/>
      </c>
      <c r="N107" s="4" t="str">
        <f t="shared" si="8"/>
        <v/>
      </c>
    </row>
    <row r="108" spans="1:14" x14ac:dyDescent="0.4">
      <c r="A108" t="str">
        <f t="shared" si="11"/>
        <v/>
      </c>
      <c r="B108" s="1" t="str">
        <f>IF(B107&lt;MAX(COVID19_Fallzahlen_CH_cleaned!A107:A5294),B107+1,"")</f>
        <v/>
      </c>
      <c r="D108" t="str">
        <f>IF($B108&lt;&gt;"",KtAbk!$A$32,"")</f>
        <v/>
      </c>
      <c r="F108" t="str">
        <f t="shared" ca="1" si="9"/>
        <v/>
      </c>
      <c r="G108" s="4" t="str">
        <f t="shared" si="6"/>
        <v/>
      </c>
      <c r="L108" s="4" t="str">
        <f t="shared" ca="1" si="7"/>
        <v/>
      </c>
      <c r="M108" t="str">
        <f t="shared" ca="1" si="10"/>
        <v/>
      </c>
      <c r="N108" s="4" t="str">
        <f t="shared" si="8"/>
        <v/>
      </c>
    </row>
    <row r="109" spans="1:14" x14ac:dyDescent="0.4">
      <c r="A109" t="str">
        <f t="shared" si="11"/>
        <v/>
      </c>
      <c r="B109" s="1" t="str">
        <f>IF(B108&lt;MAX(COVID19_Fallzahlen_CH_cleaned!A108:A5295),B108+1,"")</f>
        <v/>
      </c>
      <c r="D109" t="str">
        <f>IF($B109&lt;&gt;"",KtAbk!$A$32,"")</f>
        <v/>
      </c>
      <c r="F109" t="str">
        <f t="shared" ca="1" si="9"/>
        <v/>
      </c>
      <c r="G109" s="4" t="str">
        <f t="shared" si="6"/>
        <v/>
      </c>
      <c r="L109" s="4" t="str">
        <f t="shared" ca="1" si="7"/>
        <v/>
      </c>
      <c r="M109" t="str">
        <f t="shared" ca="1" si="10"/>
        <v/>
      </c>
      <c r="N109" s="4" t="str">
        <f t="shared" si="8"/>
        <v/>
      </c>
    </row>
    <row r="110" spans="1:14" x14ac:dyDescent="0.4">
      <c r="A110" t="str">
        <f t="shared" si="11"/>
        <v/>
      </c>
      <c r="B110" s="1" t="str">
        <f>IF(B109&lt;MAX(COVID19_Fallzahlen_CH_cleaned!A109:A5296),B109+1,"")</f>
        <v/>
      </c>
      <c r="D110" t="str">
        <f>IF($B110&lt;&gt;"",KtAbk!$A$32,"")</f>
        <v/>
      </c>
      <c r="F110" t="str">
        <f t="shared" ca="1" si="9"/>
        <v/>
      </c>
      <c r="G110" s="4" t="str">
        <f t="shared" si="6"/>
        <v/>
      </c>
      <c r="L110" s="4" t="str">
        <f t="shared" ca="1" si="7"/>
        <v/>
      </c>
      <c r="M110" t="str">
        <f t="shared" ca="1" si="10"/>
        <v/>
      </c>
      <c r="N110" s="4" t="str">
        <f t="shared" si="8"/>
        <v/>
      </c>
    </row>
    <row r="111" spans="1:14" x14ac:dyDescent="0.4">
      <c r="A111" t="str">
        <f t="shared" si="11"/>
        <v/>
      </c>
      <c r="B111" s="1" t="str">
        <f>IF(B110&lt;MAX(COVID19_Fallzahlen_CH_cleaned!A110:A5297),B110+1,"")</f>
        <v/>
      </c>
      <c r="D111" t="str">
        <f>IF($B111&lt;&gt;"",KtAbk!$A$32,"")</f>
        <v/>
      </c>
      <c r="F111" t="str">
        <f t="shared" ca="1" si="9"/>
        <v/>
      </c>
      <c r="G111" s="4" t="str">
        <f t="shared" si="6"/>
        <v/>
      </c>
      <c r="L111" s="4" t="str">
        <f t="shared" ca="1" si="7"/>
        <v/>
      </c>
      <c r="M111" t="str">
        <f t="shared" ca="1" si="10"/>
        <v/>
      </c>
      <c r="N111" s="4" t="str">
        <f t="shared" si="8"/>
        <v/>
      </c>
    </row>
    <row r="112" spans="1:14" x14ac:dyDescent="0.4">
      <c r="A112" t="str">
        <f t="shared" si="11"/>
        <v/>
      </c>
      <c r="B112" s="1" t="str">
        <f>IF(B111&lt;MAX(COVID19_Fallzahlen_CH_cleaned!A111:A5298),B111+1,"")</f>
        <v/>
      </c>
      <c r="D112" t="str">
        <f>IF($B112&lt;&gt;"",KtAbk!$A$32,"")</f>
        <v/>
      </c>
      <c r="F112" t="str">
        <f t="shared" ca="1" si="9"/>
        <v/>
      </c>
      <c r="G112" s="4" t="str">
        <f t="shared" si="6"/>
        <v/>
      </c>
      <c r="L112" s="4" t="str">
        <f t="shared" ca="1" si="7"/>
        <v/>
      </c>
      <c r="M112" t="str">
        <f t="shared" ca="1" si="10"/>
        <v/>
      </c>
      <c r="N112" s="4" t="str">
        <f t="shared" si="8"/>
        <v/>
      </c>
    </row>
    <row r="113" spans="1:14" x14ac:dyDescent="0.4">
      <c r="A113" t="str">
        <f t="shared" si="11"/>
        <v/>
      </c>
      <c r="B113" s="1" t="str">
        <f>IF(B112&lt;MAX(COVID19_Fallzahlen_CH_cleaned!A112:A5299),B112+1,"")</f>
        <v/>
      </c>
      <c r="D113" t="str">
        <f>IF($B113&lt;&gt;"",KtAbk!$A$32,"")</f>
        <v/>
      </c>
      <c r="F113" t="str">
        <f t="shared" ca="1" si="9"/>
        <v/>
      </c>
      <c r="G113" s="4" t="str">
        <f t="shared" si="6"/>
        <v/>
      </c>
      <c r="L113" s="4" t="str">
        <f t="shared" ca="1" si="7"/>
        <v/>
      </c>
      <c r="M113" t="str">
        <f t="shared" ca="1" si="10"/>
        <v/>
      </c>
      <c r="N113" s="4" t="str">
        <f t="shared" si="8"/>
        <v/>
      </c>
    </row>
    <row r="114" spans="1:14" x14ac:dyDescent="0.4">
      <c r="A114" t="str">
        <f t="shared" si="11"/>
        <v/>
      </c>
      <c r="B114" s="1" t="str">
        <f>IF(B113&lt;MAX(COVID19_Fallzahlen_CH_cleaned!A113:A5300),B113+1,"")</f>
        <v/>
      </c>
      <c r="D114" t="str">
        <f>IF($B114&lt;&gt;"",KtAbk!$A$32,"")</f>
        <v/>
      </c>
      <c r="F114" t="str">
        <f t="shared" ca="1" si="9"/>
        <v/>
      </c>
      <c r="G114" s="4" t="str">
        <f t="shared" si="6"/>
        <v/>
      </c>
      <c r="L114" s="4" t="str">
        <f t="shared" ca="1" si="7"/>
        <v/>
      </c>
      <c r="M114" t="str">
        <f t="shared" ca="1" si="10"/>
        <v/>
      </c>
      <c r="N114" s="4" t="str">
        <f t="shared" si="8"/>
        <v/>
      </c>
    </row>
    <row r="115" spans="1:14" x14ac:dyDescent="0.4">
      <c r="A115" t="str">
        <f t="shared" si="11"/>
        <v/>
      </c>
      <c r="B115" s="1" t="str">
        <f>IF(B114&lt;MAX(COVID19_Fallzahlen_CH_cleaned!A114:A5301),B114+1,"")</f>
        <v/>
      </c>
      <c r="D115" t="str">
        <f>IF($B115&lt;&gt;"",KtAbk!$A$32,"")</f>
        <v/>
      </c>
      <c r="F115" t="str">
        <f t="shared" ca="1" si="9"/>
        <v/>
      </c>
      <c r="G115" s="4" t="str">
        <f t="shared" si="6"/>
        <v/>
      </c>
      <c r="L115" s="4" t="str">
        <f t="shared" ca="1" si="7"/>
        <v/>
      </c>
      <c r="M115" t="str">
        <f t="shared" ca="1" si="10"/>
        <v/>
      </c>
      <c r="N115" s="4" t="str">
        <f t="shared" si="8"/>
        <v/>
      </c>
    </row>
    <row r="116" spans="1:14" x14ac:dyDescent="0.4">
      <c r="A116" t="str">
        <f t="shared" si="11"/>
        <v/>
      </c>
      <c r="B116" s="1" t="str">
        <f>IF(B115&lt;MAX(COVID19_Fallzahlen_CH_cleaned!A115:A5302),B115+1,"")</f>
        <v/>
      </c>
      <c r="D116" t="str">
        <f>IF($B116&lt;&gt;"",KtAbk!$A$32,"")</f>
        <v/>
      </c>
      <c r="F116" t="str">
        <f t="shared" ca="1" si="9"/>
        <v/>
      </c>
      <c r="G116" s="4" t="str">
        <f t="shared" si="6"/>
        <v/>
      </c>
      <c r="L116" s="4" t="str">
        <f t="shared" ca="1" si="7"/>
        <v/>
      </c>
      <c r="M116" t="str">
        <f t="shared" ca="1" si="10"/>
        <v/>
      </c>
      <c r="N116" s="4" t="str">
        <f t="shared" si="8"/>
        <v/>
      </c>
    </row>
    <row r="117" spans="1:14" x14ac:dyDescent="0.4">
      <c r="A117" t="str">
        <f t="shared" si="11"/>
        <v/>
      </c>
      <c r="B117" s="1" t="str">
        <f>IF(B116&lt;MAX(COVID19_Fallzahlen_CH_cleaned!A116:A5303),B116+1,"")</f>
        <v/>
      </c>
      <c r="D117" t="str">
        <f>IF($B117&lt;&gt;"",KtAbk!$A$32,"")</f>
        <v/>
      </c>
      <c r="F117" t="str">
        <f t="shared" ca="1" si="9"/>
        <v/>
      </c>
      <c r="G117" s="4" t="str">
        <f t="shared" si="6"/>
        <v/>
      </c>
      <c r="L117" s="4" t="str">
        <f t="shared" ca="1" si="7"/>
        <v/>
      </c>
      <c r="M117" t="str">
        <f t="shared" ca="1" si="10"/>
        <v/>
      </c>
      <c r="N117" s="4" t="str">
        <f t="shared" si="8"/>
        <v/>
      </c>
    </row>
    <row r="118" spans="1:14" x14ac:dyDescent="0.4">
      <c r="A118" t="str">
        <f t="shared" si="11"/>
        <v/>
      </c>
      <c r="B118" s="1" t="str">
        <f>IF(B117&lt;MAX(COVID19_Fallzahlen_CH_cleaned!A117:A5304),B117+1,"")</f>
        <v/>
      </c>
      <c r="D118" t="str">
        <f>IF($B118&lt;&gt;"",KtAbk!$A$32,"")</f>
        <v/>
      </c>
      <c r="F118" t="str">
        <f t="shared" ca="1" si="9"/>
        <v/>
      </c>
      <c r="G118" s="4" t="str">
        <f t="shared" si="6"/>
        <v/>
      </c>
      <c r="L118" s="4" t="str">
        <f t="shared" ca="1" si="7"/>
        <v/>
      </c>
      <c r="M118" t="str">
        <f t="shared" ca="1" si="10"/>
        <v/>
      </c>
      <c r="N118" s="4" t="str">
        <f t="shared" si="8"/>
        <v/>
      </c>
    </row>
    <row r="119" spans="1:14" x14ac:dyDescent="0.4">
      <c r="A119" t="str">
        <f t="shared" si="11"/>
        <v/>
      </c>
      <c r="B119" s="1" t="str">
        <f>IF(B118&lt;MAX(COVID19_Fallzahlen_CH_cleaned!A118:A5305),B118+1,"")</f>
        <v/>
      </c>
      <c r="D119" t="str">
        <f>IF($B119&lt;&gt;"",KtAbk!$A$32,"")</f>
        <v/>
      </c>
      <c r="F119" t="str">
        <f t="shared" ca="1" si="9"/>
        <v/>
      </c>
      <c r="G119" s="4" t="str">
        <f t="shared" si="6"/>
        <v/>
      </c>
      <c r="L119" s="4" t="str">
        <f t="shared" ca="1" si="7"/>
        <v/>
      </c>
      <c r="M119" t="str">
        <f t="shared" ca="1" si="10"/>
        <v/>
      </c>
      <c r="N119" s="4" t="str">
        <f t="shared" si="8"/>
        <v/>
      </c>
    </row>
    <row r="120" spans="1:14" x14ac:dyDescent="0.4">
      <c r="A120" t="str">
        <f t="shared" si="11"/>
        <v/>
      </c>
      <c r="B120" s="1" t="str">
        <f>IF(B119&lt;MAX(COVID19_Fallzahlen_CH_cleaned!A119:A5306),B119+1,"")</f>
        <v/>
      </c>
      <c r="D120" t="str">
        <f>IF($B120&lt;&gt;"",KtAbk!$A$32,"")</f>
        <v/>
      </c>
      <c r="F120" t="str">
        <f t="shared" ca="1" si="9"/>
        <v/>
      </c>
      <c r="G120" s="4" t="str">
        <f t="shared" si="6"/>
        <v/>
      </c>
      <c r="L120" s="4" t="str">
        <f t="shared" ca="1" si="7"/>
        <v/>
      </c>
      <c r="M120" t="str">
        <f t="shared" ca="1" si="10"/>
        <v/>
      </c>
      <c r="N120" s="4" t="str">
        <f t="shared" si="8"/>
        <v/>
      </c>
    </row>
    <row r="121" spans="1:14" x14ac:dyDescent="0.4">
      <c r="A121" t="str">
        <f t="shared" si="11"/>
        <v/>
      </c>
      <c r="B121" s="1" t="str">
        <f>IF(B120&lt;MAX(COVID19_Fallzahlen_CH_cleaned!A120:A5307),B120+1,"")</f>
        <v/>
      </c>
      <c r="D121" t="str">
        <f>IF($B121&lt;&gt;"",KtAbk!$A$32,"")</f>
        <v/>
      </c>
      <c r="F121" t="str">
        <f t="shared" ca="1" si="9"/>
        <v/>
      </c>
      <c r="G121" s="4" t="str">
        <f t="shared" si="6"/>
        <v/>
      </c>
      <c r="L121" s="4" t="str">
        <f t="shared" ca="1" si="7"/>
        <v/>
      </c>
      <c r="M121" t="str">
        <f t="shared" ca="1" si="10"/>
        <v/>
      </c>
      <c r="N121" s="4" t="str">
        <f t="shared" si="8"/>
        <v/>
      </c>
    </row>
    <row r="122" spans="1:14" x14ac:dyDescent="0.4">
      <c r="A122" t="str">
        <f t="shared" si="11"/>
        <v/>
      </c>
      <c r="B122" s="1" t="str">
        <f>IF(B121&lt;MAX(COVID19_Fallzahlen_CH_cleaned!A121:A5308),B121+1,"")</f>
        <v/>
      </c>
      <c r="D122" t="str">
        <f>IF($B122&lt;&gt;"",KtAbk!$A$32,"")</f>
        <v/>
      </c>
      <c r="F122" t="str">
        <f t="shared" ca="1" si="9"/>
        <v/>
      </c>
      <c r="G122" s="4" t="str">
        <f t="shared" si="6"/>
        <v/>
      </c>
      <c r="L122" s="4" t="str">
        <f t="shared" ca="1" si="7"/>
        <v/>
      </c>
      <c r="M122" t="str">
        <f t="shared" ca="1" si="10"/>
        <v/>
      </c>
      <c r="N122" s="4" t="str">
        <f t="shared" si="8"/>
        <v/>
      </c>
    </row>
    <row r="123" spans="1:14" x14ac:dyDescent="0.4">
      <c r="A123" t="str">
        <f t="shared" si="11"/>
        <v/>
      </c>
      <c r="B123" s="1" t="str">
        <f>IF(B122&lt;MAX(COVID19_Fallzahlen_CH_cleaned!A122:A5309),B122+1,"")</f>
        <v/>
      </c>
      <c r="D123" t="str">
        <f>IF($B123&lt;&gt;"",KtAbk!$A$32,"")</f>
        <v/>
      </c>
      <c r="F123" t="str">
        <f t="shared" ca="1" si="9"/>
        <v/>
      </c>
      <c r="G123" s="4" t="str">
        <f t="shared" ref="G123:G163" si="12">IF($B123&lt;&gt;"",F123-N123,"")</f>
        <v/>
      </c>
      <c r="L123" s="4" t="str">
        <f t="shared" ref="L123:L163" ca="1" si="13">IF($B123&lt;&gt;"",INDIRECT(ADDRESS(29,ROW(F123)+1,,,"KtRecovered")),"")</f>
        <v/>
      </c>
      <c r="M123" t="str">
        <f t="shared" ca="1" si="10"/>
        <v/>
      </c>
      <c r="N123" s="4" t="str">
        <f t="shared" ref="N123:N163" si="14">IF($B123&lt;&gt;"",L123+M123,"")</f>
        <v/>
      </c>
    </row>
    <row r="124" spans="1:14" x14ac:dyDescent="0.4">
      <c r="A124" t="str">
        <f t="shared" si="11"/>
        <v/>
      </c>
      <c r="B124" s="1" t="str">
        <f>IF(B123&lt;MAX(COVID19_Fallzahlen_CH_cleaned!A123:A5310),B123+1,"")</f>
        <v/>
      </c>
      <c r="D124" t="str">
        <f>IF($B124&lt;&gt;"",KtAbk!$A$32,"")</f>
        <v/>
      </c>
      <c r="F124" t="str">
        <f t="shared" ca="1" si="9"/>
        <v/>
      </c>
      <c r="G124" s="4" t="str">
        <f t="shared" si="12"/>
        <v/>
      </c>
      <c r="L124" s="4" t="str">
        <f t="shared" ca="1" si="13"/>
        <v/>
      </c>
      <c r="M124" t="str">
        <f t="shared" ca="1" si="10"/>
        <v/>
      </c>
      <c r="N124" s="4" t="str">
        <f t="shared" si="14"/>
        <v/>
      </c>
    </row>
    <row r="125" spans="1:14" x14ac:dyDescent="0.4">
      <c r="A125" t="str">
        <f t="shared" si="11"/>
        <v/>
      </c>
      <c r="B125" s="1" t="str">
        <f>IF(B124&lt;MAX(COVID19_Fallzahlen_CH_cleaned!A124:A5311),B124+1,"")</f>
        <v/>
      </c>
      <c r="D125" t="str">
        <f>IF($B125&lt;&gt;"",KtAbk!$A$32,"")</f>
        <v/>
      </c>
      <c r="F125" t="str">
        <f t="shared" ca="1" si="9"/>
        <v/>
      </c>
      <c r="G125" s="4" t="str">
        <f t="shared" si="12"/>
        <v/>
      </c>
      <c r="L125" s="4" t="str">
        <f t="shared" ca="1" si="13"/>
        <v/>
      </c>
      <c r="M125" t="str">
        <f t="shared" ca="1" si="10"/>
        <v/>
      </c>
      <c r="N125" s="4" t="str">
        <f t="shared" si="14"/>
        <v/>
      </c>
    </row>
    <row r="126" spans="1:14" x14ac:dyDescent="0.4">
      <c r="A126" t="str">
        <f t="shared" si="11"/>
        <v/>
      </c>
      <c r="B126" s="1" t="str">
        <f>IF(B125&lt;MAX(COVID19_Fallzahlen_CH_cleaned!A125:A5312),B125+1,"")</f>
        <v/>
      </c>
      <c r="D126" t="str">
        <f>IF($B126&lt;&gt;"",KtAbk!$A$32,"")</f>
        <v/>
      </c>
      <c r="F126" t="str">
        <f t="shared" ca="1" si="9"/>
        <v/>
      </c>
      <c r="G126" s="4" t="str">
        <f t="shared" si="12"/>
        <v/>
      </c>
      <c r="L126" s="4" t="str">
        <f t="shared" ca="1" si="13"/>
        <v/>
      </c>
      <c r="M126" t="str">
        <f t="shared" ca="1" si="10"/>
        <v/>
      </c>
      <c r="N126" s="4" t="str">
        <f t="shared" si="14"/>
        <v/>
      </c>
    </row>
    <row r="127" spans="1:14" x14ac:dyDescent="0.4">
      <c r="A127" t="str">
        <f t="shared" si="11"/>
        <v/>
      </c>
      <c r="B127" s="1" t="str">
        <f>IF(B126&lt;MAX(COVID19_Fallzahlen_CH_cleaned!A126:A5313),B126+1,"")</f>
        <v/>
      </c>
      <c r="D127" t="str">
        <f>IF($B127&lt;&gt;"",KtAbk!$A$32,"")</f>
        <v/>
      </c>
      <c r="F127" t="str">
        <f t="shared" ca="1" si="9"/>
        <v/>
      </c>
      <c r="G127" s="4" t="str">
        <f t="shared" si="12"/>
        <v/>
      </c>
      <c r="L127" s="4" t="str">
        <f t="shared" ca="1" si="13"/>
        <v/>
      </c>
      <c r="M127" t="str">
        <f t="shared" ca="1" si="10"/>
        <v/>
      </c>
      <c r="N127" s="4" t="str">
        <f t="shared" si="14"/>
        <v/>
      </c>
    </row>
    <row r="128" spans="1:14" x14ac:dyDescent="0.4">
      <c r="A128" t="str">
        <f t="shared" si="11"/>
        <v/>
      </c>
      <c r="B128" s="1" t="str">
        <f>IF(B127&lt;MAX(COVID19_Fallzahlen_CH_cleaned!A127:A5314),B127+1,"")</f>
        <v/>
      </c>
      <c r="D128" t="str">
        <f>IF($B128&lt;&gt;"",KtAbk!$A$32,"")</f>
        <v/>
      </c>
      <c r="F128" t="str">
        <f t="shared" ca="1" si="9"/>
        <v/>
      </c>
      <c r="G128" s="4" t="str">
        <f t="shared" si="12"/>
        <v/>
      </c>
      <c r="L128" s="4" t="str">
        <f t="shared" ca="1" si="13"/>
        <v/>
      </c>
      <c r="M128" t="str">
        <f t="shared" ca="1" si="10"/>
        <v/>
      </c>
      <c r="N128" s="4" t="str">
        <f t="shared" si="14"/>
        <v/>
      </c>
    </row>
    <row r="129" spans="1:14" x14ac:dyDescent="0.4">
      <c r="A129" t="str">
        <f t="shared" si="11"/>
        <v/>
      </c>
      <c r="B129" s="1" t="str">
        <f>IF(B128&lt;MAX(COVID19_Fallzahlen_CH_cleaned!A128:A5315),B128+1,"")</f>
        <v/>
      </c>
      <c r="D129" t="str">
        <f>IF($B129&lt;&gt;"",KtAbk!$A$32,"")</f>
        <v/>
      </c>
      <c r="F129" t="str">
        <f t="shared" ca="1" si="9"/>
        <v/>
      </c>
      <c r="G129" s="4" t="str">
        <f t="shared" si="12"/>
        <v/>
      </c>
      <c r="L129" s="4" t="str">
        <f t="shared" ca="1" si="13"/>
        <v/>
      </c>
      <c r="M129" t="str">
        <f t="shared" ca="1" si="10"/>
        <v/>
      </c>
      <c r="N129" s="4" t="str">
        <f t="shared" si="14"/>
        <v/>
      </c>
    </row>
    <row r="130" spans="1:14" x14ac:dyDescent="0.4">
      <c r="A130" t="str">
        <f t="shared" si="11"/>
        <v/>
      </c>
      <c r="B130" s="1" t="str">
        <f>IF(B129&lt;MAX(COVID19_Fallzahlen_CH_cleaned!A129:A5316),B129+1,"")</f>
        <v/>
      </c>
      <c r="D130" t="str">
        <f>IF($B130&lt;&gt;"",KtAbk!$A$32,"")</f>
        <v/>
      </c>
      <c r="F130" t="str">
        <f t="shared" ca="1" si="9"/>
        <v/>
      </c>
      <c r="G130" s="4" t="str">
        <f t="shared" si="12"/>
        <v/>
      </c>
      <c r="L130" s="4" t="str">
        <f t="shared" ca="1" si="13"/>
        <v/>
      </c>
      <c r="M130" t="str">
        <f t="shared" ca="1" si="10"/>
        <v/>
      </c>
      <c r="N130" s="4" t="str">
        <f t="shared" si="14"/>
        <v/>
      </c>
    </row>
    <row r="131" spans="1:14" x14ac:dyDescent="0.4">
      <c r="A131" t="str">
        <f t="shared" si="11"/>
        <v/>
      </c>
      <c r="B131" s="1" t="str">
        <f>IF(B130&lt;MAX(COVID19_Fallzahlen_CH_cleaned!A130:A5317),B130+1,"")</f>
        <v/>
      </c>
      <c r="D131" t="str">
        <f>IF($B131&lt;&gt;"",KtAbk!$A$32,"")</f>
        <v/>
      </c>
      <c r="F131" t="str">
        <f t="shared" ref="F131:F163" ca="1" si="15">IF($B131&lt;&gt;"",INDIRECT(ADDRESS(29,ROW(F131)+1,,,"KtConfirmed")),"")</f>
        <v/>
      </c>
      <c r="G131" s="4" t="str">
        <f t="shared" si="12"/>
        <v/>
      </c>
      <c r="L131" s="4" t="str">
        <f t="shared" ca="1" si="13"/>
        <v/>
      </c>
      <c r="M131" t="str">
        <f t="shared" ref="M131:M163" ca="1" si="16">IF($B131&lt;&gt;"",INDIRECT(ADDRESS(29,ROW(M131)+1,,,"KtDeath")),"")</f>
        <v/>
      </c>
      <c r="N131" s="4" t="str">
        <f t="shared" si="14"/>
        <v/>
      </c>
    </row>
    <row r="132" spans="1:14" x14ac:dyDescent="0.4">
      <c r="A132" t="str">
        <f t="shared" ref="A132:A163" si="17">IF($B132&lt;&gt;"",A131+1,"")</f>
        <v/>
      </c>
      <c r="B132" s="1" t="str">
        <f>IF(B131&lt;MAX(COVID19_Fallzahlen_CH_cleaned!A131:A5318),B131+1,"")</f>
        <v/>
      </c>
      <c r="D132" t="str">
        <f>IF($B132&lt;&gt;"",KtAbk!$A$32,"")</f>
        <v/>
      </c>
      <c r="F132" t="str">
        <f t="shared" ca="1" si="15"/>
        <v/>
      </c>
      <c r="G132" s="4" t="str">
        <f t="shared" si="12"/>
        <v/>
      </c>
      <c r="L132" s="4" t="str">
        <f t="shared" ca="1" si="13"/>
        <v/>
      </c>
      <c r="M132" t="str">
        <f t="shared" ca="1" si="16"/>
        <v/>
      </c>
      <c r="N132" s="4" t="str">
        <f t="shared" si="14"/>
        <v/>
      </c>
    </row>
    <row r="133" spans="1:14" x14ac:dyDescent="0.4">
      <c r="A133" t="str">
        <f t="shared" si="17"/>
        <v/>
      </c>
      <c r="B133" s="1" t="str">
        <f>IF(B132&lt;MAX(COVID19_Fallzahlen_CH_cleaned!A132:A5319),B132+1,"")</f>
        <v/>
      </c>
      <c r="D133" t="str">
        <f>IF($B133&lt;&gt;"",KtAbk!$A$32,"")</f>
        <v/>
      </c>
      <c r="F133" t="str">
        <f t="shared" ca="1" si="15"/>
        <v/>
      </c>
      <c r="G133" s="4" t="str">
        <f t="shared" si="12"/>
        <v/>
      </c>
      <c r="L133" s="4" t="str">
        <f t="shared" ca="1" si="13"/>
        <v/>
      </c>
      <c r="M133" t="str">
        <f t="shared" ca="1" si="16"/>
        <v/>
      </c>
      <c r="N133" s="4" t="str">
        <f t="shared" si="14"/>
        <v/>
      </c>
    </row>
    <row r="134" spans="1:14" x14ac:dyDescent="0.4">
      <c r="A134" t="str">
        <f t="shared" si="17"/>
        <v/>
      </c>
      <c r="B134" s="1" t="str">
        <f>IF(B133&lt;MAX(COVID19_Fallzahlen_CH_cleaned!A133:A5320),B133+1,"")</f>
        <v/>
      </c>
      <c r="D134" t="str">
        <f>IF($B134&lt;&gt;"",KtAbk!$A$32,"")</f>
        <v/>
      </c>
      <c r="F134" t="str">
        <f t="shared" ca="1" si="15"/>
        <v/>
      </c>
      <c r="G134" s="4" t="str">
        <f t="shared" si="12"/>
        <v/>
      </c>
      <c r="L134" s="4" t="str">
        <f t="shared" ca="1" si="13"/>
        <v/>
      </c>
      <c r="M134" t="str">
        <f t="shared" ca="1" si="16"/>
        <v/>
      </c>
      <c r="N134" s="4" t="str">
        <f t="shared" si="14"/>
        <v/>
      </c>
    </row>
    <row r="135" spans="1:14" x14ac:dyDescent="0.4">
      <c r="A135" t="str">
        <f t="shared" si="17"/>
        <v/>
      </c>
      <c r="B135" s="1" t="str">
        <f>IF(B134&lt;MAX(COVID19_Fallzahlen_CH_cleaned!A134:A5321),B134+1,"")</f>
        <v/>
      </c>
      <c r="D135" t="str">
        <f>IF($B135&lt;&gt;"",KtAbk!$A$32,"")</f>
        <v/>
      </c>
      <c r="F135" t="str">
        <f t="shared" ca="1" si="15"/>
        <v/>
      </c>
      <c r="G135" s="4" t="str">
        <f t="shared" si="12"/>
        <v/>
      </c>
      <c r="L135" s="4" t="str">
        <f t="shared" ca="1" si="13"/>
        <v/>
      </c>
      <c r="M135" t="str">
        <f t="shared" ca="1" si="16"/>
        <v/>
      </c>
      <c r="N135" s="4" t="str">
        <f t="shared" si="14"/>
        <v/>
      </c>
    </row>
    <row r="136" spans="1:14" x14ac:dyDescent="0.4">
      <c r="A136" t="str">
        <f t="shared" si="17"/>
        <v/>
      </c>
      <c r="B136" s="1" t="str">
        <f>IF(B135&lt;MAX(COVID19_Fallzahlen_CH_cleaned!A135:A5322),B135+1,"")</f>
        <v/>
      </c>
      <c r="D136" t="str">
        <f>IF($B136&lt;&gt;"",KtAbk!$A$32,"")</f>
        <v/>
      </c>
      <c r="F136" t="str">
        <f t="shared" ca="1" si="15"/>
        <v/>
      </c>
      <c r="G136" s="4" t="str">
        <f t="shared" si="12"/>
        <v/>
      </c>
      <c r="L136" s="4" t="str">
        <f t="shared" ca="1" si="13"/>
        <v/>
      </c>
      <c r="M136" t="str">
        <f t="shared" ca="1" si="16"/>
        <v/>
      </c>
      <c r="N136" s="4" t="str">
        <f t="shared" si="14"/>
        <v/>
      </c>
    </row>
    <row r="137" spans="1:14" x14ac:dyDescent="0.4">
      <c r="A137" t="str">
        <f t="shared" si="17"/>
        <v/>
      </c>
      <c r="B137" s="1" t="str">
        <f>IF(B136&lt;MAX(COVID19_Fallzahlen_CH_cleaned!A136:A5323),B136+1,"")</f>
        <v/>
      </c>
      <c r="D137" t="str">
        <f>IF($B137&lt;&gt;"",KtAbk!$A$32,"")</f>
        <v/>
      </c>
      <c r="F137" t="str">
        <f t="shared" ca="1" si="15"/>
        <v/>
      </c>
      <c r="G137" s="4" t="str">
        <f t="shared" si="12"/>
        <v/>
      </c>
      <c r="L137" s="4" t="str">
        <f t="shared" ca="1" si="13"/>
        <v/>
      </c>
      <c r="M137" t="str">
        <f t="shared" ca="1" si="16"/>
        <v/>
      </c>
      <c r="N137" s="4" t="str">
        <f t="shared" si="14"/>
        <v/>
      </c>
    </row>
    <row r="138" spans="1:14" x14ac:dyDescent="0.4">
      <c r="A138" t="str">
        <f t="shared" si="17"/>
        <v/>
      </c>
      <c r="B138" s="1" t="str">
        <f>IF(B137&lt;MAX(COVID19_Fallzahlen_CH_cleaned!A137:A5324),B137+1,"")</f>
        <v/>
      </c>
      <c r="D138" t="str">
        <f>IF($B138&lt;&gt;"",KtAbk!$A$32,"")</f>
        <v/>
      </c>
      <c r="F138" t="str">
        <f t="shared" ca="1" si="15"/>
        <v/>
      </c>
      <c r="G138" s="4" t="str">
        <f t="shared" si="12"/>
        <v/>
      </c>
      <c r="L138" s="4" t="str">
        <f t="shared" ca="1" si="13"/>
        <v/>
      </c>
      <c r="M138" t="str">
        <f t="shared" ca="1" si="16"/>
        <v/>
      </c>
      <c r="N138" s="4" t="str">
        <f t="shared" si="14"/>
        <v/>
      </c>
    </row>
    <row r="139" spans="1:14" x14ac:dyDescent="0.4">
      <c r="A139" t="str">
        <f t="shared" si="17"/>
        <v/>
      </c>
      <c r="B139" s="1" t="str">
        <f>IF(B138&lt;MAX(COVID19_Fallzahlen_CH_cleaned!A138:A5325),B138+1,"")</f>
        <v/>
      </c>
      <c r="D139" t="str">
        <f>IF($B139&lt;&gt;"",KtAbk!$A$32,"")</f>
        <v/>
      </c>
      <c r="F139" t="str">
        <f t="shared" ca="1" si="15"/>
        <v/>
      </c>
      <c r="G139" s="4" t="str">
        <f t="shared" si="12"/>
        <v/>
      </c>
      <c r="L139" s="4" t="str">
        <f t="shared" ca="1" si="13"/>
        <v/>
      </c>
      <c r="M139" t="str">
        <f t="shared" ca="1" si="16"/>
        <v/>
      </c>
      <c r="N139" s="4" t="str">
        <f t="shared" si="14"/>
        <v/>
      </c>
    </row>
    <row r="140" spans="1:14" x14ac:dyDescent="0.4">
      <c r="A140" t="str">
        <f t="shared" si="17"/>
        <v/>
      </c>
      <c r="B140" s="1" t="str">
        <f>IF(B139&lt;MAX(COVID19_Fallzahlen_CH_cleaned!A139:A5326),B139+1,"")</f>
        <v/>
      </c>
      <c r="D140" t="str">
        <f>IF($B140&lt;&gt;"",KtAbk!$A$32,"")</f>
        <v/>
      </c>
      <c r="F140" t="str">
        <f t="shared" ca="1" si="15"/>
        <v/>
      </c>
      <c r="G140" s="4" t="str">
        <f t="shared" si="12"/>
        <v/>
      </c>
      <c r="L140" s="4" t="str">
        <f t="shared" ca="1" si="13"/>
        <v/>
      </c>
      <c r="M140" t="str">
        <f t="shared" ca="1" si="16"/>
        <v/>
      </c>
      <c r="N140" s="4" t="str">
        <f t="shared" si="14"/>
        <v/>
      </c>
    </row>
    <row r="141" spans="1:14" x14ac:dyDescent="0.4">
      <c r="A141" t="str">
        <f t="shared" si="17"/>
        <v/>
      </c>
      <c r="B141" s="1" t="str">
        <f>IF(B140&lt;MAX(COVID19_Fallzahlen_CH_cleaned!A140:A5327),B140+1,"")</f>
        <v/>
      </c>
      <c r="D141" t="str">
        <f>IF($B141&lt;&gt;"",KtAbk!$A$32,"")</f>
        <v/>
      </c>
      <c r="F141" t="str">
        <f t="shared" ca="1" si="15"/>
        <v/>
      </c>
      <c r="G141" s="4" t="str">
        <f t="shared" si="12"/>
        <v/>
      </c>
      <c r="L141" s="4" t="str">
        <f t="shared" ca="1" si="13"/>
        <v/>
      </c>
      <c r="M141" t="str">
        <f t="shared" ca="1" si="16"/>
        <v/>
      </c>
      <c r="N141" s="4" t="str">
        <f t="shared" si="14"/>
        <v/>
      </c>
    </row>
    <row r="142" spans="1:14" x14ac:dyDescent="0.4">
      <c r="A142" t="str">
        <f t="shared" si="17"/>
        <v/>
      </c>
      <c r="B142" s="1" t="str">
        <f>IF(B141&lt;MAX(COVID19_Fallzahlen_CH_cleaned!A141:A5328),B141+1,"")</f>
        <v/>
      </c>
      <c r="D142" t="str">
        <f>IF($B142&lt;&gt;"",KtAbk!$A$32,"")</f>
        <v/>
      </c>
      <c r="F142" t="str">
        <f t="shared" ca="1" si="15"/>
        <v/>
      </c>
      <c r="G142" s="4" t="str">
        <f t="shared" si="12"/>
        <v/>
      </c>
      <c r="L142" s="4" t="str">
        <f t="shared" ca="1" si="13"/>
        <v/>
      </c>
      <c r="M142" t="str">
        <f t="shared" ca="1" si="16"/>
        <v/>
      </c>
      <c r="N142" s="4" t="str">
        <f t="shared" si="14"/>
        <v/>
      </c>
    </row>
    <row r="143" spans="1:14" x14ac:dyDescent="0.4">
      <c r="A143" t="str">
        <f t="shared" si="17"/>
        <v/>
      </c>
      <c r="B143" s="1" t="str">
        <f>IF(B142&lt;MAX(COVID19_Fallzahlen_CH_cleaned!A142:A5329),B142+1,"")</f>
        <v/>
      </c>
      <c r="D143" t="str">
        <f>IF($B143&lt;&gt;"",KtAbk!$A$32,"")</f>
        <v/>
      </c>
      <c r="F143" t="str">
        <f t="shared" ca="1" si="15"/>
        <v/>
      </c>
      <c r="G143" s="4" t="str">
        <f t="shared" si="12"/>
        <v/>
      </c>
      <c r="L143" s="4" t="str">
        <f t="shared" ca="1" si="13"/>
        <v/>
      </c>
      <c r="M143" t="str">
        <f t="shared" ca="1" si="16"/>
        <v/>
      </c>
      <c r="N143" s="4" t="str">
        <f t="shared" si="14"/>
        <v/>
      </c>
    </row>
    <row r="144" spans="1:14" x14ac:dyDescent="0.4">
      <c r="A144" t="str">
        <f t="shared" si="17"/>
        <v/>
      </c>
      <c r="B144" s="1" t="str">
        <f>IF(B143&lt;MAX(COVID19_Fallzahlen_CH_cleaned!A143:A5330),B143+1,"")</f>
        <v/>
      </c>
      <c r="D144" t="str">
        <f>IF($B144&lt;&gt;"",KtAbk!$A$32,"")</f>
        <v/>
      </c>
      <c r="F144" t="str">
        <f t="shared" ca="1" si="15"/>
        <v/>
      </c>
      <c r="G144" s="4" t="str">
        <f t="shared" si="12"/>
        <v/>
      </c>
      <c r="L144" s="4" t="str">
        <f t="shared" ca="1" si="13"/>
        <v/>
      </c>
      <c r="M144" t="str">
        <f t="shared" ca="1" si="16"/>
        <v/>
      </c>
      <c r="N144" s="4" t="str">
        <f t="shared" si="14"/>
        <v/>
      </c>
    </row>
    <row r="145" spans="1:14" x14ac:dyDescent="0.4">
      <c r="A145" t="str">
        <f t="shared" si="17"/>
        <v/>
      </c>
      <c r="B145" s="1" t="str">
        <f>IF(B144&lt;MAX(COVID19_Fallzahlen_CH_cleaned!A144:A5331),B144+1,"")</f>
        <v/>
      </c>
      <c r="D145" t="str">
        <f>IF($B145&lt;&gt;"",KtAbk!$A$32,"")</f>
        <v/>
      </c>
      <c r="F145" t="str">
        <f t="shared" ca="1" si="15"/>
        <v/>
      </c>
      <c r="G145" s="4" t="str">
        <f t="shared" si="12"/>
        <v/>
      </c>
      <c r="L145" s="4" t="str">
        <f t="shared" ca="1" si="13"/>
        <v/>
      </c>
      <c r="M145" t="str">
        <f t="shared" ca="1" si="16"/>
        <v/>
      </c>
      <c r="N145" s="4" t="str">
        <f t="shared" si="14"/>
        <v/>
      </c>
    </row>
    <row r="146" spans="1:14" x14ac:dyDescent="0.4">
      <c r="A146" t="str">
        <f t="shared" si="17"/>
        <v/>
      </c>
      <c r="B146" s="1" t="str">
        <f>IF(B145&lt;MAX(COVID19_Fallzahlen_CH_cleaned!A145:A5332),B145+1,"")</f>
        <v/>
      </c>
      <c r="D146" t="str">
        <f>IF($B146&lt;&gt;"",KtAbk!$A$32,"")</f>
        <v/>
      </c>
      <c r="F146" t="str">
        <f t="shared" ca="1" si="15"/>
        <v/>
      </c>
      <c r="G146" s="4" t="str">
        <f t="shared" si="12"/>
        <v/>
      </c>
      <c r="L146" s="4" t="str">
        <f t="shared" ca="1" si="13"/>
        <v/>
      </c>
      <c r="M146" t="str">
        <f t="shared" ca="1" si="16"/>
        <v/>
      </c>
      <c r="N146" s="4" t="str">
        <f t="shared" si="14"/>
        <v/>
      </c>
    </row>
    <row r="147" spans="1:14" x14ac:dyDescent="0.4">
      <c r="A147" t="str">
        <f t="shared" si="17"/>
        <v/>
      </c>
      <c r="B147" s="1" t="str">
        <f>IF(B146&lt;MAX(COVID19_Fallzahlen_CH_cleaned!A146:A5333),B146+1,"")</f>
        <v/>
      </c>
      <c r="D147" t="str">
        <f>IF($B147&lt;&gt;"",KtAbk!$A$32,"")</f>
        <v/>
      </c>
      <c r="F147" t="str">
        <f t="shared" ca="1" si="15"/>
        <v/>
      </c>
      <c r="G147" s="4" t="str">
        <f t="shared" si="12"/>
        <v/>
      </c>
      <c r="L147" s="4" t="str">
        <f t="shared" ca="1" si="13"/>
        <v/>
      </c>
      <c r="M147" t="str">
        <f t="shared" ca="1" si="16"/>
        <v/>
      </c>
      <c r="N147" s="4" t="str">
        <f t="shared" si="14"/>
        <v/>
      </c>
    </row>
    <row r="148" spans="1:14" x14ac:dyDescent="0.4">
      <c r="A148" t="str">
        <f t="shared" si="17"/>
        <v/>
      </c>
      <c r="B148" s="1" t="str">
        <f>IF(B147&lt;MAX(COVID19_Fallzahlen_CH_cleaned!A147:A5334),B147+1,"")</f>
        <v/>
      </c>
      <c r="D148" t="str">
        <f>IF($B148&lt;&gt;"",KtAbk!$A$32,"")</f>
        <v/>
      </c>
      <c r="F148" t="str">
        <f t="shared" ca="1" si="15"/>
        <v/>
      </c>
      <c r="G148" s="4" t="str">
        <f t="shared" si="12"/>
        <v/>
      </c>
      <c r="L148" s="4" t="str">
        <f t="shared" ca="1" si="13"/>
        <v/>
      </c>
      <c r="M148" t="str">
        <f t="shared" ca="1" si="16"/>
        <v/>
      </c>
      <c r="N148" s="4" t="str">
        <f t="shared" si="14"/>
        <v/>
      </c>
    </row>
    <row r="149" spans="1:14" x14ac:dyDescent="0.4">
      <c r="A149" t="str">
        <f t="shared" si="17"/>
        <v/>
      </c>
      <c r="B149" s="1" t="str">
        <f>IF(B148&lt;MAX(COVID19_Fallzahlen_CH_cleaned!A148:A5335),B148+1,"")</f>
        <v/>
      </c>
      <c r="D149" t="str">
        <f>IF($B149&lt;&gt;"",KtAbk!$A$32,"")</f>
        <v/>
      </c>
      <c r="F149" t="str">
        <f t="shared" ca="1" si="15"/>
        <v/>
      </c>
      <c r="G149" s="4" t="str">
        <f t="shared" si="12"/>
        <v/>
      </c>
      <c r="L149" s="4" t="str">
        <f t="shared" ca="1" si="13"/>
        <v/>
      </c>
      <c r="M149" t="str">
        <f t="shared" ca="1" si="16"/>
        <v/>
      </c>
      <c r="N149" s="4" t="str">
        <f t="shared" si="14"/>
        <v/>
      </c>
    </row>
    <row r="150" spans="1:14" x14ac:dyDescent="0.4">
      <c r="A150" t="str">
        <f t="shared" si="17"/>
        <v/>
      </c>
      <c r="B150" s="1" t="str">
        <f>IF(B149&lt;MAX(COVID19_Fallzahlen_CH_cleaned!A149:A5336),B149+1,"")</f>
        <v/>
      </c>
      <c r="D150" t="str">
        <f>IF($B150&lt;&gt;"",KtAbk!$A$32,"")</f>
        <v/>
      </c>
      <c r="F150" t="str">
        <f t="shared" ca="1" si="15"/>
        <v/>
      </c>
      <c r="G150" s="4" t="str">
        <f t="shared" si="12"/>
        <v/>
      </c>
      <c r="L150" s="4" t="str">
        <f t="shared" ca="1" si="13"/>
        <v/>
      </c>
      <c r="M150" t="str">
        <f t="shared" ca="1" si="16"/>
        <v/>
      </c>
      <c r="N150" s="4" t="str">
        <f t="shared" si="14"/>
        <v/>
      </c>
    </row>
    <row r="151" spans="1:14" x14ac:dyDescent="0.4">
      <c r="A151" t="str">
        <f t="shared" si="17"/>
        <v/>
      </c>
      <c r="B151" s="1" t="str">
        <f>IF(B150&lt;MAX(COVID19_Fallzahlen_CH_cleaned!A150:A5337),B150+1,"")</f>
        <v/>
      </c>
      <c r="D151" t="str">
        <f>IF($B151&lt;&gt;"",KtAbk!$A$32,"")</f>
        <v/>
      </c>
      <c r="F151" t="str">
        <f t="shared" ca="1" si="15"/>
        <v/>
      </c>
      <c r="G151" s="4" t="str">
        <f t="shared" si="12"/>
        <v/>
      </c>
      <c r="L151" s="4" t="str">
        <f t="shared" ca="1" si="13"/>
        <v/>
      </c>
      <c r="M151" t="str">
        <f t="shared" ca="1" si="16"/>
        <v/>
      </c>
      <c r="N151" s="4" t="str">
        <f t="shared" si="14"/>
        <v/>
      </c>
    </row>
    <row r="152" spans="1:14" x14ac:dyDescent="0.4">
      <c r="A152" t="str">
        <f t="shared" si="17"/>
        <v/>
      </c>
      <c r="B152" s="1" t="str">
        <f>IF(B151&lt;MAX(COVID19_Fallzahlen_CH_cleaned!A151:A5338),B151+1,"")</f>
        <v/>
      </c>
      <c r="D152" t="str">
        <f>IF($B152&lt;&gt;"",KtAbk!$A$32,"")</f>
        <v/>
      </c>
      <c r="F152" t="str">
        <f t="shared" ca="1" si="15"/>
        <v/>
      </c>
      <c r="G152" s="4" t="str">
        <f t="shared" si="12"/>
        <v/>
      </c>
      <c r="L152" s="4" t="str">
        <f t="shared" ca="1" si="13"/>
        <v/>
      </c>
      <c r="M152" t="str">
        <f t="shared" ca="1" si="16"/>
        <v/>
      </c>
      <c r="N152" s="4" t="str">
        <f t="shared" si="14"/>
        <v/>
      </c>
    </row>
    <row r="153" spans="1:14" x14ac:dyDescent="0.4">
      <c r="A153" t="str">
        <f t="shared" si="17"/>
        <v/>
      </c>
      <c r="B153" s="1" t="str">
        <f>IF(B152&lt;MAX(COVID19_Fallzahlen_CH_cleaned!A152:A5339),B152+1,"")</f>
        <v/>
      </c>
      <c r="D153" t="str">
        <f>IF($B153&lt;&gt;"",KtAbk!$A$32,"")</f>
        <v/>
      </c>
      <c r="F153" t="str">
        <f t="shared" ca="1" si="15"/>
        <v/>
      </c>
      <c r="G153" s="4" t="str">
        <f t="shared" si="12"/>
        <v/>
      </c>
      <c r="L153" s="4" t="str">
        <f t="shared" ca="1" si="13"/>
        <v/>
      </c>
      <c r="M153" t="str">
        <f t="shared" ca="1" si="16"/>
        <v/>
      </c>
      <c r="N153" s="4" t="str">
        <f t="shared" si="14"/>
        <v/>
      </c>
    </row>
    <row r="154" spans="1:14" x14ac:dyDescent="0.4">
      <c r="A154" t="str">
        <f t="shared" si="17"/>
        <v/>
      </c>
      <c r="B154" s="1" t="str">
        <f>IF(B153&lt;MAX(COVID19_Fallzahlen_CH_cleaned!A153:A5340),B153+1,"")</f>
        <v/>
      </c>
      <c r="D154" t="str">
        <f>IF($B154&lt;&gt;"",KtAbk!$A$32,"")</f>
        <v/>
      </c>
      <c r="F154" t="str">
        <f t="shared" ca="1" si="15"/>
        <v/>
      </c>
      <c r="G154" s="4" t="str">
        <f t="shared" si="12"/>
        <v/>
      </c>
      <c r="L154" s="4" t="str">
        <f t="shared" ca="1" si="13"/>
        <v/>
      </c>
      <c r="M154" t="str">
        <f t="shared" ca="1" si="16"/>
        <v/>
      </c>
      <c r="N154" s="4" t="str">
        <f t="shared" si="14"/>
        <v/>
      </c>
    </row>
    <row r="155" spans="1:14" x14ac:dyDescent="0.4">
      <c r="A155" t="str">
        <f t="shared" si="17"/>
        <v/>
      </c>
      <c r="B155" s="1" t="str">
        <f>IF(B154&lt;MAX(COVID19_Fallzahlen_CH_cleaned!A154:A5341),B154+1,"")</f>
        <v/>
      </c>
      <c r="D155" t="str">
        <f>IF($B155&lt;&gt;"",KtAbk!$A$32,"")</f>
        <v/>
      </c>
      <c r="F155" t="str">
        <f t="shared" ca="1" si="15"/>
        <v/>
      </c>
      <c r="G155" s="4" t="str">
        <f t="shared" si="12"/>
        <v/>
      </c>
      <c r="L155" s="4" t="str">
        <f t="shared" ca="1" si="13"/>
        <v/>
      </c>
      <c r="M155" t="str">
        <f t="shared" ca="1" si="16"/>
        <v/>
      </c>
      <c r="N155" s="4" t="str">
        <f t="shared" si="14"/>
        <v/>
      </c>
    </row>
    <row r="156" spans="1:14" x14ac:dyDescent="0.4">
      <c r="A156" t="str">
        <f t="shared" si="17"/>
        <v/>
      </c>
      <c r="B156" s="1" t="str">
        <f>IF(B155&lt;MAX(COVID19_Fallzahlen_CH_cleaned!A155:A5342),B155+1,"")</f>
        <v/>
      </c>
      <c r="D156" t="str">
        <f>IF($B156&lt;&gt;"",KtAbk!$A$32,"")</f>
        <v/>
      </c>
      <c r="F156" t="str">
        <f t="shared" ca="1" si="15"/>
        <v/>
      </c>
      <c r="G156" s="4" t="str">
        <f t="shared" si="12"/>
        <v/>
      </c>
      <c r="L156" s="4" t="str">
        <f t="shared" ca="1" si="13"/>
        <v/>
      </c>
      <c r="M156" t="str">
        <f t="shared" ca="1" si="16"/>
        <v/>
      </c>
      <c r="N156" s="4" t="str">
        <f t="shared" si="14"/>
        <v/>
      </c>
    </row>
    <row r="157" spans="1:14" x14ac:dyDescent="0.4">
      <c r="A157" t="str">
        <f t="shared" si="17"/>
        <v/>
      </c>
      <c r="B157" s="1" t="str">
        <f>IF(B156&lt;MAX(COVID19_Fallzahlen_CH_cleaned!A156:A5343),B156+1,"")</f>
        <v/>
      </c>
      <c r="D157" t="str">
        <f>IF($B157&lt;&gt;"",KtAbk!$A$32,"")</f>
        <v/>
      </c>
      <c r="F157" t="str">
        <f t="shared" ca="1" si="15"/>
        <v/>
      </c>
      <c r="G157" s="4" t="str">
        <f t="shared" si="12"/>
        <v/>
      </c>
      <c r="L157" s="4" t="str">
        <f t="shared" ca="1" si="13"/>
        <v/>
      </c>
      <c r="M157" t="str">
        <f t="shared" ca="1" si="16"/>
        <v/>
      </c>
      <c r="N157" s="4" t="str">
        <f t="shared" si="14"/>
        <v/>
      </c>
    </row>
    <row r="158" spans="1:14" x14ac:dyDescent="0.4">
      <c r="A158" t="str">
        <f t="shared" si="17"/>
        <v/>
      </c>
      <c r="B158" s="1" t="str">
        <f>IF(B157&lt;MAX(COVID19_Fallzahlen_CH_cleaned!A157:A5344),B157+1,"")</f>
        <v/>
      </c>
      <c r="D158" t="str">
        <f>IF($B158&lt;&gt;"",KtAbk!$A$32,"")</f>
        <v/>
      </c>
      <c r="F158" t="str">
        <f t="shared" ca="1" si="15"/>
        <v/>
      </c>
      <c r="G158" s="4" t="str">
        <f t="shared" si="12"/>
        <v/>
      </c>
      <c r="L158" s="4" t="str">
        <f t="shared" ca="1" si="13"/>
        <v/>
      </c>
      <c r="M158" t="str">
        <f t="shared" ca="1" si="16"/>
        <v/>
      </c>
      <c r="N158" s="4" t="str">
        <f t="shared" si="14"/>
        <v/>
      </c>
    </row>
    <row r="159" spans="1:14" x14ac:dyDescent="0.4">
      <c r="A159" t="str">
        <f t="shared" si="17"/>
        <v/>
      </c>
      <c r="B159" s="1" t="str">
        <f>IF(B158&lt;MAX(COVID19_Fallzahlen_CH_cleaned!A158:A5345),B158+1,"")</f>
        <v/>
      </c>
      <c r="D159" t="str">
        <f>IF($B159&lt;&gt;"",KtAbk!$A$32,"")</f>
        <v/>
      </c>
      <c r="F159" t="str">
        <f t="shared" ca="1" si="15"/>
        <v/>
      </c>
      <c r="G159" s="4" t="str">
        <f t="shared" si="12"/>
        <v/>
      </c>
      <c r="L159" s="4" t="str">
        <f t="shared" ca="1" si="13"/>
        <v/>
      </c>
      <c r="M159" t="str">
        <f t="shared" ca="1" si="16"/>
        <v/>
      </c>
      <c r="N159" s="4" t="str">
        <f t="shared" si="14"/>
        <v/>
      </c>
    </row>
    <row r="160" spans="1:14" x14ac:dyDescent="0.4">
      <c r="A160" t="str">
        <f t="shared" si="17"/>
        <v/>
      </c>
      <c r="B160" s="1" t="str">
        <f>IF(B159&lt;MAX(COVID19_Fallzahlen_CH_cleaned!A159:A5346),B159+1,"")</f>
        <v/>
      </c>
      <c r="D160" t="str">
        <f>IF($B160&lt;&gt;"",KtAbk!$A$32,"")</f>
        <v/>
      </c>
      <c r="F160" t="str">
        <f t="shared" ca="1" si="15"/>
        <v/>
      </c>
      <c r="G160" s="4" t="str">
        <f t="shared" si="12"/>
        <v/>
      </c>
      <c r="L160" s="4" t="str">
        <f t="shared" ca="1" si="13"/>
        <v/>
      </c>
      <c r="M160" t="str">
        <f t="shared" ca="1" si="16"/>
        <v/>
      </c>
      <c r="N160" s="4" t="str">
        <f t="shared" si="14"/>
        <v/>
      </c>
    </row>
    <row r="161" spans="1:14" x14ac:dyDescent="0.4">
      <c r="A161" t="str">
        <f t="shared" si="17"/>
        <v/>
      </c>
      <c r="B161" s="1" t="str">
        <f>IF(B160&lt;MAX(COVID19_Fallzahlen_CH_cleaned!A160:A5347),B160+1,"")</f>
        <v/>
      </c>
      <c r="D161" t="str">
        <f>IF($B161&lt;&gt;"",KtAbk!$A$32,"")</f>
        <v/>
      </c>
      <c r="F161" t="str">
        <f t="shared" ca="1" si="15"/>
        <v/>
      </c>
      <c r="G161" s="4" t="str">
        <f t="shared" si="12"/>
        <v/>
      </c>
      <c r="L161" s="4" t="str">
        <f t="shared" ca="1" si="13"/>
        <v/>
      </c>
      <c r="M161" t="str">
        <f t="shared" ca="1" si="16"/>
        <v/>
      </c>
      <c r="N161" s="4" t="str">
        <f t="shared" si="14"/>
        <v/>
      </c>
    </row>
    <row r="162" spans="1:14" x14ac:dyDescent="0.4">
      <c r="A162" t="str">
        <f t="shared" si="17"/>
        <v/>
      </c>
      <c r="B162" s="1" t="str">
        <f>IF(B161&lt;MAX(COVID19_Fallzahlen_CH_cleaned!A161:A5348),B161+1,"")</f>
        <v/>
      </c>
      <c r="D162" t="str">
        <f>IF($B162&lt;&gt;"",KtAbk!$A$32,"")</f>
        <v/>
      </c>
      <c r="F162" t="str">
        <f t="shared" ca="1" si="15"/>
        <v/>
      </c>
      <c r="G162" s="4" t="str">
        <f t="shared" si="12"/>
        <v/>
      </c>
      <c r="L162" s="4" t="str">
        <f t="shared" ca="1" si="13"/>
        <v/>
      </c>
      <c r="M162" t="str">
        <f t="shared" ca="1" si="16"/>
        <v/>
      </c>
      <c r="N162" s="4" t="str">
        <f t="shared" si="14"/>
        <v/>
      </c>
    </row>
    <row r="163" spans="1:14" x14ac:dyDescent="0.4">
      <c r="A163" t="str">
        <f t="shared" si="17"/>
        <v/>
      </c>
      <c r="B163" s="1" t="str">
        <f>IF(B162&lt;MAX(COVID19_Fallzahlen_CH_cleaned!A162:A5349),B162+1,"")</f>
        <v/>
      </c>
      <c r="D163" t="str">
        <f>IF($B163&lt;&gt;"",KtAbk!$A$32,"")</f>
        <v/>
      </c>
      <c r="F163" t="str">
        <f t="shared" ca="1" si="15"/>
        <v/>
      </c>
      <c r="G163" s="4" t="str">
        <f t="shared" si="12"/>
        <v/>
      </c>
      <c r="L163" s="4" t="str">
        <f t="shared" ca="1" si="13"/>
        <v/>
      </c>
      <c r="M163" t="str">
        <f t="shared" ca="1" si="16"/>
        <v/>
      </c>
      <c r="N163" s="4" t="str">
        <f t="shared" si="14"/>
        <v/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8 5 3 6 7 f e - 3 f 8 4 - 4 f b e - 8 c 5 7 - a a 6 2 2 b 7 2 d 8 4 9 "   x m l n s = " h t t p : / / s c h e m a s . m i c r o s o f t . c o m / D a t a M a s h u p " > A A A A A P U F A A B Q S w M E F A A C A A g A O 6 a Y U P F R w G 2 n A A A A + A A A A B I A H A B D b 2 5 m a W c v U G F j a 2 F n Z S 5 4 b W w g o h g A K K A U A A A A A A A A A A A A A A A A A A A A A A A A A A A A h Y + 9 D o I w G E V f h X S n f y p R 8 1 E G F g d J T E y M a w M V G q E Y W i z v 5 u A j + Q q S K O r m e E / O c O 7 j d o d k a O r g q j q r W x M j h i k K l M n b Q p s y R r 0 7 h U u U C N j J / C x L F Y y y s e v B F j G q n L u s C f H e Y z / D b V c S T i k j x 2 y 7 z y v V S P S R 9 X 8 5 1 M Y 6 a X K F B B x e M Y L j i O E F W 3 E 8 j x i Q C U O m z V f h Y z G m Q H 4 g p H 3 t + k 6 J Q o X p B s g 0 g b x f i C d Q S w M E F A A C A A g A O 6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u m m F C d 5 V J t 7 A I A A P s H A A A T A B w A R m 9 y b X V s Y X M v U 2 V j d G l v b j E u b S C i G A A o o B Q A A A A A A A A A A A A A A A A A A A A A A A A A A A D d V M F u 2 k A Q v S P x D 5 Z z I Z K x s R u I a M Q h B Z r k k r Z K m k h F k b X e H b D F e h f t r o E E 5 W / 6 D f 2 B / F j H d h I I 4 E b K s T 7 Y 6 z c 7 s 7 M z 7 4 0 G a h I p r K v y 6 5 / U a / W a j o k C Z v W / 3 V w M / G 7 4 l X D + Q G I O I u y f h 5 Q D E c D C e W D 1 L A 6 m X r P w + Z E B 5 4 B I X 8 / d g a R Z C s I 0 b i F y + 1 I Y X O u G H R s z 0 5 8 9 T 5 G F O 0 l M n E W Z B k V L u 0 t l 6 j G l a S w x E v G o n C c s 9 L t e S r Q B 5 b 2 X j E v 1 3 D 5 0 R g P g S Z q g R 8 9 2 b M f q S 5 6 l Q v f 8 w L G G g k q W i E m v 0 2 6 1 f A d z l g a u z D 2 H 3 n r p X k o B d 4 d O e a 0 D + / z p T w z K m o A 2 2 d i A d Q 6 E g b L x p t c k w u 3 f l U z R t 4 R 1 o 6 y D Y 4 2 e 8 V P O r y j h R O m e U d l m 4 D N 4 + i 3 Q B 1 O 1 r u 9 n 6 4 j X i g g 9 l i o t c 0 c b 6 E Z l I s 5 q Z T N i A O 9 q c K e V r x 8 d a 2 W b J H 0 F 8 3 U B k i h S M E 9 I 3 u u Q E m H w Q w Q L x / x 1 K y x N s V V g D z M e G j w P G F o v h O k c u X k 2 m 2 b s 3 n i P E R Z h L P V s J y j N l M J m v x i 3 3 F 6 s F / 2 f 1 c Y 5 v q z K f B Q g I / Q / E m Z A i w 1 7 Q m i Z K Q p v c n 4 8 r N c S U d W y T b E c 2 M 8 M t X 4 V 7 L T 3 q m O 4 p M D d W 6 m m k Z T T C n 0 s F g s 3 I h O X s D Q R L o 0 9 R l I P A Y + B x + S 0 k B Z 4 q f G m z U y w Z u K R q S k O a J J M R 8 g y G k N z h m 2 F N A H h B S 2 / 2 x R 9 e V N q q o l / O U n E R K E 3 J x N o 5 q 8 I V E J j 4 y 6 5 X r p M L g S X h B V / G K D 1 K W i H g z d O 4 Z k i 4 2 S a y z C / d x 7 1 y 0 Y I l K I l M s 6 x m J j Q m v V v i + T n V S q L s x p d k h R 6 2 1 W 8 e x z h u e T u w 7 L Z P j D X S 7 n D 3 2 F n i Q c V + K c K / K g C b 1 f g n Q r 8 + I P M K w f k R 4 d x Q b a x X p M N f 7 T B A U E L 2 h G t w W j P D z p H x 9 3 2 y z T e G r Q n G 4 P 2 e G P O + k E 7 + I / G 7 B D j C L Y z a E 9 5 X p H t n t 5 K V O H u j M m E O c M x 9 r D H N F Q L o k w m J r s m G U G V V 4 z n K F S 8 K B 2 L J E S W o p z f o 9 B f U E s B A i 0 A F A A C A A g A O 6 a Y U P F R w G 2 n A A A A + A A A A B I A A A A A A A A A A A A A A A A A A A A A A E N v b m Z p Z y 9 Q Y W N r Y W d l L n h t b F B L A Q I t A B Q A A g A I A D u m m F A P y u m r p A A A A O k A A A A T A A A A A A A A A A A A A A A A A P M A A A B b Q 2 9 u d G V u d F 9 U e X B l c 1 0 u e G 1 s U E s B A i 0 A F A A C A A g A O 6 a Y U J 3 l U m 3 s A g A A + w c A A B M A A A A A A A A A A A A A A A A A 5 A E A A E Z v c m 1 1 b G F z L 1 N l Y 3 R p b 2 4 x L m 1 Q S w U G A A A A A A M A A w D C A A A A H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y c A A A A A A A B R J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0 9 W S U Q x O V 9 G Y W x s e m F o b G V u X 0 N I X 2 N s Z W F u Z W R f d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T 1 Z J R D E 5 X 0 Z h b G x 6 Y W h s Z W 5 f Q 0 h f Y 2 x l Y W 5 l Z F 9 2 M i I g L z 4 8 R W 5 0 c n k g V H l w Z T 0 i R m l s b G V k Q 2 9 t c G x l d G V S Z X N 1 b H R U b 1 d v c m t z a G V l d C I g V m F s d W U 9 I m w x I i A v P j x F b n R y e S B U e X B l P S J G a W x s T G F z d F V w Z G F 0 Z W Q i I F Z h b H V l P S J k M j A y M C 0 w N C 0 y N F Q x O D o 0 O T o 1 N C 4 4 M T c y M j E w W i I g L z 4 8 R W 5 0 c n k g V H l w Z T 0 i U X V l c n l J R C I g V m F s d W U 9 I n M z N D g x Y T A 4 Y y 1 k N z Y 3 L T R h N z E t Y m Y 5 O C 1 i M T Q y M D U x M W U 3 Z W M i I C 8 + P E V u d H J 5 I F R 5 c G U 9 I k Z p b G x F c n J v c k N v d W 5 0 I i B W Y W x 1 Z T 0 i b D A i I C 8 + P E V u d H J 5 I F R 5 c G U 9 I k Z p b G x D b 2 x 1 b W 5 U e X B l c y I g V m F s d W U 9 I n N D U W 9 H Q X d N R 0 F 3 T U R B d 0 1 H I i A v P j x F b n R y e S B U e X B l P S J G a W x s Q 2 9 s d W 1 u T m F t Z X M i I F Z h b H V l P S J z W y Z x d W 9 0 O 2 R h d G U m c X V v d D s s J n F 1 b 3 Q 7 d G l t Z S Z x d W 9 0 O y w m c X V v d D t h Y m J y Z X Z p Y X R p b 2 5 f Y 2 F u d G 9 u X 2 F u Z F 9 m b C Z x d W 9 0 O y w m c X V v d D t u Y 3 V t d W x f d G V z d G V k J n F 1 b 3 Q 7 L C Z x d W 9 0 O 2 5 j d W 1 1 b F 9 j b 2 5 m J n F 1 b 3 Q 7 L C Z x d W 9 0 O 2 5 l d 1 9 o b 3 N w J n F 1 b 3 Q 7 L C Z x d W 9 0 O 2 N 1 c n J l b n R f a G 9 z c C Z x d W 9 0 O y w m c X V v d D t j d X J y Z W 5 0 X 0 l D V S Z x d W 9 0 O y w m c X V v d D t j d X J y Z W 5 0 X 3 Z l b n Q g J n F 1 b 3 Q 7 L C Z x d W 9 0 O 2 5 j d W 1 1 b F 9 y Z W x l Y X N l Z C Z x d W 9 0 O y w m c X V v d D t u Y 3 V t d W x f Z G V j Z W F z Z W Q g J n F 1 b 3 Q 7 L C Z x d W 9 0 O 3 N v d X J j Z S Z x d W 9 0 O 1 0 i I C 8 + P E V u d H J 5 I F R 5 c G U 9 I k Z p b G x F c n J v c k N v Z G U i I F Z h b H V l P S J z V W 5 r b m 9 3 b i I g L z 4 8 R W 5 0 c n k g V H l w Z T 0 i R m l s b E N v d W 5 0 I i B W Y W x 1 Z T 0 i b D E 2 M j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P V k l E M T l f R m F s b H p h a G x l b l 9 D S F 9 j b G V h b m V k X 3 Y y L 0 d l w 6 R u Z G V y d G V y I F R 5 c C 5 7 Z G F 0 Z S w w f S Z x d W 9 0 O y w m c X V v d D t T Z W N 0 a W 9 u M S 9 D T 1 Z J R D E 5 X 0 Z h b G x 6 Y W h s Z W 5 f Q 0 h f Y 2 x l Y W 5 l Z F 9 2 M i 9 H Z c O k b m R l c n R l c i B U e X A u e 3 R p b W U s M X 0 m c X V v d D s s J n F 1 b 3 Q 7 U 2 V j d G l v b j E v Q 0 9 W S U Q x O V 9 G Y W x s e m F o b G V u X 0 N I X 2 N s Z W F u Z W R f d j I v R 2 X D p G 5 k Z X J 0 Z X I g V H l w L n t h Y m J y Z X Z p Y X R p b 2 5 f Y 2 F u d G 9 u X 2 F u Z F 9 m b C w y f S Z x d W 9 0 O y w m c X V v d D t T Z W N 0 a W 9 u M S 9 D T 1 Z J R D E 5 X 0 Z h b G x 6 Y W h s Z W 5 f Q 0 h f Y 2 x l Y W 5 l Z F 9 2 M i 9 H Z c O k b m R l c n R l c i B U e X A u e 2 5 j d W 1 1 b F 9 0 Z X N 0 Z W Q s M 3 0 m c X V v d D s s J n F 1 b 3 Q 7 U 2 V j d G l v b j E v Q 0 9 W S U Q x O V 9 G Y W x s e m F o b G V u X 0 N I X 2 N s Z W F u Z W R f d j I v R 2 X D p G 5 k Z X J 0 Z X I g V H l w L n t u Y 3 V t d W x f Y 2 9 u Z i w 0 f S Z x d W 9 0 O y w m c X V v d D t T Z W N 0 a W 9 u M S 9 D T 1 Z J R D E 5 X 0 Z h b G x 6 Y W h s Z W 5 f Q 0 h f Y 2 x l Y W 5 l Z F 9 2 M i 9 H Z c O k b m R l c n R l c i B U e X A u e 2 5 l d 1 9 o b 3 N w L D V 9 J n F 1 b 3 Q 7 L C Z x d W 9 0 O 1 N l Y 3 R p b 2 4 x L 0 N P V k l E M T l f R m F s b H p h a G x l b l 9 D S F 9 j b G V h b m V k X 3 Y y L 0 d l w 6 R u Z G V y d G V y I F R 5 c C 5 7 Y 3 V y c m V u d F 9 o b 3 N w L D Z 9 J n F 1 b 3 Q 7 L C Z x d W 9 0 O 1 N l Y 3 R p b 2 4 x L 0 N P V k l E M T l f R m F s b H p h a G x l b l 9 D S F 9 j b G V h b m V k X 3 Y y L 0 d l w 6 R u Z G V y d G V y I F R 5 c C 5 7 Y 3 V y c m V u d F 9 J Q 1 U s N 3 0 m c X V v d D s s J n F 1 b 3 Q 7 U 2 V j d G l v b j E v Q 0 9 W S U Q x O V 9 G Y W x s e m F o b G V u X 0 N I X 2 N s Z W F u Z W R f d j I v R 2 X D p G 5 k Z X J 0 Z X I g V H l w L n t j d X J y Z W 5 0 X 3 Z l b n Q g L D h 9 J n F 1 b 3 Q 7 L C Z x d W 9 0 O 1 N l Y 3 R p b 2 4 x L 0 N P V k l E M T l f R m F s b H p h a G x l b l 9 D S F 9 j b G V h b m V k X 3 Y y L 0 d l w 6 R u Z G V y d G V y I F R 5 c C 5 7 b m N 1 b X V s X 3 J l b G V h c 2 V k L D l 9 J n F 1 b 3 Q 7 L C Z x d W 9 0 O 1 N l Y 3 R p b 2 4 x L 0 N P V k l E M T l f R m F s b H p h a G x l b l 9 D S F 9 j b G V h b m V k X 3 Y y L 0 d l w 6 R u Z G V y d G V y I F R 5 c C 5 7 b m N 1 b X V s X 2 R l Y 2 V h c 2 V k I C w x M H 0 m c X V v d D s s J n F 1 b 3 Q 7 U 2 V j d G l v b j E v Q 0 9 W S U Q x O V 9 G Y W x s e m F o b G V u X 0 N I X 2 N s Z W F u Z W R f d j I v R 2 X D p G 5 k Z X J 0 Z X I g V H l w L n t z b 3 V y Y 2 U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D T 1 Z J R D E 5 X 0 Z h b G x 6 Y W h s Z W 5 f Q 0 h f Y 2 x l Y W 5 l Z F 9 2 M i 9 H Z c O k b m R l c n R l c i B U e X A u e 2 R h d G U s M H 0 m c X V v d D s s J n F 1 b 3 Q 7 U 2 V j d G l v b j E v Q 0 9 W S U Q x O V 9 G Y W x s e m F o b G V u X 0 N I X 2 N s Z W F u Z W R f d j I v R 2 X D p G 5 k Z X J 0 Z X I g V H l w L n t 0 a W 1 l L D F 9 J n F 1 b 3 Q 7 L C Z x d W 9 0 O 1 N l Y 3 R p b 2 4 x L 0 N P V k l E M T l f R m F s b H p h a G x l b l 9 D S F 9 j b G V h b m V k X 3 Y y L 0 d l w 6 R u Z G V y d G V y I F R 5 c C 5 7 Y W J i c m V 2 a W F 0 a W 9 u X 2 N h b n R v b l 9 h b m R f Z m w s M n 0 m c X V v d D s s J n F 1 b 3 Q 7 U 2 V j d G l v b j E v Q 0 9 W S U Q x O V 9 G Y W x s e m F o b G V u X 0 N I X 2 N s Z W F u Z W R f d j I v R 2 X D p G 5 k Z X J 0 Z X I g V H l w L n t u Y 3 V t d W x f d G V z d G V k L D N 9 J n F 1 b 3 Q 7 L C Z x d W 9 0 O 1 N l Y 3 R p b 2 4 x L 0 N P V k l E M T l f R m F s b H p h a G x l b l 9 D S F 9 j b G V h b m V k X 3 Y y L 0 d l w 6 R u Z G V y d G V y I F R 5 c C 5 7 b m N 1 b X V s X 2 N v b m Y s N H 0 m c X V v d D s s J n F 1 b 3 Q 7 U 2 V j d G l v b j E v Q 0 9 W S U Q x O V 9 G Y W x s e m F o b G V u X 0 N I X 2 N s Z W F u Z W R f d j I v R 2 X D p G 5 k Z X J 0 Z X I g V H l w L n t u Z X d f a G 9 z c C w 1 f S Z x d W 9 0 O y w m c X V v d D t T Z W N 0 a W 9 u M S 9 D T 1 Z J R D E 5 X 0 Z h b G x 6 Y W h s Z W 5 f Q 0 h f Y 2 x l Y W 5 l Z F 9 2 M i 9 H Z c O k b m R l c n R l c i B U e X A u e 2 N 1 c n J l b n R f a G 9 z c C w 2 f S Z x d W 9 0 O y w m c X V v d D t T Z W N 0 a W 9 u M S 9 D T 1 Z J R D E 5 X 0 Z h b G x 6 Y W h s Z W 5 f Q 0 h f Y 2 x l Y W 5 l Z F 9 2 M i 9 H Z c O k b m R l c n R l c i B U e X A u e 2 N 1 c n J l b n R f S U N V L D d 9 J n F 1 b 3 Q 7 L C Z x d W 9 0 O 1 N l Y 3 R p b 2 4 x L 0 N P V k l E M T l f R m F s b H p h a G x l b l 9 D S F 9 j b G V h b m V k X 3 Y y L 0 d l w 6 R u Z G V y d G V y I F R 5 c C 5 7 Y 3 V y c m V u d F 9 2 Z W 5 0 I C w 4 f S Z x d W 9 0 O y w m c X V v d D t T Z W N 0 a W 9 u M S 9 D T 1 Z J R D E 5 X 0 Z h b G x 6 Y W h s Z W 5 f Q 0 h f Y 2 x l Y W 5 l Z F 9 2 M i 9 H Z c O k b m R l c n R l c i B U e X A u e 2 5 j d W 1 1 b F 9 y Z W x l Y X N l Z C w 5 f S Z x d W 9 0 O y w m c X V v d D t T Z W N 0 a W 9 u M S 9 D T 1 Z J R D E 5 X 0 Z h b G x 6 Y W h s Z W 5 f Q 0 h f Y 2 x l Y W 5 l Z F 9 2 M i 9 H Z c O k b m R l c n R l c i B U e X A u e 2 5 j d W 1 1 b F 9 k Z W N l Y X N l Z C A s M T B 9 J n F 1 b 3 Q 7 L C Z x d W 9 0 O 1 N l Y 3 R p b 2 4 x L 0 N P V k l E M T l f R m F s b H p h a G x l b l 9 D S F 9 j b G V h b m V k X 3 Y y L 0 d l w 6 R u Z G V y d G V y I F R 5 c C 5 7 c 2 9 1 c m N l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9 W S U Q x O V 9 G Y W x s e m F o b G V u X 0 N I X 2 N s Z W F u Z W R f d j I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x O V 9 G Y W x s e m F o b G V u X 0 N I X 2 N s Z W F u Z W R f d j I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x O V 9 G Y W x s e m F o b G V u X 0 N I X 2 N s Z W F u Z W R f d j I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x O S U y M F p h a G x l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P V k l E M T l f W m F o b G V u I i A v P j x F b n R y e S B U e X B l P S J G a W x s Z W R D b 2 1 w b G V 0 Z V J l c 3 V s d F R v V 2 9 y a 3 N o Z W V 0 I i B W Y W x 1 Z T 0 i b D E i I C 8 + P E V u d H J 5 I F R 5 c G U 9 I k Z p b G x M Y X N 0 V X B k Y X R l Z C I g V m F s d W U 9 I m Q y M D I w L T A 0 L T I 0 V D E 4 O j Q 5 O j U 0 L j g 0 M z E 0 M j N a I i A v P j x F b n R y e S B U e X B l P S J R d W V y e U l E I i B W Y W x 1 Z T 0 i c z I y Z T U 4 Z G E 1 L T U w N j c t N D l i Z C 0 4 M j I 3 L T Q w Y W U 4 Z T V l O D g x N S I g L z 4 8 R W 5 0 c n k g V H l w Z T 0 i R m l s b E V y c m 9 y Q 2 9 1 b n Q i I F Z h b H V l P S J s M C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E V y c m 9 y Q 2 9 k Z S I g V m F s d W U 9 I n N V b m t u b 3 d u I i A v P j x F b n R y e S B U e X B l P S J G a W x s Q 2 9 1 b n Q i I F Z h b H V l P S J s N j g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9 W S U Q x O S B a Y W h s Z W 4 v R 2 X D p G 5 k Z X J 0 Z X I g V H l w L n t D b 2 x 1 b W 4 x L D B 9 J n F 1 b 3 Q 7 L C Z x d W 9 0 O 1 N l Y 3 R p b 2 4 x L 0 N P V k l E M T k g W m F o b G V u L 0 d l w 6 R u Z G V y d G V y I F R 5 c C 5 7 Q 2 9 s d W 1 u M i w x f S Z x d W 9 0 O y w m c X V v d D t T Z W N 0 a W 9 u M S 9 D T 1 Z J R D E 5 I F p h a G x l b i 9 H Z c O k b m R l c n R l c i B U e X A u e 0 N v b H V t b j M s M n 0 m c X V v d D s s J n F 1 b 3 Q 7 U 2 V j d G l v b j E v Q 0 9 W S U Q x O S B a Y W h s Z W 4 v R 2 X D p G 5 k Z X J 0 Z X I g V H l w L n t D b 2 x 1 b W 4 0 L D N 9 J n F 1 b 3 Q 7 L C Z x d W 9 0 O 1 N l Y 3 R p b 2 4 x L 0 N P V k l E M T k g W m F o b G V u L 0 d l w 6 R u Z G V y d G V y I F R 5 c C 5 7 Q 2 9 s d W 1 u N S w 0 f S Z x d W 9 0 O y w m c X V v d D t T Z W N 0 a W 9 u M S 9 D T 1 Z J R D E 5 I F p h a G x l b i 9 H Z c O k b m R l c n R l c i B U e X A u e 0 N v b H V t b j Y s N X 0 m c X V v d D s s J n F 1 b 3 Q 7 U 2 V j d G l v b j E v Q 0 9 W S U Q x O S B a Y W h s Z W 4 v R 2 X D p G 5 k Z X J 0 Z X I g V H l w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N P V k l E M T k g W m F o b G V u L 0 d l w 6 R u Z G V y d G V y I F R 5 c C 5 7 Q 2 9 s d W 1 u M S w w f S Z x d W 9 0 O y w m c X V v d D t T Z W N 0 a W 9 u M S 9 D T 1 Z J R D E 5 I F p h a G x l b i 9 H Z c O k b m R l c n R l c i B U e X A u e 0 N v b H V t b j I s M X 0 m c X V v d D s s J n F 1 b 3 Q 7 U 2 V j d G l v b j E v Q 0 9 W S U Q x O S B a Y W h s Z W 4 v R 2 X D p G 5 k Z X J 0 Z X I g V H l w L n t D b 2 x 1 b W 4 z L D J 9 J n F 1 b 3 Q 7 L C Z x d W 9 0 O 1 N l Y 3 R p b 2 4 x L 0 N P V k l E M T k g W m F o b G V u L 0 d l w 6 R u Z G V y d G V y I F R 5 c C 5 7 Q 2 9 s d W 1 u N C w z f S Z x d W 9 0 O y w m c X V v d D t T Z W N 0 a W 9 u M S 9 D T 1 Z J R D E 5 I F p h a G x l b i 9 H Z c O k b m R l c n R l c i B U e X A u e 0 N v b H V t b j U s N H 0 m c X V v d D s s J n F 1 b 3 Q 7 U 2 V j d G l v b j E v Q 0 9 W S U Q x O S B a Y W h s Z W 4 v R 2 X D p G 5 k Z X J 0 Z X I g V H l w L n t D b 2 x 1 b W 4 2 L D V 9 J n F 1 b 3 Q 7 L C Z x d W 9 0 O 1 N l Y 3 R p b 2 4 x L 0 N P V k l E M T k g W m F o b G V u L 0 d l w 6 R u Z G V y d G V y I F R 5 c C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9 W S U Q x O S U y M F p h a G x l b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E 5 J T I w W m F o b G V u L 0 N P V k l E M T k l M j B a Y W h s Z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x O S U y M F p h a G x l b i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N 0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Y X N 0 Z X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F b m R l b m Q m c X V v d D s s J n F 1 b 3 Q 7 Q W x 0 Z X I m c X V v d D s s J n F 1 b 3 Q 7 V 2 9 j a G U m c X V v d D s s J n F 1 b 3 Q 7 d W 5 0 R 3 J l b n p l J n F 1 b 3 Q 7 L C Z x d W 9 0 O 0 V y d 2 F y d H V u Z y Z x d W 9 0 O y w m c X V v d D t v Y m V H c m V u e m U m c X V v d D s s J n F 1 b 3 Q 7 a G 9 j a H J l Y 2 h u d W 5 n J n F 1 b 3 Q 7 X S I g L z 4 8 R W 5 0 c n k g V H l w Z T 0 i R m l s b E N v b H V t b l R 5 c G V z I i B W Y W x 1 Z T 0 i c 0 N R W U R B d 0 1 E Q l E 9 P S I g L z 4 8 R W 5 0 c n k g V H l w Z T 0 i R m l s b E x h c 3 R V c G R h d G V k I i B W Y W x 1 Z T 0 i Z D I w M j A t M D Q t M j R U M T g 6 N D k 6 N T M u N z A x M j k y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N i I g L z 4 8 R W 5 0 c n k g V H l w Z T 0 i Q W R k Z W R U b 0 R h d G F N b 2 R l b C I g V m F s d W U 9 I m w w I i A v P j x F b n R y e S B U e X B l P S J R d W V y e U l E I i B W Y W x 1 Z T 0 i c z U 4 O D Y 2 N m Q z L T k z M W M t N D B h Y i 0 4 M j E 2 L W E 0 Y m Z i Y T M 4 Z j U z N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z d G V y L 0 d l w 6 R u Z G V y d G V y I F R 5 c C 5 7 R W 5 k Z W 5 k L D B 9 J n F 1 b 3 Q 7 L C Z x d W 9 0 O 1 N l Y 3 R p b 2 4 x L 2 1 h c 3 R l c i 9 H Z c O k b m R l c n R l c i B U e X A u e 0 F s d G V y L D F 9 J n F 1 b 3 Q 7 L C Z x d W 9 0 O 1 N l Y 3 R p b 2 4 x L 2 1 h c 3 R l c i 9 H Z c O k b m R l c n R l c i B U e X A u e 1 d v Y 2 h l L D J 9 J n F 1 b 3 Q 7 L C Z x d W 9 0 O 1 N l Y 3 R p b 2 4 x L 2 1 h c 3 R l c i 9 H Z c O k b m R l c n R l c i B U e X A u e 3 V u d E d y Z W 5 6 Z S w z f S Z x d W 9 0 O y w m c X V v d D t T Z W N 0 a W 9 u M S 9 t Y X N 0 Z X I v R 2 X D p G 5 k Z X J 0 Z X I g V H l w L n t F c n d h c n R 1 b m c s N H 0 m c X V v d D s s J n F 1 b 3 Q 7 U 2 V j d G l v b j E v b W F z d G V y L 0 d l w 6 R u Z G V y d G V y I F R 5 c C 5 7 b 2 J l R 3 J l b n p l L D V 9 J n F 1 b 3 Q 7 L C Z x d W 9 0 O 1 N l Y 3 R p b 2 4 x L 2 1 h c 3 R l c i 9 H Z c O k b m R l c n R l c i B U e X A u e 2 h v Y 2 h y Z W N o b n V u Z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Y X N 0 Z X I v R 2 X D p G 5 k Z X J 0 Z X I g V H l w L n t F b m R l b m Q s M H 0 m c X V v d D s s J n F 1 b 3 Q 7 U 2 V j d G l v b j E v b W F z d G V y L 0 d l w 6 R u Z G V y d G V y I F R 5 c C 5 7 Q W x 0 Z X I s M X 0 m c X V v d D s s J n F 1 b 3 Q 7 U 2 V j d G l v b j E v b W F z d G V y L 0 d l w 6 R u Z G V y d G V y I F R 5 c C 5 7 V 2 9 j a G U s M n 0 m c X V v d D s s J n F 1 b 3 Q 7 U 2 V j d G l v b j E v b W F z d G V y L 0 d l w 6 R u Z G V y d G V y I F R 5 c C 5 7 d W 5 0 R 3 J l b n p l L D N 9 J n F 1 b 3 Q 7 L C Z x d W 9 0 O 1 N l Y 3 R p b 2 4 x L 2 1 h c 3 R l c i 9 H Z c O k b m R l c n R l c i B U e X A u e 0 V y d 2 F y d H V u Z y w 0 f S Z x d W 9 0 O y w m c X V v d D t T Z W N 0 a W 9 u M S 9 t Y X N 0 Z X I v R 2 X D p G 5 k Z X J 0 Z X I g V H l w L n t v Y m V H c m V u e m U s N X 0 m c X V v d D s s J n F 1 b 3 Q 7 U 2 V j d G l v b j E v b W F z d G V y L 0 d l w 6 R u Z G V y d G V y I F R 5 c C 5 7 a G 9 j a H J l Y 2 h u d W 5 n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N 0 Z X I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z d G V y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3 R l c i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l b w 1 e 3 p W l U G O L P u j l Q / Y Z A A A A A A C A A A A A A A D Z g A A w A A A A B A A A A C 7 U l 9 l k 1 p w x O v a 8 g E S 9 X J 7 A A A A A A S A A A C g A A A A E A A A A D C s Q 7 B e l + t N y i v n u Z 8 2 U v 1 Q A A A A n Z 1 u 8 1 1 L x j 0 a 7 i S 7 L A s c q T T 0 8 u R a Y h V A p E Z 8 r y t e R Y u 1 Z g 6 K 5 B U l g f J 7 / / I P W x v 8 F m o m O k w g z L d q R V B 4 A j E b 3 d X N J P Y P + + O 2 z 7 K H B I U M Y W o U A A A A T 2 y z 7 6 s f 3 W D d m e x 1 m m J O 2 h J o d B c = < / D a t a M a s h u p > 
</file>

<file path=customXml/itemProps1.xml><?xml version="1.0" encoding="utf-8"?>
<ds:datastoreItem xmlns:ds="http://schemas.openxmlformats.org/officeDocument/2006/customXml" ds:itemID="{88247956-532E-4874-8645-DBA084B0F0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COVID19_Fallzahlen_CH_cleaned</vt:lpstr>
      <vt:lpstr>BFS_Todesfaelle</vt:lpstr>
      <vt:lpstr>BAG_Situationsbericht</vt:lpstr>
      <vt:lpstr>KtAbk</vt:lpstr>
      <vt:lpstr>KtConfirmed</vt:lpstr>
      <vt:lpstr>KtDeath</vt:lpstr>
      <vt:lpstr>KtRecovered</vt:lpstr>
      <vt:lpstr>Verleich_BAG_Kt</vt:lpstr>
      <vt:lpstr>Schweiz</vt:lpstr>
      <vt:lpstr>SIR-Modell</vt:lpstr>
      <vt:lpstr>ExcessDeaths</vt:lpstr>
      <vt:lpstr>Letality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Schwarz Georg</dc:creator>
  <cp:lastModifiedBy>Schwarz Georg</cp:lastModifiedBy>
  <dcterms:created xsi:type="dcterms:W3CDTF">2020-04-03T09:42:20Z</dcterms:created>
  <dcterms:modified xsi:type="dcterms:W3CDTF">2020-04-26T08:26:30Z</dcterms:modified>
</cp:coreProperties>
</file>