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Worldbuilder\output\"/>
    </mc:Choice>
  </mc:AlternateContent>
  <xr:revisionPtr revIDLastSave="0" documentId="13_ncr:1_{CF8A9E81-D0F6-4530-953E-79C414948B1C}" xr6:coauthVersionLast="45" xr6:coauthVersionMax="45" xr10:uidLastSave="{00000000-0000-0000-0000-000000000000}"/>
  <bookViews>
    <workbookView xWindow="19425" yWindow="3510" windowWidth="16650" windowHeight="16035" activeTab="2" xr2:uid="{00000000-000D-0000-FFFF-FFFF00000000}"/>
  </bookViews>
  <sheets>
    <sheet name="starSystem_t_db" sheetId="1" r:id="rId1"/>
    <sheet name="star_t_db" sheetId="2" r:id="rId2"/>
    <sheet name="world_t_db" sheetId="3" r:id="rId3"/>
    <sheet name="moon_t_db" sheetId="4" r:id="rId4"/>
    <sheet name="jumpPoint_t_d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3" l="1"/>
  <c r="U7" i="3"/>
  <c r="BK7" i="3" a="1"/>
  <c r="BK7" i="3" s="1"/>
  <c r="BL7" i="3" s="1"/>
  <c r="BB7" i="3"/>
  <c r="BD12" i="3" l="1"/>
  <c r="AC12" i="3"/>
  <c r="T12" i="3"/>
  <c r="BU10" i="3"/>
  <c r="BT10" i="3"/>
  <c r="BL10" i="3"/>
  <c r="AV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<sst xmlns="http://schemas.openxmlformats.org/spreadsheetml/2006/main" count="303" uniqueCount="187">
  <si>
    <t>uniqueID</t>
  </si>
  <si>
    <t>numberOfStars</t>
  </si>
  <si>
    <t>systemAge</t>
  </si>
  <si>
    <t>gardenWorldPresent</t>
  </si>
  <si>
    <t>cartesianX</t>
  </si>
  <si>
    <t>cartesianY</t>
  </si>
  <si>
    <t>cartesianZ</t>
  </si>
  <si>
    <t>cartesianVelocityX</t>
  </si>
  <si>
    <t>cartesianVelocityY</t>
  </si>
  <si>
    <t>cartesianVelocityZ</t>
  </si>
  <si>
    <t>hygIndex</t>
  </si>
  <si>
    <t>hipIndex</t>
  </si>
  <si>
    <t>hdIndex</t>
  </si>
  <si>
    <t>glieseIndex</t>
  </si>
  <si>
    <t>properName</t>
  </si>
  <si>
    <t>distanceFromSol</t>
  </si>
  <si>
    <t>starConstellation</t>
  </si>
  <si>
    <t>starColor_r</t>
  </si>
  <si>
    <t>starColor_g</t>
  </si>
  <si>
    <t>starColor_b</t>
  </si>
  <si>
    <t>harvardLetter</t>
  </si>
  <si>
    <t>yerkesClassification</t>
  </si>
  <si>
    <t>numericValue</t>
  </si>
  <si>
    <t>starClassification</t>
  </si>
  <si>
    <t>stellarOrbitalPeriod</t>
  </si>
  <si>
    <t>escapeVelocity</t>
  </si>
  <si>
    <t>numberOfCSVPlanets</t>
  </si>
  <si>
    <t>numberOfPlanets</t>
  </si>
  <si>
    <t>starNumber</t>
  </si>
  <si>
    <t>stellarMass</t>
  </si>
  <si>
    <t>stellarAge</t>
  </si>
  <si>
    <t>stellarLuminosity</t>
  </si>
  <si>
    <t>stellarTemperature</t>
  </si>
  <si>
    <t>stellarRadius</t>
  </si>
  <si>
    <t>equatorialRotationVelocity</t>
  </si>
  <si>
    <t>energyRadiated</t>
  </si>
  <si>
    <t>innerLimitRadius</t>
  </si>
  <si>
    <t>outerLimitRadius</t>
  </si>
  <si>
    <t>snowLineRadius</t>
  </si>
  <si>
    <t>averageOrbitalRadius</t>
  </si>
  <si>
    <t>orbitalEccentricity</t>
  </si>
  <si>
    <t>minSeparationToCompanion</t>
  </si>
  <si>
    <t>maxSeparationToCompanion</t>
  </si>
  <si>
    <t>innerForbiddenZone</t>
  </si>
  <si>
    <t>outerForbiddenZone</t>
  </si>
  <si>
    <t>numberofJumpPoints</t>
  </si>
  <si>
    <t>gasGiantArrangement</t>
  </si>
  <si>
    <t>Sol</t>
  </si>
  <si>
    <t>G</t>
  </si>
  <si>
    <t>V</t>
  </si>
  <si>
    <t>G2V</t>
  </si>
  <si>
    <t>planetDBIndex</t>
  </si>
  <si>
    <t>sizeClass</t>
  </si>
  <si>
    <t>randomWorld</t>
  </si>
  <si>
    <t>overallType</t>
  </si>
  <si>
    <t>worldType</t>
  </si>
  <si>
    <t>resourceValueModifier</t>
  </si>
  <si>
    <t>habitabilityModifier</t>
  </si>
  <si>
    <t>climateType</t>
  </si>
  <si>
    <t>breathable</t>
  </si>
  <si>
    <t>worldDensity</t>
  </si>
  <si>
    <t>worldDiameter</t>
  </si>
  <si>
    <t>worldMass</t>
  </si>
  <si>
    <t>surfaceGravity</t>
  </si>
  <si>
    <t>volcanicActivityLevel</t>
  </si>
  <si>
    <t>tectonicActivityLevel</t>
  </si>
  <si>
    <t>hydrographicCoverage</t>
  </si>
  <si>
    <t>surfaceTemperature</t>
  </si>
  <si>
    <t>blackbodyCorrection</t>
  </si>
  <si>
    <t>blackbodyTemperature</t>
  </si>
  <si>
    <t>magneticFieldStrength</t>
  </si>
  <si>
    <t>surfaceIrradiance</t>
  </si>
  <si>
    <t>totalSurfaceArea</t>
  </si>
  <si>
    <t>landSurfaceArea</t>
  </si>
  <si>
    <t>liquidSurfaceArea</t>
  </si>
  <si>
    <t>atmosphereMass</t>
  </si>
  <si>
    <t>worldAtmosphereComposition.toxicity</t>
  </si>
  <si>
    <t>worldAtmosphereComposition.chlorineOrFluorine</t>
  </si>
  <si>
    <t>worldAtmosphereComposition.lowOxygen</t>
  </si>
  <si>
    <t>worldAtmosphereComposition.highOxygen</t>
  </si>
  <si>
    <t>worldAtmosphereComposition.organicToxins</t>
  </si>
  <si>
    <t>worldAtmosphereComposition.sulfurCompounds</t>
  </si>
  <si>
    <t>worldAtmosphereComposition.suffocating</t>
  </si>
  <si>
    <t>worldAtmosphereComposition.highCarbonDioxide</t>
  </si>
  <si>
    <t>worldAtmosphereComposition.inertGases</t>
  </si>
  <si>
    <t>worldAtmosphereComposition.nitrogenCompounds</t>
  </si>
  <si>
    <t>worldAtmosphereComposition.pollutants</t>
  </si>
  <si>
    <t>worldAtmosphereComposition.corrosive</t>
  </si>
  <si>
    <t>greenhouseFactor</t>
  </si>
  <si>
    <t>absorptionFactor</t>
  </si>
  <si>
    <t>atmosphericPressure</t>
  </si>
  <si>
    <t>atmosphericPressureCategory</t>
  </si>
  <si>
    <t>minimumMolecularWeightRetained</t>
  </si>
  <si>
    <t>orbitalRadius</t>
  </si>
  <si>
    <t>orbitalPeriod</t>
  </si>
  <si>
    <t>minimumSeparation</t>
  </si>
  <si>
    <t>maximumSeparation</t>
  </si>
  <si>
    <t>rotationPeriod</t>
  </si>
  <si>
    <t>retrogradeOrNot</t>
  </si>
  <si>
    <t>apparentDayLength</t>
  </si>
  <si>
    <t>axialTilt</t>
  </si>
  <si>
    <t>resonantOrNot</t>
  </si>
  <si>
    <t>tidalLockedOrNot</t>
  </si>
  <si>
    <t>numberOfMajorMoons</t>
  </si>
  <si>
    <t>terrestrialMoonlet</t>
  </si>
  <si>
    <t>tidalForceOnPlanetByPrimary</t>
  </si>
  <si>
    <t>totalTidalEffect</t>
  </si>
  <si>
    <t>firstFamilyMoonlets</t>
  </si>
  <si>
    <t>secondFamilyMajorMoons</t>
  </si>
  <si>
    <t>thirdFamilyMoonlets</t>
  </si>
  <si>
    <t>ringSystemVisibility</t>
  </si>
  <si>
    <t>gasGiantTinySulfurPresent</t>
  </si>
  <si>
    <t>hexesPerSid</t>
  </si>
  <si>
    <t>totalHexe</t>
  </si>
  <si>
    <t>waterHexCoun</t>
  </si>
  <si>
    <t>landHexCoun</t>
  </si>
  <si>
    <t>numberOfMajorOcean</t>
  </si>
  <si>
    <t>numberOfMinorOcean</t>
  </si>
  <si>
    <t>numberOfSmallSea</t>
  </si>
  <si>
    <t>numberOfScatteredLake</t>
  </si>
  <si>
    <t>numberOfMajorContinent</t>
  </si>
  <si>
    <t>numberOfMinorContinent</t>
  </si>
  <si>
    <t>numberOfMajorIsland</t>
  </si>
  <si>
    <t>numberOfArchipelagoe</t>
  </si>
  <si>
    <t>tectonicPlateCount</t>
  </si>
  <si>
    <t>connectingJumpPoint</t>
  </si>
  <si>
    <t>semiMajorAxis</t>
  </si>
  <si>
    <t>eccentricity</t>
  </si>
  <si>
    <t>distanceToConnectingPoint</t>
  </si>
  <si>
    <t>tidalForceOnSatelliteByPlanet</t>
  </si>
  <si>
    <t>hexesPerSide</t>
  </si>
  <si>
    <t>totalHexes</t>
  </si>
  <si>
    <t>waterHexCount</t>
  </si>
  <si>
    <t>landHexCount</t>
  </si>
  <si>
    <t>numberOfMajorOceans</t>
  </si>
  <si>
    <t>numberOfMinorOceans</t>
  </si>
  <si>
    <t>numberOfSmallSeas</t>
  </si>
  <si>
    <t>numberOfScatteredLakes</t>
  </si>
  <si>
    <t>numberOfMajorContinents</t>
  </si>
  <si>
    <t>numberOfMinorContinents</t>
  </si>
  <si>
    <t>numberOfMajorIslands</t>
  </si>
  <si>
    <t>numberOfArchipelagoes</t>
  </si>
  <si>
    <t>Terrestrial Planet (Tiny)</t>
  </si>
  <si>
    <t>Tiny (Rock)</t>
  </si>
  <si>
    <t>planetName</t>
  </si>
  <si>
    <t>Pluto</t>
  </si>
  <si>
    <t>Neptune</t>
  </si>
  <si>
    <t>Uranus</t>
  </si>
  <si>
    <t>Saturn</t>
  </si>
  <si>
    <t>Jupiter</t>
  </si>
  <si>
    <t>Ceres</t>
  </si>
  <si>
    <t>Mars</t>
  </si>
  <si>
    <t>Earth</t>
  </si>
  <si>
    <t>Venus</t>
  </si>
  <si>
    <t>Mercury</t>
  </si>
  <si>
    <t>Small Gas Giant</t>
  </si>
  <si>
    <t>Medium Gas Giant</t>
  </si>
  <si>
    <t>Small (Rock)</t>
  </si>
  <si>
    <t>Standard (Garden)</t>
  </si>
  <si>
    <t>Standard (Greenhouse)</t>
  </si>
  <si>
    <t>Asteroid belt</t>
  </si>
  <si>
    <t>Terrestrial Planet (Small)</t>
  </si>
  <si>
    <t>Terrestrial Planet (Standard)</t>
  </si>
  <si>
    <t>Normal</t>
  </si>
  <si>
    <t>None</t>
  </si>
  <si>
    <t>Standard</t>
  </si>
  <si>
    <t>Moderate</t>
  </si>
  <si>
    <t>Light</t>
  </si>
  <si>
    <t>dayFaceAverageTemperature</t>
  </si>
  <si>
    <t>nightFaceAverageTemperature</t>
  </si>
  <si>
    <t>Trace</t>
  </si>
  <si>
    <t>bayerDesignation</t>
  </si>
  <si>
    <t>flamsteedDesignation</t>
  </si>
  <si>
    <t>000010100</t>
  </si>
  <si>
    <t>000010200</t>
  </si>
  <si>
    <t>000010300</t>
  </si>
  <si>
    <t>000010400</t>
  </si>
  <si>
    <t>000010500</t>
  </si>
  <si>
    <t>000010600</t>
  </si>
  <si>
    <t>000010700</t>
  </si>
  <si>
    <t>000010800</t>
  </si>
  <si>
    <t>000010900</t>
  </si>
  <si>
    <t>000011000</t>
  </si>
  <si>
    <t>000011100</t>
  </si>
  <si>
    <t>nativeEcosphere</t>
  </si>
  <si>
    <t>No life</t>
  </si>
  <si>
    <t>Complex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</si>
</sst>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14" sqref="D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4.5999999999999996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5DC-CB57-46A4-AAD4-3C8D993C78F9}">
  <dimension ref="A1:AT2"/>
  <sheetViews>
    <sheetView topLeftCell="W1" workbookViewId="0">
      <selection activeCell="AL2" sqref="AL2"/>
    </sheetView>
  </sheetViews>
  <sheetFormatPr defaultRowHeight="15" x14ac:dyDescent="0.25"/>
  <sheetData>
    <row r="1" spans="1:4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171</v>
      </c>
      <c r="H1" t="s">
        <v>172</v>
      </c>
      <c r="I1" t="s">
        <v>16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25">
      <c r="A2">
        <v>10000</v>
      </c>
      <c r="F2" t="s">
        <v>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255</v>
      </c>
      <c r="R2">
        <v>234</v>
      </c>
      <c r="S2">
        <v>235</v>
      </c>
      <c r="T2" t="s">
        <v>48</v>
      </c>
      <c r="U2" t="s">
        <v>49</v>
      </c>
      <c r="V2">
        <v>2</v>
      </c>
      <c r="W2" t="s">
        <v>50</v>
      </c>
      <c r="X2">
        <v>0</v>
      </c>
      <c r="Y2">
        <v>6177000</v>
      </c>
      <c r="Z2">
        <v>32</v>
      </c>
      <c r="AA2">
        <v>32</v>
      </c>
      <c r="AB2">
        <v>0</v>
      </c>
      <c r="AC2">
        <v>1</v>
      </c>
      <c r="AD2">
        <v>4.5999999999999996</v>
      </c>
      <c r="AE2">
        <v>1</v>
      </c>
      <c r="AF2">
        <v>5772</v>
      </c>
      <c r="AG2">
        <v>1</v>
      </c>
      <c r="AH2">
        <v>0</v>
      </c>
      <c r="AI2" s="1">
        <v>62900000</v>
      </c>
      <c r="AJ2">
        <v>0.1</v>
      </c>
      <c r="AK2">
        <v>40</v>
      </c>
      <c r="AL2">
        <v>3.1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B54C-0FB7-41FC-AD66-61567C36E17D}">
  <dimension ref="A1:CD12"/>
  <sheetViews>
    <sheetView tabSelected="1" workbookViewId="0">
      <selection activeCell="A11" sqref="A11"/>
    </sheetView>
  </sheetViews>
  <sheetFormatPr defaultRowHeight="15" x14ac:dyDescent="0.25"/>
  <cols>
    <col min="1" max="1" width="9.140625" style="2"/>
    <col min="4" max="27" width="9.140625" customWidth="1"/>
    <col min="28" max="30" width="10" customWidth="1"/>
    <col min="31" max="48" width="9.140625" customWidth="1"/>
  </cols>
  <sheetData>
    <row r="1" spans="1:82" x14ac:dyDescent="0.25">
      <c r="A1" s="2" t="s">
        <v>0</v>
      </c>
      <c r="B1" t="s">
        <v>51</v>
      </c>
      <c r="C1" t="s">
        <v>144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184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168</v>
      </c>
      <c r="V1" t="s">
        <v>169</v>
      </c>
      <c r="W1" t="s">
        <v>68</v>
      </c>
      <c r="X1" t="s">
        <v>69</v>
      </c>
      <c r="Y1" t="s">
        <v>70</v>
      </c>
      <c r="Z1" t="s">
        <v>34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40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25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</row>
    <row r="2" spans="1:82" x14ac:dyDescent="0.25">
      <c r="A2" s="2" t="s">
        <v>173</v>
      </c>
      <c r="C2" t="s">
        <v>145</v>
      </c>
      <c r="D2" t="s">
        <v>142</v>
      </c>
      <c r="E2">
        <v>0</v>
      </c>
      <c r="F2">
        <v>0</v>
      </c>
      <c r="G2" t="s">
        <v>143</v>
      </c>
      <c r="I2">
        <v>0</v>
      </c>
      <c r="K2" t="s">
        <v>185</v>
      </c>
      <c r="L2">
        <v>0</v>
      </c>
      <c r="Q2" t="s">
        <v>164</v>
      </c>
      <c r="R2" t="s">
        <v>164</v>
      </c>
      <c r="AW2">
        <v>39.481999999999999</v>
      </c>
      <c r="AX2">
        <v>90560</v>
      </c>
      <c r="AY2">
        <v>0.24879999999999999</v>
      </c>
      <c r="AZ2">
        <v>29.658000000000001</v>
      </c>
      <c r="BA2">
        <v>49.305</v>
      </c>
      <c r="BB2">
        <v>366.73</v>
      </c>
      <c r="BC2">
        <v>0</v>
      </c>
      <c r="BD2">
        <v>153.4</v>
      </c>
      <c r="BE2">
        <v>122.53</v>
      </c>
      <c r="CD2">
        <v>1</v>
      </c>
    </row>
    <row r="3" spans="1:82" x14ac:dyDescent="0.25">
      <c r="A3" s="2" t="s">
        <v>174</v>
      </c>
      <c r="C3" t="s">
        <v>146</v>
      </c>
      <c r="D3" t="s">
        <v>155</v>
      </c>
      <c r="E3">
        <v>0</v>
      </c>
      <c r="F3">
        <v>0</v>
      </c>
      <c r="G3" t="s">
        <v>155</v>
      </c>
      <c r="I3">
        <v>0</v>
      </c>
      <c r="K3" t="s">
        <v>185</v>
      </c>
      <c r="L3">
        <v>0</v>
      </c>
      <c r="Q3" t="s">
        <v>164</v>
      </c>
      <c r="R3" t="s">
        <v>164</v>
      </c>
      <c r="AW3">
        <v>30.07</v>
      </c>
      <c r="AX3">
        <v>60182</v>
      </c>
      <c r="AY3">
        <v>8.6779999999999999E-3</v>
      </c>
      <c r="AZ3">
        <v>29.81</v>
      </c>
      <c r="BA3">
        <v>30.33</v>
      </c>
      <c r="CD3">
        <v>0</v>
      </c>
    </row>
    <row r="4" spans="1:82" x14ac:dyDescent="0.25">
      <c r="A4" s="2" t="s">
        <v>175</v>
      </c>
      <c r="C4" t="s">
        <v>147</v>
      </c>
      <c r="D4" t="s">
        <v>155</v>
      </c>
      <c r="E4">
        <v>0</v>
      </c>
      <c r="F4">
        <v>0</v>
      </c>
      <c r="G4" t="s">
        <v>155</v>
      </c>
      <c r="I4">
        <v>0</v>
      </c>
      <c r="K4" t="s">
        <v>185</v>
      </c>
      <c r="L4">
        <v>0</v>
      </c>
      <c r="Q4" t="s">
        <v>164</v>
      </c>
      <c r="R4" t="s">
        <v>164</v>
      </c>
      <c r="AW4">
        <v>19.218399999999999</v>
      </c>
      <c r="AX4">
        <v>30688.5</v>
      </c>
      <c r="AY4">
        <v>4.6380999999999999E-2</v>
      </c>
      <c r="AZ4">
        <v>18.329999999999998</v>
      </c>
      <c r="BA4">
        <v>20.11</v>
      </c>
      <c r="CD4">
        <v>0</v>
      </c>
    </row>
    <row r="5" spans="1:82" x14ac:dyDescent="0.25">
      <c r="A5" s="2" t="s">
        <v>176</v>
      </c>
      <c r="C5" t="s">
        <v>148</v>
      </c>
      <c r="D5" t="s">
        <v>155</v>
      </c>
      <c r="E5">
        <v>0</v>
      </c>
      <c r="F5">
        <v>0</v>
      </c>
      <c r="G5" t="s">
        <v>155</v>
      </c>
      <c r="I5">
        <v>0</v>
      </c>
      <c r="K5" t="s">
        <v>185</v>
      </c>
      <c r="L5">
        <v>0</v>
      </c>
      <c r="Q5" t="s">
        <v>164</v>
      </c>
      <c r="R5" t="s">
        <v>164</v>
      </c>
      <c r="AW5">
        <v>9.5825999999999993</v>
      </c>
      <c r="AX5">
        <v>10759.22</v>
      </c>
      <c r="AY5">
        <v>5.6500000000000002E-2</v>
      </c>
      <c r="AZ5">
        <v>9.0411999999999999</v>
      </c>
      <c r="BA5">
        <v>10.123799999999999</v>
      </c>
      <c r="CD5">
        <v>0</v>
      </c>
    </row>
    <row r="6" spans="1:82" x14ac:dyDescent="0.25">
      <c r="A6" s="2" t="s">
        <v>177</v>
      </c>
      <c r="C6" t="s">
        <v>149</v>
      </c>
      <c r="D6" t="s">
        <v>156</v>
      </c>
      <c r="E6">
        <v>0</v>
      </c>
      <c r="F6">
        <v>0</v>
      </c>
      <c r="G6" t="s">
        <v>156</v>
      </c>
      <c r="I6">
        <v>0</v>
      </c>
      <c r="K6" t="s">
        <v>185</v>
      </c>
      <c r="L6">
        <v>0</v>
      </c>
      <c r="Q6" t="s">
        <v>164</v>
      </c>
      <c r="R6" t="s">
        <v>164</v>
      </c>
      <c r="AW6">
        <v>5.2043999999999997</v>
      </c>
      <c r="AX6">
        <v>4332.59</v>
      </c>
      <c r="AY6">
        <v>4.8899999999999999E-2</v>
      </c>
      <c r="AZ6">
        <v>4.9500999999999999</v>
      </c>
      <c r="BA6">
        <v>5.4588000000000001</v>
      </c>
    </row>
    <row r="7" spans="1:82" x14ac:dyDescent="0.25">
      <c r="A7" s="2" t="s">
        <v>178</v>
      </c>
      <c r="C7" t="s">
        <v>150</v>
      </c>
      <c r="D7" t="s">
        <v>142</v>
      </c>
      <c r="E7">
        <v>0</v>
      </c>
      <c r="F7">
        <v>0</v>
      </c>
      <c r="G7" t="s">
        <v>143</v>
      </c>
      <c r="I7">
        <v>0</v>
      </c>
      <c r="K7" t="s">
        <v>185</v>
      </c>
      <c r="L7">
        <v>0</v>
      </c>
      <c r="N7">
        <v>0.37959999999999999</v>
      </c>
      <c r="O7">
        <v>1.6000000000000001E-4</v>
      </c>
      <c r="P7">
        <v>0.28000000000000003</v>
      </c>
      <c r="Q7" t="s">
        <v>164</v>
      </c>
      <c r="R7" t="s">
        <v>164</v>
      </c>
      <c r="S7">
        <v>0</v>
      </c>
      <c r="T7">
        <v>132.5</v>
      </c>
      <c r="U7">
        <f>T7</f>
        <v>132.5</v>
      </c>
      <c r="V7">
        <f>T7</f>
        <v>132.5</v>
      </c>
      <c r="W7">
        <v>0.97</v>
      </c>
      <c r="AW7">
        <v>2.7691651545</v>
      </c>
      <c r="AX7">
        <v>1683.1457080099999</v>
      </c>
      <c r="AY7">
        <v>7.60090291E-2</v>
      </c>
      <c r="AZ7">
        <v>2.5586835997000001</v>
      </c>
      <c r="BA7">
        <v>2.9796467092999999</v>
      </c>
      <c r="BB7">
        <f>BD7</f>
        <v>9.0741700000000005</v>
      </c>
      <c r="BC7">
        <v>0</v>
      </c>
      <c r="BD7">
        <v>9.0741700000000005</v>
      </c>
      <c r="BE7">
        <v>4</v>
      </c>
      <c r="BF7">
        <v>0</v>
      </c>
      <c r="BG7">
        <v>0</v>
      </c>
      <c r="BH7">
        <v>510</v>
      </c>
      <c r="BI7">
        <v>0</v>
      </c>
      <c r="BJ7">
        <v>0</v>
      </c>
      <c r="BK7" t="e" cm="1">
        <f t="array" aca="1" ref="BK7" ca="1">(0.46*1*N7)/pow(AW7,3)</f>
        <v>#NAME?</v>
      </c>
      <c r="BL7" t="e">
        <f ca="1">BK7</f>
        <v>#NAME?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82" x14ac:dyDescent="0.25">
      <c r="A8" s="2" t="s">
        <v>179</v>
      </c>
      <c r="D8" t="s">
        <v>160</v>
      </c>
      <c r="E8">
        <v>0</v>
      </c>
      <c r="F8">
        <v>0</v>
      </c>
      <c r="G8" t="s">
        <v>160</v>
      </c>
      <c r="I8">
        <v>0</v>
      </c>
      <c r="K8" t="s">
        <v>185</v>
      </c>
      <c r="L8">
        <v>0</v>
      </c>
      <c r="M8">
        <v>0</v>
      </c>
      <c r="N8">
        <v>0</v>
      </c>
      <c r="O8">
        <v>0</v>
      </c>
      <c r="P8">
        <v>0</v>
      </c>
      <c r="Q8" t="s">
        <v>164</v>
      </c>
      <c r="R8" t="s">
        <v>164</v>
      </c>
      <c r="S8">
        <v>0</v>
      </c>
      <c r="T8">
        <v>0</v>
      </c>
      <c r="U8">
        <v>0</v>
      </c>
      <c r="V8">
        <v>0</v>
      </c>
      <c r="W8">
        <v>0.97</v>
      </c>
      <c r="X8">
        <v>200</v>
      </c>
      <c r="Y8">
        <v>0</v>
      </c>
      <c r="Z8">
        <v>0</v>
      </c>
      <c r="AA8">
        <v>219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0.97</v>
      </c>
      <c r="AT8">
        <v>0</v>
      </c>
      <c r="AU8" t="s">
        <v>164</v>
      </c>
      <c r="AV8">
        <v>0</v>
      </c>
      <c r="AW8">
        <v>2.5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5">
      <c r="A9" s="2" t="s">
        <v>180</v>
      </c>
      <c r="C9" t="s">
        <v>151</v>
      </c>
      <c r="D9" t="s">
        <v>161</v>
      </c>
      <c r="E9">
        <v>0</v>
      </c>
      <c r="F9">
        <v>0</v>
      </c>
      <c r="G9" t="s">
        <v>157</v>
      </c>
      <c r="K9" t="s">
        <v>185</v>
      </c>
      <c r="L9">
        <v>0</v>
      </c>
      <c r="Q9" t="s">
        <v>164</v>
      </c>
      <c r="R9" t="s">
        <v>164</v>
      </c>
      <c r="AW9">
        <v>1.523679</v>
      </c>
      <c r="AX9">
        <v>686.971</v>
      </c>
      <c r="AY9">
        <v>9.3399999999999997E-2</v>
      </c>
      <c r="AZ9">
        <v>1.3819999999999999</v>
      </c>
      <c r="BA9">
        <v>1.6659999999999999</v>
      </c>
      <c r="BB9">
        <v>24.623000000000001</v>
      </c>
      <c r="BC9">
        <v>0</v>
      </c>
    </row>
    <row r="10" spans="1:82" x14ac:dyDescent="0.25">
      <c r="A10" s="2" t="s">
        <v>181</v>
      </c>
      <c r="C10" t="s">
        <v>152</v>
      </c>
      <c r="D10" t="s">
        <v>162</v>
      </c>
      <c r="E10">
        <v>0</v>
      </c>
      <c r="F10">
        <v>0</v>
      </c>
      <c r="G10" t="s">
        <v>158</v>
      </c>
      <c r="I10">
        <v>8</v>
      </c>
      <c r="J10" t="s">
        <v>163</v>
      </c>
      <c r="K10" t="s">
        <v>186</v>
      </c>
      <c r="L10">
        <v>1</v>
      </c>
      <c r="M10">
        <v>1</v>
      </c>
      <c r="N10">
        <v>1</v>
      </c>
      <c r="O10">
        <v>1</v>
      </c>
      <c r="P10">
        <v>9.8710000000000004</v>
      </c>
      <c r="Q10" t="s">
        <v>166</v>
      </c>
      <c r="R10" t="s">
        <v>166</v>
      </c>
      <c r="S10">
        <v>0.70799999999999996</v>
      </c>
      <c r="T10">
        <v>287</v>
      </c>
      <c r="X10">
        <v>278</v>
      </c>
      <c r="Y10">
        <v>1</v>
      </c>
      <c r="Z10">
        <v>465.1</v>
      </c>
      <c r="AA10">
        <v>1361</v>
      </c>
      <c r="AB10">
        <v>510072000</v>
      </c>
      <c r="AC10">
        <v>148940000</v>
      </c>
      <c r="AD10">
        <v>361132000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0.16</v>
      </c>
      <c r="AS10">
        <v>0.88</v>
      </c>
      <c r="AT10">
        <v>1</v>
      </c>
      <c r="AU10" t="s">
        <v>165</v>
      </c>
      <c r="AV10">
        <f>X10/(60)</f>
        <v>4.6333333333333337</v>
      </c>
      <c r="AW10">
        <v>1</v>
      </c>
      <c r="AX10">
        <v>365.25599999999997</v>
      </c>
      <c r="AY10">
        <v>1.6708600000000001E-2</v>
      </c>
      <c r="AZ10">
        <v>0.98328989</v>
      </c>
      <c r="BA10">
        <v>1.01671033</v>
      </c>
      <c r="BB10">
        <v>23.93</v>
      </c>
      <c r="BC10">
        <v>0</v>
      </c>
      <c r="BD10">
        <v>23.93</v>
      </c>
      <c r="BE10">
        <v>23.439299999999999</v>
      </c>
      <c r="BF10">
        <v>0</v>
      </c>
      <c r="BG10">
        <v>0</v>
      </c>
      <c r="BH10">
        <v>11186</v>
      </c>
      <c r="BI10">
        <v>1</v>
      </c>
      <c r="BJ10">
        <v>0</v>
      </c>
      <c r="BK10" s="1">
        <v>5.0500000000000004E-7</v>
      </c>
      <c r="BL10" s="1">
        <f>BK10+0.000000505</f>
        <v>1.0100000000000001E-6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</v>
      </c>
      <c r="BS10">
        <v>260</v>
      </c>
      <c r="BT10">
        <f>ROUND(BS10*S10, 0)</f>
        <v>184</v>
      </c>
      <c r="BU10">
        <f>BS10-BT10</f>
        <v>76</v>
      </c>
      <c r="BV10">
        <v>5</v>
      </c>
      <c r="BW10">
        <v>1</v>
      </c>
      <c r="BX10">
        <v>3</v>
      </c>
      <c r="BY10">
        <v>5</v>
      </c>
      <c r="BZ10">
        <v>3</v>
      </c>
      <c r="CA10">
        <v>3</v>
      </c>
      <c r="CB10">
        <v>6</v>
      </c>
      <c r="CC10">
        <v>6</v>
      </c>
      <c r="CD10">
        <v>9</v>
      </c>
    </row>
    <row r="11" spans="1:82" x14ac:dyDescent="0.25">
      <c r="A11" s="2" t="s">
        <v>182</v>
      </c>
      <c r="C11" t="s">
        <v>153</v>
      </c>
      <c r="D11" t="s">
        <v>162</v>
      </c>
      <c r="E11">
        <v>0</v>
      </c>
      <c r="F11">
        <v>0</v>
      </c>
      <c r="G11" t="s">
        <v>159</v>
      </c>
      <c r="K11" t="s">
        <v>185</v>
      </c>
      <c r="L11">
        <v>0</v>
      </c>
      <c r="Q11" t="s">
        <v>167</v>
      </c>
      <c r="R11" t="s">
        <v>167</v>
      </c>
      <c r="AW11">
        <v>0.72333199999999997</v>
      </c>
      <c r="AX11">
        <v>224.70099999999999</v>
      </c>
      <c r="AY11">
        <v>6.7720000000000002E-3</v>
      </c>
      <c r="AZ11">
        <v>0.71843999999999997</v>
      </c>
      <c r="BA11">
        <v>0.728213</v>
      </c>
      <c r="BB11">
        <v>243.02500000000001</v>
      </c>
      <c r="BC11">
        <v>1</v>
      </c>
      <c r="BD11">
        <v>-243.02500000000001</v>
      </c>
      <c r="BE11">
        <v>2.64</v>
      </c>
      <c r="BF11">
        <v>0</v>
      </c>
      <c r="BG11">
        <v>0</v>
      </c>
      <c r="BH11">
        <v>10360</v>
      </c>
      <c r="BI11">
        <v>0</v>
      </c>
      <c r="BJ11">
        <v>0</v>
      </c>
    </row>
    <row r="12" spans="1:82" x14ac:dyDescent="0.25">
      <c r="A12" s="2" t="s">
        <v>183</v>
      </c>
      <c r="C12" t="s">
        <v>154</v>
      </c>
      <c r="D12" t="s">
        <v>142</v>
      </c>
      <c r="E12">
        <v>0</v>
      </c>
      <c r="F12">
        <v>0</v>
      </c>
      <c r="G12" t="s">
        <v>143</v>
      </c>
      <c r="I12">
        <v>0</v>
      </c>
      <c r="K12" t="s">
        <v>185</v>
      </c>
      <c r="L12">
        <v>0</v>
      </c>
      <c r="Q12" t="s">
        <v>164</v>
      </c>
      <c r="R12" t="s">
        <v>164</v>
      </c>
      <c r="T12">
        <f>AVERAGE(U12,V12)</f>
        <v>270</v>
      </c>
      <c r="U12">
        <v>340</v>
      </c>
      <c r="V12">
        <v>200</v>
      </c>
      <c r="Y12">
        <v>1.0999999999999999E-2</v>
      </c>
      <c r="Z12">
        <v>3.0259999999999998</v>
      </c>
      <c r="AB12" s="1">
        <v>74800000</v>
      </c>
      <c r="AC12" s="1">
        <f>AB12</f>
        <v>74800000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0.97</v>
      </c>
      <c r="AT12" s="1">
        <v>9.869E-15</v>
      </c>
      <c r="AU12" t="s">
        <v>170</v>
      </c>
      <c r="AW12">
        <v>0.387098</v>
      </c>
      <c r="AX12">
        <v>87.969099999999997</v>
      </c>
      <c r="AY12">
        <v>0.20563000000000001</v>
      </c>
      <c r="AZ12">
        <v>0.30749900000000002</v>
      </c>
      <c r="BA12">
        <v>0.46669699999999997</v>
      </c>
      <c r="BB12">
        <v>1407.5</v>
      </c>
      <c r="BC12">
        <v>0</v>
      </c>
      <c r="BD12">
        <f>115.8*24</f>
        <v>2779.2</v>
      </c>
      <c r="BE12">
        <v>3.4000000000000002E-2</v>
      </c>
      <c r="BF12">
        <v>1</v>
      </c>
      <c r="BG12">
        <v>0</v>
      </c>
      <c r="BH12">
        <v>4250</v>
      </c>
      <c r="BI12">
        <v>0</v>
      </c>
      <c r="BJ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5E74-F535-487E-B2FE-B7776F71C553}">
  <dimension ref="A1:BO1"/>
  <sheetViews>
    <sheetView workbookViewId="0">
      <selection activeCell="E36" sqref="E36"/>
    </sheetView>
  </sheetViews>
  <sheetFormatPr defaultRowHeight="15" x14ac:dyDescent="0.25"/>
  <sheetData>
    <row r="1" spans="1:67" x14ac:dyDescent="0.25">
      <c r="A1" t="s">
        <v>0</v>
      </c>
      <c r="B1" t="s">
        <v>52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34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40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25</v>
      </c>
      <c r="BA1" t="s">
        <v>129</v>
      </c>
      <c r="BB1" t="s">
        <v>106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0A92-842D-4481-9140-9F8E448A9957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125</v>
      </c>
      <c r="C1" t="s">
        <v>126</v>
      </c>
      <c r="D1" t="s">
        <v>127</v>
      </c>
      <c r="E1" t="s">
        <v>95</v>
      </c>
      <c r="F1" t="s">
        <v>96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starSystem_t_db</vt:lpstr>
      <vt:lpstr>star_t_db</vt:lpstr>
      <vt:lpstr>world_t_db</vt:lpstr>
      <vt:lpstr>moon_t_db</vt:lpstr>
      <vt:lpstr>jumpPoint_t_db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2021-03-18T20:06:23Z</dcterms:modified>
</cp:coreProperties>
</file>